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fileSharing readOnlyRecommended="1"/>
  <workbookPr/>
  <mc:AlternateContent xmlns:mc="http://schemas.openxmlformats.org/markup-compatibility/2006">
    <mc:Choice Requires="x15">
      <x15ac:absPath xmlns:x15ac="http://schemas.microsoft.com/office/spreadsheetml/2010/11/ac" url="C:\Users\Abraham\Desktop\"/>
    </mc:Choice>
  </mc:AlternateContent>
  <xr:revisionPtr revIDLastSave="0" documentId="13_ncr:1_{9B9C8CF5-C1A6-4B23-A512-C17C0D3F5436}" xr6:coauthVersionLast="47" xr6:coauthVersionMax="47" xr10:uidLastSave="{00000000-0000-0000-0000-000000000000}"/>
  <bookViews>
    <workbookView xWindow="-120" yWindow="-120" windowWidth="20730" windowHeight="11040" firstSheet="3" activeTab="3" xr2:uid="{00000000-000D-0000-FFFF-FFFF00000000}"/>
  </bookViews>
  <sheets>
    <sheet name="LISTA ROSHFRANS ORIGINAL" sheetId="1" state="hidden" r:id="rId1"/>
    <sheet name="2025 JUL Ajust $ A 95 Items" sheetId="2" state="hidden" r:id="rId2"/>
    <sheet name="Lista de Precios ORIGINAL" sheetId="3" state="hidden" r:id="rId3"/>
    <sheet name="Lista General JUNIO26 COMPARTIR" sheetId="18" r:id="rId4"/>
    <sheet name="Lista de Precios CONTAB" sheetId="6" state="hidden" r:id="rId5"/>
    <sheet name="Inventario Hoja Modif." sheetId="4" state="hidden" r:id="rId6"/>
    <sheet name="2025 JUL Ajust $ A 95 Items (2)" sheetId="5" state="hidden" r:id="rId7"/>
  </sheets>
  <externalReferences>
    <externalReference r:id="rId8"/>
  </externalReferences>
  <definedNames>
    <definedName name="_xlnm._FilterDatabase" localSheetId="1" hidden="1">'2025 JUL Ajust $ A 95 Items'!$B$6:$U$122</definedName>
    <definedName name="_xlnm._FilterDatabase" localSheetId="6" hidden="1">'2025 JUL Ajust $ A 95 Items (2)'!$B$4:$O$98</definedName>
    <definedName name="_xlnm._FilterDatabase" localSheetId="5" hidden="1">'Inventario Hoja Modif.'!$A$4:$D$1231</definedName>
    <definedName name="_xlnm._FilterDatabase" localSheetId="4" hidden="1">'Lista de Precios CONTAB'!$A$7:$P$7</definedName>
    <definedName name="_xlnm._FilterDatabase" localSheetId="2" hidden="1">'Lista de Precios ORIGINAL'!$A$7:$P$7</definedName>
    <definedName name="_xlnm._FilterDatabase" localSheetId="3" hidden="1">'Lista General JUNIO26 COMPARTIR'!$A$4:$E$4</definedName>
    <definedName name="_xlnm._FilterDatabase" localSheetId="0" hidden="1">'LISTA ROSHFRANS ORIGINAL'!$A$1:$H$1012</definedName>
    <definedName name="_xlnm.Print_Area" localSheetId="1">'2025 JUL Ajust $ A 95 Items'!$B$6:$C$52</definedName>
    <definedName name="_xlnm.Print_Area" localSheetId="6">'2025 JUL Ajust $ A 95 Items (2)'!$B$4:$C$44</definedName>
    <definedName name="Base01" localSheetId="1">'[1]NUEVA LISTA ROSH'!$B$1:$I$1012</definedName>
    <definedName name="Base01" localSheetId="6">'[1]NUEVA LISTA ROSH'!$B$1:$I$1012</definedName>
    <definedName name="Base01">'LISTA ROSHFRANS ORIGINAL'!$B$1:$I$1012</definedName>
    <definedName name="Base08">'[1]Batrak 1'!$B$6:$I$60</definedName>
    <definedName name="Base09">'[1]Batrak 1'!$L$3:$S$60</definedName>
    <definedName name="Base10">'[1]Batrak 2'!$B$3:$I$60</definedName>
    <definedName name="Base11">'[1]Batrak 2'!$L$3:$S$60</definedName>
    <definedName name="Base12">'[1]Batrak 3'!$B$3:$I$61</definedName>
    <definedName name="Base13">'[1]Batrak 3'!$L$3:$S$60</definedName>
    <definedName name="Base14">'[1]Batrak 4'!$B$3:$I$60</definedName>
    <definedName name="Base15">'[1]Batrak 4'!$L$3:$S$60</definedName>
    <definedName name="BASEDESCT01">'2025 JUL Ajust $ A 95 Items (2)'!$A$3:$F$92</definedName>
    <definedName name="BASEDESCT02">'2025 JUL Ajust $ A 95 Items (2)'!$B$3:$F$92</definedName>
    <definedName name="BASEINV01">'Inventario Hoja Modif.'!$B$4:$D$1231</definedName>
    <definedName name="BASELISTAPRECIOS" localSheetId="4">'Lista de Precios CONTAB'!$C$11:$F$378</definedName>
    <definedName name="BASELISTAPRECIOS" localSheetId="3">'Lista General JUNIO26 COMPARTIR'!$B$8:$D$380</definedName>
    <definedName name="BASELISTAPRECIOS">'Lista de Precios ORIGINAL'!$C$11:$F$378</definedName>
    <definedName name="_xlnm.Print_Titles" localSheetId="4">'Lista de Precios CONTAB'!$7:$7</definedName>
    <definedName name="_xlnm.Print_Titles" localSheetId="3">'Lista General JUNIO26 COMPARTIR'!$1:$4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71" i="18" l="1" a="1"/>
  <c r="F371" i="18" s="1"/>
  <c r="F368" i="18" a="1"/>
  <c r="F368" i="18" s="1"/>
  <c r="F367" i="18" a="1"/>
  <c r="F367" i="18" s="1"/>
  <c r="F364" i="18" a="1"/>
  <c r="F364" i="18" s="1"/>
  <c r="F363" i="18" a="1"/>
  <c r="F363" i="18" s="1"/>
  <c r="F360" i="18" a="1"/>
  <c r="F360" i="18" s="1"/>
  <c r="F359" i="18" a="1"/>
  <c r="F359" i="18" s="1"/>
  <c r="F358" i="18" a="1"/>
  <c r="F358" i="18" s="1"/>
  <c r="F357" i="18" a="1"/>
  <c r="F357" i="18" s="1"/>
  <c r="F356" i="18" a="1"/>
  <c r="F356" i="18" s="1"/>
  <c r="F355" i="18" a="1"/>
  <c r="F355" i="18" s="1"/>
  <c r="F354" i="18" a="1"/>
  <c r="F354" i="18" s="1"/>
  <c r="F353" i="18" a="1"/>
  <c r="F353" i="18" s="1"/>
  <c r="F350" i="18" a="1"/>
  <c r="F350" i="18" s="1"/>
  <c r="F347" i="18" a="1"/>
  <c r="F347" i="18" s="1"/>
  <c r="F346" i="18" a="1"/>
  <c r="F346" i="18" s="1"/>
  <c r="F343" i="18" a="1"/>
  <c r="F343" i="18" s="1"/>
  <c r="F342" i="18" a="1"/>
  <c r="F342" i="18" s="1"/>
  <c r="F340" i="18" a="1"/>
  <c r="F340" i="18" s="1"/>
  <c r="F339" i="18" a="1"/>
  <c r="F339" i="18" s="1"/>
  <c r="F337" i="18" a="1"/>
  <c r="F337" i="18" s="1"/>
  <c r="F336" i="18" a="1"/>
  <c r="F336" i="18" s="1"/>
  <c r="F333" i="18" a="1"/>
  <c r="F333" i="18" s="1"/>
  <c r="F331" i="18" a="1"/>
  <c r="F331" i="18" s="1"/>
  <c r="F330" i="18" a="1"/>
  <c r="F330" i="18" s="1"/>
  <c r="F327" i="18" a="1"/>
  <c r="F327" i="18" s="1"/>
  <c r="F323" i="18" a="1"/>
  <c r="F323" i="18" s="1"/>
  <c r="F322" i="18" a="1"/>
  <c r="F322" i="18" s="1"/>
  <c r="F319" i="18" a="1"/>
  <c r="F319" i="18" s="1"/>
  <c r="F315" i="18" a="1"/>
  <c r="F315" i="18" s="1"/>
  <c r="F311" i="18" a="1"/>
  <c r="F311" i="18" s="1"/>
  <c r="F310" i="18" a="1"/>
  <c r="F310" i="18" s="1"/>
  <c r="F308" i="18" a="1"/>
  <c r="F308" i="18" s="1"/>
  <c r="F303" i="18" a="1"/>
  <c r="F303" i="18" s="1"/>
  <c r="F297" i="18" a="1"/>
  <c r="F297" i="18" s="1"/>
  <c r="F295" i="18" a="1"/>
  <c r="F295" i="18" s="1"/>
  <c r="F292" i="18" a="1"/>
  <c r="F292" i="18" s="1"/>
  <c r="F291" i="18" a="1"/>
  <c r="F291" i="18" s="1"/>
  <c r="F290" i="18" a="1"/>
  <c r="F290" i="18" s="1"/>
  <c r="F288" i="18" a="1"/>
  <c r="F288" i="18" s="1"/>
  <c r="F287" i="18" a="1"/>
  <c r="F287" i="18" s="1"/>
  <c r="F285" i="18" a="1"/>
  <c r="F285" i="18" s="1"/>
  <c r="F282" i="18" a="1"/>
  <c r="F282" i="18" s="1"/>
  <c r="F275" i="18" a="1"/>
  <c r="F275" i="18" s="1"/>
  <c r="F274" i="18" a="1"/>
  <c r="F274" i="18" s="1"/>
  <c r="F272" i="18" a="1"/>
  <c r="F272" i="18" s="1"/>
  <c r="F268" i="18" a="1"/>
  <c r="F268" i="18" s="1"/>
  <c r="F264" i="18" a="1"/>
  <c r="F264" i="18" s="1"/>
  <c r="F262" i="18" a="1"/>
  <c r="F262" i="18" s="1"/>
  <c r="F259" i="18" a="1"/>
  <c r="F259" i="18" s="1"/>
  <c r="F254" i="18" a="1"/>
  <c r="F254" i="18" s="1"/>
  <c r="F247" i="18" a="1"/>
  <c r="F247" i="18" s="1"/>
  <c r="F240" i="18" a="1"/>
  <c r="F240" i="18" s="1"/>
  <c r="F239" i="18" a="1"/>
  <c r="F239" i="18" s="1"/>
  <c r="F238" i="18" a="1"/>
  <c r="F238" i="18" s="1"/>
  <c r="F233" i="18" a="1"/>
  <c r="F233" i="18" s="1"/>
  <c r="F232" i="18" a="1"/>
  <c r="F232" i="18" s="1"/>
  <c r="F231" i="18" a="1"/>
  <c r="F231" i="18" s="1"/>
  <c r="F229" i="18" a="1"/>
  <c r="F229" i="18" s="1"/>
  <c r="F228" i="18" a="1"/>
  <c r="F228" i="18" s="1"/>
  <c r="F226" i="18" a="1"/>
  <c r="F226" i="18" s="1"/>
  <c r="F224" i="18" a="1"/>
  <c r="F224" i="18" s="1"/>
  <c r="F223" i="18" a="1"/>
  <c r="F223" i="18" s="1"/>
  <c r="F222" i="18" a="1"/>
  <c r="F222" i="18" s="1"/>
  <c r="F220" i="18" a="1"/>
  <c r="F220" i="18" s="1"/>
  <c r="F217" i="18" a="1"/>
  <c r="F217" i="18" s="1"/>
  <c r="F214" i="18" a="1"/>
  <c r="F214" i="18" s="1"/>
  <c r="F212" i="18" a="1"/>
  <c r="F212" i="18" s="1"/>
  <c r="F209" i="18" a="1"/>
  <c r="F209" i="18" s="1"/>
  <c r="F208" i="18" a="1"/>
  <c r="F208" i="18" s="1"/>
  <c r="F204" i="18" a="1"/>
  <c r="F204" i="18" s="1"/>
  <c r="F203" i="18" a="1"/>
  <c r="F203" i="18" s="1"/>
  <c r="F200" i="18" a="1"/>
  <c r="F200" i="18" s="1"/>
  <c r="F199" i="18" a="1"/>
  <c r="F199" i="18" s="1"/>
  <c r="F198" i="18" a="1"/>
  <c r="F198" i="18" s="1"/>
  <c r="F192" i="18" a="1"/>
  <c r="F192" i="18" s="1"/>
  <c r="F190" i="18" a="1"/>
  <c r="F190" i="18" s="1"/>
  <c r="F188" i="18" a="1"/>
  <c r="F188" i="18" s="1"/>
  <c r="F186" i="18" a="1"/>
  <c r="F186" i="18" s="1"/>
  <c r="F182" i="18" a="1"/>
  <c r="F182" i="18" s="1"/>
  <c r="F178" i="18" a="1"/>
  <c r="F178" i="18" s="1"/>
  <c r="F174" i="18" a="1"/>
  <c r="F174" i="18" s="1"/>
  <c r="F171" i="18" a="1"/>
  <c r="F171" i="18" s="1"/>
  <c r="F164" i="18" a="1"/>
  <c r="F164" i="18" s="1"/>
  <c r="F160" i="18" a="1"/>
  <c r="F160" i="18" s="1"/>
  <c r="F156" i="18" a="1"/>
  <c r="F156" i="18" s="1"/>
  <c r="F152" i="18" a="1"/>
  <c r="F152" i="18" s="1"/>
  <c r="F149" i="18" a="1"/>
  <c r="F149" i="18" s="1"/>
  <c r="F148" i="18" a="1"/>
  <c r="F148" i="18" s="1"/>
  <c r="F145" i="18" a="1"/>
  <c r="F145" i="18" s="1"/>
  <c r="F143" i="18" a="1"/>
  <c r="F143" i="18" s="1"/>
  <c r="F141" i="18" a="1"/>
  <c r="F141" i="18" s="1"/>
  <c r="F138" i="18" a="1"/>
  <c r="F138" i="18" s="1"/>
  <c r="F136" i="18" a="1"/>
  <c r="F136" i="18" s="1"/>
  <c r="F133" i="18" a="1"/>
  <c r="F133" i="18" s="1"/>
  <c r="F132" i="18" a="1"/>
  <c r="F132" i="18" s="1"/>
  <c r="F131" i="18" a="1"/>
  <c r="F131" i="18" s="1"/>
  <c r="F128" i="18" a="1"/>
  <c r="F128" i="18" s="1"/>
  <c r="F125" i="18" a="1"/>
  <c r="F125" i="18" s="1"/>
  <c r="F124" i="18" a="1"/>
  <c r="F124" i="18" s="1"/>
  <c r="F118" i="18" a="1"/>
  <c r="F118" i="18" s="1"/>
  <c r="F117" i="18" a="1"/>
  <c r="F117" i="18" s="1"/>
  <c r="F108" i="18" a="1"/>
  <c r="F108" i="18" s="1"/>
  <c r="F107" i="18" a="1"/>
  <c r="F107" i="18" s="1"/>
  <c r="F98" i="18" a="1"/>
  <c r="F98" i="18" s="1"/>
  <c r="F97" i="18" a="1"/>
  <c r="F97" i="18" s="1"/>
  <c r="F96" i="18" a="1"/>
  <c r="F96" i="18" s="1"/>
  <c r="F94" i="18" a="1"/>
  <c r="F94" i="18" s="1"/>
  <c r="F92" i="18" a="1"/>
  <c r="F92" i="18" s="1"/>
  <c r="F91" i="18" a="1"/>
  <c r="F91" i="18" s="1"/>
  <c r="F90" i="18" a="1"/>
  <c r="F90" i="18" s="1"/>
  <c r="F82" i="18" a="1"/>
  <c r="F82" i="18" s="1"/>
  <c r="F79" i="18" a="1"/>
  <c r="F79" i="18" s="1"/>
  <c r="F36" i="18" a="1"/>
  <c r="F36" i="18" s="1"/>
  <c r="F35" i="18" a="1"/>
  <c r="F35" i="18" s="1"/>
  <c r="F34" i="18" a="1"/>
  <c r="F34" i="18" s="1"/>
  <c r="F33" i="18" a="1"/>
  <c r="F33" i="18" s="1"/>
  <c r="F32" i="18" a="1"/>
  <c r="F32" i="18" s="1"/>
  <c r="F31" i="18" a="1"/>
  <c r="F31" i="18" s="1"/>
  <c r="F21" i="18" a="1"/>
  <c r="F21" i="18" s="1"/>
  <c r="F20" i="18" a="1"/>
  <c r="F20" i="18" s="1"/>
  <c r="F19" i="18" a="1"/>
  <c r="F19" i="18" s="1"/>
  <c r="F18" i="18" a="1"/>
  <c r="F18" i="18" s="1"/>
  <c r="F16" i="18" a="1"/>
  <c r="F16" i="18" s="1"/>
  <c r="F169" i="18" l="1" a="1"/>
  <c r="F169" i="18" s="1"/>
  <c r="F175" i="18" a="1"/>
  <c r="F175" i="18" s="1"/>
  <c r="F179" i="18" a="1"/>
  <c r="F179" i="18" s="1"/>
  <c r="F183" i="18" a="1"/>
  <c r="F183" i="18" s="1"/>
  <c r="F26" i="18" a="1"/>
  <c r="F26" i="18" s="1"/>
  <c r="F30" i="18" a="1"/>
  <c r="F30" i="18" s="1"/>
  <c r="F185" i="18" a="1"/>
  <c r="F185" i="18" s="1"/>
  <c r="F187" i="18" a="1"/>
  <c r="F187" i="18" s="1"/>
  <c r="F191" i="18" a="1"/>
  <c r="F191" i="18" s="1"/>
  <c r="F197" i="18" a="1"/>
  <c r="F197" i="18" s="1"/>
  <c r="F218" i="18" a="1"/>
  <c r="F218" i="18" s="1"/>
  <c r="F230" i="18" a="1"/>
  <c r="F230" i="18" s="1"/>
  <c r="F263" i="18" a="1"/>
  <c r="F263" i="18" s="1"/>
  <c r="F277" i="18" a="1"/>
  <c r="F277" i="18" s="1"/>
  <c r="F289" i="18" a="1"/>
  <c r="F289" i="18" s="1"/>
  <c r="F325" i="18" a="1"/>
  <c r="F325" i="18" s="1"/>
  <c r="F365" i="18" a="1"/>
  <c r="F365" i="18" s="1"/>
  <c r="F99" i="18" a="1"/>
  <c r="F99" i="18" s="1"/>
  <c r="F121" i="18" a="1"/>
  <c r="F121" i="18" s="1"/>
  <c r="F165" i="18" a="1"/>
  <c r="F165" i="18" s="1"/>
  <c r="F170" i="18" a="1"/>
  <c r="F170" i="18" s="1"/>
  <c r="F8" i="18" a="1"/>
  <c r="F8" i="18" s="1"/>
  <c r="F9" i="18" a="1"/>
  <c r="F9" i="18" s="1"/>
  <c r="F113" i="18" a="1"/>
  <c r="F113" i="18" s="1"/>
  <c r="F114" i="18" a="1"/>
  <c r="F114" i="18" s="1"/>
  <c r="F137" i="18" a="1"/>
  <c r="F137" i="18" s="1"/>
  <c r="F147" i="18" a="1"/>
  <c r="F147" i="18" s="1"/>
  <c r="F193" i="18" a="1"/>
  <c r="F193" i="18" s="1"/>
  <c r="F194" i="18" a="1"/>
  <c r="F194" i="18" s="1"/>
  <c r="F201" i="18" a="1"/>
  <c r="F201" i="18" s="1"/>
  <c r="F236" i="18" a="1"/>
  <c r="F236" i="18" s="1"/>
  <c r="F245" i="18" a="1"/>
  <c r="F245" i="18" s="1"/>
  <c r="F251" i="18" a="1"/>
  <c r="F251" i="18" s="1"/>
  <c r="F255" i="18" a="1"/>
  <c r="F255" i="18" s="1"/>
  <c r="F317" i="18" a="1"/>
  <c r="F317" i="18" s="1"/>
  <c r="F379" i="18" a="1"/>
  <c r="F379" i="18" s="1"/>
  <c r="F13" i="18" a="1"/>
  <c r="F13" i="18" s="1"/>
  <c r="F100" i="18" a="1"/>
  <c r="F100" i="18" s="1"/>
  <c r="F111" i="18" a="1"/>
  <c r="F111" i="18" s="1"/>
  <c r="F130" i="18" a="1"/>
  <c r="F130" i="18" s="1"/>
  <c r="F134" i="18" a="1"/>
  <c r="F134" i="18" s="1"/>
  <c r="F153" i="18" a="1"/>
  <c r="F153" i="18" s="1"/>
  <c r="F157" i="18" a="1"/>
  <c r="F157" i="18" s="1"/>
  <c r="F161" i="18" a="1"/>
  <c r="F161" i="18" s="1"/>
  <c r="F335" i="18" a="1"/>
  <c r="F335" i="18" s="1"/>
  <c r="F373" i="18" a="1"/>
  <c r="F373" i="18" s="1"/>
  <c r="F80" i="18" a="1"/>
  <c r="F80" i="18" s="1"/>
  <c r="F84" i="18" a="1"/>
  <c r="F84" i="18" s="1"/>
  <c r="F104" i="18" a="1"/>
  <c r="F104" i="18" s="1"/>
  <c r="F142" i="18" a="1"/>
  <c r="F142" i="18" s="1"/>
  <c r="F146" i="18" a="1"/>
  <c r="F146" i="18" s="1"/>
  <c r="F150" i="18" a="1"/>
  <c r="F150" i="18" s="1"/>
  <c r="F154" i="18" a="1"/>
  <c r="F154" i="18" s="1"/>
  <c r="F158" i="18" a="1"/>
  <c r="F158" i="18" s="1"/>
  <c r="F162" i="18" a="1"/>
  <c r="F162" i="18" s="1"/>
  <c r="F173" i="18" a="1"/>
  <c r="F173" i="18" s="1"/>
  <c r="F177" i="18" a="1"/>
  <c r="F177" i="18" s="1"/>
  <c r="F181" i="18" a="1"/>
  <c r="F181" i="18" s="1"/>
  <c r="F184" i="18" a="1"/>
  <c r="F184" i="18" s="1"/>
  <c r="F207" i="18" a="1"/>
  <c r="F207" i="18" s="1"/>
  <c r="F211" i="18" a="1"/>
  <c r="F211" i="18" s="1"/>
  <c r="F215" i="18" a="1"/>
  <c r="F215" i="18" s="1"/>
  <c r="F219" i="18" a="1"/>
  <c r="F219" i="18" s="1"/>
  <c r="F227" i="18" a="1"/>
  <c r="F227" i="18" s="1"/>
  <c r="F242" i="18" a="1"/>
  <c r="F242" i="18" s="1"/>
  <c r="F257" i="18" a="1"/>
  <c r="F257" i="18" s="1"/>
  <c r="F261" i="18" a="1"/>
  <c r="F261" i="18" s="1"/>
  <c r="F305" i="18" a="1"/>
  <c r="F305" i="18" s="1"/>
  <c r="F344" i="18" a="1"/>
  <c r="F344" i="18" s="1"/>
  <c r="F12" i="18" a="1"/>
  <c r="F12" i="18" s="1"/>
  <c r="F86" i="18" a="1"/>
  <c r="F86" i="18" s="1"/>
  <c r="F120" i="18" a="1"/>
  <c r="F120" i="18" s="1"/>
  <c r="F301" i="18" a="1"/>
  <c r="F301" i="18" s="1"/>
  <c r="F307" i="18" a="1"/>
  <c r="F307" i="18" s="1"/>
  <c r="F348" i="18" a="1"/>
  <c r="F348" i="18" s="1"/>
  <c r="F22" i="18" a="1"/>
  <c r="F22" i="18" s="1"/>
  <c r="F23" i="18" a="1"/>
  <c r="F23" i="18" s="1"/>
  <c r="F101" i="18" a="1"/>
  <c r="F101" i="18" s="1"/>
  <c r="F109" i="18" a="1"/>
  <c r="F109" i="18" s="1"/>
  <c r="F122" i="18" a="1"/>
  <c r="F122" i="18" s="1"/>
  <c r="F151" i="18" a="1"/>
  <c r="F151" i="18" s="1"/>
  <c r="F155" i="18" a="1"/>
  <c r="F155" i="18" s="1"/>
  <c r="F159" i="18" a="1"/>
  <c r="F159" i="18" s="1"/>
  <c r="F163" i="18" a="1"/>
  <c r="F163" i="18" s="1"/>
  <c r="F166" i="18" a="1"/>
  <c r="F166" i="18" s="1"/>
  <c r="F189" i="18" a="1"/>
  <c r="F189" i="18" s="1"/>
  <c r="F195" i="18" a="1"/>
  <c r="F195" i="18" s="1"/>
  <c r="F216" i="18" a="1"/>
  <c r="F216" i="18" s="1"/>
  <c r="F241" i="18" a="1"/>
  <c r="F241" i="18" s="1"/>
  <c r="F249" i="18" a="1"/>
  <c r="F249" i="18" s="1"/>
  <c r="F267" i="18" a="1"/>
  <c r="F267" i="18" s="1"/>
  <c r="F281" i="18" a="1"/>
  <c r="F281" i="18" s="1"/>
  <c r="F309" i="18" a="1"/>
  <c r="F309" i="18" s="1"/>
  <c r="F321" i="18" a="1"/>
  <c r="F321" i="18" s="1"/>
  <c r="F329" i="18" a="1"/>
  <c r="F329" i="18" s="1"/>
  <c r="F352" i="18" a="1"/>
  <c r="F352" i="18" s="1"/>
  <c r="F361" i="18" a="1"/>
  <c r="F361" i="18" s="1"/>
  <c r="F377" i="18" a="1"/>
  <c r="F377" i="18" s="1"/>
  <c r="F380" i="18" a="1"/>
  <c r="F380" i="18" s="1"/>
  <c r="F95" i="18" a="1"/>
  <c r="F95" i="18" s="1"/>
  <c r="F103" i="18" a="1"/>
  <c r="F103" i="18" s="1"/>
  <c r="F27" i="18" a="1"/>
  <c r="F27" i="18" s="1"/>
  <c r="F85" i="18" a="1"/>
  <c r="F85" i="18" s="1"/>
  <c r="F88" i="18" a="1"/>
  <c r="F88" i="18" s="1"/>
  <c r="F93" i="18" a="1"/>
  <c r="F93" i="18" s="1"/>
  <c r="F110" i="18" a="1"/>
  <c r="F110" i="18" s="1"/>
  <c r="F119" i="18" a="1"/>
  <c r="F119" i="18" s="1"/>
  <c r="F123" i="18" a="1"/>
  <c r="F123" i="18" s="1"/>
  <c r="F126" i="18" a="1"/>
  <c r="F126" i="18" s="1"/>
  <c r="F129" i="18" a="1"/>
  <c r="F129" i="18" s="1"/>
  <c r="F196" i="18" a="1"/>
  <c r="F196" i="18" s="1"/>
  <c r="F202" i="18" a="1"/>
  <c r="F202" i="18" s="1"/>
  <c r="F210" i="18" a="1"/>
  <c r="F210" i="18" s="1"/>
  <c r="F213" i="18" a="1"/>
  <c r="F213" i="18" s="1"/>
  <c r="F221" i="18" a="1"/>
  <c r="F221" i="18" s="1"/>
  <c r="F225" i="18" a="1"/>
  <c r="F225" i="18" s="1"/>
  <c r="F234" i="18" a="1"/>
  <c r="F234" i="18" s="1"/>
  <c r="F253" i="18" a="1"/>
  <c r="F253" i="18" s="1"/>
  <c r="F256" i="18" a="1"/>
  <c r="F256" i="18" s="1"/>
  <c r="F372" i="18" a="1"/>
  <c r="F372" i="18" s="1"/>
  <c r="F375" i="18" a="1"/>
  <c r="F375" i="18" s="1"/>
  <c r="F299" i="18" a="1"/>
  <c r="F299" i="18" s="1"/>
  <c r="F10" i="18" a="1"/>
  <c r="F10" i="18" s="1"/>
  <c r="F11" i="18" a="1"/>
  <c r="F11" i="18" s="1"/>
  <c r="F17" i="18" a="1"/>
  <c r="F17" i="18" s="1"/>
  <c r="F24" i="18" a="1"/>
  <c r="F24" i="18" s="1"/>
  <c r="F25" i="18" a="1"/>
  <c r="F25" i="18" s="1"/>
  <c r="F87" i="18" a="1"/>
  <c r="F87" i="18" s="1"/>
  <c r="F102" i="18" a="1"/>
  <c r="F102" i="18" s="1"/>
  <c r="F265" i="18" a="1"/>
  <c r="F265" i="18" s="1"/>
  <c r="F269" i="18" a="1"/>
  <c r="F269" i="18" s="1"/>
  <c r="F273" i="18" a="1"/>
  <c r="F273" i="18" s="1"/>
  <c r="F313" i="18" a="1"/>
  <c r="F313" i="18" s="1"/>
  <c r="F14" i="18" a="1"/>
  <c r="F14" i="18" s="1"/>
  <c r="F15" i="18" a="1"/>
  <c r="F15" i="18" s="1"/>
  <c r="F28" i="18" a="1"/>
  <c r="F28" i="18" s="1"/>
  <c r="F29" i="18" a="1"/>
  <c r="F29" i="18" s="1"/>
  <c r="F105" i="18" a="1"/>
  <c r="F105" i="18" s="1"/>
  <c r="F115" i="18" a="1"/>
  <c r="F115" i="18" s="1"/>
  <c r="F172" i="18" a="1"/>
  <c r="F172" i="18" s="1"/>
  <c r="F176" i="18" a="1"/>
  <c r="F176" i="18" s="1"/>
  <c r="F180" i="18" a="1"/>
  <c r="F180" i="18" s="1"/>
  <c r="F205" i="18" a="1"/>
  <c r="F205" i="18" s="1"/>
  <c r="F271" i="18" a="1"/>
  <c r="F271" i="18" s="1"/>
  <c r="F369" i="18" a="1"/>
  <c r="F369" i="18" s="1"/>
  <c r="F106" i="18" a="1"/>
  <c r="F106" i="18" s="1"/>
  <c r="F112" i="18" a="1"/>
  <c r="F112" i="18" s="1"/>
  <c r="F127" i="18" a="1"/>
  <c r="F127" i="18" s="1"/>
  <c r="F135" i="18" a="1"/>
  <c r="F135" i="18" s="1"/>
  <c r="F140" i="18" a="1"/>
  <c r="F140" i="18" s="1"/>
  <c r="F167" i="18" a="1"/>
  <c r="F167" i="18" s="1"/>
  <c r="F246" i="18" a="1"/>
  <c r="F246" i="18" s="1"/>
  <c r="F252" i="18" a="1"/>
  <c r="F252" i="18" s="1"/>
  <c r="F266" i="18" a="1"/>
  <c r="F266" i="18" s="1"/>
  <c r="F283" i="18" a="1"/>
  <c r="F283" i="18" s="1"/>
  <c r="F341" i="18" a="1"/>
  <c r="F341" i="18" s="1"/>
  <c r="F349" i="18" a="1"/>
  <c r="F349" i="18" s="1"/>
  <c r="F362" i="18" a="1"/>
  <c r="F362" i="18" s="1"/>
  <c r="F370" i="18" a="1"/>
  <c r="F370" i="18" s="1"/>
  <c r="F376" i="18" a="1"/>
  <c r="F376" i="18" s="1"/>
  <c r="F378" i="18" a="1"/>
  <c r="F378" i="18" s="1"/>
  <c r="F116" i="18" a="1"/>
  <c r="F116" i="18" s="1"/>
  <c r="F139" i="18" a="1"/>
  <c r="F139" i="18" s="1"/>
  <c r="F144" i="18" a="1"/>
  <c r="F144" i="18" s="1"/>
  <c r="F168" i="18" a="1"/>
  <c r="F168" i="18" s="1"/>
  <c r="F206" i="18" a="1"/>
  <c r="F206" i="18" s="1"/>
  <c r="F248" i="18" a="1"/>
  <c r="F248" i="18" s="1"/>
  <c r="F258" i="18" a="1"/>
  <c r="F258" i="18" s="1"/>
  <c r="F260" i="18" a="1"/>
  <c r="F260" i="18" s="1"/>
  <c r="F279" i="18" a="1"/>
  <c r="F279" i="18" s="1"/>
  <c r="F293" i="18" a="1"/>
  <c r="F293" i="18" s="1"/>
  <c r="F338" i="18" a="1"/>
  <c r="F338" i="18" s="1"/>
  <c r="F345" i="18" a="1"/>
  <c r="F345" i="18" s="1"/>
  <c r="F351" i="18" a="1"/>
  <c r="F351" i="18" s="1"/>
  <c r="F366" i="18" a="1"/>
  <c r="F366" i="18" s="1"/>
  <c r="F374" i="18" a="1"/>
  <c r="F374" i="18" s="1"/>
  <c r="F81" i="18" a="1"/>
  <c r="F81" i="18" s="1"/>
  <c r="F83" i="18" a="1"/>
  <c r="F83" i="18" s="1"/>
  <c r="F89" i="18" a="1"/>
  <c r="F89" i="18" s="1"/>
  <c r="F235" i="18" a="1"/>
  <c r="F235" i="18" s="1"/>
  <c r="F243" i="18" a="1"/>
  <c r="F243" i="18" s="1"/>
  <c r="F250" i="18" a="1"/>
  <c r="F250" i="18" s="1"/>
  <c r="F270" i="18" a="1"/>
  <c r="F270" i="18" s="1"/>
  <c r="F276" i="18" a="1"/>
  <c r="F276" i="18" s="1"/>
  <c r="F280" i="18" a="1"/>
  <c r="F280" i="18" s="1"/>
  <c r="F284" i="18" a="1"/>
  <c r="F284" i="18" s="1"/>
  <c r="F286" i="18" a="1"/>
  <c r="F286" i="18" s="1"/>
  <c r="F294" i="18" a="1"/>
  <c r="F294" i="18" s="1"/>
  <c r="F237" i="18" a="1"/>
  <c r="F237" i="18" s="1"/>
  <c r="F244" i="18" a="1"/>
  <c r="F244" i="18" s="1"/>
  <c r="F278" i="18" a="1"/>
  <c r="F278" i="18" s="1"/>
  <c r="F296" i="18" a="1"/>
  <c r="F296" i="18" s="1"/>
  <c r="F298" i="18" a="1"/>
  <c r="F298" i="18" s="1"/>
  <c r="F302" i="18" a="1"/>
  <c r="F302" i="18" s="1"/>
  <c r="F306" i="18" a="1"/>
  <c r="F306" i="18" s="1"/>
  <c r="F314" i="18" a="1"/>
  <c r="F314" i="18" s="1"/>
  <c r="F318" i="18" a="1"/>
  <c r="F318" i="18" s="1"/>
  <c r="F324" i="18" a="1"/>
  <c r="F324" i="18" s="1"/>
  <c r="F328" i="18" a="1"/>
  <c r="F328" i="18" s="1"/>
  <c r="F334" i="18" a="1"/>
  <c r="F334" i="18" s="1"/>
  <c r="F300" i="18" a="1"/>
  <c r="F300" i="18" s="1"/>
  <c r="F304" i="18" a="1"/>
  <c r="F304" i="18" s="1"/>
  <c r="F312" i="18" a="1"/>
  <c r="F312" i="18" s="1"/>
  <c r="F316" i="18" a="1"/>
  <c r="F316" i="18" s="1"/>
  <c r="F320" i="18" a="1"/>
  <c r="F320" i="18" s="1"/>
  <c r="F326" i="18" a="1"/>
  <c r="F326" i="18" s="1"/>
  <c r="F332" i="18" a="1"/>
  <c r="F332" i="18" s="1"/>
  <c r="O378" i="6" l="1"/>
  <c r="J378" i="6"/>
  <c r="K378" i="6" s="1"/>
  <c r="L378" i="6" s="1"/>
  <c r="M378" i="6" s="1"/>
  <c r="N378" i="6" s="1"/>
  <c r="H378" i="6"/>
  <c r="G378" i="6"/>
  <c r="O377" i="6"/>
  <c r="J377" i="6"/>
  <c r="H377" i="6"/>
  <c r="G377" i="6"/>
  <c r="O376" i="6"/>
  <c r="J376" i="6"/>
  <c r="P376" i="6" s="1"/>
  <c r="H376" i="6"/>
  <c r="G376" i="6"/>
  <c r="O375" i="6"/>
  <c r="J375" i="6"/>
  <c r="H375" i="6"/>
  <c r="G375" i="6"/>
  <c r="O374" i="6"/>
  <c r="J374" i="6"/>
  <c r="K374" i="6" s="1"/>
  <c r="L374" i="6" s="1"/>
  <c r="M374" i="6" s="1"/>
  <c r="N374" i="6" s="1"/>
  <c r="H374" i="6"/>
  <c r="G374" i="6"/>
  <c r="O373" i="6"/>
  <c r="J373" i="6"/>
  <c r="P373" i="6" s="1"/>
  <c r="H373" i="6"/>
  <c r="G373" i="6"/>
  <c r="O372" i="6"/>
  <c r="J372" i="6"/>
  <c r="H372" i="6"/>
  <c r="G372" i="6"/>
  <c r="O371" i="6"/>
  <c r="J371" i="6"/>
  <c r="H371" i="6"/>
  <c r="G371" i="6"/>
  <c r="O370" i="6"/>
  <c r="J370" i="6"/>
  <c r="P370" i="6" s="1"/>
  <c r="Q370" i="6" s="1" a="1"/>
  <c r="Q370" i="6" s="1"/>
  <c r="H370" i="6"/>
  <c r="G370" i="6"/>
  <c r="O369" i="6"/>
  <c r="J369" i="6"/>
  <c r="P369" i="6" s="1"/>
  <c r="H369" i="6"/>
  <c r="G369" i="6"/>
  <c r="O368" i="6"/>
  <c r="J368" i="6"/>
  <c r="P368" i="6" s="1"/>
  <c r="H368" i="6"/>
  <c r="G368" i="6"/>
  <c r="O367" i="6"/>
  <c r="J367" i="6"/>
  <c r="H367" i="6"/>
  <c r="G367" i="6"/>
  <c r="O366" i="6"/>
  <c r="J366" i="6"/>
  <c r="P366" i="6" s="1"/>
  <c r="Q366" i="6" s="1" a="1"/>
  <c r="Q366" i="6" s="1"/>
  <c r="H366" i="6"/>
  <c r="G366" i="6"/>
  <c r="O365" i="6"/>
  <c r="J365" i="6"/>
  <c r="K365" i="6" s="1"/>
  <c r="L365" i="6" s="1"/>
  <c r="M365" i="6" s="1"/>
  <c r="N365" i="6" s="1"/>
  <c r="H365" i="6"/>
  <c r="G365" i="6"/>
  <c r="O364" i="6"/>
  <c r="J364" i="6"/>
  <c r="P364" i="6" s="1"/>
  <c r="H364" i="6"/>
  <c r="G364" i="6"/>
  <c r="O363" i="6"/>
  <c r="J363" i="6"/>
  <c r="H363" i="6"/>
  <c r="G363" i="6"/>
  <c r="O362" i="6"/>
  <c r="J362" i="6"/>
  <c r="P362" i="6" s="1"/>
  <c r="Q362" i="6" s="1" a="1"/>
  <c r="Q362" i="6" s="1"/>
  <c r="H362" i="6"/>
  <c r="G362" i="6"/>
  <c r="O361" i="6"/>
  <c r="J361" i="6"/>
  <c r="P361" i="6" s="1"/>
  <c r="H361" i="6"/>
  <c r="G361" i="6"/>
  <c r="O360" i="6"/>
  <c r="J360" i="6"/>
  <c r="P360" i="6" s="1"/>
  <c r="H360" i="6"/>
  <c r="G360" i="6"/>
  <c r="O359" i="6"/>
  <c r="J359" i="6"/>
  <c r="H359" i="6"/>
  <c r="G359" i="6"/>
  <c r="O358" i="6"/>
  <c r="J358" i="6"/>
  <c r="P358" i="6" s="1"/>
  <c r="Q358" i="6" s="1" a="1"/>
  <c r="Q358" i="6" s="1"/>
  <c r="H358" i="6"/>
  <c r="G358" i="6"/>
  <c r="O357" i="6"/>
  <c r="J357" i="6"/>
  <c r="P357" i="6" s="1"/>
  <c r="H357" i="6"/>
  <c r="G357" i="6"/>
  <c r="O356" i="6"/>
  <c r="J356" i="6"/>
  <c r="H356" i="6"/>
  <c r="G356" i="6"/>
  <c r="Q355" i="6" a="1"/>
  <c r="Q355" i="6" s="1"/>
  <c r="O354" i="6"/>
  <c r="J354" i="6"/>
  <c r="P354" i="6" s="1"/>
  <c r="H354" i="6"/>
  <c r="G354" i="6"/>
  <c r="O353" i="6"/>
  <c r="J353" i="6"/>
  <c r="H353" i="6"/>
  <c r="G353" i="6"/>
  <c r="O352" i="6"/>
  <c r="J352" i="6"/>
  <c r="H352" i="6"/>
  <c r="G352" i="6"/>
  <c r="O351" i="6"/>
  <c r="J351" i="6"/>
  <c r="P351" i="6" s="1"/>
  <c r="Q351" i="6" s="1" a="1"/>
  <c r="Q351" i="6" s="1"/>
  <c r="H351" i="6"/>
  <c r="G351" i="6"/>
  <c r="O350" i="6"/>
  <c r="J350" i="6"/>
  <c r="P350" i="6" s="1"/>
  <c r="H350" i="6"/>
  <c r="G350" i="6"/>
  <c r="O349" i="6"/>
  <c r="J349" i="6"/>
  <c r="P349" i="6" s="1"/>
  <c r="H349" i="6"/>
  <c r="G349" i="6"/>
  <c r="Q348" i="6" a="1"/>
  <c r="Q348" i="6" s="1"/>
  <c r="O347" i="6"/>
  <c r="J347" i="6"/>
  <c r="P347" i="6" s="1"/>
  <c r="H347" i="6"/>
  <c r="G347" i="6"/>
  <c r="O346" i="6"/>
  <c r="J346" i="6"/>
  <c r="P346" i="6" s="1"/>
  <c r="H346" i="6"/>
  <c r="G346" i="6"/>
  <c r="Q345" i="6" a="1"/>
  <c r="Q345" i="6" s="1"/>
  <c r="O344" i="6"/>
  <c r="J344" i="6"/>
  <c r="P344" i="6" s="1"/>
  <c r="H344" i="6"/>
  <c r="G344" i="6"/>
  <c r="O343" i="6"/>
  <c r="J343" i="6"/>
  <c r="P343" i="6" s="1"/>
  <c r="H343" i="6"/>
  <c r="G343" i="6"/>
  <c r="O342" i="6"/>
  <c r="J342" i="6"/>
  <c r="H342" i="6"/>
  <c r="G342" i="6"/>
  <c r="O341" i="6"/>
  <c r="J341" i="6"/>
  <c r="K341" i="6" s="1"/>
  <c r="L341" i="6" s="1"/>
  <c r="M341" i="6" s="1"/>
  <c r="N341" i="6" s="1"/>
  <c r="H341" i="6"/>
  <c r="G341" i="6"/>
  <c r="Q340" i="6" a="1"/>
  <c r="Q340" i="6" s="1"/>
  <c r="O339" i="6"/>
  <c r="J339" i="6"/>
  <c r="H339" i="6"/>
  <c r="G339" i="6"/>
  <c r="O338" i="6"/>
  <c r="J338" i="6"/>
  <c r="K338" i="6" s="1"/>
  <c r="L338" i="6" s="1"/>
  <c r="M338" i="6" s="1"/>
  <c r="N338" i="6" s="1"/>
  <c r="H338" i="6"/>
  <c r="G338" i="6"/>
  <c r="O337" i="6"/>
  <c r="J337" i="6"/>
  <c r="K337" i="6" s="1"/>
  <c r="L337" i="6" s="1"/>
  <c r="M337" i="6" s="1"/>
  <c r="N337" i="6" s="1"/>
  <c r="H337" i="6"/>
  <c r="G337" i="6"/>
  <c r="Q336" i="6"/>
  <c r="Q336" i="6" a="1"/>
  <c r="O335" i="6"/>
  <c r="J335" i="6"/>
  <c r="H335" i="6"/>
  <c r="G335" i="6"/>
  <c r="O334" i="6"/>
  <c r="J334" i="6"/>
  <c r="P334" i="6" s="1"/>
  <c r="H334" i="6"/>
  <c r="G334" i="6"/>
  <c r="Q333" i="6"/>
  <c r="Q333" i="6" a="1"/>
  <c r="Q332" i="6" a="1"/>
  <c r="Q332" i="6" s="1"/>
  <c r="O331" i="6"/>
  <c r="J331" i="6"/>
  <c r="P331" i="6" s="1"/>
  <c r="H331" i="6"/>
  <c r="G331" i="6"/>
  <c r="O330" i="6"/>
  <c r="J330" i="6"/>
  <c r="H330" i="6"/>
  <c r="G330" i="6"/>
  <c r="Q329" i="6" a="1"/>
  <c r="Q329" i="6" s="1"/>
  <c r="Q328" i="6"/>
  <c r="Q328" i="6" a="1"/>
  <c r="O327" i="6"/>
  <c r="J327" i="6"/>
  <c r="H327" i="6"/>
  <c r="G327" i="6"/>
  <c r="O326" i="6"/>
  <c r="J326" i="6"/>
  <c r="P326" i="6" s="1"/>
  <c r="H326" i="6"/>
  <c r="G326" i="6"/>
  <c r="O325" i="6"/>
  <c r="J325" i="6"/>
  <c r="P325" i="6" s="1"/>
  <c r="H325" i="6"/>
  <c r="G325" i="6"/>
  <c r="O324" i="6"/>
  <c r="J324" i="6"/>
  <c r="H324" i="6"/>
  <c r="G324" i="6"/>
  <c r="O323" i="6"/>
  <c r="J323" i="6"/>
  <c r="H323" i="6"/>
  <c r="G323" i="6"/>
  <c r="Q322" i="6" a="1"/>
  <c r="Q322" i="6" s="1"/>
  <c r="O321" i="6"/>
  <c r="J321" i="6"/>
  <c r="P321" i="6" s="1"/>
  <c r="H321" i="6"/>
  <c r="G321" i="6"/>
  <c r="O320" i="6"/>
  <c r="J320" i="6"/>
  <c r="H320" i="6"/>
  <c r="G320" i="6"/>
  <c r="Q319" i="6" a="1"/>
  <c r="Q319" i="6" s="1"/>
  <c r="O318" i="6"/>
  <c r="J318" i="6"/>
  <c r="H318" i="6"/>
  <c r="G318" i="6"/>
  <c r="O317" i="6"/>
  <c r="J317" i="6"/>
  <c r="H317" i="6"/>
  <c r="G317" i="6"/>
  <c r="O316" i="6"/>
  <c r="J316" i="6"/>
  <c r="P316" i="6" s="1"/>
  <c r="Q316" i="6" s="1" a="1"/>
  <c r="Q316" i="6" s="1"/>
  <c r="H316" i="6"/>
  <c r="G316" i="6"/>
  <c r="Q315" i="6"/>
  <c r="Q315" i="6" a="1"/>
  <c r="Q314" i="6"/>
  <c r="Q314" i="6" a="1"/>
  <c r="O313" i="6"/>
  <c r="J313" i="6"/>
  <c r="K313" i="6" s="1"/>
  <c r="L313" i="6" s="1"/>
  <c r="M313" i="6" s="1"/>
  <c r="N313" i="6" s="1"/>
  <c r="H313" i="6"/>
  <c r="G313" i="6"/>
  <c r="O312" i="6"/>
  <c r="J312" i="6"/>
  <c r="H312" i="6"/>
  <c r="G312" i="6"/>
  <c r="Q311" i="6"/>
  <c r="Q311" i="6" a="1"/>
  <c r="O310" i="6"/>
  <c r="J310" i="6"/>
  <c r="H310" i="6"/>
  <c r="G310" i="6"/>
  <c r="O309" i="6"/>
  <c r="J309" i="6"/>
  <c r="H309" i="6"/>
  <c r="G309" i="6"/>
  <c r="O308" i="6"/>
  <c r="J308" i="6"/>
  <c r="P308" i="6" s="1"/>
  <c r="H308" i="6"/>
  <c r="G308" i="6"/>
  <c r="Q307" i="6"/>
  <c r="Q307" i="6" a="1"/>
  <c r="O306" i="6"/>
  <c r="J306" i="6"/>
  <c r="P306" i="6" s="1"/>
  <c r="Q306" i="6" s="1" a="1"/>
  <c r="Q306" i="6" s="1"/>
  <c r="H306" i="6"/>
  <c r="G306" i="6"/>
  <c r="O305" i="6"/>
  <c r="J305" i="6"/>
  <c r="P305" i="6" s="1"/>
  <c r="H305" i="6"/>
  <c r="G305" i="6"/>
  <c r="O304" i="6"/>
  <c r="J304" i="6"/>
  <c r="P304" i="6" s="1"/>
  <c r="H304" i="6"/>
  <c r="G304" i="6"/>
  <c r="Q303" i="6" a="1"/>
  <c r="Q303" i="6" s="1"/>
  <c r="Q302" i="6"/>
  <c r="Q302" i="6" a="1"/>
  <c r="O301" i="6"/>
  <c r="J301" i="6"/>
  <c r="H301" i="6"/>
  <c r="G301" i="6"/>
  <c r="Q300" i="6" a="1"/>
  <c r="Q300" i="6" s="1"/>
  <c r="O299" i="6"/>
  <c r="J299" i="6"/>
  <c r="H299" i="6"/>
  <c r="G299" i="6"/>
  <c r="O298" i="6"/>
  <c r="J298" i="6"/>
  <c r="K298" i="6" s="1"/>
  <c r="L298" i="6" s="1"/>
  <c r="M298" i="6" s="1"/>
  <c r="N298" i="6" s="1"/>
  <c r="H298" i="6"/>
  <c r="G298" i="6"/>
  <c r="O297" i="6"/>
  <c r="J297" i="6"/>
  <c r="P297" i="6" s="1"/>
  <c r="Q297" i="6" s="1" a="1"/>
  <c r="Q297" i="6" s="1"/>
  <c r="H297" i="6"/>
  <c r="G297" i="6"/>
  <c r="O296" i="6"/>
  <c r="J296" i="6"/>
  <c r="H296" i="6"/>
  <c r="G296" i="6"/>
  <c r="Q295" i="6" a="1"/>
  <c r="Q295" i="6" s="1"/>
  <c r="O294" i="6"/>
  <c r="J294" i="6"/>
  <c r="K294" i="6" s="1"/>
  <c r="L294" i="6" s="1"/>
  <c r="M294" i="6" s="1"/>
  <c r="N294" i="6" s="1"/>
  <c r="H294" i="6"/>
  <c r="G294" i="6"/>
  <c r="O293" i="6"/>
  <c r="J293" i="6"/>
  <c r="H293" i="6"/>
  <c r="G293" i="6"/>
  <c r="O292" i="6"/>
  <c r="J292" i="6"/>
  <c r="P292" i="6" s="1"/>
  <c r="Q292" i="6" s="1" a="1"/>
  <c r="Q292" i="6" s="1"/>
  <c r="H292" i="6"/>
  <c r="G292" i="6"/>
  <c r="O291" i="6"/>
  <c r="J291" i="6"/>
  <c r="K291" i="6" s="1"/>
  <c r="L291" i="6" s="1"/>
  <c r="M291" i="6" s="1"/>
  <c r="N291" i="6" s="1"/>
  <c r="H291" i="6"/>
  <c r="G291" i="6"/>
  <c r="O290" i="6"/>
  <c r="J290" i="6"/>
  <c r="K290" i="6" s="1"/>
  <c r="L290" i="6" s="1"/>
  <c r="M290" i="6" s="1"/>
  <c r="N290" i="6" s="1"/>
  <c r="H290" i="6"/>
  <c r="G290" i="6"/>
  <c r="Q289" i="6"/>
  <c r="Q289" i="6" a="1"/>
  <c r="O288" i="6"/>
  <c r="J288" i="6"/>
  <c r="P288" i="6" s="1"/>
  <c r="Q288" i="6" s="1" a="1"/>
  <c r="Q288" i="6" s="1"/>
  <c r="H288" i="6"/>
  <c r="G288" i="6"/>
  <c r="O287" i="6"/>
  <c r="J287" i="6"/>
  <c r="K287" i="6" s="1"/>
  <c r="L287" i="6" s="1"/>
  <c r="M287" i="6" s="1"/>
  <c r="N287" i="6" s="1"/>
  <c r="H287" i="6"/>
  <c r="G287" i="6"/>
  <c r="O286" i="6"/>
  <c r="J286" i="6"/>
  <c r="P286" i="6" s="1"/>
  <c r="H286" i="6"/>
  <c r="G286" i="6"/>
  <c r="O285" i="6"/>
  <c r="J285" i="6"/>
  <c r="H285" i="6"/>
  <c r="G285" i="6"/>
  <c r="Q284" i="6" a="1"/>
  <c r="Q284" i="6" s="1"/>
  <c r="Q283" i="6"/>
  <c r="Q283" i="6" a="1"/>
  <c r="Q282" i="6" a="1"/>
  <c r="Q282" i="6" s="1"/>
  <c r="O281" i="6"/>
  <c r="J281" i="6"/>
  <c r="H281" i="6"/>
  <c r="G281" i="6"/>
  <c r="Q280" i="6" a="1"/>
  <c r="Q280" i="6" s="1"/>
  <c r="Q279" i="6"/>
  <c r="Q279" i="6" a="1"/>
  <c r="O278" i="6"/>
  <c r="J278" i="6"/>
  <c r="H278" i="6"/>
  <c r="G278" i="6"/>
  <c r="Q277" i="6" a="1"/>
  <c r="Q277" i="6" s="1"/>
  <c r="O276" i="6"/>
  <c r="J276" i="6"/>
  <c r="H276" i="6"/>
  <c r="G276" i="6"/>
  <c r="O275" i="6"/>
  <c r="J275" i="6"/>
  <c r="H275" i="6"/>
  <c r="G275" i="6"/>
  <c r="Q274" i="6" a="1"/>
  <c r="Q274" i="6" s="1"/>
  <c r="O273" i="6"/>
  <c r="J273" i="6"/>
  <c r="H273" i="6"/>
  <c r="G273" i="6"/>
  <c r="O272" i="6"/>
  <c r="J272" i="6"/>
  <c r="H272" i="6"/>
  <c r="G272" i="6"/>
  <c r="O271" i="6"/>
  <c r="J271" i="6"/>
  <c r="P271" i="6" s="1"/>
  <c r="Q271" i="6" s="1" a="1"/>
  <c r="Q271" i="6" s="1"/>
  <c r="H271" i="6"/>
  <c r="G271" i="6"/>
  <c r="O270" i="6"/>
  <c r="J270" i="6"/>
  <c r="K270" i="6" s="1"/>
  <c r="L270" i="6" s="1"/>
  <c r="M270" i="6" s="1"/>
  <c r="N270" i="6" s="1"/>
  <c r="H270" i="6"/>
  <c r="G270" i="6"/>
  <c r="O269" i="6"/>
  <c r="J269" i="6"/>
  <c r="P269" i="6" s="1"/>
  <c r="H269" i="6"/>
  <c r="G269" i="6"/>
  <c r="O268" i="6"/>
  <c r="J268" i="6"/>
  <c r="H268" i="6"/>
  <c r="G268" i="6"/>
  <c r="Q267" i="6" a="1"/>
  <c r="Q267" i="6" s="1"/>
  <c r="Q266" i="6"/>
  <c r="Q266" i="6" a="1"/>
  <c r="O265" i="6"/>
  <c r="J265" i="6"/>
  <c r="P265" i="6" s="1"/>
  <c r="Q265" i="6" s="1" a="1"/>
  <c r="Q265" i="6" s="1"/>
  <c r="H265" i="6"/>
  <c r="G265" i="6"/>
  <c r="O264" i="6"/>
  <c r="J264" i="6"/>
  <c r="K264" i="6" s="1"/>
  <c r="L264" i="6" s="1"/>
  <c r="M264" i="6" s="1"/>
  <c r="N264" i="6" s="1"/>
  <c r="H264" i="6"/>
  <c r="G264" i="6"/>
  <c r="O263" i="6"/>
  <c r="J263" i="6"/>
  <c r="P263" i="6" s="1"/>
  <c r="H263" i="6"/>
  <c r="G263" i="6"/>
  <c r="Q262" i="6"/>
  <c r="Q262" i="6" a="1"/>
  <c r="O261" i="6"/>
  <c r="J261" i="6"/>
  <c r="K261" i="6" s="1"/>
  <c r="L261" i="6" s="1"/>
  <c r="M261" i="6" s="1"/>
  <c r="N261" i="6" s="1"/>
  <c r="H261" i="6"/>
  <c r="G261" i="6"/>
  <c r="O260" i="6"/>
  <c r="J260" i="6"/>
  <c r="P260" i="6" s="1"/>
  <c r="H260" i="6"/>
  <c r="G260" i="6"/>
  <c r="O259" i="6"/>
  <c r="J259" i="6"/>
  <c r="H259" i="6"/>
  <c r="G259" i="6"/>
  <c r="Q258" i="6" a="1"/>
  <c r="Q258" i="6" s="1"/>
  <c r="O257" i="6"/>
  <c r="J257" i="6"/>
  <c r="P257" i="6" s="1"/>
  <c r="H257" i="6"/>
  <c r="G257" i="6"/>
  <c r="Q256" i="6"/>
  <c r="Q256" i="6" a="1"/>
  <c r="O255" i="6"/>
  <c r="J255" i="6"/>
  <c r="K255" i="6" s="1"/>
  <c r="L255" i="6" s="1"/>
  <c r="M255" i="6" s="1"/>
  <c r="N255" i="6" s="1"/>
  <c r="H255" i="6"/>
  <c r="G255" i="6"/>
  <c r="O254" i="6"/>
  <c r="J254" i="6"/>
  <c r="P254" i="6" s="1"/>
  <c r="H254" i="6"/>
  <c r="G254" i="6"/>
  <c r="Q253" i="6"/>
  <c r="Q253" i="6" a="1"/>
  <c r="O252" i="6"/>
  <c r="J252" i="6"/>
  <c r="K252" i="6" s="1"/>
  <c r="L252" i="6" s="1"/>
  <c r="M252" i="6" s="1"/>
  <c r="N252" i="6" s="1"/>
  <c r="H252" i="6"/>
  <c r="G252" i="6"/>
  <c r="O251" i="6"/>
  <c r="J251" i="6"/>
  <c r="P251" i="6" s="1"/>
  <c r="H251" i="6"/>
  <c r="G251" i="6"/>
  <c r="O250" i="6"/>
  <c r="J250" i="6"/>
  <c r="H250" i="6"/>
  <c r="G250" i="6"/>
  <c r="O249" i="6"/>
  <c r="J249" i="6"/>
  <c r="P249" i="6" s="1"/>
  <c r="Q249" i="6" s="1" a="1"/>
  <c r="Q249" i="6" s="1"/>
  <c r="H249" i="6"/>
  <c r="G249" i="6"/>
  <c r="Q248" i="6"/>
  <c r="Q248" i="6" a="1"/>
  <c r="O247" i="6"/>
  <c r="J247" i="6"/>
  <c r="H247" i="6"/>
  <c r="G247" i="6"/>
  <c r="O246" i="6"/>
  <c r="J246" i="6"/>
  <c r="K246" i="6" s="1"/>
  <c r="L246" i="6" s="1"/>
  <c r="M246" i="6" s="1"/>
  <c r="N246" i="6" s="1"/>
  <c r="H246" i="6"/>
  <c r="G246" i="6"/>
  <c r="O245" i="6"/>
  <c r="J245" i="6"/>
  <c r="K245" i="6" s="1"/>
  <c r="L245" i="6" s="1"/>
  <c r="M245" i="6" s="1"/>
  <c r="N245" i="6" s="1"/>
  <c r="H245" i="6"/>
  <c r="G245" i="6"/>
  <c r="O244" i="6"/>
  <c r="J244" i="6"/>
  <c r="P244" i="6" s="1"/>
  <c r="H244" i="6"/>
  <c r="G244" i="6"/>
  <c r="O243" i="6"/>
  <c r="J243" i="6"/>
  <c r="H243" i="6"/>
  <c r="G243" i="6"/>
  <c r="O242" i="6"/>
  <c r="J242" i="6"/>
  <c r="P242" i="6" s="1"/>
  <c r="Q242" i="6" s="1" a="1"/>
  <c r="Q242" i="6" s="1"/>
  <c r="H242" i="6"/>
  <c r="G242" i="6"/>
  <c r="Q241" i="6"/>
  <c r="Q241" i="6" a="1"/>
  <c r="O240" i="6"/>
  <c r="J240" i="6"/>
  <c r="H240" i="6"/>
  <c r="G240" i="6"/>
  <c r="O239" i="6"/>
  <c r="J239" i="6"/>
  <c r="P239" i="6" s="1"/>
  <c r="Q239" i="6" s="1" a="1"/>
  <c r="Q239" i="6" s="1"/>
  <c r="H239" i="6"/>
  <c r="G239" i="6"/>
  <c r="O238" i="6"/>
  <c r="J238" i="6"/>
  <c r="K238" i="6" s="1"/>
  <c r="L238" i="6" s="1"/>
  <c r="M238" i="6" s="1"/>
  <c r="N238" i="6" s="1"/>
  <c r="H238" i="6"/>
  <c r="G238" i="6"/>
  <c r="O237" i="6"/>
  <c r="J237" i="6"/>
  <c r="P237" i="6" s="1"/>
  <c r="H237" i="6"/>
  <c r="G237" i="6"/>
  <c r="O236" i="6"/>
  <c r="J236" i="6"/>
  <c r="H236" i="6"/>
  <c r="G236" i="6"/>
  <c r="O235" i="6"/>
  <c r="J235" i="6"/>
  <c r="P235" i="6" s="1"/>
  <c r="Q235" i="6" s="1" a="1"/>
  <c r="Q235" i="6" s="1"/>
  <c r="H235" i="6"/>
  <c r="G235" i="6"/>
  <c r="O234" i="6"/>
  <c r="J234" i="6"/>
  <c r="K234" i="6" s="1"/>
  <c r="L234" i="6" s="1"/>
  <c r="M234" i="6" s="1"/>
  <c r="N234" i="6" s="1"/>
  <c r="H234" i="6"/>
  <c r="G234" i="6"/>
  <c r="Q233" i="6"/>
  <c r="Q233" i="6" a="1"/>
  <c r="O232" i="6"/>
  <c r="J232" i="6"/>
  <c r="K232" i="6" s="1"/>
  <c r="L232" i="6" s="1"/>
  <c r="M232" i="6" s="1"/>
  <c r="N232" i="6" s="1"/>
  <c r="H232" i="6"/>
  <c r="G232" i="6"/>
  <c r="O231" i="6"/>
  <c r="J231" i="6"/>
  <c r="K231" i="6" s="1"/>
  <c r="L231" i="6" s="1"/>
  <c r="M231" i="6" s="1"/>
  <c r="N231" i="6" s="1"/>
  <c r="H231" i="6"/>
  <c r="G231" i="6"/>
  <c r="O230" i="6"/>
  <c r="J230" i="6"/>
  <c r="P230" i="6" s="1"/>
  <c r="H230" i="6"/>
  <c r="G230" i="6"/>
  <c r="O229" i="6"/>
  <c r="J229" i="6"/>
  <c r="H229" i="6"/>
  <c r="G229" i="6"/>
  <c r="O228" i="6"/>
  <c r="J228" i="6"/>
  <c r="P228" i="6" s="1"/>
  <c r="Q228" i="6" s="1" a="1"/>
  <c r="Q228" i="6" s="1"/>
  <c r="H228" i="6"/>
  <c r="G228" i="6"/>
  <c r="O227" i="6"/>
  <c r="J227" i="6"/>
  <c r="K227" i="6" s="1"/>
  <c r="L227" i="6" s="1"/>
  <c r="M227" i="6" s="1"/>
  <c r="N227" i="6" s="1"/>
  <c r="H227" i="6"/>
  <c r="G227" i="6"/>
  <c r="Q226" i="6"/>
  <c r="Q226" i="6" a="1"/>
  <c r="O225" i="6"/>
  <c r="J225" i="6"/>
  <c r="P225" i="6" s="1"/>
  <c r="Q225" i="6" s="1" a="1"/>
  <c r="Q225" i="6" s="1"/>
  <c r="H225" i="6"/>
  <c r="G225" i="6"/>
  <c r="O224" i="6"/>
  <c r="J224" i="6"/>
  <c r="K224" i="6" s="1"/>
  <c r="L224" i="6" s="1"/>
  <c r="M224" i="6" s="1"/>
  <c r="N224" i="6" s="1"/>
  <c r="H224" i="6"/>
  <c r="G224" i="6"/>
  <c r="O223" i="6"/>
  <c r="J223" i="6"/>
  <c r="P223" i="6" s="1"/>
  <c r="H223" i="6"/>
  <c r="G223" i="6"/>
  <c r="Q222" i="6" a="1"/>
  <c r="Q222" i="6" s="1"/>
  <c r="O221" i="6"/>
  <c r="J221" i="6"/>
  <c r="H221" i="6"/>
  <c r="G221" i="6"/>
  <c r="O220" i="6"/>
  <c r="J220" i="6"/>
  <c r="P220" i="6" s="1"/>
  <c r="H220" i="6"/>
  <c r="G220" i="6"/>
  <c r="O219" i="6"/>
  <c r="J219" i="6"/>
  <c r="H219" i="6"/>
  <c r="G219" i="6"/>
  <c r="Q218" i="6" a="1"/>
  <c r="Q218" i="6" s="1"/>
  <c r="Q217" i="6"/>
  <c r="Q217" i="6" a="1"/>
  <c r="O216" i="6"/>
  <c r="J216" i="6"/>
  <c r="H216" i="6"/>
  <c r="G216" i="6"/>
  <c r="O215" i="6"/>
  <c r="J215" i="6"/>
  <c r="P215" i="6" s="1"/>
  <c r="H215" i="6"/>
  <c r="G215" i="6"/>
  <c r="Q214" i="6"/>
  <c r="Q214" i="6" a="1"/>
  <c r="O213" i="6"/>
  <c r="J213" i="6"/>
  <c r="K213" i="6" s="1"/>
  <c r="L213" i="6" s="1"/>
  <c r="M213" i="6" s="1"/>
  <c r="N213" i="6" s="1"/>
  <c r="H213" i="6"/>
  <c r="G213" i="6"/>
  <c r="O212" i="6"/>
  <c r="J212" i="6"/>
  <c r="K212" i="6" s="1"/>
  <c r="L212" i="6" s="1"/>
  <c r="M212" i="6" s="1"/>
  <c r="N212" i="6" s="1"/>
  <c r="H212" i="6"/>
  <c r="G212" i="6"/>
  <c r="Q211" i="6"/>
  <c r="Q211" i="6" a="1"/>
  <c r="O210" i="6"/>
  <c r="J210" i="6"/>
  <c r="K210" i="6" s="1"/>
  <c r="L210" i="6" s="1"/>
  <c r="M210" i="6" s="1"/>
  <c r="N210" i="6" s="1"/>
  <c r="H210" i="6"/>
  <c r="G210" i="6"/>
  <c r="O209" i="6"/>
  <c r="J209" i="6"/>
  <c r="K209" i="6" s="1"/>
  <c r="L209" i="6" s="1"/>
  <c r="M209" i="6" s="1"/>
  <c r="N209" i="6" s="1"/>
  <c r="H209" i="6"/>
  <c r="G209" i="6"/>
  <c r="O208" i="6"/>
  <c r="J208" i="6"/>
  <c r="P208" i="6" s="1"/>
  <c r="H208" i="6"/>
  <c r="G208" i="6"/>
  <c r="O207" i="6"/>
  <c r="J207" i="6"/>
  <c r="K207" i="6" s="1"/>
  <c r="L207" i="6" s="1"/>
  <c r="M207" i="6" s="1"/>
  <c r="N207" i="6" s="1"/>
  <c r="H207" i="6"/>
  <c r="G207" i="6"/>
  <c r="Q206" i="6" a="1"/>
  <c r="Q206" i="6" s="1"/>
  <c r="O205" i="6"/>
  <c r="J205" i="6"/>
  <c r="H205" i="6"/>
  <c r="G205" i="6"/>
  <c r="O204" i="6"/>
  <c r="J204" i="6"/>
  <c r="K204" i="6" s="1"/>
  <c r="L204" i="6" s="1"/>
  <c r="M204" i="6" s="1"/>
  <c r="N204" i="6" s="1"/>
  <c r="H204" i="6"/>
  <c r="G204" i="6"/>
  <c r="Q203" i="6" a="1"/>
  <c r="Q203" i="6" s="1"/>
  <c r="Q202" i="6"/>
  <c r="Q202" i="6" a="1"/>
  <c r="O201" i="6"/>
  <c r="J201" i="6"/>
  <c r="K201" i="6" s="1"/>
  <c r="L201" i="6" s="1"/>
  <c r="M201" i="6" s="1"/>
  <c r="N201" i="6" s="1"/>
  <c r="H201" i="6"/>
  <c r="G201" i="6"/>
  <c r="O200" i="6"/>
  <c r="J200" i="6"/>
  <c r="K200" i="6" s="1"/>
  <c r="L200" i="6" s="1"/>
  <c r="M200" i="6" s="1"/>
  <c r="N200" i="6" s="1"/>
  <c r="H200" i="6"/>
  <c r="G200" i="6"/>
  <c r="O199" i="6"/>
  <c r="J199" i="6"/>
  <c r="P199" i="6" s="1"/>
  <c r="H199" i="6"/>
  <c r="G199" i="6"/>
  <c r="Q198" i="6" a="1"/>
  <c r="Q198" i="6" s="1"/>
  <c r="Q197" i="6"/>
  <c r="Q197" i="6" a="1"/>
  <c r="O196" i="6"/>
  <c r="J196" i="6"/>
  <c r="H196" i="6"/>
  <c r="G196" i="6"/>
  <c r="O195" i="6"/>
  <c r="J195" i="6"/>
  <c r="P195" i="6" s="1"/>
  <c r="Q195" i="6" s="1" a="1"/>
  <c r="Q195" i="6" s="1"/>
  <c r="H195" i="6"/>
  <c r="G195" i="6"/>
  <c r="Q194" i="6"/>
  <c r="Q194" i="6" a="1"/>
  <c r="O193" i="6"/>
  <c r="J193" i="6"/>
  <c r="H193" i="6"/>
  <c r="G193" i="6"/>
  <c r="Q192" i="6" a="1"/>
  <c r="Q192" i="6" s="1"/>
  <c r="O191" i="6"/>
  <c r="J191" i="6"/>
  <c r="P191" i="6" s="1"/>
  <c r="H191" i="6"/>
  <c r="G191" i="6"/>
  <c r="O190" i="6"/>
  <c r="J190" i="6"/>
  <c r="H190" i="6"/>
  <c r="G190" i="6"/>
  <c r="O189" i="6"/>
  <c r="J189" i="6"/>
  <c r="H189" i="6"/>
  <c r="G189" i="6"/>
  <c r="O188" i="6"/>
  <c r="J188" i="6"/>
  <c r="K188" i="6" s="1"/>
  <c r="L188" i="6" s="1"/>
  <c r="M188" i="6" s="1"/>
  <c r="N188" i="6" s="1"/>
  <c r="H188" i="6"/>
  <c r="G188" i="6"/>
  <c r="O187" i="6"/>
  <c r="J187" i="6"/>
  <c r="P187" i="6" s="1"/>
  <c r="H187" i="6"/>
  <c r="G187" i="6"/>
  <c r="Q186" i="6"/>
  <c r="Q186" i="6" a="1"/>
  <c r="O185" i="6"/>
  <c r="J185" i="6"/>
  <c r="K185" i="6" s="1"/>
  <c r="L185" i="6" s="1"/>
  <c r="M185" i="6" s="1"/>
  <c r="N185" i="6" s="1"/>
  <c r="H185" i="6"/>
  <c r="G185" i="6"/>
  <c r="Q184" i="6"/>
  <c r="Q184" i="6" a="1"/>
  <c r="O183" i="6"/>
  <c r="J183" i="6"/>
  <c r="P183" i="6" s="1"/>
  <c r="Q183" i="6" s="1" a="1"/>
  <c r="Q183" i="6" s="1"/>
  <c r="H183" i="6"/>
  <c r="G183" i="6"/>
  <c r="Q182" i="6"/>
  <c r="Q182" i="6" a="1"/>
  <c r="O181" i="6"/>
  <c r="J181" i="6"/>
  <c r="H181" i="6"/>
  <c r="G181" i="6"/>
  <c r="Q180" i="6" a="1"/>
  <c r="Q180" i="6" s="1"/>
  <c r="O179" i="6"/>
  <c r="J179" i="6"/>
  <c r="P179" i="6" s="1"/>
  <c r="H179" i="6"/>
  <c r="G179" i="6"/>
  <c r="O178" i="6"/>
  <c r="J178" i="6"/>
  <c r="H178" i="6"/>
  <c r="G178" i="6"/>
  <c r="O177" i="6"/>
  <c r="J177" i="6"/>
  <c r="P177" i="6" s="1"/>
  <c r="Q177" i="6" s="1" a="1"/>
  <c r="Q177" i="6" s="1"/>
  <c r="H177" i="6"/>
  <c r="G177" i="6"/>
  <c r="O176" i="6"/>
  <c r="J176" i="6"/>
  <c r="K176" i="6" s="1"/>
  <c r="L176" i="6" s="1"/>
  <c r="M176" i="6" s="1"/>
  <c r="N176" i="6" s="1"/>
  <c r="H176" i="6"/>
  <c r="G176" i="6"/>
  <c r="O175" i="6"/>
  <c r="J175" i="6"/>
  <c r="P175" i="6" s="1"/>
  <c r="H175" i="6"/>
  <c r="G175" i="6"/>
  <c r="O174" i="6"/>
  <c r="J174" i="6"/>
  <c r="H174" i="6"/>
  <c r="G174" i="6"/>
  <c r="O173" i="6"/>
  <c r="J173" i="6"/>
  <c r="K173" i="6" s="1"/>
  <c r="L173" i="6" s="1"/>
  <c r="M173" i="6" s="1"/>
  <c r="N173" i="6" s="1"/>
  <c r="H173" i="6"/>
  <c r="G173" i="6"/>
  <c r="O172" i="6"/>
  <c r="J172" i="6"/>
  <c r="P172" i="6" s="1"/>
  <c r="H172" i="6"/>
  <c r="G172" i="6"/>
  <c r="O171" i="6"/>
  <c r="J171" i="6"/>
  <c r="P171" i="6" s="1"/>
  <c r="H171" i="6"/>
  <c r="G171" i="6"/>
  <c r="O170" i="6"/>
  <c r="J170" i="6"/>
  <c r="H170" i="6"/>
  <c r="G170" i="6"/>
  <c r="O169" i="6"/>
  <c r="J169" i="6"/>
  <c r="P169" i="6" s="1"/>
  <c r="Q169" i="6" s="1" a="1"/>
  <c r="Q169" i="6" s="1"/>
  <c r="H169" i="6"/>
  <c r="G169" i="6"/>
  <c r="O168" i="6"/>
  <c r="J168" i="6"/>
  <c r="K168" i="6" s="1"/>
  <c r="L168" i="6" s="1"/>
  <c r="M168" i="6" s="1"/>
  <c r="N168" i="6" s="1"/>
  <c r="H168" i="6"/>
  <c r="G168" i="6"/>
  <c r="O167" i="6"/>
  <c r="J167" i="6"/>
  <c r="H167" i="6"/>
  <c r="G167" i="6"/>
  <c r="O166" i="6"/>
  <c r="J166" i="6"/>
  <c r="H166" i="6"/>
  <c r="G166" i="6"/>
  <c r="Q165" i="6" a="1"/>
  <c r="Q165" i="6" s="1"/>
  <c r="O164" i="6"/>
  <c r="J164" i="6"/>
  <c r="H164" i="6"/>
  <c r="G164" i="6"/>
  <c r="O163" i="6"/>
  <c r="J163" i="6"/>
  <c r="H163" i="6"/>
  <c r="G163" i="6"/>
  <c r="O162" i="6"/>
  <c r="J162" i="6"/>
  <c r="K162" i="6" s="1"/>
  <c r="L162" i="6" s="1"/>
  <c r="M162" i="6" s="1"/>
  <c r="N162" i="6" s="1"/>
  <c r="H162" i="6"/>
  <c r="G162" i="6"/>
  <c r="O161" i="6"/>
  <c r="J161" i="6"/>
  <c r="P161" i="6" s="1"/>
  <c r="H161" i="6"/>
  <c r="G161" i="6"/>
  <c r="O160" i="6"/>
  <c r="J160" i="6"/>
  <c r="P160" i="6" s="1"/>
  <c r="H160" i="6"/>
  <c r="G160" i="6"/>
  <c r="O159" i="6"/>
  <c r="J159" i="6"/>
  <c r="H159" i="6"/>
  <c r="G159" i="6"/>
  <c r="Q158" i="6" a="1"/>
  <c r="Q158" i="6" s="1"/>
  <c r="O157" i="6"/>
  <c r="J157" i="6"/>
  <c r="P157" i="6" s="1"/>
  <c r="H157" i="6"/>
  <c r="G157" i="6"/>
  <c r="O156" i="6"/>
  <c r="J156" i="6"/>
  <c r="H156" i="6"/>
  <c r="G156" i="6"/>
  <c r="O155" i="6"/>
  <c r="J155" i="6"/>
  <c r="K155" i="6" s="1"/>
  <c r="L155" i="6" s="1"/>
  <c r="M155" i="6" s="1"/>
  <c r="N155" i="6" s="1"/>
  <c r="H155" i="6"/>
  <c r="G155" i="6"/>
  <c r="O154" i="6"/>
  <c r="J154" i="6"/>
  <c r="P154" i="6" s="1"/>
  <c r="H154" i="6"/>
  <c r="G154" i="6"/>
  <c r="O153" i="6"/>
  <c r="J153" i="6"/>
  <c r="P153" i="6" s="1"/>
  <c r="H153" i="6"/>
  <c r="G153" i="6"/>
  <c r="O152" i="6"/>
  <c r="J152" i="6"/>
  <c r="H152" i="6"/>
  <c r="G152" i="6"/>
  <c r="O151" i="6"/>
  <c r="J151" i="6"/>
  <c r="P151" i="6" s="1"/>
  <c r="Q151" i="6" s="1" a="1"/>
  <c r="Q151" i="6" s="1"/>
  <c r="H151" i="6"/>
  <c r="G151" i="6"/>
  <c r="O150" i="6"/>
  <c r="J150" i="6"/>
  <c r="P150" i="6" s="1"/>
  <c r="H150" i="6"/>
  <c r="G150" i="6"/>
  <c r="O149" i="6"/>
  <c r="J149" i="6"/>
  <c r="P149" i="6" s="1"/>
  <c r="H149" i="6"/>
  <c r="G149" i="6"/>
  <c r="O148" i="6"/>
  <c r="J148" i="6"/>
  <c r="H148" i="6"/>
  <c r="G148" i="6"/>
  <c r="O147" i="6"/>
  <c r="J147" i="6"/>
  <c r="K147" i="6" s="1"/>
  <c r="L147" i="6" s="1"/>
  <c r="M147" i="6" s="1"/>
  <c r="N147" i="6" s="1"/>
  <c r="H147" i="6"/>
  <c r="G147" i="6"/>
  <c r="O146" i="6"/>
  <c r="J146" i="6"/>
  <c r="P146" i="6" s="1"/>
  <c r="H146" i="6"/>
  <c r="G146" i="6"/>
  <c r="O145" i="6"/>
  <c r="J145" i="6"/>
  <c r="H145" i="6"/>
  <c r="G145" i="6"/>
  <c r="O144" i="6"/>
  <c r="J144" i="6"/>
  <c r="H144" i="6"/>
  <c r="G144" i="6"/>
  <c r="Q143" i="6" a="1"/>
  <c r="Q143" i="6" s="1"/>
  <c r="Q142" i="6"/>
  <c r="Q142" i="6" a="1"/>
  <c r="O141" i="6"/>
  <c r="J141" i="6"/>
  <c r="K141" i="6" s="1"/>
  <c r="L141" i="6" s="1"/>
  <c r="M141" i="6" s="1"/>
  <c r="N141" i="6" s="1"/>
  <c r="H141" i="6"/>
  <c r="G141" i="6"/>
  <c r="O140" i="6"/>
  <c r="J140" i="6"/>
  <c r="K140" i="6" s="1"/>
  <c r="L140" i="6" s="1"/>
  <c r="M140" i="6" s="1"/>
  <c r="N140" i="6" s="1"/>
  <c r="H140" i="6"/>
  <c r="G140" i="6"/>
  <c r="Q139" i="6"/>
  <c r="Q139" i="6" a="1"/>
  <c r="O138" i="6"/>
  <c r="J138" i="6"/>
  <c r="K138" i="6" s="1"/>
  <c r="L138" i="6" s="1"/>
  <c r="M138" i="6" s="1"/>
  <c r="N138" i="6" s="1"/>
  <c r="H138" i="6"/>
  <c r="G138" i="6"/>
  <c r="Q137" i="6" a="1"/>
  <c r="Q137" i="6" s="1"/>
  <c r="O136" i="6"/>
  <c r="J136" i="6"/>
  <c r="H136" i="6"/>
  <c r="G136" i="6"/>
  <c r="Q135" i="6" a="1"/>
  <c r="Q135" i="6" s="1"/>
  <c r="O134" i="6"/>
  <c r="J134" i="6"/>
  <c r="P134" i="6" s="1"/>
  <c r="H134" i="6"/>
  <c r="G134" i="6"/>
  <c r="O133" i="6"/>
  <c r="J133" i="6"/>
  <c r="H133" i="6"/>
  <c r="G133" i="6"/>
  <c r="Q132" i="6" a="1"/>
  <c r="Q132" i="6" s="1"/>
  <c r="O131" i="6"/>
  <c r="J131" i="6"/>
  <c r="P131" i="6" s="1"/>
  <c r="H131" i="6"/>
  <c r="G131" i="6"/>
  <c r="Q130" i="6"/>
  <c r="Q130" i="6" a="1"/>
  <c r="O129" i="6"/>
  <c r="J129" i="6"/>
  <c r="P129" i="6" s="1"/>
  <c r="H129" i="6"/>
  <c r="G129" i="6"/>
  <c r="O128" i="6"/>
  <c r="J128" i="6"/>
  <c r="P128" i="6" s="1"/>
  <c r="H128" i="6"/>
  <c r="G128" i="6"/>
  <c r="Q127" i="6"/>
  <c r="Q127" i="6" a="1"/>
  <c r="Q126" i="6" a="1"/>
  <c r="Q126" i="6" s="1"/>
  <c r="Q125" i="6" a="1"/>
  <c r="Q125" i="6" s="1"/>
  <c r="O124" i="6"/>
  <c r="J124" i="6"/>
  <c r="P124" i="6" s="1"/>
  <c r="H124" i="6"/>
  <c r="G124" i="6"/>
  <c r="O123" i="6"/>
  <c r="J123" i="6"/>
  <c r="H123" i="6"/>
  <c r="G123" i="6"/>
  <c r="Q122" i="6" a="1"/>
  <c r="Q122" i="6" s="1"/>
  <c r="O121" i="6"/>
  <c r="J121" i="6"/>
  <c r="K121" i="6" s="1"/>
  <c r="L121" i="6" s="1"/>
  <c r="M121" i="6" s="1"/>
  <c r="N121" i="6" s="1"/>
  <c r="H121" i="6"/>
  <c r="G121" i="6"/>
  <c r="O120" i="6"/>
  <c r="J120" i="6"/>
  <c r="H120" i="6"/>
  <c r="G120" i="6"/>
  <c r="O119" i="6"/>
  <c r="J119" i="6"/>
  <c r="H119" i="6"/>
  <c r="G119" i="6"/>
  <c r="Q118" i="6" a="1"/>
  <c r="Q118" i="6" s="1"/>
  <c r="O117" i="6"/>
  <c r="J117" i="6"/>
  <c r="H117" i="6"/>
  <c r="G117" i="6"/>
  <c r="O116" i="6"/>
  <c r="J116" i="6"/>
  <c r="H116" i="6"/>
  <c r="G116" i="6"/>
  <c r="O115" i="6"/>
  <c r="J115" i="6"/>
  <c r="K115" i="6" s="1"/>
  <c r="L115" i="6" s="1"/>
  <c r="M115" i="6" s="1"/>
  <c r="N115" i="6" s="1"/>
  <c r="H115" i="6"/>
  <c r="G115" i="6"/>
  <c r="O114" i="6"/>
  <c r="J114" i="6"/>
  <c r="P114" i="6" s="1"/>
  <c r="H114" i="6"/>
  <c r="G114" i="6"/>
  <c r="O113" i="6"/>
  <c r="J113" i="6"/>
  <c r="P113" i="6" s="1"/>
  <c r="H113" i="6"/>
  <c r="G113" i="6"/>
  <c r="Q112" i="6" a="1"/>
  <c r="Q112" i="6" s="1"/>
  <c r="Q111" i="6"/>
  <c r="Q111" i="6" a="1"/>
  <c r="O110" i="6"/>
  <c r="J110" i="6"/>
  <c r="H110" i="6"/>
  <c r="G110" i="6"/>
  <c r="O109" i="6"/>
  <c r="J109" i="6"/>
  <c r="P109" i="6" s="1"/>
  <c r="Q109" i="6" s="1" a="1"/>
  <c r="Q109" i="6" s="1"/>
  <c r="H109" i="6"/>
  <c r="G109" i="6"/>
  <c r="O108" i="6"/>
  <c r="J108" i="6"/>
  <c r="K108" i="6" s="1"/>
  <c r="L108" i="6" s="1"/>
  <c r="M108" i="6" s="1"/>
  <c r="N108" i="6" s="1"/>
  <c r="H108" i="6"/>
  <c r="G108" i="6"/>
  <c r="O107" i="6"/>
  <c r="J107" i="6"/>
  <c r="P107" i="6" s="1"/>
  <c r="H107" i="6"/>
  <c r="G107" i="6"/>
  <c r="O106" i="6"/>
  <c r="J106" i="6"/>
  <c r="H106" i="6"/>
  <c r="G106" i="6"/>
  <c r="O105" i="6"/>
  <c r="J105" i="6"/>
  <c r="P105" i="6" s="1"/>
  <c r="Q105" i="6" s="1" a="1"/>
  <c r="Q105" i="6" s="1"/>
  <c r="H105" i="6"/>
  <c r="G105" i="6"/>
  <c r="O104" i="6"/>
  <c r="J104" i="6"/>
  <c r="P104" i="6" s="1"/>
  <c r="H104" i="6"/>
  <c r="G104" i="6"/>
  <c r="O103" i="6"/>
  <c r="J103" i="6"/>
  <c r="P103" i="6" s="1"/>
  <c r="H103" i="6"/>
  <c r="G103" i="6"/>
  <c r="O102" i="6"/>
  <c r="J102" i="6"/>
  <c r="H102" i="6"/>
  <c r="G102" i="6"/>
  <c r="Q101" i="6" a="1"/>
  <c r="Q101" i="6" s="1"/>
  <c r="O100" i="6"/>
  <c r="J100" i="6"/>
  <c r="P100" i="6" s="1"/>
  <c r="H100" i="6"/>
  <c r="G100" i="6"/>
  <c r="O99" i="6"/>
  <c r="J99" i="6"/>
  <c r="H99" i="6"/>
  <c r="G99" i="6"/>
  <c r="O98" i="6"/>
  <c r="J98" i="6"/>
  <c r="K98" i="6" s="1"/>
  <c r="L98" i="6" s="1"/>
  <c r="M98" i="6" s="1"/>
  <c r="N98" i="6" s="1"/>
  <c r="H98" i="6"/>
  <c r="G98" i="6"/>
  <c r="O97" i="6"/>
  <c r="J97" i="6"/>
  <c r="P97" i="6" s="1"/>
  <c r="H97" i="6"/>
  <c r="G97" i="6"/>
  <c r="O96" i="6"/>
  <c r="J96" i="6"/>
  <c r="P96" i="6" s="1"/>
  <c r="H96" i="6"/>
  <c r="G96" i="6"/>
  <c r="O95" i="6"/>
  <c r="J95" i="6"/>
  <c r="H95" i="6"/>
  <c r="G95" i="6"/>
  <c r="O94" i="6"/>
  <c r="J94" i="6"/>
  <c r="K94" i="6" s="1"/>
  <c r="L94" i="6" s="1"/>
  <c r="M94" i="6" s="1"/>
  <c r="N94" i="6" s="1"/>
  <c r="H94" i="6"/>
  <c r="G94" i="6"/>
  <c r="O93" i="6"/>
  <c r="J93" i="6"/>
  <c r="K93" i="6" s="1"/>
  <c r="L93" i="6" s="1"/>
  <c r="M93" i="6" s="1"/>
  <c r="N93" i="6" s="1"/>
  <c r="H93" i="6"/>
  <c r="G93" i="6"/>
  <c r="O92" i="6"/>
  <c r="J92" i="6"/>
  <c r="P92" i="6" s="1"/>
  <c r="H92" i="6"/>
  <c r="G92" i="6"/>
  <c r="Q91" i="6" a="1"/>
  <c r="Q91" i="6" s="1"/>
  <c r="Q90" i="6" a="1"/>
  <c r="Q90" i="6" s="1"/>
  <c r="Q89" i="6"/>
  <c r="Q89" i="6" a="1"/>
  <c r="O88" i="6"/>
  <c r="J88" i="6"/>
  <c r="P88" i="6" s="1"/>
  <c r="H88" i="6"/>
  <c r="G88" i="6"/>
  <c r="Q87" i="6"/>
  <c r="Q87" i="6" a="1"/>
  <c r="O86" i="6"/>
  <c r="J86" i="6"/>
  <c r="K86" i="6" s="1"/>
  <c r="L86" i="6" s="1"/>
  <c r="M86" i="6" s="1"/>
  <c r="N86" i="6" s="1"/>
  <c r="H86" i="6"/>
  <c r="G86" i="6"/>
  <c r="O85" i="6"/>
  <c r="J85" i="6"/>
  <c r="P85" i="6" s="1"/>
  <c r="H85" i="6"/>
  <c r="G85" i="6"/>
  <c r="Q84" i="6"/>
  <c r="Q84" i="6" a="1"/>
  <c r="Q83" i="6"/>
  <c r="Q83" i="6" a="1"/>
  <c r="O82" i="6"/>
  <c r="J82" i="6"/>
  <c r="K82" i="6" s="1"/>
  <c r="L82" i="6" s="1"/>
  <c r="M82" i="6" s="1"/>
  <c r="N82" i="6" s="1"/>
  <c r="H82" i="6"/>
  <c r="G82" i="6"/>
  <c r="O81" i="6"/>
  <c r="J81" i="6"/>
  <c r="P81" i="6" s="1"/>
  <c r="Q81" i="6" s="1" a="1"/>
  <c r="Q81" i="6" s="1"/>
  <c r="H81" i="6"/>
  <c r="G81" i="6"/>
  <c r="O80" i="6"/>
  <c r="J80" i="6"/>
  <c r="K80" i="6" s="1"/>
  <c r="L80" i="6" s="1"/>
  <c r="M80" i="6" s="1"/>
  <c r="N80" i="6" s="1"/>
  <c r="H80" i="6"/>
  <c r="G80" i="6"/>
  <c r="O79" i="6"/>
  <c r="J79" i="6"/>
  <c r="P79" i="6" s="1"/>
  <c r="H79" i="6"/>
  <c r="G79" i="6"/>
  <c r="O78" i="6"/>
  <c r="J78" i="6"/>
  <c r="K78" i="6" s="1"/>
  <c r="L78" i="6" s="1"/>
  <c r="M78" i="6" s="1"/>
  <c r="N78" i="6" s="1"/>
  <c r="H78" i="6"/>
  <c r="G78" i="6"/>
  <c r="O77" i="6"/>
  <c r="J77" i="6"/>
  <c r="P77" i="6" s="1"/>
  <c r="Q77" i="6" s="1" a="1"/>
  <c r="Q77" i="6" s="1"/>
  <c r="H77" i="6"/>
  <c r="G77" i="6"/>
  <c r="O76" i="6"/>
  <c r="J76" i="6"/>
  <c r="K76" i="6" s="1"/>
  <c r="L76" i="6" s="1"/>
  <c r="M76" i="6" s="1"/>
  <c r="N76" i="6" s="1"/>
  <c r="H76" i="6"/>
  <c r="G76" i="6"/>
  <c r="Q75" i="6" a="1"/>
  <c r="Q75" i="6" s="1"/>
  <c r="O74" i="6"/>
  <c r="J74" i="6"/>
  <c r="P74" i="6" s="1"/>
  <c r="Q74" i="6" s="1" a="1"/>
  <c r="Q74" i="6" s="1"/>
  <c r="H74" i="6"/>
  <c r="G74" i="6"/>
  <c r="O73" i="6"/>
  <c r="J73" i="6"/>
  <c r="K73" i="6" s="1"/>
  <c r="L73" i="6" s="1"/>
  <c r="M73" i="6" s="1"/>
  <c r="N73" i="6" s="1"/>
  <c r="H73" i="6"/>
  <c r="G73" i="6"/>
  <c r="Q72" i="6" a="1"/>
  <c r="Q72" i="6" s="1"/>
  <c r="O71" i="6"/>
  <c r="J71" i="6"/>
  <c r="P71" i="6" s="1"/>
  <c r="H71" i="6"/>
  <c r="G71" i="6"/>
  <c r="O70" i="6"/>
  <c r="J70" i="6"/>
  <c r="K70" i="6" s="1"/>
  <c r="L70" i="6" s="1"/>
  <c r="M70" i="6" s="1"/>
  <c r="N70" i="6" s="1"/>
  <c r="H70" i="6"/>
  <c r="G70" i="6"/>
  <c r="O69" i="6"/>
  <c r="J69" i="6"/>
  <c r="P69" i="6" s="1"/>
  <c r="Q69" i="6" s="1" a="1"/>
  <c r="Q69" i="6" s="1"/>
  <c r="H69" i="6"/>
  <c r="G69" i="6"/>
  <c r="O68" i="6"/>
  <c r="J68" i="6"/>
  <c r="P68" i="6" s="1"/>
  <c r="H68" i="6"/>
  <c r="G68" i="6"/>
  <c r="Q67" i="6" a="1"/>
  <c r="Q67" i="6" s="1"/>
  <c r="Q66" i="6" a="1"/>
  <c r="Q66" i="6" s="1"/>
  <c r="Q65" i="6"/>
  <c r="Q65" i="6" a="1"/>
  <c r="O64" i="6"/>
  <c r="J64" i="6"/>
  <c r="K64" i="6" s="1"/>
  <c r="L64" i="6" s="1"/>
  <c r="M64" i="6" s="1"/>
  <c r="N64" i="6" s="1"/>
  <c r="H64" i="6"/>
  <c r="G64" i="6"/>
  <c r="O63" i="6"/>
  <c r="J63" i="6"/>
  <c r="P63" i="6" s="1"/>
  <c r="Q63" i="6" s="1" a="1"/>
  <c r="Q63" i="6" s="1"/>
  <c r="H63" i="6"/>
  <c r="G63" i="6"/>
  <c r="O62" i="6"/>
  <c r="J62" i="6"/>
  <c r="K62" i="6" s="1"/>
  <c r="L62" i="6" s="1"/>
  <c r="M62" i="6" s="1"/>
  <c r="N62" i="6" s="1"/>
  <c r="H62" i="6"/>
  <c r="G62" i="6"/>
  <c r="O61" i="6"/>
  <c r="J61" i="6"/>
  <c r="K61" i="6" s="1"/>
  <c r="L61" i="6" s="1"/>
  <c r="M61" i="6" s="1"/>
  <c r="N61" i="6" s="1"/>
  <c r="H61" i="6"/>
  <c r="G61" i="6"/>
  <c r="O60" i="6"/>
  <c r="J60" i="6"/>
  <c r="P60" i="6" s="1"/>
  <c r="H60" i="6"/>
  <c r="G60" i="6"/>
  <c r="O59" i="6"/>
  <c r="J59" i="6"/>
  <c r="P59" i="6" s="1"/>
  <c r="Q59" i="6" s="1" a="1"/>
  <c r="Q59" i="6" s="1"/>
  <c r="H59" i="6"/>
  <c r="G59" i="6"/>
  <c r="O58" i="6"/>
  <c r="J58" i="6"/>
  <c r="K58" i="6" s="1"/>
  <c r="L58" i="6" s="1"/>
  <c r="M58" i="6" s="1"/>
  <c r="N58" i="6" s="1"/>
  <c r="H58" i="6"/>
  <c r="G58" i="6"/>
  <c r="O57" i="6"/>
  <c r="J57" i="6"/>
  <c r="P57" i="6" s="1"/>
  <c r="H57" i="6"/>
  <c r="G57" i="6"/>
  <c r="Q56" i="6"/>
  <c r="Q56" i="6" a="1"/>
  <c r="O55" i="6"/>
  <c r="J55" i="6"/>
  <c r="K55" i="6" s="1"/>
  <c r="L55" i="6" s="1"/>
  <c r="M55" i="6" s="1"/>
  <c r="N55" i="6" s="1"/>
  <c r="H55" i="6"/>
  <c r="G55" i="6"/>
  <c r="O54" i="6"/>
  <c r="J54" i="6"/>
  <c r="P54" i="6" s="1"/>
  <c r="H54" i="6"/>
  <c r="G54" i="6"/>
  <c r="O53" i="6"/>
  <c r="J53" i="6"/>
  <c r="P53" i="6" s="1"/>
  <c r="H53" i="6"/>
  <c r="G53" i="6"/>
  <c r="O52" i="6"/>
  <c r="J52" i="6"/>
  <c r="P52" i="6" s="1"/>
  <c r="Q52" i="6" s="1" a="1"/>
  <c r="Q52" i="6" s="1"/>
  <c r="H52" i="6"/>
  <c r="G52" i="6"/>
  <c r="O51" i="6"/>
  <c r="J51" i="6"/>
  <c r="K51" i="6" s="1"/>
  <c r="L51" i="6" s="1"/>
  <c r="M51" i="6" s="1"/>
  <c r="N51" i="6" s="1"/>
  <c r="H51" i="6"/>
  <c r="G51" i="6"/>
  <c r="O50" i="6"/>
  <c r="J50" i="6"/>
  <c r="K50" i="6" s="1"/>
  <c r="L50" i="6" s="1"/>
  <c r="M50" i="6" s="1"/>
  <c r="N50" i="6" s="1"/>
  <c r="H50" i="6"/>
  <c r="G50" i="6"/>
  <c r="O49" i="6"/>
  <c r="J49" i="6"/>
  <c r="P49" i="6" s="1"/>
  <c r="H49" i="6"/>
  <c r="G49" i="6"/>
  <c r="O48" i="6"/>
  <c r="J48" i="6"/>
  <c r="P48" i="6" s="1"/>
  <c r="Q48" i="6" s="1" a="1"/>
  <c r="Q48" i="6" s="1"/>
  <c r="H48" i="6"/>
  <c r="G48" i="6"/>
  <c r="O47" i="6"/>
  <c r="J47" i="6"/>
  <c r="K47" i="6" s="1"/>
  <c r="L47" i="6" s="1"/>
  <c r="M47" i="6" s="1"/>
  <c r="N47" i="6" s="1"/>
  <c r="H47" i="6"/>
  <c r="G47" i="6"/>
  <c r="O46" i="6"/>
  <c r="J46" i="6"/>
  <c r="P46" i="6" s="1"/>
  <c r="H46" i="6"/>
  <c r="G46" i="6"/>
  <c r="O45" i="6"/>
  <c r="J45" i="6"/>
  <c r="P45" i="6" s="1"/>
  <c r="H45" i="6"/>
  <c r="G45" i="6"/>
  <c r="O44" i="6"/>
  <c r="J44" i="6"/>
  <c r="P44" i="6" s="1"/>
  <c r="Q44" i="6" s="1" a="1"/>
  <c r="Q44" i="6" s="1"/>
  <c r="H44" i="6"/>
  <c r="G44" i="6"/>
  <c r="O43" i="6"/>
  <c r="J43" i="6"/>
  <c r="K43" i="6" s="1"/>
  <c r="L43" i="6" s="1"/>
  <c r="M43" i="6" s="1"/>
  <c r="N43" i="6" s="1"/>
  <c r="H43" i="6"/>
  <c r="G43" i="6"/>
  <c r="O42" i="6"/>
  <c r="J42" i="6"/>
  <c r="K42" i="6" s="1"/>
  <c r="L42" i="6" s="1"/>
  <c r="M42" i="6" s="1"/>
  <c r="N42" i="6" s="1"/>
  <c r="H42" i="6"/>
  <c r="G42" i="6"/>
  <c r="O41" i="6"/>
  <c r="J41" i="6"/>
  <c r="P41" i="6" s="1"/>
  <c r="H41" i="6"/>
  <c r="G41" i="6"/>
  <c r="O40" i="6"/>
  <c r="J40" i="6"/>
  <c r="P40" i="6" s="1"/>
  <c r="Q40" i="6" s="1" a="1"/>
  <c r="Q40" i="6" s="1"/>
  <c r="H40" i="6"/>
  <c r="G40" i="6"/>
  <c r="O39" i="6"/>
  <c r="J39" i="6"/>
  <c r="K39" i="6" s="1"/>
  <c r="L39" i="6" s="1"/>
  <c r="M39" i="6" s="1"/>
  <c r="N39" i="6" s="1"/>
  <c r="H39" i="6"/>
  <c r="G39" i="6"/>
  <c r="Q38" i="6" a="1"/>
  <c r="Q38" i="6" s="1"/>
  <c r="Q37" i="6"/>
  <c r="Q37" i="6" a="1"/>
  <c r="O36" i="6"/>
  <c r="J36" i="6"/>
  <c r="P36" i="6" s="1"/>
  <c r="H36" i="6"/>
  <c r="G36" i="6"/>
  <c r="O35" i="6"/>
  <c r="J35" i="6"/>
  <c r="P35" i="6" s="1"/>
  <c r="H35" i="6"/>
  <c r="G35" i="6"/>
  <c r="O34" i="6"/>
  <c r="J34" i="6"/>
  <c r="P34" i="6" s="1"/>
  <c r="Q34" i="6" s="1" a="1"/>
  <c r="Q34" i="6" s="1"/>
  <c r="H34" i="6"/>
  <c r="G34" i="6"/>
  <c r="O33" i="6"/>
  <c r="J33" i="6"/>
  <c r="K33" i="6" s="1"/>
  <c r="L33" i="6" s="1"/>
  <c r="M33" i="6" s="1"/>
  <c r="N33" i="6" s="1"/>
  <c r="H33" i="6"/>
  <c r="G33" i="6"/>
  <c r="O32" i="6"/>
  <c r="J32" i="6"/>
  <c r="P32" i="6" s="1"/>
  <c r="H32" i="6"/>
  <c r="G32" i="6"/>
  <c r="P31" i="6"/>
  <c r="O31" i="6"/>
  <c r="Q31" i="6" s="1" a="1"/>
  <c r="Q31" i="6" s="1"/>
  <c r="K31" i="6"/>
  <c r="O30" i="6"/>
  <c r="J30" i="6"/>
  <c r="P30" i="6" s="1"/>
  <c r="H30" i="6"/>
  <c r="G30" i="6"/>
  <c r="O29" i="6"/>
  <c r="J29" i="6"/>
  <c r="P29" i="6" s="1"/>
  <c r="H29" i="6"/>
  <c r="G29" i="6"/>
  <c r="O28" i="6"/>
  <c r="J28" i="6"/>
  <c r="P28" i="6" s="1"/>
  <c r="Q28" i="6" s="1" a="1"/>
  <c r="Q28" i="6" s="1"/>
  <c r="H28" i="6"/>
  <c r="G28" i="6"/>
  <c r="O27" i="6"/>
  <c r="J27" i="6"/>
  <c r="K27" i="6" s="1"/>
  <c r="L27" i="6" s="1"/>
  <c r="M27" i="6" s="1"/>
  <c r="N27" i="6" s="1"/>
  <c r="H27" i="6"/>
  <c r="G27" i="6"/>
  <c r="O26" i="6"/>
  <c r="J26" i="6"/>
  <c r="P26" i="6" s="1"/>
  <c r="H26" i="6"/>
  <c r="G26" i="6"/>
  <c r="O25" i="6"/>
  <c r="J25" i="6"/>
  <c r="P25" i="6" s="1"/>
  <c r="H25" i="6"/>
  <c r="G25" i="6"/>
  <c r="O24" i="6"/>
  <c r="J24" i="6"/>
  <c r="P24" i="6" s="1"/>
  <c r="Q24" i="6" s="1" a="1"/>
  <c r="Q24" i="6" s="1"/>
  <c r="H24" i="6"/>
  <c r="G24" i="6"/>
  <c r="Q23" i="6" a="1"/>
  <c r="Q23" i="6" s="1"/>
  <c r="O22" i="6"/>
  <c r="J22" i="6"/>
  <c r="P22" i="6" s="1"/>
  <c r="H22" i="6"/>
  <c r="G22" i="6"/>
  <c r="O21" i="6"/>
  <c r="J21" i="6"/>
  <c r="P21" i="6" s="1"/>
  <c r="Q21" i="6" s="1" a="1"/>
  <c r="Q21" i="6" s="1"/>
  <c r="H21" i="6"/>
  <c r="G21" i="6"/>
  <c r="O20" i="6"/>
  <c r="J20" i="6"/>
  <c r="K20" i="6" s="1"/>
  <c r="L20" i="6" s="1"/>
  <c r="M20" i="6" s="1"/>
  <c r="N20" i="6" s="1"/>
  <c r="H20" i="6"/>
  <c r="G20" i="6"/>
  <c r="O19" i="6"/>
  <c r="J19" i="6"/>
  <c r="P19" i="6" s="1"/>
  <c r="H19" i="6"/>
  <c r="G19" i="6"/>
  <c r="O18" i="6"/>
  <c r="J18" i="6"/>
  <c r="P18" i="6" s="1"/>
  <c r="H18" i="6"/>
  <c r="G18" i="6"/>
  <c r="O17" i="6"/>
  <c r="J17" i="6"/>
  <c r="P17" i="6" s="1"/>
  <c r="Q17" i="6" s="1" a="1"/>
  <c r="Q17" i="6" s="1"/>
  <c r="H17" i="6"/>
  <c r="G17" i="6"/>
  <c r="O16" i="6"/>
  <c r="J16" i="6"/>
  <c r="K16" i="6" s="1"/>
  <c r="L16" i="6" s="1"/>
  <c r="M16" i="6" s="1"/>
  <c r="N16" i="6" s="1"/>
  <c r="H16" i="6"/>
  <c r="G16" i="6"/>
  <c r="O15" i="6"/>
  <c r="J15" i="6"/>
  <c r="K15" i="6" s="1"/>
  <c r="L15" i="6" s="1"/>
  <c r="M15" i="6" s="1"/>
  <c r="N15" i="6" s="1"/>
  <c r="H15" i="6"/>
  <c r="G15" i="6"/>
  <c r="O14" i="6"/>
  <c r="J14" i="6"/>
  <c r="P14" i="6" s="1"/>
  <c r="H14" i="6"/>
  <c r="G14" i="6"/>
  <c r="O13" i="6"/>
  <c r="J13" i="6"/>
  <c r="P13" i="6" s="1"/>
  <c r="Q13" i="6" s="1" a="1"/>
  <c r="Q13" i="6" s="1"/>
  <c r="H13" i="6"/>
  <c r="G13" i="6"/>
  <c r="O12" i="6"/>
  <c r="J12" i="6"/>
  <c r="K12" i="6" s="1"/>
  <c r="L12" i="6" s="1"/>
  <c r="M12" i="6" s="1"/>
  <c r="N12" i="6" s="1"/>
  <c r="H12" i="6"/>
  <c r="G12" i="6"/>
  <c r="O11" i="6"/>
  <c r="J11" i="6"/>
  <c r="P11" i="6" s="1"/>
  <c r="H11" i="6"/>
  <c r="G11" i="6"/>
  <c r="Q23" i="3" a="1"/>
  <c r="Q23" i="3" s="1"/>
  <c r="Q37" i="3" a="1"/>
  <c r="Q37" i="3" s="1"/>
  <c r="Q38" i="3" a="1"/>
  <c r="Q38" i="3" s="1"/>
  <c r="Q56" i="3" a="1"/>
  <c r="Q56" i="3" s="1"/>
  <c r="Q65" i="3" a="1"/>
  <c r="Q65" i="3" s="1"/>
  <c r="Q66" i="3" a="1"/>
  <c r="Q66" i="3" s="1"/>
  <c r="Q67" i="3" a="1"/>
  <c r="Q67" i="3" s="1"/>
  <c r="Q72" i="3" a="1"/>
  <c r="Q72" i="3" s="1"/>
  <c r="Q75" i="3" a="1"/>
  <c r="Q75" i="3" s="1"/>
  <c r="Q83" i="3" a="1"/>
  <c r="Q83" i="3" s="1"/>
  <c r="Q84" i="3" a="1"/>
  <c r="Q84" i="3" s="1"/>
  <c r="Q87" i="3" a="1"/>
  <c r="Q87" i="3" s="1"/>
  <c r="Q89" i="3" a="1"/>
  <c r="Q89" i="3" s="1"/>
  <c r="Q90" i="3" a="1"/>
  <c r="Q90" i="3" s="1"/>
  <c r="Q91" i="3" a="1"/>
  <c r="Q91" i="3" s="1"/>
  <c r="Q101" i="3" a="1"/>
  <c r="Q101" i="3" s="1"/>
  <c r="Q111" i="3" a="1"/>
  <c r="Q111" i="3" s="1"/>
  <c r="Q112" i="3" a="1"/>
  <c r="Q112" i="3" s="1"/>
  <c r="Q118" i="3" a="1"/>
  <c r="Q118" i="3" s="1"/>
  <c r="Q122" i="3" a="1"/>
  <c r="Q122" i="3" s="1"/>
  <c r="Q125" i="3" a="1"/>
  <c r="Q125" i="3" s="1"/>
  <c r="Q126" i="3" a="1"/>
  <c r="Q126" i="3" s="1"/>
  <c r="Q127" i="3" a="1"/>
  <c r="Q127" i="3" s="1"/>
  <c r="Q130" i="3" a="1"/>
  <c r="Q130" i="3" s="1"/>
  <c r="Q132" i="3" a="1"/>
  <c r="Q132" i="3" s="1"/>
  <c r="Q135" i="3" a="1"/>
  <c r="Q135" i="3" s="1"/>
  <c r="Q137" i="3" a="1"/>
  <c r="Q137" i="3" s="1"/>
  <c r="Q139" i="3" a="1"/>
  <c r="Q139" i="3" s="1"/>
  <c r="Q142" i="3" a="1"/>
  <c r="Q142" i="3" s="1"/>
  <c r="Q143" i="3" a="1"/>
  <c r="Q143" i="3" s="1"/>
  <c r="Q158" i="3" a="1"/>
  <c r="Q158" i="3" s="1"/>
  <c r="Q165" i="3" a="1"/>
  <c r="Q165" i="3" s="1"/>
  <c r="Q180" i="3" a="1"/>
  <c r="Q180" i="3" s="1"/>
  <c r="Q182" i="3" a="1"/>
  <c r="Q182" i="3" s="1"/>
  <c r="Q184" i="3" a="1"/>
  <c r="Q184" i="3" s="1"/>
  <c r="Q186" i="3" a="1"/>
  <c r="Q186" i="3" s="1"/>
  <c r="Q192" i="3" a="1"/>
  <c r="Q192" i="3" s="1"/>
  <c r="Q194" i="3" a="1"/>
  <c r="Q194" i="3" s="1"/>
  <c r="Q197" i="3" a="1"/>
  <c r="Q197" i="3" s="1"/>
  <c r="Q198" i="3" a="1"/>
  <c r="Q198" i="3" s="1"/>
  <c r="Q202" i="3" a="1"/>
  <c r="Q202" i="3" s="1"/>
  <c r="Q203" i="3" a="1"/>
  <c r="Q203" i="3" s="1"/>
  <c r="Q206" i="3" a="1"/>
  <c r="Q206" i="3" s="1"/>
  <c r="Q211" i="3" a="1"/>
  <c r="Q211" i="3" s="1"/>
  <c r="Q214" i="3" a="1"/>
  <c r="Q214" i="3" s="1"/>
  <c r="Q217" i="3" a="1"/>
  <c r="Q217" i="3" s="1"/>
  <c r="Q218" i="3" a="1"/>
  <c r="Q218" i="3" s="1"/>
  <c r="Q222" i="3" a="1"/>
  <c r="Q222" i="3" s="1"/>
  <c r="Q226" i="3" a="1"/>
  <c r="Q226" i="3" s="1"/>
  <c r="Q233" i="3" a="1"/>
  <c r="Q233" i="3" s="1"/>
  <c r="Q241" i="3" a="1"/>
  <c r="Q241" i="3" s="1"/>
  <c r="Q248" i="3" a="1"/>
  <c r="Q248" i="3" s="1"/>
  <c r="Q253" i="3" a="1"/>
  <c r="Q253" i="3" s="1"/>
  <c r="Q256" i="3" a="1"/>
  <c r="Q256" i="3" s="1"/>
  <c r="Q258" i="3" a="1"/>
  <c r="Q258" i="3" s="1"/>
  <c r="Q262" i="3" a="1"/>
  <c r="Q262" i="3" s="1"/>
  <c r="Q266" i="3" a="1"/>
  <c r="Q266" i="3" s="1"/>
  <c r="Q267" i="3" a="1"/>
  <c r="Q267" i="3" s="1"/>
  <c r="Q274" i="3" a="1"/>
  <c r="Q274" i="3" s="1"/>
  <c r="Q277" i="3" a="1"/>
  <c r="Q277" i="3" s="1"/>
  <c r="Q279" i="3" a="1"/>
  <c r="Q279" i="3" s="1"/>
  <c r="Q280" i="3" a="1"/>
  <c r="Q280" i="3" s="1"/>
  <c r="Q282" i="3" a="1"/>
  <c r="Q282" i="3" s="1"/>
  <c r="Q283" i="3" a="1"/>
  <c r="Q283" i="3"/>
  <c r="Q284" i="3" a="1"/>
  <c r="Q284" i="3" s="1"/>
  <c r="Q289" i="3" a="1"/>
  <c r="Q289" i="3" s="1"/>
  <c r="Q295" i="3" a="1"/>
  <c r="Q295" i="3" s="1"/>
  <c r="Q300" i="3" a="1"/>
  <c r="Q300" i="3" s="1"/>
  <c r="Q302" i="3" a="1"/>
  <c r="Q302" i="3" s="1"/>
  <c r="Q303" i="3" a="1"/>
  <c r="Q303" i="3" s="1"/>
  <c r="Q307" i="3" a="1"/>
  <c r="Q307" i="3" s="1"/>
  <c r="Q311" i="3" a="1"/>
  <c r="Q311" i="3" s="1"/>
  <c r="Q314" i="3" a="1"/>
  <c r="Q314" i="3" s="1"/>
  <c r="Q315" i="3" a="1"/>
  <c r="Q315" i="3" s="1"/>
  <c r="Q319" i="3" a="1"/>
  <c r="Q319" i="3" s="1"/>
  <c r="Q322" i="3" a="1"/>
  <c r="Q322" i="3" s="1"/>
  <c r="Q328" i="3" a="1"/>
  <c r="Q328" i="3" s="1"/>
  <c r="Q329" i="3" a="1"/>
  <c r="Q329" i="3" s="1"/>
  <c r="Q332" i="3" a="1"/>
  <c r="Q332" i="3" s="1"/>
  <c r="Q333" i="3" a="1"/>
  <c r="Q333" i="3" s="1"/>
  <c r="Q336" i="3" a="1"/>
  <c r="Q336" i="3" s="1"/>
  <c r="Q340" i="3" a="1"/>
  <c r="Q340" i="3" s="1"/>
  <c r="Q345" i="3" a="1"/>
  <c r="Q345" i="3" s="1"/>
  <c r="Q348" i="3" a="1"/>
  <c r="Q348" i="3" s="1"/>
  <c r="Q355" i="3" a="1"/>
  <c r="Q355" i="3" s="1"/>
  <c r="O11" i="3"/>
  <c r="O12" i="3"/>
  <c r="O13" i="3"/>
  <c r="O14" i="3"/>
  <c r="O15" i="3"/>
  <c r="O16" i="3"/>
  <c r="O17" i="3"/>
  <c r="O18" i="3"/>
  <c r="O19" i="3"/>
  <c r="O20" i="3"/>
  <c r="O21" i="3"/>
  <c r="O22" i="3"/>
  <c r="O24" i="3"/>
  <c r="O25" i="3"/>
  <c r="O26" i="3"/>
  <c r="O27" i="3"/>
  <c r="O28" i="3"/>
  <c r="O29" i="3"/>
  <c r="O30" i="3"/>
  <c r="O31" i="3"/>
  <c r="P31" i="3"/>
  <c r="O32" i="3"/>
  <c r="O33" i="3"/>
  <c r="O34" i="3"/>
  <c r="O35" i="3"/>
  <c r="O36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7" i="3"/>
  <c r="O58" i="3"/>
  <c r="O59" i="3"/>
  <c r="O60" i="3"/>
  <c r="O61" i="3"/>
  <c r="O62" i="3"/>
  <c r="O63" i="3"/>
  <c r="O64" i="3"/>
  <c r="O68" i="3"/>
  <c r="O69" i="3"/>
  <c r="O70" i="3"/>
  <c r="O71" i="3"/>
  <c r="O73" i="3"/>
  <c r="O74" i="3"/>
  <c r="O76" i="3"/>
  <c r="O77" i="3"/>
  <c r="O78" i="3"/>
  <c r="O79" i="3"/>
  <c r="O80" i="3"/>
  <c r="O81" i="3"/>
  <c r="O82" i="3"/>
  <c r="O85" i="3"/>
  <c r="O86" i="3"/>
  <c r="O88" i="3"/>
  <c r="O92" i="3"/>
  <c r="O93" i="3"/>
  <c r="O94" i="3"/>
  <c r="O95" i="3"/>
  <c r="O96" i="3"/>
  <c r="O97" i="3"/>
  <c r="O98" i="3"/>
  <c r="O99" i="3"/>
  <c r="O100" i="3"/>
  <c r="O102" i="3"/>
  <c r="O103" i="3"/>
  <c r="O104" i="3"/>
  <c r="O105" i="3"/>
  <c r="O106" i="3"/>
  <c r="O107" i="3"/>
  <c r="O108" i="3"/>
  <c r="O109" i="3"/>
  <c r="O110" i="3"/>
  <c r="O113" i="3"/>
  <c r="O114" i="3"/>
  <c r="O115" i="3"/>
  <c r="O116" i="3"/>
  <c r="O117" i="3"/>
  <c r="O119" i="3"/>
  <c r="O120" i="3"/>
  <c r="O121" i="3"/>
  <c r="O123" i="3"/>
  <c r="O124" i="3"/>
  <c r="O128" i="3"/>
  <c r="O129" i="3"/>
  <c r="O131" i="3"/>
  <c r="O133" i="3"/>
  <c r="O134" i="3"/>
  <c r="O136" i="3"/>
  <c r="O138" i="3"/>
  <c r="O140" i="3"/>
  <c r="O141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9" i="3"/>
  <c r="O160" i="3"/>
  <c r="O161" i="3"/>
  <c r="O162" i="3"/>
  <c r="O163" i="3"/>
  <c r="O164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1" i="3"/>
  <c r="O183" i="3"/>
  <c r="O185" i="3"/>
  <c r="O187" i="3"/>
  <c r="O188" i="3"/>
  <c r="O189" i="3"/>
  <c r="O190" i="3"/>
  <c r="O191" i="3"/>
  <c r="O193" i="3"/>
  <c r="O195" i="3"/>
  <c r="O196" i="3"/>
  <c r="O199" i="3"/>
  <c r="O200" i="3"/>
  <c r="O201" i="3"/>
  <c r="O204" i="3"/>
  <c r="O205" i="3"/>
  <c r="O207" i="3"/>
  <c r="O208" i="3"/>
  <c r="O209" i="3"/>
  <c r="O210" i="3"/>
  <c r="O212" i="3"/>
  <c r="O213" i="3"/>
  <c r="O215" i="3"/>
  <c r="O216" i="3"/>
  <c r="O219" i="3"/>
  <c r="O220" i="3"/>
  <c r="O221" i="3"/>
  <c r="O223" i="3"/>
  <c r="O224" i="3"/>
  <c r="O225" i="3"/>
  <c r="O227" i="3"/>
  <c r="O228" i="3"/>
  <c r="O229" i="3"/>
  <c r="O230" i="3"/>
  <c r="O231" i="3"/>
  <c r="O232" i="3"/>
  <c r="O234" i="3"/>
  <c r="O235" i="3"/>
  <c r="O236" i="3"/>
  <c r="O237" i="3"/>
  <c r="O238" i="3"/>
  <c r="O239" i="3"/>
  <c r="O240" i="3"/>
  <c r="O242" i="3"/>
  <c r="O243" i="3"/>
  <c r="O244" i="3"/>
  <c r="O245" i="3"/>
  <c r="O246" i="3"/>
  <c r="O247" i="3"/>
  <c r="O249" i="3"/>
  <c r="O250" i="3"/>
  <c r="O251" i="3"/>
  <c r="O252" i="3"/>
  <c r="O254" i="3"/>
  <c r="O255" i="3"/>
  <c r="O257" i="3"/>
  <c r="O259" i="3"/>
  <c r="O260" i="3"/>
  <c r="O261" i="3"/>
  <c r="O263" i="3"/>
  <c r="O264" i="3"/>
  <c r="O265" i="3"/>
  <c r="O268" i="3"/>
  <c r="O269" i="3"/>
  <c r="O270" i="3"/>
  <c r="O271" i="3"/>
  <c r="O272" i="3"/>
  <c r="O273" i="3"/>
  <c r="O275" i="3"/>
  <c r="O276" i="3"/>
  <c r="O278" i="3"/>
  <c r="O281" i="3"/>
  <c r="O285" i="3"/>
  <c r="O286" i="3"/>
  <c r="O287" i="3"/>
  <c r="O288" i="3"/>
  <c r="O290" i="3"/>
  <c r="O291" i="3"/>
  <c r="O292" i="3"/>
  <c r="O293" i="3"/>
  <c r="O294" i="3"/>
  <c r="O296" i="3"/>
  <c r="O297" i="3"/>
  <c r="O298" i="3"/>
  <c r="O299" i="3"/>
  <c r="O301" i="3"/>
  <c r="O304" i="3"/>
  <c r="O305" i="3"/>
  <c r="O306" i="3"/>
  <c r="O308" i="3"/>
  <c r="O309" i="3"/>
  <c r="O310" i="3"/>
  <c r="O312" i="3"/>
  <c r="O313" i="3"/>
  <c r="O316" i="3"/>
  <c r="O317" i="3"/>
  <c r="O318" i="3"/>
  <c r="O320" i="3"/>
  <c r="O321" i="3"/>
  <c r="O323" i="3"/>
  <c r="O324" i="3"/>
  <c r="O325" i="3"/>
  <c r="O326" i="3"/>
  <c r="O327" i="3"/>
  <c r="O330" i="3"/>
  <c r="O331" i="3"/>
  <c r="O334" i="3"/>
  <c r="O335" i="3"/>
  <c r="O337" i="3"/>
  <c r="O338" i="3"/>
  <c r="O339" i="3"/>
  <c r="O341" i="3"/>
  <c r="O342" i="3"/>
  <c r="O343" i="3"/>
  <c r="O344" i="3"/>
  <c r="O346" i="3"/>
  <c r="O347" i="3"/>
  <c r="O349" i="3"/>
  <c r="O350" i="3"/>
  <c r="O351" i="3"/>
  <c r="O352" i="3"/>
  <c r="O353" i="3"/>
  <c r="O354" i="3"/>
  <c r="O356" i="3"/>
  <c r="O357" i="3"/>
  <c r="O358" i="3"/>
  <c r="O359" i="3"/>
  <c r="O360" i="3"/>
  <c r="O361" i="3"/>
  <c r="O362" i="3"/>
  <c r="O363" i="3"/>
  <c r="O364" i="3"/>
  <c r="O365" i="3"/>
  <c r="O366" i="3"/>
  <c r="O367" i="3"/>
  <c r="O368" i="3"/>
  <c r="O369" i="3"/>
  <c r="O370" i="3"/>
  <c r="O371" i="3"/>
  <c r="O372" i="3"/>
  <c r="O373" i="3"/>
  <c r="O374" i="3"/>
  <c r="O375" i="3"/>
  <c r="O376" i="3"/>
  <c r="O377" i="3"/>
  <c r="O378" i="3"/>
  <c r="K366" i="6" l="1"/>
  <c r="L366" i="6" s="1"/>
  <c r="M366" i="6" s="1"/>
  <c r="N366" i="6" s="1"/>
  <c r="P210" i="6"/>
  <c r="Q210" i="6" s="1" a="1"/>
  <c r="Q210" i="6" s="1"/>
  <c r="Q157" i="6" a="1"/>
  <c r="Q157" i="6" s="1"/>
  <c r="P234" i="6"/>
  <c r="Q234" i="6" s="1" a="1"/>
  <c r="Q234" i="6" s="1"/>
  <c r="K107" i="6"/>
  <c r="L107" i="6" s="1"/>
  <c r="M107" i="6" s="1"/>
  <c r="N107" i="6" s="1"/>
  <c r="Q113" i="6" a="1"/>
  <c r="Q113" i="6" s="1"/>
  <c r="K114" i="6"/>
  <c r="L114" i="6" s="1"/>
  <c r="M114" i="6" s="1"/>
  <c r="N114" i="6" s="1"/>
  <c r="K254" i="6"/>
  <c r="L254" i="6" s="1"/>
  <c r="M254" i="6" s="1"/>
  <c r="N254" i="6" s="1"/>
  <c r="K235" i="6"/>
  <c r="L235" i="6" s="1"/>
  <c r="M235" i="6" s="1"/>
  <c r="N235" i="6" s="1"/>
  <c r="P58" i="6"/>
  <c r="Q58" i="6" s="1" a="1"/>
  <c r="Q58" i="6" s="1"/>
  <c r="P98" i="6"/>
  <c r="Q98" i="6" s="1" a="1"/>
  <c r="Q98" i="6" s="1"/>
  <c r="K288" i="6"/>
  <c r="L288" i="6" s="1"/>
  <c r="M288" i="6" s="1"/>
  <c r="N288" i="6" s="1"/>
  <c r="Q304" i="6" a="1"/>
  <c r="Q304" i="6" s="1"/>
  <c r="K306" i="6"/>
  <c r="L306" i="6" s="1"/>
  <c r="M306" i="6" s="1"/>
  <c r="N306" i="6" s="1"/>
  <c r="K308" i="6"/>
  <c r="L308" i="6" s="1"/>
  <c r="M308" i="6" s="1"/>
  <c r="N308" i="6" s="1"/>
  <c r="K321" i="6"/>
  <c r="L321" i="6" s="1"/>
  <c r="M321" i="6" s="1"/>
  <c r="N321" i="6" s="1"/>
  <c r="K88" i="6"/>
  <c r="L88" i="6" s="1"/>
  <c r="M88" i="6" s="1"/>
  <c r="N88" i="6" s="1"/>
  <c r="K358" i="6"/>
  <c r="L358" i="6" s="1"/>
  <c r="M358" i="6" s="1"/>
  <c r="N358" i="6" s="1"/>
  <c r="K85" i="6"/>
  <c r="L85" i="6" s="1"/>
  <c r="M85" i="6" s="1"/>
  <c r="N85" i="6" s="1"/>
  <c r="P27" i="6"/>
  <c r="Q27" i="6" s="1" a="1"/>
  <c r="Q27" i="6" s="1"/>
  <c r="P33" i="6"/>
  <c r="Q33" i="6" s="1" a="1"/>
  <c r="Q33" i="6" s="1"/>
  <c r="P47" i="6"/>
  <c r="Q47" i="6" s="1" a="1"/>
  <c r="Q47" i="6" s="1"/>
  <c r="K350" i="6"/>
  <c r="L350" i="6" s="1"/>
  <c r="M350" i="6" s="1"/>
  <c r="N350" i="6" s="1"/>
  <c r="K370" i="6"/>
  <c r="L370" i="6" s="1"/>
  <c r="M370" i="6" s="1"/>
  <c r="N370" i="6" s="1"/>
  <c r="K77" i="6"/>
  <c r="L77" i="6" s="1"/>
  <c r="M77" i="6" s="1"/>
  <c r="N77" i="6" s="1"/>
  <c r="K105" i="6"/>
  <c r="L105" i="6" s="1"/>
  <c r="M105" i="6" s="1"/>
  <c r="N105" i="6" s="1"/>
  <c r="K129" i="6"/>
  <c r="L129" i="6" s="1"/>
  <c r="M129" i="6" s="1"/>
  <c r="N129" i="6" s="1"/>
  <c r="K134" i="6"/>
  <c r="L134" i="6" s="1"/>
  <c r="M134" i="6" s="1"/>
  <c r="N134" i="6" s="1"/>
  <c r="Q153" i="6" a="1"/>
  <c r="Q153" i="6" s="1"/>
  <c r="K154" i="6"/>
  <c r="L154" i="6" s="1"/>
  <c r="M154" i="6" s="1"/>
  <c r="N154" i="6" s="1"/>
  <c r="P168" i="6"/>
  <c r="Q168" i="6" s="1" a="1"/>
  <c r="Q168" i="6" s="1"/>
  <c r="Q179" i="6" a="1"/>
  <c r="Q179" i="6" s="1"/>
  <c r="P337" i="6"/>
  <c r="P55" i="6"/>
  <c r="Q55" i="6" s="1" a="1"/>
  <c r="Q55" i="6" s="1"/>
  <c r="P64" i="6"/>
  <c r="K69" i="6"/>
  <c r="L69" i="6" s="1"/>
  <c r="M69" i="6" s="1"/>
  <c r="N69" i="6" s="1"/>
  <c r="P73" i="6"/>
  <c r="Q73" i="6" s="1" a="1"/>
  <c r="Q73" i="6" s="1"/>
  <c r="K128" i="6"/>
  <c r="L128" i="6" s="1"/>
  <c r="M128" i="6" s="1"/>
  <c r="N128" i="6" s="1"/>
  <c r="P173" i="6"/>
  <c r="Q173" i="6" s="1" a="1"/>
  <c r="Q173" i="6" s="1"/>
  <c r="K175" i="6"/>
  <c r="L175" i="6" s="1"/>
  <c r="M175" i="6" s="1"/>
  <c r="N175" i="6" s="1"/>
  <c r="K187" i="6"/>
  <c r="L187" i="6" s="1"/>
  <c r="M187" i="6" s="1"/>
  <c r="N187" i="6" s="1"/>
  <c r="P201" i="6"/>
  <c r="Q201" i="6" s="1" a="1"/>
  <c r="Q201" i="6" s="1"/>
  <c r="P204" i="6"/>
  <c r="Q204" i="6" s="1" a="1"/>
  <c r="Q204" i="6" s="1"/>
  <c r="P224" i="6"/>
  <c r="P232" i="6"/>
  <c r="Q232" i="6" s="1" a="1"/>
  <c r="Q232" i="6" s="1"/>
  <c r="K239" i="6"/>
  <c r="L239" i="6" s="1"/>
  <c r="M239" i="6" s="1"/>
  <c r="N239" i="6" s="1"/>
  <c r="K286" i="6"/>
  <c r="L286" i="6" s="1"/>
  <c r="M286" i="6" s="1"/>
  <c r="N286" i="6" s="1"/>
  <c r="Q347" i="6" a="1"/>
  <c r="Q347" i="6" s="1"/>
  <c r="K357" i="6"/>
  <c r="L357" i="6" s="1"/>
  <c r="M357" i="6" s="1"/>
  <c r="N357" i="6" s="1"/>
  <c r="P12" i="6"/>
  <c r="Q12" i="6" s="1" a="1"/>
  <c r="Q12" i="6" s="1"/>
  <c r="P86" i="6"/>
  <c r="Q86" i="6" s="1" a="1"/>
  <c r="Q86" i="6" s="1"/>
  <c r="P138" i="6"/>
  <c r="Q138" i="6" s="1" a="1"/>
  <c r="Q138" i="6" s="1"/>
  <c r="Q175" i="6" a="1"/>
  <c r="Q175" i="6" s="1"/>
  <c r="P213" i="6"/>
  <c r="Q213" i="6" s="1" a="1"/>
  <c r="Q213" i="6" s="1"/>
  <c r="P245" i="6"/>
  <c r="Q245" i="6" s="1" a="1"/>
  <c r="Q245" i="6" s="1"/>
  <c r="K169" i="6"/>
  <c r="L169" i="6" s="1"/>
  <c r="M169" i="6" s="1"/>
  <c r="N169" i="6" s="1"/>
  <c r="Q230" i="6" a="1"/>
  <c r="Q230" i="6" s="1"/>
  <c r="P341" i="6"/>
  <c r="Q341" i="6" s="1" a="1"/>
  <c r="Q341" i="6" s="1"/>
  <c r="Q343" i="6" a="1"/>
  <c r="Q343" i="6" s="1"/>
  <c r="K344" i="6"/>
  <c r="L344" i="6" s="1"/>
  <c r="M344" i="6" s="1"/>
  <c r="N344" i="6" s="1"/>
  <c r="K351" i="6"/>
  <c r="L351" i="6" s="1"/>
  <c r="M351" i="6" s="1"/>
  <c r="N351" i="6" s="1"/>
  <c r="K361" i="6"/>
  <c r="L361" i="6" s="1"/>
  <c r="M361" i="6" s="1"/>
  <c r="N361" i="6" s="1"/>
  <c r="K376" i="6"/>
  <c r="L376" i="6" s="1"/>
  <c r="M376" i="6" s="1"/>
  <c r="N376" i="6" s="1"/>
  <c r="Q361" i="6" a="1"/>
  <c r="Q361" i="6" s="1"/>
  <c r="K195" i="6"/>
  <c r="L195" i="6" s="1"/>
  <c r="M195" i="6" s="1"/>
  <c r="N195" i="6" s="1"/>
  <c r="K237" i="6"/>
  <c r="L237" i="6" s="1"/>
  <c r="M237" i="6" s="1"/>
  <c r="N237" i="6" s="1"/>
  <c r="K260" i="6"/>
  <c r="L260" i="6" s="1"/>
  <c r="M260" i="6" s="1"/>
  <c r="N260" i="6" s="1"/>
  <c r="P270" i="6"/>
  <c r="K271" i="6"/>
  <c r="L271" i="6" s="1"/>
  <c r="M271" i="6" s="1"/>
  <c r="N271" i="6" s="1"/>
  <c r="P290" i="6"/>
  <c r="K331" i="6"/>
  <c r="L331" i="6" s="1"/>
  <c r="M331" i="6" s="1"/>
  <c r="N331" i="6" s="1"/>
  <c r="Q334" i="6" a="1"/>
  <c r="Q334" i="6" s="1"/>
  <c r="P338" i="6"/>
  <c r="Q338" i="6" s="1" a="1"/>
  <c r="Q338" i="6" s="1"/>
  <c r="K364" i="6"/>
  <c r="L364" i="6" s="1"/>
  <c r="M364" i="6" s="1"/>
  <c r="N364" i="6" s="1"/>
  <c r="Q368" i="6" a="1"/>
  <c r="Q368" i="6" s="1"/>
  <c r="K369" i="6"/>
  <c r="L369" i="6" s="1"/>
  <c r="M369" i="6" s="1"/>
  <c r="N369" i="6" s="1"/>
  <c r="K14" i="6"/>
  <c r="L14" i="6" s="1"/>
  <c r="M14" i="6" s="1"/>
  <c r="N14" i="6" s="1"/>
  <c r="P20" i="6"/>
  <c r="Q20" i="6" s="1" a="1"/>
  <c r="Q20" i="6" s="1"/>
  <c r="P39" i="6"/>
  <c r="Q39" i="6" s="1" a="1"/>
  <c r="Q39" i="6" s="1"/>
  <c r="K45" i="6"/>
  <c r="L45" i="6" s="1"/>
  <c r="M45" i="6" s="1"/>
  <c r="N45" i="6" s="1"/>
  <c r="K54" i="6"/>
  <c r="L54" i="6" s="1"/>
  <c r="M54" i="6" s="1"/>
  <c r="N54" i="6" s="1"/>
  <c r="K57" i="6"/>
  <c r="L57" i="6" s="1"/>
  <c r="M57" i="6" s="1"/>
  <c r="N57" i="6" s="1"/>
  <c r="K60" i="6"/>
  <c r="L60" i="6" s="1"/>
  <c r="M60" i="6" s="1"/>
  <c r="N60" i="6" s="1"/>
  <c r="K104" i="6"/>
  <c r="L104" i="6" s="1"/>
  <c r="M104" i="6" s="1"/>
  <c r="N104" i="6" s="1"/>
  <c r="P121" i="6"/>
  <c r="K150" i="6"/>
  <c r="L150" i="6" s="1"/>
  <c r="M150" i="6" s="1"/>
  <c r="N150" i="6" s="1"/>
  <c r="P176" i="6"/>
  <c r="K177" i="6"/>
  <c r="L177" i="6" s="1"/>
  <c r="M177" i="6" s="1"/>
  <c r="N177" i="6" s="1"/>
  <c r="K183" i="6"/>
  <c r="L183" i="6" s="1"/>
  <c r="M183" i="6" s="1"/>
  <c r="N183" i="6" s="1"/>
  <c r="Q191" i="6" a="1"/>
  <c r="Q191" i="6" s="1"/>
  <c r="P207" i="6"/>
  <c r="Q207" i="6" s="1" a="1"/>
  <c r="Q207" i="6" s="1"/>
  <c r="Q223" i="6" a="1"/>
  <c r="Q223" i="6" s="1"/>
  <c r="P255" i="6"/>
  <c r="P298" i="6"/>
  <c r="Q298" i="6" s="1" a="1"/>
  <c r="Q298" i="6" s="1"/>
  <c r="Q331" i="6" a="1"/>
  <c r="Q331" i="6" s="1"/>
  <c r="P378" i="6"/>
  <c r="Q378" i="6" s="1" a="1"/>
  <c r="Q378" i="6" s="1"/>
  <c r="P155" i="6"/>
  <c r="Q155" i="6" s="1" a="1"/>
  <c r="Q155" i="6" s="1"/>
  <c r="K26" i="6"/>
  <c r="L26" i="6" s="1"/>
  <c r="M26" i="6" s="1"/>
  <c r="N26" i="6" s="1"/>
  <c r="K29" i="6"/>
  <c r="L29" i="6" s="1"/>
  <c r="M29" i="6" s="1"/>
  <c r="N29" i="6" s="1"/>
  <c r="K32" i="6"/>
  <c r="L32" i="6" s="1"/>
  <c r="M32" i="6" s="1"/>
  <c r="N32" i="6" s="1"/>
  <c r="K35" i="6"/>
  <c r="L35" i="6" s="1"/>
  <c r="M35" i="6" s="1"/>
  <c r="N35" i="6" s="1"/>
  <c r="K53" i="6"/>
  <c r="L53" i="6" s="1"/>
  <c r="M53" i="6" s="1"/>
  <c r="N53" i="6" s="1"/>
  <c r="K79" i="6"/>
  <c r="L79" i="6" s="1"/>
  <c r="M79" i="6" s="1"/>
  <c r="N79" i="6" s="1"/>
  <c r="K96" i="6"/>
  <c r="L96" i="6" s="1"/>
  <c r="M96" i="6" s="1"/>
  <c r="N96" i="6" s="1"/>
  <c r="K103" i="6"/>
  <c r="L103" i="6" s="1"/>
  <c r="M103" i="6" s="1"/>
  <c r="N103" i="6" s="1"/>
  <c r="K146" i="6"/>
  <c r="L146" i="6" s="1"/>
  <c r="M146" i="6" s="1"/>
  <c r="N146" i="6" s="1"/>
  <c r="Q160" i="6" a="1"/>
  <c r="Q160" i="6" s="1"/>
  <c r="K161" i="6"/>
  <c r="L161" i="6" s="1"/>
  <c r="M161" i="6" s="1"/>
  <c r="N161" i="6" s="1"/>
  <c r="K171" i="6"/>
  <c r="L171" i="6" s="1"/>
  <c r="M171" i="6" s="1"/>
  <c r="N171" i="6" s="1"/>
  <c r="K11" i="6"/>
  <c r="L11" i="6" s="1"/>
  <c r="M11" i="6" s="1"/>
  <c r="N11" i="6" s="1"/>
  <c r="K19" i="6"/>
  <c r="L19" i="6" s="1"/>
  <c r="M19" i="6" s="1"/>
  <c r="N19" i="6" s="1"/>
  <c r="K22" i="6"/>
  <c r="L22" i="6" s="1"/>
  <c r="M22" i="6" s="1"/>
  <c r="N22" i="6" s="1"/>
  <c r="Q45" i="6" a="1"/>
  <c r="Q45" i="6" s="1"/>
  <c r="K46" i="6"/>
  <c r="L46" i="6" s="1"/>
  <c r="M46" i="6" s="1"/>
  <c r="N46" i="6" s="1"/>
  <c r="P76" i="6"/>
  <c r="Q76" i="6" s="1" a="1"/>
  <c r="Q76" i="6" s="1"/>
  <c r="P82" i="6"/>
  <c r="Q82" i="6" s="1" a="1"/>
  <c r="Q82" i="6" s="1"/>
  <c r="P212" i="6"/>
  <c r="P15" i="6"/>
  <c r="Q15" i="6" s="1" a="1"/>
  <c r="Q15" i="6" s="1"/>
  <c r="P78" i="6"/>
  <c r="P140" i="6"/>
  <c r="P216" i="6"/>
  <c r="Q216" i="6" s="1" a="1"/>
  <c r="Q216" i="6" s="1"/>
  <c r="K216" i="6"/>
  <c r="L216" i="6" s="1"/>
  <c r="M216" i="6" s="1"/>
  <c r="N216" i="6" s="1"/>
  <c r="K327" i="6"/>
  <c r="L327" i="6" s="1"/>
  <c r="M327" i="6" s="1"/>
  <c r="N327" i="6" s="1"/>
  <c r="P327" i="6"/>
  <c r="Q327" i="6" s="1" a="1"/>
  <c r="Q327" i="6" s="1"/>
  <c r="Q14" i="6" a="1"/>
  <c r="Q14" i="6" s="1"/>
  <c r="Q19" i="6" a="1"/>
  <c r="Q19" i="6" s="1"/>
  <c r="Q29" i="6" a="1"/>
  <c r="Q29" i="6" s="1"/>
  <c r="K30" i="6"/>
  <c r="L30" i="6" s="1"/>
  <c r="M30" i="6" s="1"/>
  <c r="N30" i="6" s="1"/>
  <c r="Q32" i="6" a="1"/>
  <c r="Q32" i="6" s="1"/>
  <c r="Q35" i="6" a="1"/>
  <c r="Q35" i="6" s="1"/>
  <c r="K36" i="6"/>
  <c r="L36" i="6" s="1"/>
  <c r="M36" i="6" s="1"/>
  <c r="N36" i="6" s="1"/>
  <c r="K41" i="6"/>
  <c r="L41" i="6" s="1"/>
  <c r="M41" i="6" s="1"/>
  <c r="N41" i="6" s="1"/>
  <c r="Q79" i="6" a="1"/>
  <c r="Q79" i="6" s="1"/>
  <c r="Q88" i="6" a="1"/>
  <c r="Q88" i="6" s="1"/>
  <c r="P93" i="6"/>
  <c r="Q93" i="6" s="1" a="1"/>
  <c r="Q93" i="6" s="1"/>
  <c r="K97" i="6"/>
  <c r="L97" i="6" s="1"/>
  <c r="M97" i="6" s="1"/>
  <c r="N97" i="6" s="1"/>
  <c r="K100" i="6"/>
  <c r="L100" i="6" s="1"/>
  <c r="M100" i="6" s="1"/>
  <c r="N100" i="6" s="1"/>
  <c r="P108" i="6"/>
  <c r="Q108" i="6" s="1" a="1"/>
  <c r="Q108" i="6" s="1"/>
  <c r="K109" i="6"/>
  <c r="L109" i="6" s="1"/>
  <c r="M109" i="6" s="1"/>
  <c r="N109" i="6" s="1"/>
  <c r="P115" i="6"/>
  <c r="Q115" i="6" s="1" a="1"/>
  <c r="Q115" i="6" s="1"/>
  <c r="K124" i="6"/>
  <c r="L124" i="6" s="1"/>
  <c r="M124" i="6" s="1"/>
  <c r="N124" i="6" s="1"/>
  <c r="K131" i="6"/>
  <c r="L131" i="6" s="1"/>
  <c r="M131" i="6" s="1"/>
  <c r="N131" i="6" s="1"/>
  <c r="P141" i="6"/>
  <c r="Q141" i="6" s="1" a="1"/>
  <c r="Q141" i="6" s="1"/>
  <c r="P147" i="6"/>
  <c r="Q147" i="6" s="1" a="1"/>
  <c r="Q147" i="6" s="1"/>
  <c r="Q150" i="6" a="1"/>
  <c r="Q150" i="6" s="1"/>
  <c r="P162" i="6"/>
  <c r="Q162" i="6" s="1" a="1"/>
  <c r="Q162" i="6" s="1"/>
  <c r="K172" i="6"/>
  <c r="L172" i="6" s="1"/>
  <c r="M172" i="6" s="1"/>
  <c r="N172" i="6" s="1"/>
  <c r="P185" i="6"/>
  <c r="Q185" i="6" s="1" a="1"/>
  <c r="Q185" i="6" s="1"/>
  <c r="P189" i="6"/>
  <c r="Q189" i="6" s="1" a="1"/>
  <c r="Q189" i="6" s="1"/>
  <c r="K189" i="6"/>
  <c r="L189" i="6" s="1"/>
  <c r="M189" i="6" s="1"/>
  <c r="N189" i="6" s="1"/>
  <c r="P209" i="6"/>
  <c r="Q209" i="6" s="1" a="1"/>
  <c r="Q209" i="6" s="1"/>
  <c r="Q215" i="6" a="1"/>
  <c r="Q215" i="6" s="1"/>
  <c r="P231" i="6"/>
  <c r="Q231" i="6" s="1" a="1"/>
  <c r="Q231" i="6" s="1"/>
  <c r="P246" i="6"/>
  <c r="Q246" i="6" s="1" a="1"/>
  <c r="Q246" i="6" s="1"/>
  <c r="P261" i="6"/>
  <c r="Q261" i="6" s="1" a="1"/>
  <c r="Q261" i="6" s="1"/>
  <c r="P287" i="6"/>
  <c r="Q287" i="6" s="1" a="1"/>
  <c r="Q287" i="6" s="1"/>
  <c r="K301" i="6"/>
  <c r="L301" i="6" s="1"/>
  <c r="M301" i="6" s="1"/>
  <c r="N301" i="6" s="1"/>
  <c r="P301" i="6"/>
  <c r="Q301" i="6" s="1" a="1"/>
  <c r="Q301" i="6" s="1"/>
  <c r="K309" i="6"/>
  <c r="L309" i="6" s="1"/>
  <c r="M309" i="6" s="1"/>
  <c r="N309" i="6" s="1"/>
  <c r="P309" i="6"/>
  <c r="Q309" i="6" s="1" a="1"/>
  <c r="Q309" i="6" s="1"/>
  <c r="Q326" i="6" a="1"/>
  <c r="Q326" i="6" s="1"/>
  <c r="P374" i="6"/>
  <c r="Q374" i="6" s="1" a="1"/>
  <c r="Q374" i="6" s="1"/>
  <c r="K377" i="6"/>
  <c r="L377" i="6" s="1"/>
  <c r="M377" i="6" s="1"/>
  <c r="N377" i="6" s="1"/>
  <c r="P377" i="6"/>
  <c r="Q377" i="6" s="1" a="1"/>
  <c r="Q377" i="6" s="1"/>
  <c r="P61" i="6"/>
  <c r="Q61" i="6" s="1" a="1"/>
  <c r="Q61" i="6" s="1"/>
  <c r="Q11" i="6" a="1"/>
  <c r="Q11" i="6" s="1"/>
  <c r="P16" i="6"/>
  <c r="Q16" i="6" s="1" a="1"/>
  <c r="Q16" i="6" s="1"/>
  <c r="Q22" i="6" a="1"/>
  <c r="Q22" i="6" s="1"/>
  <c r="Q26" i="6" a="1"/>
  <c r="Q26" i="6" s="1"/>
  <c r="P42" i="6"/>
  <c r="Q42" i="6" s="1" a="1"/>
  <c r="Q42" i="6" s="1"/>
  <c r="K49" i="6"/>
  <c r="L49" i="6" s="1"/>
  <c r="M49" i="6" s="1"/>
  <c r="N49" i="6" s="1"/>
  <c r="P50" i="6"/>
  <c r="Q50" i="6" s="1" a="1"/>
  <c r="Q50" i="6" s="1"/>
  <c r="Q57" i="6" a="1"/>
  <c r="Q57" i="6" s="1"/>
  <c r="Q60" i="6" a="1"/>
  <c r="Q60" i="6" s="1"/>
  <c r="P62" i="6"/>
  <c r="Q62" i="6" s="1" a="1"/>
  <c r="Q62" i="6" s="1"/>
  <c r="K18" i="6"/>
  <c r="L18" i="6" s="1"/>
  <c r="M18" i="6" s="1"/>
  <c r="N18" i="6" s="1"/>
  <c r="K25" i="6"/>
  <c r="L25" i="6" s="1"/>
  <c r="M25" i="6" s="1"/>
  <c r="N25" i="6" s="1"/>
  <c r="P43" i="6"/>
  <c r="Q43" i="6" s="1" a="1"/>
  <c r="Q43" i="6" s="1"/>
  <c r="Q46" i="6" a="1"/>
  <c r="Q46" i="6" s="1"/>
  <c r="P51" i="6"/>
  <c r="Q51" i="6" s="1" a="1"/>
  <c r="Q51" i="6" s="1"/>
  <c r="Q54" i="6" a="1"/>
  <c r="Q54" i="6" s="1"/>
  <c r="P70" i="6"/>
  <c r="Q70" i="6" s="1" a="1"/>
  <c r="Q70" i="6" s="1"/>
  <c r="Q71" i="6" a="1"/>
  <c r="Q71" i="6" s="1"/>
  <c r="K81" i="6"/>
  <c r="L81" i="6" s="1"/>
  <c r="M81" i="6" s="1"/>
  <c r="N81" i="6" s="1"/>
  <c r="Q92" i="6" a="1"/>
  <c r="Q92" i="6" s="1"/>
  <c r="Q104" i="6" a="1"/>
  <c r="Q104" i="6" s="1"/>
  <c r="Q107" i="6" a="1"/>
  <c r="Q107" i="6" s="1"/>
  <c r="Q129" i="6" a="1"/>
  <c r="Q129" i="6" s="1"/>
  <c r="K149" i="6"/>
  <c r="L149" i="6" s="1"/>
  <c r="M149" i="6" s="1"/>
  <c r="N149" i="6" s="1"/>
  <c r="K151" i="6"/>
  <c r="L151" i="6" s="1"/>
  <c r="M151" i="6" s="1"/>
  <c r="N151" i="6" s="1"/>
  <c r="K153" i="6"/>
  <c r="L153" i="6" s="1"/>
  <c r="M153" i="6" s="1"/>
  <c r="N153" i="6" s="1"/>
  <c r="Q154" i="6" a="1"/>
  <c r="Q154" i="6" s="1"/>
  <c r="P188" i="6"/>
  <c r="Q188" i="6" s="1" a="1"/>
  <c r="Q188" i="6" s="1"/>
  <c r="P238" i="6"/>
  <c r="Q238" i="6" s="1" a="1"/>
  <c r="Q238" i="6" s="1"/>
  <c r="P294" i="6"/>
  <c r="Q294" i="6" s="1" a="1"/>
  <c r="Q294" i="6" s="1"/>
  <c r="Q30" i="6" a="1"/>
  <c r="Q30" i="6" s="1"/>
  <c r="Q36" i="6" a="1"/>
  <c r="Q36" i="6" s="1"/>
  <c r="Q64" i="6" a="1"/>
  <c r="Q64" i="6" s="1"/>
  <c r="P94" i="6"/>
  <c r="Q94" i="6" s="1" a="1"/>
  <c r="Q94" i="6" s="1"/>
  <c r="Q140" i="6" a="1"/>
  <c r="Q140" i="6" s="1"/>
  <c r="Q176" i="6" a="1"/>
  <c r="Q176" i="6" s="1"/>
  <c r="K221" i="6"/>
  <c r="L221" i="6" s="1"/>
  <c r="M221" i="6" s="1"/>
  <c r="N221" i="6" s="1"/>
  <c r="P221" i="6"/>
  <c r="K312" i="6"/>
  <c r="L312" i="6" s="1"/>
  <c r="M312" i="6" s="1"/>
  <c r="N312" i="6" s="1"/>
  <c r="P312" i="6"/>
  <c r="Q312" i="6" s="1" a="1"/>
  <c r="Q312" i="6" s="1"/>
  <c r="P318" i="6"/>
  <c r="Q318" i="6" s="1" a="1"/>
  <c r="Q318" i="6" s="1"/>
  <c r="K318" i="6"/>
  <c r="L318" i="6" s="1"/>
  <c r="M318" i="6" s="1"/>
  <c r="N318" i="6" s="1"/>
  <c r="K335" i="6"/>
  <c r="L335" i="6" s="1"/>
  <c r="M335" i="6" s="1"/>
  <c r="N335" i="6" s="1"/>
  <c r="P335" i="6"/>
  <c r="Q335" i="6" s="1" a="1"/>
  <c r="Q335" i="6" s="1"/>
  <c r="P200" i="6"/>
  <c r="K215" i="6"/>
  <c r="L215" i="6" s="1"/>
  <c r="M215" i="6" s="1"/>
  <c r="N215" i="6" s="1"/>
  <c r="K225" i="6"/>
  <c r="L225" i="6" s="1"/>
  <c r="M225" i="6" s="1"/>
  <c r="N225" i="6" s="1"/>
  <c r="P227" i="6"/>
  <c r="Q227" i="6" s="1" a="1"/>
  <c r="Q227" i="6" s="1"/>
  <c r="K228" i="6"/>
  <c r="L228" i="6" s="1"/>
  <c r="M228" i="6" s="1"/>
  <c r="N228" i="6" s="1"/>
  <c r="K249" i="6"/>
  <c r="L249" i="6" s="1"/>
  <c r="M249" i="6" s="1"/>
  <c r="N249" i="6" s="1"/>
  <c r="K251" i="6"/>
  <c r="L251" i="6" s="1"/>
  <c r="M251" i="6" s="1"/>
  <c r="N251" i="6" s="1"/>
  <c r="P252" i="6"/>
  <c r="Q252" i="6" s="1" a="1"/>
  <c r="Q252" i="6" s="1"/>
  <c r="K257" i="6"/>
  <c r="L257" i="6" s="1"/>
  <c r="M257" i="6" s="1"/>
  <c r="N257" i="6" s="1"/>
  <c r="K263" i="6"/>
  <c r="L263" i="6" s="1"/>
  <c r="M263" i="6" s="1"/>
  <c r="N263" i="6" s="1"/>
  <c r="P264" i="6"/>
  <c r="Q264" i="6" s="1" a="1"/>
  <c r="Q264" i="6" s="1"/>
  <c r="K265" i="6"/>
  <c r="L265" i="6" s="1"/>
  <c r="M265" i="6" s="1"/>
  <c r="N265" i="6" s="1"/>
  <c r="Q269" i="6" a="1"/>
  <c r="Q269" i="6" s="1"/>
  <c r="K297" i="6"/>
  <c r="L297" i="6" s="1"/>
  <c r="M297" i="6" s="1"/>
  <c r="N297" i="6" s="1"/>
  <c r="Q349" i="6" a="1"/>
  <c r="Q349" i="6" s="1"/>
  <c r="K362" i="6"/>
  <c r="L362" i="6" s="1"/>
  <c r="M362" i="6" s="1"/>
  <c r="N362" i="6" s="1"/>
  <c r="P365" i="6"/>
  <c r="Q172" i="6" a="1"/>
  <c r="Q172" i="6" s="1"/>
  <c r="K191" i="6"/>
  <c r="L191" i="6" s="1"/>
  <c r="M191" i="6" s="1"/>
  <c r="N191" i="6" s="1"/>
  <c r="Q199" i="6" a="1"/>
  <c r="Q199" i="6" s="1"/>
  <c r="K230" i="6"/>
  <c r="L230" i="6" s="1"/>
  <c r="M230" i="6" s="1"/>
  <c r="N230" i="6" s="1"/>
  <c r="K242" i="6"/>
  <c r="L242" i="6" s="1"/>
  <c r="M242" i="6" s="1"/>
  <c r="N242" i="6" s="1"/>
  <c r="Q244" i="6" a="1"/>
  <c r="Q244" i="6" s="1"/>
  <c r="Q255" i="6" a="1"/>
  <c r="Q255" i="6" s="1"/>
  <c r="P291" i="6"/>
  <c r="Q291" i="6" s="1" a="1"/>
  <c r="Q291" i="6" s="1"/>
  <c r="K316" i="6"/>
  <c r="L316" i="6" s="1"/>
  <c r="M316" i="6" s="1"/>
  <c r="N316" i="6" s="1"/>
  <c r="Q325" i="6" a="1"/>
  <c r="Q325" i="6" s="1"/>
  <c r="K326" i="6"/>
  <c r="L326" i="6" s="1"/>
  <c r="M326" i="6" s="1"/>
  <c r="N326" i="6" s="1"/>
  <c r="K334" i="6"/>
  <c r="L334" i="6" s="1"/>
  <c r="M334" i="6" s="1"/>
  <c r="N334" i="6" s="1"/>
  <c r="Q337" i="6" a="1"/>
  <c r="Q337" i="6" s="1"/>
  <c r="Q346" i="6" a="1"/>
  <c r="Q346" i="6" s="1"/>
  <c r="K347" i="6"/>
  <c r="L347" i="6" s="1"/>
  <c r="M347" i="6" s="1"/>
  <c r="N347" i="6" s="1"/>
  <c r="Q350" i="6" a="1"/>
  <c r="Q350" i="6" s="1"/>
  <c r="K354" i="6"/>
  <c r="L354" i="6" s="1"/>
  <c r="M354" i="6" s="1"/>
  <c r="N354" i="6" s="1"/>
  <c r="K360" i="6"/>
  <c r="L360" i="6" s="1"/>
  <c r="M360" i="6" s="1"/>
  <c r="N360" i="6" s="1"/>
  <c r="Q364" i="6" a="1"/>
  <c r="Q364" i="6" s="1"/>
  <c r="Q369" i="6" a="1"/>
  <c r="Q369" i="6" s="1"/>
  <c r="K373" i="6"/>
  <c r="L373" i="6" s="1"/>
  <c r="M373" i="6" s="1"/>
  <c r="N373" i="6" s="1"/>
  <c r="Q208" i="6" a="1"/>
  <c r="Q208" i="6" s="1"/>
  <c r="Q220" i="6" a="1"/>
  <c r="Q220" i="6" s="1"/>
  <c r="Q321" i="6" a="1"/>
  <c r="Q321" i="6" s="1"/>
  <c r="Q344" i="6" a="1"/>
  <c r="Q344" i="6" s="1"/>
  <c r="Q365" i="6" a="1"/>
  <c r="Q365" i="6" s="1"/>
  <c r="Q41" i="6" a="1"/>
  <c r="Q41" i="6" s="1"/>
  <c r="Q49" i="6" a="1"/>
  <c r="Q49" i="6" s="1"/>
  <c r="Q18" i="6" a="1"/>
  <c r="Q18" i="6" s="1"/>
  <c r="Q25" i="6" a="1"/>
  <c r="Q25" i="6" s="1"/>
  <c r="Q53" i="6" a="1"/>
  <c r="Q53" i="6" s="1"/>
  <c r="P145" i="6"/>
  <c r="Q145" i="6" s="1" a="1"/>
  <c r="Q145" i="6" s="1"/>
  <c r="K145" i="6"/>
  <c r="L145" i="6" s="1"/>
  <c r="M145" i="6" s="1"/>
  <c r="N145" i="6" s="1"/>
  <c r="K13" i="6"/>
  <c r="L13" i="6" s="1"/>
  <c r="M13" i="6" s="1"/>
  <c r="N13" i="6" s="1"/>
  <c r="K17" i="6"/>
  <c r="L17" i="6" s="1"/>
  <c r="M17" i="6" s="1"/>
  <c r="N17" i="6" s="1"/>
  <c r="K21" i="6"/>
  <c r="L21" i="6" s="1"/>
  <c r="M21" i="6" s="1"/>
  <c r="N21" i="6" s="1"/>
  <c r="K24" i="6"/>
  <c r="L24" i="6" s="1"/>
  <c r="M24" i="6" s="1"/>
  <c r="N24" i="6" s="1"/>
  <c r="K28" i="6"/>
  <c r="L28" i="6" s="1"/>
  <c r="M28" i="6" s="1"/>
  <c r="N28" i="6" s="1"/>
  <c r="K34" i="6"/>
  <c r="L34" i="6" s="1"/>
  <c r="M34" i="6" s="1"/>
  <c r="N34" i="6" s="1"/>
  <c r="K40" i="6"/>
  <c r="L40" i="6" s="1"/>
  <c r="M40" i="6" s="1"/>
  <c r="N40" i="6" s="1"/>
  <c r="K44" i="6"/>
  <c r="L44" i="6" s="1"/>
  <c r="M44" i="6" s="1"/>
  <c r="N44" i="6" s="1"/>
  <c r="K48" i="6"/>
  <c r="L48" i="6" s="1"/>
  <c r="M48" i="6" s="1"/>
  <c r="N48" i="6" s="1"/>
  <c r="K52" i="6"/>
  <c r="L52" i="6" s="1"/>
  <c r="M52" i="6" s="1"/>
  <c r="N52" i="6" s="1"/>
  <c r="K59" i="6"/>
  <c r="L59" i="6" s="1"/>
  <c r="M59" i="6" s="1"/>
  <c r="N59" i="6" s="1"/>
  <c r="K63" i="6"/>
  <c r="L63" i="6" s="1"/>
  <c r="M63" i="6" s="1"/>
  <c r="N63" i="6" s="1"/>
  <c r="Q68" i="6" a="1"/>
  <c r="Q68" i="6" s="1"/>
  <c r="P80" i="6"/>
  <c r="Q80" i="6" s="1" a="1"/>
  <c r="Q80" i="6" s="1"/>
  <c r="Q97" i="6" a="1"/>
  <c r="Q97" i="6" s="1"/>
  <c r="P163" i="6"/>
  <c r="Q163" i="6" s="1" a="1"/>
  <c r="Q163" i="6" s="1"/>
  <c r="K163" i="6"/>
  <c r="L163" i="6" s="1"/>
  <c r="M163" i="6" s="1"/>
  <c r="N163" i="6" s="1"/>
  <c r="P167" i="6"/>
  <c r="Q167" i="6" s="1" a="1"/>
  <c r="Q167" i="6" s="1"/>
  <c r="K167" i="6"/>
  <c r="L167" i="6" s="1"/>
  <c r="M167" i="6" s="1"/>
  <c r="N167" i="6" s="1"/>
  <c r="P166" i="6"/>
  <c r="Q166" i="6" s="1" a="1"/>
  <c r="Q166" i="6" s="1"/>
  <c r="K166" i="6"/>
  <c r="L166" i="6" s="1"/>
  <c r="M166" i="6" s="1"/>
  <c r="N166" i="6" s="1"/>
  <c r="K68" i="6"/>
  <c r="L68" i="6" s="1"/>
  <c r="M68" i="6" s="1"/>
  <c r="N68" i="6" s="1"/>
  <c r="K71" i="6"/>
  <c r="L71" i="6" s="1"/>
  <c r="M71" i="6" s="1"/>
  <c r="N71" i="6" s="1"/>
  <c r="K74" i="6"/>
  <c r="L74" i="6" s="1"/>
  <c r="M74" i="6" s="1"/>
  <c r="N74" i="6" s="1"/>
  <c r="Q78" i="6" a="1"/>
  <c r="Q78" i="6" s="1"/>
  <c r="K92" i="6"/>
  <c r="L92" i="6" s="1"/>
  <c r="M92" i="6" s="1"/>
  <c r="N92" i="6" s="1"/>
  <c r="Q96" i="6" a="1"/>
  <c r="Q96" i="6" s="1"/>
  <c r="P119" i="6"/>
  <c r="Q119" i="6" s="1" a="1"/>
  <c r="Q119" i="6" s="1"/>
  <c r="K119" i="6"/>
  <c r="L119" i="6" s="1"/>
  <c r="M119" i="6" s="1"/>
  <c r="N119" i="6" s="1"/>
  <c r="P164" i="6"/>
  <c r="Q164" i="6" s="1" a="1"/>
  <c r="Q164" i="6" s="1"/>
  <c r="K164" i="6"/>
  <c r="L164" i="6" s="1"/>
  <c r="M164" i="6" s="1"/>
  <c r="N164" i="6" s="1"/>
  <c r="P117" i="6"/>
  <c r="Q117" i="6" s="1" a="1"/>
  <c r="Q117" i="6" s="1"/>
  <c r="K117" i="6"/>
  <c r="L117" i="6" s="1"/>
  <c r="M117" i="6" s="1"/>
  <c r="N117" i="6" s="1"/>
  <c r="Q85" i="6" a="1"/>
  <c r="Q85" i="6" s="1"/>
  <c r="P95" i="6"/>
  <c r="Q95" i="6" s="1" a="1"/>
  <c r="Q95" i="6" s="1"/>
  <c r="K95" i="6"/>
  <c r="L95" i="6" s="1"/>
  <c r="M95" i="6" s="1"/>
  <c r="N95" i="6" s="1"/>
  <c r="P116" i="6"/>
  <c r="Q116" i="6" s="1" a="1"/>
  <c r="Q116" i="6" s="1"/>
  <c r="K116" i="6"/>
  <c r="L116" i="6" s="1"/>
  <c r="M116" i="6" s="1"/>
  <c r="N116" i="6" s="1"/>
  <c r="P120" i="6"/>
  <c r="Q120" i="6" s="1" a="1"/>
  <c r="Q120" i="6" s="1"/>
  <c r="K120" i="6"/>
  <c r="L120" i="6" s="1"/>
  <c r="M120" i="6" s="1"/>
  <c r="N120" i="6" s="1"/>
  <c r="P123" i="6"/>
  <c r="Q123" i="6" s="1" a="1"/>
  <c r="Q123" i="6" s="1"/>
  <c r="K123" i="6"/>
  <c r="L123" i="6" s="1"/>
  <c r="M123" i="6" s="1"/>
  <c r="N123" i="6" s="1"/>
  <c r="P144" i="6"/>
  <c r="Q144" i="6" s="1" a="1"/>
  <c r="Q144" i="6" s="1"/>
  <c r="K144" i="6"/>
  <c r="L144" i="6" s="1"/>
  <c r="M144" i="6" s="1"/>
  <c r="N144" i="6" s="1"/>
  <c r="P273" i="6"/>
  <c r="Q273" i="6" s="1" a="1"/>
  <c r="Q273" i="6" s="1"/>
  <c r="K273" i="6"/>
  <c r="L273" i="6" s="1"/>
  <c r="M273" i="6" s="1"/>
  <c r="N273" i="6" s="1"/>
  <c r="P110" i="6"/>
  <c r="Q110" i="6" s="1" a="1"/>
  <c r="Q110" i="6" s="1"/>
  <c r="K110" i="6"/>
  <c r="L110" i="6" s="1"/>
  <c r="M110" i="6" s="1"/>
  <c r="N110" i="6" s="1"/>
  <c r="P156" i="6"/>
  <c r="Q156" i="6" s="1" a="1"/>
  <c r="Q156" i="6" s="1"/>
  <c r="K156" i="6"/>
  <c r="L156" i="6" s="1"/>
  <c r="M156" i="6" s="1"/>
  <c r="N156" i="6" s="1"/>
  <c r="P159" i="6"/>
  <c r="Q159" i="6" s="1" a="1"/>
  <c r="Q159" i="6" s="1"/>
  <c r="K159" i="6"/>
  <c r="L159" i="6" s="1"/>
  <c r="M159" i="6" s="1"/>
  <c r="N159" i="6" s="1"/>
  <c r="P178" i="6"/>
  <c r="Q178" i="6" s="1" a="1"/>
  <c r="Q178" i="6" s="1"/>
  <c r="K178" i="6"/>
  <c r="L178" i="6" s="1"/>
  <c r="M178" i="6" s="1"/>
  <c r="N178" i="6" s="1"/>
  <c r="P181" i="6"/>
  <c r="Q181" i="6" s="1" a="1"/>
  <c r="Q181" i="6" s="1"/>
  <c r="K181" i="6"/>
  <c r="L181" i="6" s="1"/>
  <c r="M181" i="6" s="1"/>
  <c r="N181" i="6" s="1"/>
  <c r="P196" i="6"/>
  <c r="Q196" i="6" s="1" a="1"/>
  <c r="Q196" i="6" s="1"/>
  <c r="K196" i="6"/>
  <c r="L196" i="6" s="1"/>
  <c r="M196" i="6" s="1"/>
  <c r="N196" i="6" s="1"/>
  <c r="P278" i="6"/>
  <c r="Q278" i="6" s="1" a="1"/>
  <c r="Q278" i="6" s="1"/>
  <c r="K278" i="6"/>
  <c r="L278" i="6" s="1"/>
  <c r="M278" i="6" s="1"/>
  <c r="N278" i="6" s="1"/>
  <c r="P281" i="6"/>
  <c r="Q281" i="6" s="1" a="1"/>
  <c r="Q281" i="6" s="1"/>
  <c r="K281" i="6"/>
  <c r="L281" i="6" s="1"/>
  <c r="M281" i="6" s="1"/>
  <c r="N281" i="6" s="1"/>
  <c r="P299" i="6"/>
  <c r="Q299" i="6" s="1" a="1"/>
  <c r="Q299" i="6" s="1"/>
  <c r="K299" i="6"/>
  <c r="L299" i="6" s="1"/>
  <c r="M299" i="6" s="1"/>
  <c r="N299" i="6" s="1"/>
  <c r="K310" i="6"/>
  <c r="L310" i="6" s="1"/>
  <c r="M310" i="6" s="1"/>
  <c r="N310" i="6" s="1"/>
  <c r="P310" i="6"/>
  <c r="Q310" i="6" s="1" a="1"/>
  <c r="Q310" i="6" s="1"/>
  <c r="P371" i="6"/>
  <c r="Q371" i="6" s="1" a="1"/>
  <c r="Q371" i="6" s="1"/>
  <c r="K371" i="6"/>
  <c r="L371" i="6" s="1"/>
  <c r="M371" i="6" s="1"/>
  <c r="N371" i="6" s="1"/>
  <c r="P99" i="6"/>
  <c r="Q99" i="6" s="1" a="1"/>
  <c r="Q99" i="6" s="1"/>
  <c r="K99" i="6"/>
  <c r="L99" i="6" s="1"/>
  <c r="M99" i="6" s="1"/>
  <c r="N99" i="6" s="1"/>
  <c r="Q100" i="6" a="1"/>
  <c r="Q100" i="6" s="1"/>
  <c r="Q103" i="6" a="1"/>
  <c r="Q103" i="6" s="1"/>
  <c r="P106" i="6"/>
  <c r="Q106" i="6" s="1" a="1"/>
  <c r="Q106" i="6" s="1"/>
  <c r="K106" i="6"/>
  <c r="L106" i="6" s="1"/>
  <c r="M106" i="6" s="1"/>
  <c r="N106" i="6" s="1"/>
  <c r="K113" i="6"/>
  <c r="L113" i="6" s="1"/>
  <c r="M113" i="6" s="1"/>
  <c r="N113" i="6" s="1"/>
  <c r="Q121" i="6" a="1"/>
  <c r="Q121" i="6" s="1"/>
  <c r="Q124" i="6" a="1"/>
  <c r="Q124" i="6" s="1"/>
  <c r="Q128" i="6" a="1"/>
  <c r="Q128" i="6" s="1"/>
  <c r="Q131" i="6" a="1"/>
  <c r="Q131" i="6" s="1"/>
  <c r="Q134" i="6" a="1"/>
  <c r="Q134" i="6" s="1"/>
  <c r="Q146" i="6" a="1"/>
  <c r="Q146" i="6" s="1"/>
  <c r="Q149" i="6" a="1"/>
  <c r="Q149" i="6" s="1"/>
  <c r="P152" i="6"/>
  <c r="Q152" i="6" s="1" a="1"/>
  <c r="Q152" i="6" s="1"/>
  <c r="K152" i="6"/>
  <c r="L152" i="6" s="1"/>
  <c r="M152" i="6" s="1"/>
  <c r="N152" i="6" s="1"/>
  <c r="K157" i="6"/>
  <c r="L157" i="6" s="1"/>
  <c r="M157" i="6" s="1"/>
  <c r="N157" i="6" s="1"/>
  <c r="K160" i="6"/>
  <c r="L160" i="6" s="1"/>
  <c r="M160" i="6" s="1"/>
  <c r="N160" i="6" s="1"/>
  <c r="Q171" i="6" a="1"/>
  <c r="Q171" i="6" s="1"/>
  <c r="P174" i="6"/>
  <c r="Q174" i="6" s="1" a="1"/>
  <c r="Q174" i="6" s="1"/>
  <c r="K174" i="6"/>
  <c r="L174" i="6" s="1"/>
  <c r="M174" i="6" s="1"/>
  <c r="N174" i="6" s="1"/>
  <c r="K179" i="6"/>
  <c r="L179" i="6" s="1"/>
  <c r="M179" i="6" s="1"/>
  <c r="N179" i="6" s="1"/>
  <c r="Q187" i="6" a="1"/>
  <c r="Q187" i="6" s="1"/>
  <c r="P190" i="6"/>
  <c r="Q190" i="6" s="1" a="1"/>
  <c r="Q190" i="6" s="1"/>
  <c r="K190" i="6"/>
  <c r="L190" i="6" s="1"/>
  <c r="M190" i="6" s="1"/>
  <c r="N190" i="6" s="1"/>
  <c r="P193" i="6"/>
  <c r="Q193" i="6" s="1" a="1"/>
  <c r="Q193" i="6" s="1"/>
  <c r="K193" i="6"/>
  <c r="L193" i="6" s="1"/>
  <c r="M193" i="6" s="1"/>
  <c r="N193" i="6" s="1"/>
  <c r="K199" i="6"/>
  <c r="L199" i="6" s="1"/>
  <c r="M199" i="6" s="1"/>
  <c r="N199" i="6" s="1"/>
  <c r="P275" i="6"/>
  <c r="Q275" i="6" s="1" a="1"/>
  <c r="Q275" i="6" s="1"/>
  <c r="K275" i="6"/>
  <c r="L275" i="6" s="1"/>
  <c r="M275" i="6" s="1"/>
  <c r="N275" i="6" s="1"/>
  <c r="P102" i="6"/>
  <c r="Q102" i="6" s="1" a="1"/>
  <c r="Q102" i="6" s="1"/>
  <c r="K102" i="6"/>
  <c r="L102" i="6" s="1"/>
  <c r="M102" i="6" s="1"/>
  <c r="N102" i="6" s="1"/>
  <c r="Q114" i="6" a="1"/>
  <c r="Q114" i="6" s="1"/>
  <c r="P133" i="6"/>
  <c r="Q133" i="6" s="1" a="1"/>
  <c r="Q133" i="6" s="1"/>
  <c r="K133" i="6"/>
  <c r="L133" i="6" s="1"/>
  <c r="M133" i="6" s="1"/>
  <c r="N133" i="6" s="1"/>
  <c r="P136" i="6"/>
  <c r="Q136" i="6" s="1" a="1"/>
  <c r="Q136" i="6" s="1"/>
  <c r="K136" i="6"/>
  <c r="L136" i="6" s="1"/>
  <c r="M136" i="6" s="1"/>
  <c r="N136" i="6" s="1"/>
  <c r="P148" i="6"/>
  <c r="Q148" i="6" s="1" a="1"/>
  <c r="Q148" i="6" s="1"/>
  <c r="K148" i="6"/>
  <c r="L148" i="6" s="1"/>
  <c r="M148" i="6" s="1"/>
  <c r="N148" i="6" s="1"/>
  <c r="Q161" i="6" a="1"/>
  <c r="Q161" i="6" s="1"/>
  <c r="P170" i="6"/>
  <c r="Q170" i="6" s="1" a="1"/>
  <c r="Q170" i="6" s="1"/>
  <c r="K170" i="6"/>
  <c r="L170" i="6" s="1"/>
  <c r="M170" i="6" s="1"/>
  <c r="N170" i="6" s="1"/>
  <c r="P205" i="6"/>
  <c r="Q205" i="6" s="1" a="1"/>
  <c r="Q205" i="6" s="1"/>
  <c r="K205" i="6"/>
  <c r="L205" i="6" s="1"/>
  <c r="M205" i="6" s="1"/>
  <c r="N205" i="6" s="1"/>
  <c r="P247" i="6"/>
  <c r="Q247" i="6" s="1" a="1"/>
  <c r="Q247" i="6" s="1"/>
  <c r="K247" i="6"/>
  <c r="L247" i="6" s="1"/>
  <c r="M247" i="6" s="1"/>
  <c r="N247" i="6" s="1"/>
  <c r="P272" i="6"/>
  <c r="Q272" i="6" s="1" a="1"/>
  <c r="Q272" i="6" s="1"/>
  <c r="K272" i="6"/>
  <c r="L272" i="6" s="1"/>
  <c r="M272" i="6" s="1"/>
  <c r="N272" i="6" s="1"/>
  <c r="P276" i="6"/>
  <c r="Q276" i="6" s="1" a="1"/>
  <c r="Q276" i="6" s="1"/>
  <c r="K276" i="6"/>
  <c r="L276" i="6" s="1"/>
  <c r="M276" i="6" s="1"/>
  <c r="N276" i="6" s="1"/>
  <c r="P317" i="6"/>
  <c r="K317" i="6"/>
  <c r="L317" i="6" s="1"/>
  <c r="M317" i="6" s="1"/>
  <c r="N317" i="6" s="1"/>
  <c r="P219" i="6"/>
  <c r="Q219" i="6" s="1" a="1"/>
  <c r="Q219" i="6" s="1"/>
  <c r="K219" i="6"/>
  <c r="L219" i="6" s="1"/>
  <c r="M219" i="6" s="1"/>
  <c r="N219" i="6" s="1"/>
  <c r="P243" i="6"/>
  <c r="Q243" i="6" s="1" a="1"/>
  <c r="Q243" i="6" s="1"/>
  <c r="K243" i="6"/>
  <c r="L243" i="6" s="1"/>
  <c r="M243" i="6" s="1"/>
  <c r="N243" i="6" s="1"/>
  <c r="P268" i="6"/>
  <c r="Q268" i="6" s="1" a="1"/>
  <c r="Q268" i="6" s="1"/>
  <c r="K268" i="6"/>
  <c r="L268" i="6" s="1"/>
  <c r="M268" i="6" s="1"/>
  <c r="N268" i="6" s="1"/>
  <c r="Q317" i="6" a="1"/>
  <c r="Q317" i="6" s="1"/>
  <c r="P320" i="6"/>
  <c r="Q320" i="6" s="1" a="1"/>
  <c r="Q320" i="6" s="1"/>
  <c r="K320" i="6"/>
  <c r="L320" i="6" s="1"/>
  <c r="M320" i="6" s="1"/>
  <c r="N320" i="6" s="1"/>
  <c r="P375" i="6"/>
  <c r="Q375" i="6" s="1" a="1"/>
  <c r="Q375" i="6" s="1"/>
  <c r="K375" i="6"/>
  <c r="L375" i="6" s="1"/>
  <c r="M375" i="6" s="1"/>
  <c r="N375" i="6" s="1"/>
  <c r="Q200" i="6" a="1"/>
  <c r="Q200" i="6" s="1"/>
  <c r="K208" i="6"/>
  <c r="L208" i="6" s="1"/>
  <c r="M208" i="6" s="1"/>
  <c r="N208" i="6" s="1"/>
  <c r="K220" i="6"/>
  <c r="L220" i="6" s="1"/>
  <c r="M220" i="6" s="1"/>
  <c r="N220" i="6" s="1"/>
  <c r="K223" i="6"/>
  <c r="L223" i="6" s="1"/>
  <c r="M223" i="6" s="1"/>
  <c r="N223" i="6" s="1"/>
  <c r="P229" i="6"/>
  <c r="Q229" i="6" s="1" a="1"/>
  <c r="Q229" i="6" s="1"/>
  <c r="K229" i="6"/>
  <c r="L229" i="6" s="1"/>
  <c r="M229" i="6" s="1"/>
  <c r="N229" i="6" s="1"/>
  <c r="Q237" i="6" a="1"/>
  <c r="Q237" i="6" s="1"/>
  <c r="P240" i="6"/>
  <c r="Q240" i="6" s="1" a="1"/>
  <c r="Q240" i="6" s="1"/>
  <c r="K240" i="6"/>
  <c r="L240" i="6" s="1"/>
  <c r="M240" i="6" s="1"/>
  <c r="N240" i="6" s="1"/>
  <c r="K244" i="6"/>
  <c r="L244" i="6" s="1"/>
  <c r="M244" i="6" s="1"/>
  <c r="N244" i="6" s="1"/>
  <c r="Q251" i="6" a="1"/>
  <c r="Q251" i="6" s="1"/>
  <c r="Q254" i="6" a="1"/>
  <c r="Q254" i="6" s="1"/>
  <c r="Q257" i="6" a="1"/>
  <c r="Q257" i="6" s="1"/>
  <c r="Q260" i="6" a="1"/>
  <c r="Q260" i="6" s="1"/>
  <c r="Q263" i="6" a="1"/>
  <c r="Q263" i="6" s="1"/>
  <c r="K269" i="6"/>
  <c r="L269" i="6" s="1"/>
  <c r="M269" i="6" s="1"/>
  <c r="N269" i="6" s="1"/>
  <c r="Q286" i="6" a="1"/>
  <c r="Q286" i="6" s="1"/>
  <c r="K292" i="6"/>
  <c r="L292" i="6" s="1"/>
  <c r="M292" i="6" s="1"/>
  <c r="N292" i="6" s="1"/>
  <c r="P296" i="6"/>
  <c r="Q296" i="6" s="1" a="1"/>
  <c r="Q296" i="6" s="1"/>
  <c r="K296" i="6"/>
  <c r="L296" i="6" s="1"/>
  <c r="M296" i="6" s="1"/>
  <c r="N296" i="6" s="1"/>
  <c r="P323" i="6"/>
  <c r="Q323" i="6" s="1" a="1"/>
  <c r="Q323" i="6" s="1"/>
  <c r="K323" i="6"/>
  <c r="L323" i="6" s="1"/>
  <c r="M323" i="6" s="1"/>
  <c r="N323" i="6" s="1"/>
  <c r="Q212" i="6" a="1"/>
  <c r="Q212" i="6" s="1"/>
  <c r="Q221" i="6" a="1"/>
  <c r="Q221" i="6" s="1"/>
  <c r="Q224" i="6" a="1"/>
  <c r="Q224" i="6" s="1"/>
  <c r="P236" i="6"/>
  <c r="Q236" i="6" s="1" a="1"/>
  <c r="Q236" i="6" s="1"/>
  <c r="K236" i="6"/>
  <c r="L236" i="6" s="1"/>
  <c r="M236" i="6" s="1"/>
  <c r="N236" i="6" s="1"/>
  <c r="P250" i="6"/>
  <c r="Q250" i="6" s="1" a="1"/>
  <c r="Q250" i="6" s="1"/>
  <c r="K250" i="6"/>
  <c r="L250" i="6" s="1"/>
  <c r="M250" i="6" s="1"/>
  <c r="N250" i="6" s="1"/>
  <c r="P259" i="6"/>
  <c r="Q259" i="6" s="1" a="1"/>
  <c r="Q259" i="6" s="1"/>
  <c r="K259" i="6"/>
  <c r="L259" i="6" s="1"/>
  <c r="M259" i="6" s="1"/>
  <c r="N259" i="6" s="1"/>
  <c r="Q270" i="6" a="1"/>
  <c r="Q270" i="6" s="1"/>
  <c r="P285" i="6"/>
  <c r="Q285" i="6" s="1" a="1"/>
  <c r="Q285" i="6" s="1"/>
  <c r="K285" i="6"/>
  <c r="L285" i="6" s="1"/>
  <c r="M285" i="6" s="1"/>
  <c r="N285" i="6" s="1"/>
  <c r="Q290" i="6" a="1"/>
  <c r="Q290" i="6" s="1"/>
  <c r="P293" i="6"/>
  <c r="Q293" i="6" s="1" a="1"/>
  <c r="Q293" i="6" s="1"/>
  <c r="K293" i="6"/>
  <c r="L293" i="6" s="1"/>
  <c r="M293" i="6" s="1"/>
  <c r="N293" i="6" s="1"/>
  <c r="P352" i="6"/>
  <c r="Q352" i="6" s="1" a="1"/>
  <c r="Q352" i="6" s="1"/>
  <c r="K352" i="6"/>
  <c r="L352" i="6" s="1"/>
  <c r="M352" i="6" s="1"/>
  <c r="N352" i="6" s="1"/>
  <c r="P359" i="6"/>
  <c r="Q359" i="6" s="1" a="1"/>
  <c r="Q359" i="6" s="1"/>
  <c r="K359" i="6"/>
  <c r="L359" i="6" s="1"/>
  <c r="M359" i="6" s="1"/>
  <c r="N359" i="6" s="1"/>
  <c r="P339" i="6"/>
  <c r="Q339" i="6" s="1" a="1"/>
  <c r="Q339" i="6" s="1"/>
  <c r="K339" i="6"/>
  <c r="L339" i="6" s="1"/>
  <c r="M339" i="6" s="1"/>
  <c r="N339" i="6" s="1"/>
  <c r="P353" i="6"/>
  <c r="Q353" i="6" s="1" a="1"/>
  <c r="Q353" i="6" s="1"/>
  <c r="K353" i="6"/>
  <c r="L353" i="6" s="1"/>
  <c r="M353" i="6" s="1"/>
  <c r="N353" i="6" s="1"/>
  <c r="P356" i="6"/>
  <c r="K356" i="6"/>
  <c r="L356" i="6" s="1"/>
  <c r="M356" i="6" s="1"/>
  <c r="N356" i="6" s="1"/>
  <c r="P372" i="6"/>
  <c r="Q372" i="6" s="1" a="1"/>
  <c r="Q372" i="6" s="1"/>
  <c r="K372" i="6"/>
  <c r="L372" i="6" s="1"/>
  <c r="M372" i="6" s="1"/>
  <c r="N372" i="6" s="1"/>
  <c r="K304" i="6"/>
  <c r="L304" i="6" s="1"/>
  <c r="M304" i="6" s="1"/>
  <c r="N304" i="6" s="1"/>
  <c r="Q305" i="6" a="1"/>
  <c r="Q305" i="6" s="1"/>
  <c r="Q308" i="6" a="1"/>
  <c r="Q308" i="6" s="1"/>
  <c r="P313" i="6"/>
  <c r="Q313" i="6" s="1" a="1"/>
  <c r="Q313" i="6" s="1"/>
  <c r="Q356" i="6" a="1"/>
  <c r="Q356" i="6" s="1"/>
  <c r="K305" i="6"/>
  <c r="L305" i="6" s="1"/>
  <c r="M305" i="6" s="1"/>
  <c r="N305" i="6" s="1"/>
  <c r="P324" i="6"/>
  <c r="Q324" i="6" s="1" a="1"/>
  <c r="Q324" i="6" s="1"/>
  <c r="K324" i="6"/>
  <c r="L324" i="6" s="1"/>
  <c r="M324" i="6" s="1"/>
  <c r="N324" i="6" s="1"/>
  <c r="P342" i="6"/>
  <c r="Q342" i="6" s="1" a="1"/>
  <c r="Q342" i="6" s="1"/>
  <c r="K342" i="6"/>
  <c r="L342" i="6" s="1"/>
  <c r="M342" i="6" s="1"/>
  <c r="N342" i="6" s="1"/>
  <c r="P367" i="6"/>
  <c r="Q367" i="6" s="1" a="1"/>
  <c r="Q367" i="6" s="1"/>
  <c r="K367" i="6"/>
  <c r="L367" i="6" s="1"/>
  <c r="M367" i="6" s="1"/>
  <c r="N367" i="6" s="1"/>
  <c r="K325" i="6"/>
  <c r="L325" i="6" s="1"/>
  <c r="M325" i="6" s="1"/>
  <c r="N325" i="6" s="1"/>
  <c r="P330" i="6"/>
  <c r="Q330" i="6" s="1" a="1"/>
  <c r="Q330" i="6" s="1"/>
  <c r="K330" i="6"/>
  <c r="L330" i="6" s="1"/>
  <c r="M330" i="6" s="1"/>
  <c r="N330" i="6" s="1"/>
  <c r="K343" i="6"/>
  <c r="L343" i="6" s="1"/>
  <c r="M343" i="6" s="1"/>
  <c r="N343" i="6" s="1"/>
  <c r="K346" i="6"/>
  <c r="L346" i="6" s="1"/>
  <c r="M346" i="6" s="1"/>
  <c r="N346" i="6" s="1"/>
  <c r="K349" i="6"/>
  <c r="L349" i="6" s="1"/>
  <c r="M349" i="6" s="1"/>
  <c r="N349" i="6" s="1"/>
  <c r="Q354" i="6" a="1"/>
  <c r="Q354" i="6" s="1"/>
  <c r="Q357" i="6" a="1"/>
  <c r="Q357" i="6" s="1"/>
  <c r="Q360" i="6" a="1"/>
  <c r="Q360" i="6" s="1"/>
  <c r="P363" i="6"/>
  <c r="Q363" i="6" s="1" a="1"/>
  <c r="Q363" i="6" s="1"/>
  <c r="K363" i="6"/>
  <c r="L363" i="6" s="1"/>
  <c r="M363" i="6" s="1"/>
  <c r="N363" i="6" s="1"/>
  <c r="K368" i="6"/>
  <c r="L368" i="6" s="1"/>
  <c r="M368" i="6" s="1"/>
  <c r="N368" i="6" s="1"/>
  <c r="Q373" i="6" a="1"/>
  <c r="Q373" i="6" s="1"/>
  <c r="Q376" i="6" a="1"/>
  <c r="Q376" i="6" s="1"/>
  <c r="Q31" i="3" a="1"/>
  <c r="Q31" i="3" s="1"/>
  <c r="Q380" i="6" l="1"/>
  <c r="H85" i="3" l="1"/>
  <c r="G85" i="3"/>
  <c r="H69" i="3"/>
  <c r="G69" i="3"/>
  <c r="H57" i="3"/>
  <c r="G57" i="3"/>
  <c r="H34" i="3"/>
  <c r="G34" i="3"/>
  <c r="K31" i="3"/>
  <c r="H30" i="3"/>
  <c r="G30" i="3"/>
  <c r="J43" i="3" l="1"/>
  <c r="J54" i="3"/>
  <c r="J55" i="3"/>
  <c r="J60" i="3"/>
  <c r="P60" i="3" s="1"/>
  <c r="Q60" i="3" s="1" a="1"/>
  <c r="Q60" i="3" s="1"/>
  <c r="J61" i="3"/>
  <c r="J63" i="3"/>
  <c r="J64" i="3"/>
  <c r="P64" i="3" s="1"/>
  <c r="Q64" i="3" s="1" a="1"/>
  <c r="Q64" i="3" s="1"/>
  <c r="J71" i="3"/>
  <c r="J73" i="3"/>
  <c r="J74" i="3"/>
  <c r="J82" i="3"/>
  <c r="J88" i="3"/>
  <c r="P88" i="3" s="1"/>
  <c r="Q88" i="3" s="1" a="1"/>
  <c r="Q88" i="3" s="1"/>
  <c r="J131" i="3"/>
  <c r="J136" i="3"/>
  <c r="J144" i="3"/>
  <c r="J145" i="3"/>
  <c r="J146" i="3"/>
  <c r="J147" i="3"/>
  <c r="P147" i="3" s="1"/>
  <c r="Q147" i="3" s="1" a="1"/>
  <c r="Q147" i="3" s="1"/>
  <c r="J148" i="3"/>
  <c r="P148" i="3" s="1"/>
  <c r="Q148" i="3" s="1" a="1"/>
  <c r="Q148" i="3" s="1"/>
  <c r="J149" i="3"/>
  <c r="J150" i="3"/>
  <c r="J151" i="3"/>
  <c r="P151" i="3" s="1"/>
  <c r="Q151" i="3" s="1" a="1"/>
  <c r="Q151" i="3" s="1"/>
  <c r="J152" i="3"/>
  <c r="J153" i="3"/>
  <c r="J154" i="3"/>
  <c r="J155" i="3"/>
  <c r="P155" i="3" s="1"/>
  <c r="Q155" i="3" s="1" a="1"/>
  <c r="Q155" i="3" s="1"/>
  <c r="J156" i="3"/>
  <c r="P156" i="3" s="1"/>
  <c r="Q156" i="3" s="1" a="1"/>
  <c r="Q156" i="3" s="1"/>
  <c r="J157" i="3"/>
  <c r="J159" i="3"/>
  <c r="J160" i="3"/>
  <c r="P160" i="3" s="1"/>
  <c r="Q160" i="3" s="1" a="1"/>
  <c r="Q160" i="3" s="1"/>
  <c r="J161" i="3"/>
  <c r="J162" i="3"/>
  <c r="J163" i="3"/>
  <c r="J164" i="3"/>
  <c r="P164" i="3" s="1"/>
  <c r="Q164" i="3" s="1" a="1"/>
  <c r="Q164" i="3" s="1"/>
  <c r="J166" i="3"/>
  <c r="P166" i="3" s="1"/>
  <c r="Q166" i="3" s="1" a="1"/>
  <c r="Q166" i="3" s="1"/>
  <c r="J167" i="3"/>
  <c r="J168" i="3"/>
  <c r="J169" i="3"/>
  <c r="P169" i="3" s="1"/>
  <c r="Q169" i="3" s="1" a="1"/>
  <c r="Q169" i="3" s="1"/>
  <c r="J170" i="3"/>
  <c r="J171" i="3"/>
  <c r="J172" i="3"/>
  <c r="J173" i="3"/>
  <c r="P173" i="3" s="1"/>
  <c r="Q173" i="3" s="1" a="1"/>
  <c r="Q173" i="3" s="1"/>
  <c r="J174" i="3"/>
  <c r="P174" i="3" s="1"/>
  <c r="Q174" i="3" s="1" a="1"/>
  <c r="Q174" i="3" s="1"/>
  <c r="J175" i="3"/>
  <c r="J176" i="3"/>
  <c r="J177" i="3"/>
  <c r="P177" i="3" s="1"/>
  <c r="Q177" i="3" s="1" a="1"/>
  <c r="Q177" i="3" s="1"/>
  <c r="J178" i="3"/>
  <c r="J179" i="3"/>
  <c r="J181" i="3"/>
  <c r="J183" i="3"/>
  <c r="P183" i="3" s="1"/>
  <c r="Q183" i="3" s="1" a="1"/>
  <c r="Q183" i="3" s="1"/>
  <c r="J185" i="3"/>
  <c r="P185" i="3" s="1"/>
  <c r="Q185" i="3" s="1" a="1"/>
  <c r="Q185" i="3" s="1"/>
  <c r="J187" i="3"/>
  <c r="J188" i="3"/>
  <c r="J189" i="3"/>
  <c r="P189" i="3" s="1"/>
  <c r="Q189" i="3" s="1" a="1"/>
  <c r="Q189" i="3" s="1"/>
  <c r="J190" i="3"/>
  <c r="P190" i="3" s="1"/>
  <c r="Q190" i="3" s="1" a="1"/>
  <c r="Q190" i="3" s="1"/>
  <c r="J191" i="3"/>
  <c r="J193" i="3"/>
  <c r="J195" i="3"/>
  <c r="P195" i="3" s="1"/>
  <c r="Q195" i="3" s="1" a="1"/>
  <c r="Q195" i="3" s="1"/>
  <c r="J196" i="3"/>
  <c r="J199" i="3"/>
  <c r="J200" i="3"/>
  <c r="J201" i="3"/>
  <c r="P201" i="3" s="1"/>
  <c r="Q201" i="3" s="1" a="1"/>
  <c r="Q201" i="3" s="1"/>
  <c r="J204" i="3"/>
  <c r="P204" i="3" s="1"/>
  <c r="Q204" i="3" s="1" a="1"/>
  <c r="Q204" i="3" s="1"/>
  <c r="J205" i="3"/>
  <c r="J207" i="3"/>
  <c r="J208" i="3"/>
  <c r="P208" i="3" s="1"/>
  <c r="Q208" i="3" s="1" a="1"/>
  <c r="Q208" i="3" s="1"/>
  <c r="J209" i="3"/>
  <c r="P209" i="3" s="1"/>
  <c r="Q209" i="3" s="1" a="1"/>
  <c r="Q209" i="3" s="1"/>
  <c r="J210" i="3"/>
  <c r="J212" i="3"/>
  <c r="J213" i="3"/>
  <c r="P213" i="3" s="1"/>
  <c r="Q213" i="3" s="1" a="1"/>
  <c r="Q213" i="3" s="1"/>
  <c r="J215" i="3"/>
  <c r="P215" i="3" s="1"/>
  <c r="Q215" i="3" s="1" a="1"/>
  <c r="Q215" i="3" s="1"/>
  <c r="J216" i="3"/>
  <c r="J219" i="3"/>
  <c r="J220" i="3"/>
  <c r="P220" i="3" s="1"/>
  <c r="Q220" i="3" s="1" a="1"/>
  <c r="Q220" i="3" s="1"/>
  <c r="J221" i="3"/>
  <c r="P221" i="3" s="1"/>
  <c r="Q221" i="3" s="1" a="1"/>
  <c r="Q221" i="3" s="1"/>
  <c r="J223" i="3"/>
  <c r="J224" i="3"/>
  <c r="J225" i="3"/>
  <c r="P225" i="3" s="1"/>
  <c r="Q225" i="3" s="1" a="1"/>
  <c r="Q225" i="3" s="1"/>
  <c r="J227" i="3"/>
  <c r="J228" i="3"/>
  <c r="J229" i="3"/>
  <c r="J230" i="3"/>
  <c r="P230" i="3" s="1"/>
  <c r="Q230" i="3" s="1" a="1"/>
  <c r="Q230" i="3" s="1"/>
  <c r="J231" i="3"/>
  <c r="P231" i="3" s="1"/>
  <c r="Q231" i="3" s="1" a="1"/>
  <c r="Q231" i="3" s="1"/>
  <c r="J232" i="3"/>
  <c r="J234" i="3"/>
  <c r="J235" i="3"/>
  <c r="P235" i="3" s="1"/>
  <c r="Q235" i="3" s="1" a="1"/>
  <c r="Q235" i="3" s="1"/>
  <c r="J236" i="3"/>
  <c r="P236" i="3" s="1"/>
  <c r="Q236" i="3" s="1" a="1"/>
  <c r="Q236" i="3" s="1"/>
  <c r="J237" i="3"/>
  <c r="J238" i="3"/>
  <c r="J239" i="3"/>
  <c r="P239" i="3" s="1"/>
  <c r="Q239" i="3" s="1" a="1"/>
  <c r="Q239" i="3" s="1"/>
  <c r="J240" i="3"/>
  <c r="J242" i="3"/>
  <c r="P242" i="3" s="1"/>
  <c r="Q242" i="3" s="1" a="1"/>
  <c r="Q242" i="3" s="1"/>
  <c r="J243" i="3"/>
  <c r="J244" i="3"/>
  <c r="P244" i="3" s="1"/>
  <c r="Q244" i="3" s="1" a="1"/>
  <c r="Q244" i="3" s="1"/>
  <c r="J245" i="3"/>
  <c r="P245" i="3" s="1"/>
  <c r="Q245" i="3" s="1" a="1"/>
  <c r="Q245" i="3" s="1"/>
  <c r="J246" i="3"/>
  <c r="P246" i="3" s="1"/>
  <c r="Q246" i="3" s="1" a="1"/>
  <c r="Q246" i="3" s="1"/>
  <c r="J247" i="3"/>
  <c r="J249" i="3"/>
  <c r="P249" i="3" s="1"/>
  <c r="Q249" i="3" s="1" a="1"/>
  <c r="Q249" i="3" s="1"/>
  <c r="J250" i="3"/>
  <c r="P250" i="3" s="1"/>
  <c r="Q250" i="3" s="1" a="1"/>
  <c r="Q250" i="3" s="1"/>
  <c r="J251" i="3"/>
  <c r="J252" i="3"/>
  <c r="P252" i="3" s="1"/>
  <c r="Q252" i="3" s="1" a="1"/>
  <c r="Q252" i="3" s="1"/>
  <c r="J254" i="3"/>
  <c r="P254" i="3" s="1"/>
  <c r="Q254" i="3" s="1" a="1"/>
  <c r="Q254" i="3" s="1"/>
  <c r="J255" i="3"/>
  <c r="J257" i="3"/>
  <c r="J259" i="3"/>
  <c r="J260" i="3"/>
  <c r="P260" i="3" s="1"/>
  <c r="Q260" i="3" s="1" a="1"/>
  <c r="Q260" i="3" s="1"/>
  <c r="J261" i="3"/>
  <c r="P261" i="3" s="1"/>
  <c r="Q261" i="3" s="1" a="1"/>
  <c r="Q261" i="3" s="1"/>
  <c r="J263" i="3"/>
  <c r="J264" i="3"/>
  <c r="J265" i="3"/>
  <c r="P265" i="3" s="1"/>
  <c r="Q265" i="3" s="1" a="1"/>
  <c r="Q265" i="3" s="1"/>
  <c r="J268" i="3"/>
  <c r="J269" i="3"/>
  <c r="J270" i="3"/>
  <c r="J271" i="3"/>
  <c r="P271" i="3" s="1"/>
  <c r="Q271" i="3" s="1" a="1"/>
  <c r="Q271" i="3" s="1"/>
  <c r="J272" i="3"/>
  <c r="P272" i="3" s="1"/>
  <c r="Q272" i="3" s="1" a="1"/>
  <c r="Q272" i="3" s="1"/>
  <c r="J273" i="3"/>
  <c r="J275" i="3"/>
  <c r="J276" i="3"/>
  <c r="P276" i="3" s="1"/>
  <c r="Q276" i="3" s="1" a="1"/>
  <c r="Q276" i="3" s="1"/>
  <c r="J278" i="3"/>
  <c r="J281" i="3"/>
  <c r="J285" i="3"/>
  <c r="J286" i="3"/>
  <c r="P286" i="3" s="1"/>
  <c r="Q286" i="3" s="1" a="1"/>
  <c r="Q286" i="3" s="1"/>
  <c r="J287" i="3"/>
  <c r="P287" i="3" s="1"/>
  <c r="Q287" i="3" s="1" a="1"/>
  <c r="Q287" i="3" s="1"/>
  <c r="J288" i="3"/>
  <c r="J290" i="3"/>
  <c r="P290" i="3" s="1"/>
  <c r="Q290" i="3" s="1" a="1"/>
  <c r="Q290" i="3" s="1"/>
  <c r="J291" i="3"/>
  <c r="P291" i="3" s="1"/>
  <c r="Q291" i="3" s="1" a="1"/>
  <c r="Q291" i="3" s="1"/>
  <c r="J292" i="3"/>
  <c r="J293" i="3"/>
  <c r="J294" i="3"/>
  <c r="J296" i="3"/>
  <c r="P296" i="3" s="1"/>
  <c r="Q296" i="3" s="1" a="1"/>
  <c r="Q296" i="3" s="1"/>
  <c r="J297" i="3"/>
  <c r="P297" i="3" s="1"/>
  <c r="Q297" i="3" s="1" a="1"/>
  <c r="Q297" i="3" s="1"/>
  <c r="J298" i="3"/>
  <c r="P298" i="3" s="1"/>
  <c r="Q298" i="3" s="1" a="1"/>
  <c r="Q298" i="3" s="1"/>
  <c r="J299" i="3"/>
  <c r="P299" i="3" s="1"/>
  <c r="Q299" i="3" s="1" a="1"/>
  <c r="Q299" i="3" s="1"/>
  <c r="J301" i="3"/>
  <c r="P301" i="3" s="1"/>
  <c r="Q301" i="3" s="1" a="1"/>
  <c r="Q301" i="3" s="1"/>
  <c r="J304" i="3"/>
  <c r="P304" i="3" s="1"/>
  <c r="Q304" i="3" s="1" a="1"/>
  <c r="Q304" i="3" s="1"/>
  <c r="J305" i="3"/>
  <c r="J306" i="3"/>
  <c r="J308" i="3"/>
  <c r="P308" i="3" s="1"/>
  <c r="Q308" i="3" s="1" a="1"/>
  <c r="Q308" i="3" s="1"/>
  <c r="J309" i="3"/>
  <c r="J310" i="3"/>
  <c r="J312" i="3"/>
  <c r="J313" i="3"/>
  <c r="P313" i="3" s="1"/>
  <c r="Q313" i="3" s="1" a="1"/>
  <c r="Q313" i="3" s="1"/>
  <c r="J316" i="3"/>
  <c r="P316" i="3" s="1"/>
  <c r="Q316" i="3" s="1" a="1"/>
  <c r="Q316" i="3" s="1"/>
  <c r="J317" i="3"/>
  <c r="J318" i="3"/>
  <c r="P318" i="3" s="1"/>
  <c r="Q318" i="3" s="1" a="1"/>
  <c r="Q318" i="3" s="1"/>
  <c r="J320" i="3"/>
  <c r="P320" i="3" s="1"/>
  <c r="Q320" i="3" s="1" a="1"/>
  <c r="Q320" i="3" s="1"/>
  <c r="J321" i="3"/>
  <c r="P321" i="3" s="1"/>
  <c r="Q321" i="3" s="1" a="1"/>
  <c r="Q321" i="3" s="1"/>
  <c r="J323" i="3"/>
  <c r="J324" i="3"/>
  <c r="J325" i="3"/>
  <c r="P325" i="3" s="1"/>
  <c r="Q325" i="3" s="1" a="1"/>
  <c r="Q325" i="3" s="1"/>
  <c r="J326" i="3"/>
  <c r="P326" i="3" s="1"/>
  <c r="Q326" i="3" s="1" a="1"/>
  <c r="Q326" i="3" s="1"/>
  <c r="J327" i="3"/>
  <c r="J330" i="3"/>
  <c r="P330" i="3" s="1"/>
  <c r="Q330" i="3" s="1" a="1"/>
  <c r="Q330" i="3" s="1"/>
  <c r="J331" i="3"/>
  <c r="P331" i="3" s="1"/>
  <c r="Q331" i="3" s="1" a="1"/>
  <c r="Q331" i="3" s="1"/>
  <c r="J334" i="3"/>
  <c r="P334" i="3" s="1"/>
  <c r="Q334" i="3" s="1" a="1"/>
  <c r="Q334" i="3" s="1"/>
  <c r="J335" i="3"/>
  <c r="J337" i="3"/>
  <c r="P337" i="3" s="1"/>
  <c r="Q337" i="3" s="1" a="1"/>
  <c r="Q337" i="3" s="1"/>
  <c r="J338" i="3"/>
  <c r="P338" i="3" s="1"/>
  <c r="Q338" i="3" s="1" a="1"/>
  <c r="Q338" i="3" s="1"/>
  <c r="J339" i="3"/>
  <c r="P339" i="3" s="1"/>
  <c r="Q339" i="3" s="1" a="1"/>
  <c r="Q339" i="3" s="1"/>
  <c r="J341" i="3"/>
  <c r="J342" i="3"/>
  <c r="P342" i="3" s="1"/>
  <c r="Q342" i="3" s="1" a="1"/>
  <c r="Q342" i="3" s="1"/>
  <c r="J343" i="3"/>
  <c r="P343" i="3" s="1"/>
  <c r="Q343" i="3" s="1" a="1"/>
  <c r="Q343" i="3" s="1"/>
  <c r="J344" i="3"/>
  <c r="P344" i="3" s="1"/>
  <c r="Q344" i="3" s="1" a="1"/>
  <c r="Q344" i="3" s="1"/>
  <c r="J346" i="3"/>
  <c r="P346" i="3" s="1"/>
  <c r="Q346" i="3" s="1" a="1"/>
  <c r="Q346" i="3" s="1"/>
  <c r="J347" i="3"/>
  <c r="P347" i="3" s="1"/>
  <c r="Q347" i="3" s="1" a="1"/>
  <c r="Q347" i="3" s="1"/>
  <c r="J349" i="3"/>
  <c r="P349" i="3" s="1"/>
  <c r="Q349" i="3" s="1" a="1"/>
  <c r="Q349" i="3" s="1"/>
  <c r="J350" i="3"/>
  <c r="P350" i="3" s="1"/>
  <c r="Q350" i="3" s="1" a="1"/>
  <c r="Q350" i="3" s="1"/>
  <c r="J351" i="3"/>
  <c r="J352" i="3"/>
  <c r="J353" i="3"/>
  <c r="P353" i="3" s="1"/>
  <c r="Q353" i="3" s="1" a="1"/>
  <c r="Q353" i="3" s="1"/>
  <c r="J354" i="3"/>
  <c r="P354" i="3" s="1"/>
  <c r="Q354" i="3" s="1" a="1"/>
  <c r="Q354" i="3" s="1"/>
  <c r="J356" i="3"/>
  <c r="J357" i="3"/>
  <c r="P357" i="3" s="1"/>
  <c r="Q357" i="3" s="1" a="1"/>
  <c r="Q357" i="3" s="1"/>
  <c r="J358" i="3"/>
  <c r="P358" i="3" s="1"/>
  <c r="Q358" i="3" s="1" a="1"/>
  <c r="Q358" i="3" s="1"/>
  <c r="J359" i="3"/>
  <c r="P359" i="3" s="1"/>
  <c r="Q359" i="3" s="1" a="1"/>
  <c r="Q359" i="3" s="1"/>
  <c r="J360" i="3"/>
  <c r="J361" i="3"/>
  <c r="P361" i="3" s="1"/>
  <c r="Q361" i="3" s="1" a="1"/>
  <c r="Q361" i="3" s="1"/>
  <c r="J362" i="3"/>
  <c r="P362" i="3" s="1"/>
  <c r="Q362" i="3" s="1" a="1"/>
  <c r="Q362" i="3" s="1"/>
  <c r="J363" i="3"/>
  <c r="P363" i="3" s="1"/>
  <c r="Q363" i="3" s="1" a="1"/>
  <c r="Q363" i="3" s="1"/>
  <c r="J364" i="3"/>
  <c r="J365" i="3"/>
  <c r="J366" i="3"/>
  <c r="P366" i="3" s="1"/>
  <c r="Q366" i="3" s="1" a="1"/>
  <c r="Q366" i="3" s="1"/>
  <c r="J367" i="3"/>
  <c r="P367" i="3" s="1"/>
  <c r="Q367" i="3" s="1" a="1"/>
  <c r="Q367" i="3" s="1"/>
  <c r="J368" i="3"/>
  <c r="J369" i="3"/>
  <c r="J370" i="3"/>
  <c r="P370" i="3" s="1"/>
  <c r="Q370" i="3" s="1" a="1"/>
  <c r="Q370" i="3" s="1"/>
  <c r="J371" i="3"/>
  <c r="P371" i="3" s="1"/>
  <c r="Q371" i="3" s="1" a="1"/>
  <c r="Q371" i="3" s="1"/>
  <c r="J372" i="3"/>
  <c r="J373" i="3"/>
  <c r="J374" i="3"/>
  <c r="P374" i="3" s="1"/>
  <c r="Q374" i="3" s="1" a="1"/>
  <c r="Q374" i="3" s="1"/>
  <c r="J375" i="3"/>
  <c r="J376" i="3"/>
  <c r="J377" i="3"/>
  <c r="J378" i="3"/>
  <c r="P378" i="3" s="1"/>
  <c r="Q378" i="3" s="1" a="1"/>
  <c r="Q378" i="3" s="1"/>
  <c r="H11" i="3"/>
  <c r="H12" i="3"/>
  <c r="H13" i="3"/>
  <c r="H14" i="3"/>
  <c r="H15" i="3"/>
  <c r="H16" i="3"/>
  <c r="H17" i="3"/>
  <c r="H18" i="3"/>
  <c r="H19" i="3"/>
  <c r="H20" i="3"/>
  <c r="H21" i="3"/>
  <c r="H22" i="3"/>
  <c r="H24" i="3"/>
  <c r="H25" i="3"/>
  <c r="H26" i="3"/>
  <c r="H27" i="3"/>
  <c r="H28" i="3"/>
  <c r="H29" i="3"/>
  <c r="H32" i="3"/>
  <c r="H33" i="3"/>
  <c r="H35" i="3"/>
  <c r="H36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8" i="3"/>
  <c r="H59" i="3"/>
  <c r="H60" i="3"/>
  <c r="H61" i="3"/>
  <c r="H62" i="3"/>
  <c r="H63" i="3"/>
  <c r="H64" i="3"/>
  <c r="H68" i="3"/>
  <c r="H70" i="3"/>
  <c r="H71" i="3"/>
  <c r="H73" i="3"/>
  <c r="H74" i="3"/>
  <c r="H76" i="3"/>
  <c r="H77" i="3"/>
  <c r="H78" i="3"/>
  <c r="H79" i="3"/>
  <c r="H80" i="3"/>
  <c r="H81" i="3"/>
  <c r="H82" i="3"/>
  <c r="H86" i="3"/>
  <c r="H88" i="3"/>
  <c r="H92" i="3"/>
  <c r="H93" i="3"/>
  <c r="H94" i="3"/>
  <c r="H95" i="3"/>
  <c r="H96" i="3"/>
  <c r="H97" i="3"/>
  <c r="H98" i="3"/>
  <c r="H99" i="3"/>
  <c r="H100" i="3"/>
  <c r="H102" i="3"/>
  <c r="H103" i="3"/>
  <c r="H104" i="3"/>
  <c r="H105" i="3"/>
  <c r="H106" i="3"/>
  <c r="H107" i="3"/>
  <c r="H108" i="3"/>
  <c r="H109" i="3"/>
  <c r="H110" i="3"/>
  <c r="H113" i="3"/>
  <c r="H114" i="3"/>
  <c r="H115" i="3"/>
  <c r="H116" i="3"/>
  <c r="H117" i="3"/>
  <c r="H119" i="3"/>
  <c r="H120" i="3"/>
  <c r="H121" i="3"/>
  <c r="H123" i="3"/>
  <c r="H124" i="3"/>
  <c r="H128" i="3"/>
  <c r="H129" i="3"/>
  <c r="H131" i="3"/>
  <c r="H133" i="3"/>
  <c r="H134" i="3"/>
  <c r="H136" i="3"/>
  <c r="H138" i="3"/>
  <c r="H140" i="3"/>
  <c r="H141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9" i="3"/>
  <c r="H160" i="3"/>
  <c r="H161" i="3"/>
  <c r="H162" i="3"/>
  <c r="H163" i="3"/>
  <c r="H164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1" i="3"/>
  <c r="H183" i="3"/>
  <c r="H185" i="3"/>
  <c r="H187" i="3"/>
  <c r="H188" i="3"/>
  <c r="H189" i="3"/>
  <c r="H190" i="3"/>
  <c r="H191" i="3"/>
  <c r="H193" i="3"/>
  <c r="H195" i="3"/>
  <c r="H196" i="3"/>
  <c r="H199" i="3"/>
  <c r="H200" i="3"/>
  <c r="H201" i="3"/>
  <c r="H204" i="3"/>
  <c r="H205" i="3"/>
  <c r="H207" i="3"/>
  <c r="H208" i="3"/>
  <c r="H209" i="3"/>
  <c r="H210" i="3"/>
  <c r="H212" i="3"/>
  <c r="H213" i="3"/>
  <c r="H215" i="3"/>
  <c r="H216" i="3"/>
  <c r="H219" i="3"/>
  <c r="H220" i="3"/>
  <c r="H221" i="3"/>
  <c r="H223" i="3"/>
  <c r="H224" i="3"/>
  <c r="H225" i="3"/>
  <c r="H227" i="3"/>
  <c r="H228" i="3"/>
  <c r="H229" i="3"/>
  <c r="H230" i="3"/>
  <c r="H231" i="3"/>
  <c r="H232" i="3"/>
  <c r="H234" i="3"/>
  <c r="H235" i="3"/>
  <c r="H236" i="3"/>
  <c r="H237" i="3"/>
  <c r="H238" i="3"/>
  <c r="H239" i="3"/>
  <c r="H240" i="3"/>
  <c r="H242" i="3"/>
  <c r="H243" i="3"/>
  <c r="H244" i="3"/>
  <c r="H245" i="3"/>
  <c r="H246" i="3"/>
  <c r="H247" i="3"/>
  <c r="H249" i="3"/>
  <c r="H250" i="3"/>
  <c r="H251" i="3"/>
  <c r="H252" i="3"/>
  <c r="H254" i="3"/>
  <c r="H255" i="3"/>
  <c r="H257" i="3"/>
  <c r="H259" i="3"/>
  <c r="H260" i="3"/>
  <c r="H261" i="3"/>
  <c r="H263" i="3"/>
  <c r="H264" i="3"/>
  <c r="H265" i="3"/>
  <c r="H268" i="3"/>
  <c r="H269" i="3"/>
  <c r="H270" i="3"/>
  <c r="H271" i="3"/>
  <c r="H272" i="3"/>
  <c r="H273" i="3"/>
  <c r="H275" i="3"/>
  <c r="H276" i="3"/>
  <c r="H278" i="3"/>
  <c r="H281" i="3"/>
  <c r="H285" i="3"/>
  <c r="H286" i="3"/>
  <c r="H287" i="3"/>
  <c r="H288" i="3"/>
  <c r="H290" i="3"/>
  <c r="H291" i="3"/>
  <c r="H292" i="3"/>
  <c r="H293" i="3"/>
  <c r="H294" i="3"/>
  <c r="H296" i="3"/>
  <c r="H297" i="3"/>
  <c r="H298" i="3"/>
  <c r="H299" i="3"/>
  <c r="H301" i="3"/>
  <c r="H304" i="3"/>
  <c r="H305" i="3"/>
  <c r="H306" i="3"/>
  <c r="H308" i="3"/>
  <c r="H309" i="3"/>
  <c r="H310" i="3"/>
  <c r="H312" i="3"/>
  <c r="H313" i="3"/>
  <c r="H316" i="3"/>
  <c r="H317" i="3"/>
  <c r="H318" i="3"/>
  <c r="H320" i="3"/>
  <c r="H321" i="3"/>
  <c r="H323" i="3"/>
  <c r="H324" i="3"/>
  <c r="H325" i="3"/>
  <c r="H326" i="3"/>
  <c r="H327" i="3"/>
  <c r="H330" i="3"/>
  <c r="H331" i="3"/>
  <c r="H334" i="3"/>
  <c r="H335" i="3"/>
  <c r="H337" i="3"/>
  <c r="H338" i="3"/>
  <c r="H339" i="3"/>
  <c r="H341" i="3"/>
  <c r="H342" i="3"/>
  <c r="H343" i="3"/>
  <c r="H344" i="3"/>
  <c r="H346" i="3"/>
  <c r="H347" i="3"/>
  <c r="H349" i="3"/>
  <c r="H350" i="3"/>
  <c r="H351" i="3"/>
  <c r="H352" i="3"/>
  <c r="H353" i="3"/>
  <c r="H354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G11" i="3"/>
  <c r="G12" i="3"/>
  <c r="G13" i="3"/>
  <c r="G14" i="3"/>
  <c r="G15" i="3"/>
  <c r="G16" i="3"/>
  <c r="G17" i="3"/>
  <c r="G18" i="3"/>
  <c r="G19" i="3"/>
  <c r="G20" i="3"/>
  <c r="G21" i="3"/>
  <c r="G22" i="3"/>
  <c r="G24" i="3"/>
  <c r="G25" i="3"/>
  <c r="G26" i="3"/>
  <c r="G27" i="3"/>
  <c r="G28" i="3"/>
  <c r="G29" i="3"/>
  <c r="G32" i="3"/>
  <c r="G33" i="3"/>
  <c r="G35" i="3"/>
  <c r="G36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8" i="3"/>
  <c r="G59" i="3"/>
  <c r="G60" i="3"/>
  <c r="G61" i="3"/>
  <c r="G62" i="3"/>
  <c r="G63" i="3"/>
  <c r="G64" i="3"/>
  <c r="G68" i="3"/>
  <c r="G70" i="3"/>
  <c r="G71" i="3"/>
  <c r="G73" i="3"/>
  <c r="G74" i="3"/>
  <c r="G76" i="3"/>
  <c r="G77" i="3"/>
  <c r="G78" i="3"/>
  <c r="G79" i="3"/>
  <c r="G80" i="3"/>
  <c r="G81" i="3"/>
  <c r="G82" i="3"/>
  <c r="G86" i="3"/>
  <c r="G88" i="3"/>
  <c r="G92" i="3"/>
  <c r="G93" i="3"/>
  <c r="G94" i="3"/>
  <c r="G95" i="3"/>
  <c r="G96" i="3"/>
  <c r="G97" i="3"/>
  <c r="G98" i="3"/>
  <c r="G99" i="3"/>
  <c r="G100" i="3"/>
  <c r="G102" i="3"/>
  <c r="G103" i="3"/>
  <c r="G104" i="3"/>
  <c r="G105" i="3"/>
  <c r="G106" i="3"/>
  <c r="G107" i="3"/>
  <c r="G108" i="3"/>
  <c r="G109" i="3"/>
  <c r="G110" i="3"/>
  <c r="G113" i="3"/>
  <c r="G114" i="3"/>
  <c r="G115" i="3"/>
  <c r="G116" i="3"/>
  <c r="G117" i="3"/>
  <c r="G119" i="3"/>
  <c r="G120" i="3"/>
  <c r="G121" i="3"/>
  <c r="G123" i="3"/>
  <c r="G124" i="3"/>
  <c r="G128" i="3"/>
  <c r="G129" i="3"/>
  <c r="G131" i="3"/>
  <c r="G133" i="3"/>
  <c r="G134" i="3"/>
  <c r="G136" i="3"/>
  <c r="G138" i="3"/>
  <c r="G140" i="3"/>
  <c r="G141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9" i="3"/>
  <c r="G160" i="3"/>
  <c r="G161" i="3"/>
  <c r="G162" i="3"/>
  <c r="G163" i="3"/>
  <c r="G164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1" i="3"/>
  <c r="G183" i="3"/>
  <c r="G185" i="3"/>
  <c r="G187" i="3"/>
  <c r="G188" i="3"/>
  <c r="G189" i="3"/>
  <c r="G190" i="3"/>
  <c r="G191" i="3"/>
  <c r="G193" i="3"/>
  <c r="G195" i="3"/>
  <c r="G196" i="3"/>
  <c r="G199" i="3"/>
  <c r="G200" i="3"/>
  <c r="G201" i="3"/>
  <c r="G204" i="3"/>
  <c r="G205" i="3"/>
  <c r="G207" i="3"/>
  <c r="G208" i="3"/>
  <c r="G209" i="3"/>
  <c r="G210" i="3"/>
  <c r="G212" i="3"/>
  <c r="G213" i="3"/>
  <c r="G215" i="3"/>
  <c r="G216" i="3"/>
  <c r="G219" i="3"/>
  <c r="G220" i="3"/>
  <c r="G221" i="3"/>
  <c r="G223" i="3"/>
  <c r="G224" i="3"/>
  <c r="G225" i="3"/>
  <c r="G227" i="3"/>
  <c r="G228" i="3"/>
  <c r="G229" i="3"/>
  <c r="G230" i="3"/>
  <c r="G231" i="3"/>
  <c r="G232" i="3"/>
  <c r="G234" i="3"/>
  <c r="G235" i="3"/>
  <c r="G236" i="3"/>
  <c r="G237" i="3"/>
  <c r="G238" i="3"/>
  <c r="G239" i="3"/>
  <c r="G240" i="3"/>
  <c r="G242" i="3"/>
  <c r="G243" i="3"/>
  <c r="G244" i="3"/>
  <c r="G245" i="3"/>
  <c r="G246" i="3"/>
  <c r="G247" i="3"/>
  <c r="G249" i="3"/>
  <c r="G250" i="3"/>
  <c r="G251" i="3"/>
  <c r="G252" i="3"/>
  <c r="G254" i="3"/>
  <c r="G255" i="3"/>
  <c r="G257" i="3"/>
  <c r="G259" i="3"/>
  <c r="G260" i="3"/>
  <c r="G261" i="3"/>
  <c r="G263" i="3"/>
  <c r="G264" i="3"/>
  <c r="G265" i="3"/>
  <c r="G268" i="3"/>
  <c r="G269" i="3"/>
  <c r="G270" i="3"/>
  <c r="G271" i="3"/>
  <c r="G272" i="3"/>
  <c r="G273" i="3"/>
  <c r="G275" i="3"/>
  <c r="G276" i="3"/>
  <c r="G278" i="3"/>
  <c r="G281" i="3"/>
  <c r="G285" i="3"/>
  <c r="G286" i="3"/>
  <c r="G287" i="3"/>
  <c r="G288" i="3"/>
  <c r="G290" i="3"/>
  <c r="G291" i="3"/>
  <c r="G292" i="3"/>
  <c r="G293" i="3"/>
  <c r="G294" i="3"/>
  <c r="G296" i="3"/>
  <c r="G297" i="3"/>
  <c r="G298" i="3"/>
  <c r="G299" i="3"/>
  <c r="G301" i="3"/>
  <c r="G304" i="3"/>
  <c r="G305" i="3"/>
  <c r="G306" i="3"/>
  <c r="G308" i="3"/>
  <c r="G309" i="3"/>
  <c r="G310" i="3"/>
  <c r="G312" i="3"/>
  <c r="G313" i="3"/>
  <c r="G316" i="3"/>
  <c r="G317" i="3"/>
  <c r="G318" i="3"/>
  <c r="G320" i="3"/>
  <c r="G321" i="3"/>
  <c r="G323" i="3"/>
  <c r="G324" i="3"/>
  <c r="G325" i="3"/>
  <c r="G326" i="3"/>
  <c r="G327" i="3"/>
  <c r="G330" i="3"/>
  <c r="G331" i="3"/>
  <c r="G334" i="3"/>
  <c r="G335" i="3"/>
  <c r="G337" i="3"/>
  <c r="G338" i="3"/>
  <c r="G339" i="3"/>
  <c r="G341" i="3"/>
  <c r="G342" i="3"/>
  <c r="G343" i="3"/>
  <c r="G344" i="3"/>
  <c r="G346" i="3"/>
  <c r="G347" i="3"/>
  <c r="G349" i="3"/>
  <c r="G350" i="3"/>
  <c r="G351" i="3"/>
  <c r="G352" i="3"/>
  <c r="G353" i="3"/>
  <c r="G354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F23" i="5" s="1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116" i="2"/>
  <c r="F116" i="2" s="1"/>
  <c r="E115" i="2"/>
  <c r="F115" i="2" s="1"/>
  <c r="E113" i="2"/>
  <c r="F113" i="2" s="1"/>
  <c r="E112" i="2"/>
  <c r="F112" i="2" s="1"/>
  <c r="E109" i="2"/>
  <c r="F109" i="2" s="1"/>
  <c r="E108" i="2"/>
  <c r="F108" i="2" s="1"/>
  <c r="E106" i="2"/>
  <c r="F106" i="2" s="1"/>
  <c r="E105" i="2"/>
  <c r="F105" i="2" s="1"/>
  <c r="E103" i="2"/>
  <c r="F103" i="2" s="1"/>
  <c r="E101" i="2"/>
  <c r="F101" i="2" s="1"/>
  <c r="E100" i="2"/>
  <c r="F100" i="2" s="1"/>
  <c r="E99" i="2"/>
  <c r="F99" i="2" s="1"/>
  <c r="E97" i="2"/>
  <c r="F97" i="2" s="1"/>
  <c r="E96" i="2"/>
  <c r="F96" i="2" s="1"/>
  <c r="E95" i="2"/>
  <c r="F95" i="2" s="1"/>
  <c r="E94" i="2"/>
  <c r="F94" i="2" s="1"/>
  <c r="E93" i="2"/>
  <c r="F93" i="2" s="1"/>
  <c r="E90" i="2"/>
  <c r="F90" i="2" s="1"/>
  <c r="E89" i="2"/>
  <c r="F89" i="2" s="1"/>
  <c r="E88" i="2"/>
  <c r="F88" i="2" s="1"/>
  <c r="E87" i="2"/>
  <c r="F87" i="2" s="1"/>
  <c r="E86" i="2"/>
  <c r="F86" i="2" s="1"/>
  <c r="E85" i="2"/>
  <c r="F85" i="2" s="1"/>
  <c r="E84" i="2"/>
  <c r="F84" i="2" s="1"/>
  <c r="E83" i="2"/>
  <c r="F83" i="2" s="1"/>
  <c r="E82" i="2"/>
  <c r="F82" i="2" s="1"/>
  <c r="E80" i="2"/>
  <c r="F80" i="2" s="1"/>
  <c r="E79" i="2"/>
  <c r="F79" i="2" s="1"/>
  <c r="E78" i="2"/>
  <c r="F78" i="2" s="1"/>
  <c r="E77" i="2"/>
  <c r="F77" i="2" s="1"/>
  <c r="E76" i="2"/>
  <c r="F76" i="2" s="1"/>
  <c r="E75" i="2"/>
  <c r="F75" i="2" s="1"/>
  <c r="E74" i="2"/>
  <c r="F74" i="2" s="1"/>
  <c r="E73" i="2"/>
  <c r="F73" i="2" s="1"/>
  <c r="E72" i="2"/>
  <c r="F72" i="2" s="1"/>
  <c r="E68" i="2"/>
  <c r="F68" i="2" s="1"/>
  <c r="E67" i="2"/>
  <c r="F67" i="2" s="1"/>
  <c r="E66" i="2"/>
  <c r="F66" i="2" s="1"/>
  <c r="E65" i="2"/>
  <c r="F65" i="2" s="1"/>
  <c r="E64" i="2"/>
  <c r="F64" i="2" s="1"/>
  <c r="E63" i="2"/>
  <c r="F63" i="2" s="1"/>
  <c r="E60" i="2"/>
  <c r="F60" i="2" s="1"/>
  <c r="E59" i="2"/>
  <c r="F59" i="2" s="1"/>
  <c r="E57" i="2"/>
  <c r="F57" i="2" s="1"/>
  <c r="E56" i="2"/>
  <c r="F56" i="2" s="1"/>
  <c r="E55" i="2"/>
  <c r="F55" i="2" s="1"/>
  <c r="E54" i="2"/>
  <c r="F54" i="2" s="1"/>
  <c r="E53" i="2"/>
  <c r="F53" i="2" s="1"/>
  <c r="E51" i="2"/>
  <c r="F51" i="2" s="1"/>
  <c r="E50" i="2"/>
  <c r="F50" i="2" s="1"/>
  <c r="E49" i="2"/>
  <c r="F49" i="2" s="1"/>
  <c r="E48" i="2"/>
  <c r="F48" i="2" s="1"/>
  <c r="E47" i="2"/>
  <c r="F47" i="2" s="1"/>
  <c r="E46" i="2"/>
  <c r="F46" i="2" s="1"/>
  <c r="E44" i="2"/>
  <c r="F44" i="2" s="1"/>
  <c r="E43" i="2"/>
  <c r="F43" i="2" s="1"/>
  <c r="E42" i="2"/>
  <c r="F42" i="2" s="1"/>
  <c r="E41" i="2"/>
  <c r="F41" i="2" s="1"/>
  <c r="E40" i="2"/>
  <c r="F40" i="2" s="1"/>
  <c r="E39" i="2"/>
  <c r="F39" i="2" s="1"/>
  <c r="E38" i="2"/>
  <c r="F38" i="2" s="1"/>
  <c r="E37" i="2"/>
  <c r="F37" i="2" s="1"/>
  <c r="E36" i="2"/>
  <c r="F36" i="2" s="1"/>
  <c r="E35" i="2"/>
  <c r="F35" i="2" s="1"/>
  <c r="E32" i="2"/>
  <c r="F32" i="2" s="1"/>
  <c r="E31" i="2"/>
  <c r="F31" i="2" s="1"/>
  <c r="E30" i="2"/>
  <c r="F30" i="2" s="1"/>
  <c r="E29" i="2"/>
  <c r="F29" i="2" s="1"/>
  <c r="E28" i="2"/>
  <c r="F28" i="2" s="1"/>
  <c r="E27" i="2"/>
  <c r="F27" i="2" s="1"/>
  <c r="E26" i="2"/>
  <c r="F26" i="2" s="1"/>
  <c r="E25" i="2"/>
  <c r="F25" i="2" s="1"/>
  <c r="E24" i="2"/>
  <c r="F24" i="2" s="1"/>
  <c r="E23" i="2"/>
  <c r="F23" i="2" s="1"/>
  <c r="E22" i="2"/>
  <c r="F22" i="2" s="1"/>
  <c r="E21" i="2"/>
  <c r="F21" i="2" s="1"/>
  <c r="E20" i="2"/>
  <c r="F20" i="2" s="1"/>
  <c r="E18" i="2"/>
  <c r="F18" i="2" s="1"/>
  <c r="E17" i="2"/>
  <c r="F17" i="2" s="1"/>
  <c r="E16" i="2"/>
  <c r="F16" i="2" s="1"/>
  <c r="E15" i="2"/>
  <c r="F15" i="2" s="1"/>
  <c r="E14" i="2"/>
  <c r="F14" i="2" s="1"/>
  <c r="E13" i="2"/>
  <c r="F13" i="2" s="1"/>
  <c r="E12" i="2"/>
  <c r="F12" i="2" s="1"/>
  <c r="E11" i="2"/>
  <c r="F11" i="2" s="1"/>
  <c r="E10" i="2"/>
  <c r="F10" i="2" s="1"/>
  <c r="E9" i="2"/>
  <c r="F9" i="2" s="1"/>
  <c r="E8" i="2"/>
  <c r="F8" i="2" s="1"/>
  <c r="E7" i="2"/>
  <c r="F7" i="2" s="1"/>
  <c r="I1012" i="1"/>
  <c r="I1010" i="1"/>
  <c r="I1009" i="1"/>
  <c r="I1008" i="1"/>
  <c r="I1005" i="1"/>
  <c r="I1004" i="1"/>
  <c r="I1003" i="1"/>
  <c r="I1002" i="1"/>
  <c r="I1001" i="1"/>
  <c r="I981" i="1"/>
  <c r="I980" i="1"/>
  <c r="I979" i="1"/>
  <c r="I978" i="1"/>
  <c r="I977" i="1"/>
  <c r="I976" i="1"/>
  <c r="I975" i="1"/>
  <c r="I974" i="1"/>
  <c r="I973" i="1"/>
  <c r="I972" i="1"/>
  <c r="I971" i="1"/>
  <c r="I970" i="1"/>
  <c r="I969" i="1"/>
  <c r="I968" i="1"/>
  <c r="I967" i="1"/>
  <c r="I966" i="1"/>
  <c r="I965" i="1"/>
  <c r="I964" i="1"/>
  <c r="I963" i="1"/>
  <c r="I962" i="1"/>
  <c r="I961" i="1"/>
  <c r="I960" i="1"/>
  <c r="I959" i="1"/>
  <c r="I958" i="1"/>
  <c r="I957" i="1"/>
  <c r="I956" i="1"/>
  <c r="I955" i="1"/>
  <c r="I954" i="1"/>
  <c r="I953" i="1"/>
  <c r="I952" i="1"/>
  <c r="I951" i="1"/>
  <c r="I950" i="1"/>
  <c r="I949" i="1"/>
  <c r="I948" i="1"/>
  <c r="I947" i="1"/>
  <c r="I946" i="1"/>
  <c r="I945" i="1"/>
  <c r="I944" i="1"/>
  <c r="I942" i="1"/>
  <c r="I941" i="1"/>
  <c r="I940" i="1"/>
  <c r="I939" i="1"/>
  <c r="I938" i="1"/>
  <c r="I937" i="1"/>
  <c r="I936" i="1"/>
  <c r="I935" i="1"/>
  <c r="I934" i="1"/>
  <c r="I933" i="1"/>
  <c r="I932" i="1"/>
  <c r="I931" i="1"/>
  <c r="I930" i="1"/>
  <c r="I929" i="1"/>
  <c r="I928" i="1"/>
  <c r="I927" i="1"/>
  <c r="I926" i="1"/>
  <c r="I925" i="1"/>
  <c r="I924" i="1"/>
  <c r="I923" i="1"/>
  <c r="I922" i="1"/>
  <c r="I921" i="1"/>
  <c r="I920" i="1"/>
  <c r="I919" i="1"/>
  <c r="I866" i="1"/>
  <c r="I865" i="1"/>
  <c r="I864" i="1"/>
  <c r="I854" i="1"/>
  <c r="I849" i="1"/>
  <c r="I848" i="1"/>
  <c r="I847" i="1"/>
  <c r="I846" i="1"/>
  <c r="I845" i="1"/>
  <c r="I844" i="1"/>
  <c r="I843" i="1"/>
  <c r="I842" i="1"/>
  <c r="I841" i="1"/>
  <c r="I840" i="1"/>
  <c r="I839" i="1"/>
  <c r="I838" i="1"/>
  <c r="I837" i="1"/>
  <c r="I836" i="1"/>
  <c r="I835" i="1"/>
  <c r="I834" i="1"/>
  <c r="I833" i="1"/>
  <c r="I832" i="1"/>
  <c r="I831" i="1"/>
  <c r="I830" i="1"/>
  <c r="I829" i="1"/>
  <c r="I828" i="1"/>
  <c r="I827" i="1"/>
  <c r="I826" i="1"/>
  <c r="I825" i="1"/>
  <c r="I824" i="1"/>
  <c r="I823" i="1"/>
  <c r="I822" i="1"/>
  <c r="I821" i="1"/>
  <c r="I820" i="1"/>
  <c r="I819" i="1"/>
  <c r="I817" i="1"/>
  <c r="I814" i="1"/>
  <c r="I813" i="1"/>
  <c r="I812" i="1"/>
  <c r="I811" i="1"/>
  <c r="I810" i="1"/>
  <c r="I809" i="1"/>
  <c r="I808" i="1"/>
  <c r="I807" i="1"/>
  <c r="I806" i="1"/>
  <c r="I805" i="1"/>
  <c r="I804" i="1"/>
  <c r="I795" i="1"/>
  <c r="I794" i="1"/>
  <c r="I793" i="1"/>
  <c r="I792" i="1"/>
  <c r="I791" i="1"/>
  <c r="I790" i="1"/>
  <c r="I789" i="1"/>
  <c r="I788" i="1"/>
  <c r="I787" i="1"/>
  <c r="I786" i="1"/>
  <c r="I785" i="1"/>
  <c r="I784" i="1"/>
  <c r="I783" i="1"/>
  <c r="I780" i="1"/>
  <c r="I778" i="1"/>
  <c r="I777" i="1"/>
  <c r="I775" i="1"/>
  <c r="I774" i="1"/>
  <c r="I773" i="1"/>
  <c r="I772" i="1"/>
  <c r="I769" i="1"/>
  <c r="I768" i="1"/>
  <c r="I765" i="1"/>
  <c r="I762" i="1"/>
  <c r="I759" i="1"/>
  <c r="I756" i="1"/>
  <c r="I755" i="1"/>
  <c r="I754" i="1"/>
  <c r="I752" i="1"/>
  <c r="I751" i="1"/>
  <c r="I748" i="1"/>
  <c r="I747" i="1"/>
  <c r="I746" i="1"/>
  <c r="I743" i="1"/>
  <c r="I742" i="1"/>
  <c r="I741" i="1"/>
  <c r="I738" i="1"/>
  <c r="I737" i="1"/>
  <c r="I736" i="1"/>
  <c r="I735" i="1"/>
  <c r="I732" i="1"/>
  <c r="I731" i="1"/>
  <c r="I728" i="1"/>
  <c r="I727" i="1"/>
  <c r="I726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295" i="1"/>
  <c r="I294" i="1"/>
  <c r="I293" i="1"/>
  <c r="I292" i="1"/>
  <c r="I291" i="1"/>
  <c r="I290" i="1"/>
  <c r="I289" i="1"/>
  <c r="I288" i="1"/>
  <c r="I287" i="1"/>
  <c r="I286" i="1"/>
  <c r="I282" i="1"/>
  <c r="I281" i="1"/>
  <c r="I279" i="1"/>
  <c r="I275" i="1"/>
  <c r="I274" i="1"/>
  <c r="I272" i="1"/>
  <c r="I271" i="1"/>
  <c r="I269" i="1"/>
  <c r="I268" i="1"/>
  <c r="I267" i="1"/>
  <c r="I266" i="1"/>
  <c r="I265" i="1"/>
  <c r="I259" i="1"/>
  <c r="I258" i="1"/>
  <c r="I257" i="1"/>
  <c r="I253" i="1"/>
  <c r="I252" i="1"/>
  <c r="I251" i="1"/>
  <c r="I250" i="1"/>
  <c r="I249" i="1"/>
  <c r="I248" i="1"/>
  <c r="I247" i="1"/>
  <c r="I244" i="1"/>
  <c r="I237" i="1"/>
  <c r="I232" i="1"/>
  <c r="I231" i="1"/>
  <c r="I230" i="1"/>
  <c r="I225" i="1"/>
  <c r="I224" i="1"/>
  <c r="I223" i="1"/>
  <c r="I222" i="1"/>
  <c r="I216" i="1"/>
  <c r="I215" i="1"/>
  <c r="I214" i="1"/>
  <c r="I213" i="1"/>
  <c r="I203" i="1"/>
  <c r="I193" i="1"/>
  <c r="I191" i="1"/>
  <c r="I190" i="1"/>
  <c r="I188" i="1"/>
  <c r="I187" i="1"/>
  <c r="I186" i="1"/>
  <c r="I185" i="1"/>
  <c r="I184" i="1"/>
  <c r="I178" i="1"/>
  <c r="I177" i="1"/>
  <c r="I175" i="1"/>
  <c r="I169" i="1"/>
  <c r="I167" i="1"/>
  <c r="I161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5" i="1"/>
  <c r="I142" i="1"/>
  <c r="I141" i="1"/>
  <c r="I140" i="1"/>
  <c r="I139" i="1"/>
  <c r="I133" i="1"/>
  <c r="I131" i="1"/>
  <c r="I125" i="1"/>
  <c r="I122" i="1"/>
  <c r="I120" i="1"/>
  <c r="I119" i="1"/>
  <c r="I118" i="1"/>
  <c r="I116" i="1"/>
  <c r="I115" i="1"/>
  <c r="I112" i="1"/>
  <c r="I111" i="1"/>
  <c r="I110" i="1"/>
  <c r="I107" i="1"/>
  <c r="I106" i="1"/>
  <c r="I104" i="1"/>
  <c r="I101" i="1"/>
  <c r="I100" i="1"/>
  <c r="I99" i="1"/>
  <c r="I98" i="1"/>
  <c r="I94" i="1"/>
  <c r="I90" i="1"/>
  <c r="I88" i="1"/>
  <c r="I87" i="1"/>
  <c r="I76" i="1"/>
  <c r="I75" i="1"/>
  <c r="I74" i="1"/>
  <c r="I65" i="1"/>
  <c r="I64" i="1"/>
  <c r="I63" i="1"/>
  <c r="I60" i="1"/>
  <c r="I56" i="1"/>
  <c r="I55" i="1"/>
  <c r="I54" i="1"/>
  <c r="I53" i="1"/>
  <c r="I50" i="1"/>
  <c r="I49" i="1"/>
  <c r="I46" i="1"/>
  <c r="I45" i="1"/>
  <c r="I44" i="1"/>
  <c r="I43" i="1"/>
  <c r="I40" i="1"/>
  <c r="I39" i="1"/>
  <c r="I32" i="1"/>
  <c r="I31" i="1"/>
  <c r="I30" i="1"/>
  <c r="I26" i="1"/>
  <c r="I22" i="1"/>
  <c r="I16" i="1"/>
  <c r="I15" i="1"/>
  <c r="I14" i="1"/>
  <c r="I13" i="1"/>
  <c r="I12" i="1"/>
  <c r="I11" i="1"/>
  <c r="I10" i="1"/>
  <c r="I9" i="1"/>
  <c r="I6" i="1"/>
  <c r="I5" i="1"/>
  <c r="I4" i="1"/>
  <c r="I3" i="1"/>
  <c r="J2" i="1"/>
  <c r="I2" i="1"/>
  <c r="K376" i="3" l="1"/>
  <c r="L376" i="3" s="1"/>
  <c r="M376" i="3" s="1"/>
  <c r="N376" i="3" s="1"/>
  <c r="P376" i="3"/>
  <c r="Q376" i="3" s="1" a="1"/>
  <c r="Q376" i="3" s="1"/>
  <c r="K372" i="3"/>
  <c r="L372" i="3" s="1"/>
  <c r="M372" i="3" s="1"/>
  <c r="N372" i="3" s="1"/>
  <c r="P372" i="3"/>
  <c r="Q372" i="3" s="1" a="1"/>
  <c r="Q372" i="3" s="1"/>
  <c r="K368" i="3"/>
  <c r="L368" i="3" s="1"/>
  <c r="M368" i="3" s="1"/>
  <c r="N368" i="3" s="1"/>
  <c r="P368" i="3"/>
  <c r="Q368" i="3" s="1" a="1"/>
  <c r="Q368" i="3" s="1"/>
  <c r="K364" i="3"/>
  <c r="L364" i="3" s="1"/>
  <c r="M364" i="3" s="1"/>
  <c r="N364" i="3" s="1"/>
  <c r="P364" i="3"/>
  <c r="Q364" i="3" s="1" a="1"/>
  <c r="Q364" i="3" s="1"/>
  <c r="K360" i="3"/>
  <c r="L360" i="3" s="1"/>
  <c r="M360" i="3" s="1"/>
  <c r="N360" i="3" s="1"/>
  <c r="P360" i="3"/>
  <c r="Q360" i="3" s="1" a="1"/>
  <c r="Q360" i="3" s="1"/>
  <c r="K356" i="3"/>
  <c r="L356" i="3" s="1"/>
  <c r="M356" i="3" s="1"/>
  <c r="N356" i="3" s="1"/>
  <c r="P356" i="3"/>
  <c r="Q356" i="3" s="1" a="1"/>
  <c r="Q356" i="3" s="1"/>
  <c r="K351" i="3"/>
  <c r="L351" i="3" s="1"/>
  <c r="M351" i="3" s="1"/>
  <c r="N351" i="3" s="1"/>
  <c r="P351" i="3"/>
  <c r="Q351" i="3" s="1" a="1"/>
  <c r="Q351" i="3" s="1"/>
  <c r="K341" i="3"/>
  <c r="L341" i="3" s="1"/>
  <c r="M341" i="3" s="1"/>
  <c r="N341" i="3" s="1"/>
  <c r="P341" i="3"/>
  <c r="Q341" i="3" s="1" a="1"/>
  <c r="Q341" i="3" s="1"/>
  <c r="K335" i="3"/>
  <c r="L335" i="3" s="1"/>
  <c r="M335" i="3" s="1"/>
  <c r="N335" i="3" s="1"/>
  <c r="P335" i="3"/>
  <c r="Q335" i="3" s="1" a="1"/>
  <c r="Q335" i="3" s="1"/>
  <c r="K327" i="3"/>
  <c r="L327" i="3" s="1"/>
  <c r="M327" i="3" s="1"/>
  <c r="N327" i="3" s="1"/>
  <c r="P327" i="3"/>
  <c r="Q327" i="3" s="1" a="1"/>
  <c r="Q327" i="3" s="1"/>
  <c r="K323" i="3"/>
  <c r="L323" i="3" s="1"/>
  <c r="M323" i="3" s="1"/>
  <c r="N323" i="3" s="1"/>
  <c r="P323" i="3"/>
  <c r="Q323" i="3" s="1" a="1"/>
  <c r="Q323" i="3" s="1"/>
  <c r="K317" i="3"/>
  <c r="L317" i="3" s="1"/>
  <c r="M317" i="3" s="1"/>
  <c r="N317" i="3" s="1"/>
  <c r="P317" i="3"/>
  <c r="Q317" i="3" s="1" a="1"/>
  <c r="Q317" i="3" s="1"/>
  <c r="K310" i="3"/>
  <c r="L310" i="3" s="1"/>
  <c r="M310" i="3" s="1"/>
  <c r="N310" i="3" s="1"/>
  <c r="P310" i="3"/>
  <c r="Q310" i="3" s="1" a="1"/>
  <c r="Q310" i="3" s="1"/>
  <c r="K305" i="3"/>
  <c r="L305" i="3" s="1"/>
  <c r="M305" i="3" s="1"/>
  <c r="N305" i="3" s="1"/>
  <c r="P305" i="3"/>
  <c r="Q305" i="3" s="1" a="1"/>
  <c r="Q305" i="3" s="1"/>
  <c r="K293" i="3"/>
  <c r="L293" i="3" s="1"/>
  <c r="M293" i="3" s="1"/>
  <c r="N293" i="3" s="1"/>
  <c r="P293" i="3"/>
  <c r="Q293" i="3" s="1" a="1"/>
  <c r="Q293" i="3" s="1"/>
  <c r="K288" i="3"/>
  <c r="L288" i="3" s="1"/>
  <c r="M288" i="3" s="1"/>
  <c r="N288" i="3" s="1"/>
  <c r="P288" i="3"/>
  <c r="Q288" i="3" s="1" a="1"/>
  <c r="Q288" i="3" s="1"/>
  <c r="K281" i="3"/>
  <c r="L281" i="3" s="1"/>
  <c r="M281" i="3" s="1"/>
  <c r="N281" i="3" s="1"/>
  <c r="P281" i="3"/>
  <c r="Q281" i="3" s="1" a="1"/>
  <c r="Q281" i="3" s="1"/>
  <c r="K273" i="3"/>
  <c r="L273" i="3" s="1"/>
  <c r="M273" i="3" s="1"/>
  <c r="N273" i="3" s="1"/>
  <c r="P273" i="3"/>
  <c r="Q273" i="3" s="1" a="1"/>
  <c r="Q273" i="3" s="1"/>
  <c r="K269" i="3"/>
  <c r="L269" i="3" s="1"/>
  <c r="M269" i="3" s="1"/>
  <c r="N269" i="3" s="1"/>
  <c r="P269" i="3"/>
  <c r="Q269" i="3" s="1" a="1"/>
  <c r="Q269" i="3" s="1"/>
  <c r="K263" i="3"/>
  <c r="L263" i="3" s="1"/>
  <c r="M263" i="3" s="1"/>
  <c r="N263" i="3" s="1"/>
  <c r="P263" i="3"/>
  <c r="Q263" i="3" s="1" a="1"/>
  <c r="Q263" i="3" s="1"/>
  <c r="K257" i="3"/>
  <c r="L257" i="3" s="1"/>
  <c r="M257" i="3" s="1"/>
  <c r="N257" i="3" s="1"/>
  <c r="P257" i="3"/>
  <c r="Q257" i="3" s="1" a="1"/>
  <c r="Q257" i="3" s="1"/>
  <c r="K251" i="3"/>
  <c r="L251" i="3" s="1"/>
  <c r="M251" i="3" s="1"/>
  <c r="N251" i="3" s="1"/>
  <c r="P251" i="3"/>
  <c r="Q251" i="3" s="1" a="1"/>
  <c r="Q251" i="3" s="1"/>
  <c r="K237" i="3"/>
  <c r="L237" i="3" s="1"/>
  <c r="M237" i="3" s="1"/>
  <c r="N237" i="3" s="1"/>
  <c r="P237" i="3"/>
  <c r="Q237" i="3" s="1" a="1"/>
  <c r="Q237" i="3" s="1"/>
  <c r="K232" i="3"/>
  <c r="L232" i="3" s="1"/>
  <c r="M232" i="3" s="1"/>
  <c r="N232" i="3" s="1"/>
  <c r="P232" i="3"/>
  <c r="Q232" i="3" s="1" a="1"/>
  <c r="Q232" i="3" s="1"/>
  <c r="K228" i="3"/>
  <c r="L228" i="3" s="1"/>
  <c r="M228" i="3" s="1"/>
  <c r="N228" i="3" s="1"/>
  <c r="P228" i="3"/>
  <c r="Q228" i="3" s="1" a="1"/>
  <c r="Q228" i="3" s="1"/>
  <c r="K223" i="3"/>
  <c r="L223" i="3" s="1"/>
  <c r="M223" i="3" s="1"/>
  <c r="N223" i="3" s="1"/>
  <c r="P223" i="3"/>
  <c r="Q223" i="3" s="1" a="1"/>
  <c r="Q223" i="3" s="1"/>
  <c r="K216" i="3"/>
  <c r="L216" i="3" s="1"/>
  <c r="M216" i="3" s="1"/>
  <c r="N216" i="3" s="1"/>
  <c r="P216" i="3"/>
  <c r="Q216" i="3" s="1" a="1"/>
  <c r="Q216" i="3" s="1"/>
  <c r="K210" i="3"/>
  <c r="L210" i="3" s="1"/>
  <c r="M210" i="3" s="1"/>
  <c r="N210" i="3" s="1"/>
  <c r="P210" i="3"/>
  <c r="Q210" i="3" s="1" a="1"/>
  <c r="Q210" i="3" s="1"/>
  <c r="K205" i="3"/>
  <c r="L205" i="3" s="1"/>
  <c r="M205" i="3" s="1"/>
  <c r="N205" i="3" s="1"/>
  <c r="P205" i="3"/>
  <c r="Q205" i="3" s="1" a="1"/>
  <c r="Q205" i="3" s="1"/>
  <c r="K199" i="3"/>
  <c r="L199" i="3" s="1"/>
  <c r="M199" i="3" s="1"/>
  <c r="N199" i="3" s="1"/>
  <c r="P199" i="3"/>
  <c r="Q199" i="3" s="1" a="1"/>
  <c r="Q199" i="3" s="1"/>
  <c r="K191" i="3"/>
  <c r="L191" i="3" s="1"/>
  <c r="M191" i="3" s="1"/>
  <c r="N191" i="3" s="1"/>
  <c r="P191" i="3"/>
  <c r="Q191" i="3" s="1" a="1"/>
  <c r="Q191" i="3" s="1"/>
  <c r="K187" i="3"/>
  <c r="L187" i="3" s="1"/>
  <c r="M187" i="3" s="1"/>
  <c r="N187" i="3" s="1"/>
  <c r="P187" i="3"/>
  <c r="Q187" i="3" s="1" a="1"/>
  <c r="Q187" i="3" s="1"/>
  <c r="K179" i="3"/>
  <c r="L179" i="3" s="1"/>
  <c r="M179" i="3" s="1"/>
  <c r="N179" i="3" s="1"/>
  <c r="P179" i="3"/>
  <c r="Q179" i="3" s="1" a="1"/>
  <c r="Q179" i="3" s="1"/>
  <c r="K175" i="3"/>
  <c r="L175" i="3" s="1"/>
  <c r="M175" i="3" s="1"/>
  <c r="N175" i="3" s="1"/>
  <c r="P175" i="3"/>
  <c r="Q175" i="3" s="1" a="1"/>
  <c r="Q175" i="3" s="1"/>
  <c r="K171" i="3"/>
  <c r="L171" i="3" s="1"/>
  <c r="M171" i="3" s="1"/>
  <c r="N171" i="3" s="1"/>
  <c r="P171" i="3"/>
  <c r="Q171" i="3" s="1" a="1"/>
  <c r="Q171" i="3" s="1"/>
  <c r="K167" i="3"/>
  <c r="L167" i="3" s="1"/>
  <c r="M167" i="3" s="1"/>
  <c r="N167" i="3" s="1"/>
  <c r="P167" i="3"/>
  <c r="Q167" i="3" s="1" a="1"/>
  <c r="Q167" i="3" s="1"/>
  <c r="K162" i="3"/>
  <c r="L162" i="3" s="1"/>
  <c r="M162" i="3" s="1"/>
  <c r="N162" i="3" s="1"/>
  <c r="P162" i="3"/>
  <c r="Q162" i="3" s="1" a="1"/>
  <c r="Q162" i="3" s="1"/>
  <c r="K157" i="3"/>
  <c r="L157" i="3" s="1"/>
  <c r="M157" i="3" s="1"/>
  <c r="N157" i="3" s="1"/>
  <c r="P157" i="3"/>
  <c r="Q157" i="3" s="1" a="1"/>
  <c r="Q157" i="3" s="1"/>
  <c r="K153" i="3"/>
  <c r="L153" i="3" s="1"/>
  <c r="M153" i="3" s="1"/>
  <c r="N153" i="3" s="1"/>
  <c r="P153" i="3"/>
  <c r="Q153" i="3" s="1" a="1"/>
  <c r="Q153" i="3" s="1"/>
  <c r="K149" i="3"/>
  <c r="L149" i="3" s="1"/>
  <c r="M149" i="3" s="1"/>
  <c r="N149" i="3" s="1"/>
  <c r="P149" i="3"/>
  <c r="Q149" i="3" s="1" a="1"/>
  <c r="Q149" i="3" s="1"/>
  <c r="K145" i="3"/>
  <c r="L145" i="3" s="1"/>
  <c r="M145" i="3" s="1"/>
  <c r="N145" i="3" s="1"/>
  <c r="P145" i="3"/>
  <c r="Q145" i="3" s="1" a="1"/>
  <c r="Q145" i="3" s="1"/>
  <c r="K71" i="3"/>
  <c r="L71" i="3" s="1"/>
  <c r="M71" i="3" s="1"/>
  <c r="N71" i="3" s="1"/>
  <c r="P71" i="3"/>
  <c r="Q71" i="3" s="1" a="1"/>
  <c r="Q71" i="3" s="1"/>
  <c r="K375" i="3"/>
  <c r="P375" i="3"/>
  <c r="Q375" i="3" s="1" a="1"/>
  <c r="Q375" i="3" s="1"/>
  <c r="K309" i="3"/>
  <c r="L309" i="3" s="1"/>
  <c r="M309" i="3" s="1"/>
  <c r="N309" i="3" s="1"/>
  <c r="P309" i="3"/>
  <c r="Q309" i="3" s="1" a="1"/>
  <c r="Q309" i="3" s="1"/>
  <c r="K292" i="3"/>
  <c r="P292" i="3"/>
  <c r="Q292" i="3" s="1" a="1"/>
  <c r="Q292" i="3" s="1"/>
  <c r="K278" i="3"/>
  <c r="L278" i="3" s="1"/>
  <c r="M278" i="3" s="1"/>
  <c r="N278" i="3" s="1"/>
  <c r="P278" i="3"/>
  <c r="Q278" i="3" s="1" a="1"/>
  <c r="Q278" i="3" s="1"/>
  <c r="K268" i="3"/>
  <c r="P268" i="3"/>
  <c r="Q268" i="3" s="1" a="1"/>
  <c r="Q268" i="3" s="1"/>
  <c r="K255" i="3"/>
  <c r="L255" i="3" s="1"/>
  <c r="M255" i="3" s="1"/>
  <c r="N255" i="3" s="1"/>
  <c r="P255" i="3"/>
  <c r="Q255" i="3" s="1" a="1"/>
  <c r="Q255" i="3" s="1"/>
  <c r="K240" i="3"/>
  <c r="P240" i="3"/>
  <c r="Q240" i="3" s="1" a="1"/>
  <c r="Q240" i="3" s="1"/>
  <c r="K227" i="3"/>
  <c r="P227" i="3"/>
  <c r="Q227" i="3" s="1" a="1"/>
  <c r="Q227" i="3" s="1"/>
  <c r="K196" i="3"/>
  <c r="P196" i="3"/>
  <c r="Q196" i="3" s="1" a="1"/>
  <c r="Q196" i="3" s="1"/>
  <c r="K178" i="3"/>
  <c r="P178" i="3"/>
  <c r="Q178" i="3" s="1" a="1"/>
  <c r="Q178" i="3" s="1"/>
  <c r="K170" i="3"/>
  <c r="P170" i="3"/>
  <c r="Q170" i="3" s="1" a="1"/>
  <c r="Q170" i="3" s="1"/>
  <c r="K161" i="3"/>
  <c r="L161" i="3" s="1"/>
  <c r="M161" i="3" s="1"/>
  <c r="N161" i="3" s="1"/>
  <c r="P161" i="3"/>
  <c r="Q161" i="3" s="1" a="1"/>
  <c r="Q161" i="3" s="1"/>
  <c r="K152" i="3"/>
  <c r="P152" i="3"/>
  <c r="Q152" i="3" s="1" a="1"/>
  <c r="Q152" i="3" s="1"/>
  <c r="K144" i="3"/>
  <c r="L144" i="3" s="1"/>
  <c r="M144" i="3" s="1"/>
  <c r="N144" i="3" s="1"/>
  <c r="P144" i="3"/>
  <c r="Q144" i="3" s="1" a="1"/>
  <c r="Q144" i="3" s="1"/>
  <c r="K82" i="3"/>
  <c r="L82" i="3" s="1"/>
  <c r="M82" i="3" s="1"/>
  <c r="N82" i="3" s="1"/>
  <c r="P82" i="3"/>
  <c r="Q82" i="3" s="1" a="1"/>
  <c r="Q82" i="3" s="1"/>
  <c r="K55" i="3"/>
  <c r="L55" i="3" s="1"/>
  <c r="M55" i="3" s="1"/>
  <c r="N55" i="3" s="1"/>
  <c r="P55" i="3"/>
  <c r="Q55" i="3" s="1" a="1"/>
  <c r="Q55" i="3" s="1"/>
  <c r="K136" i="3"/>
  <c r="P136" i="3"/>
  <c r="Q136" i="3" s="1" a="1"/>
  <c r="Q136" i="3" s="1"/>
  <c r="K74" i="3"/>
  <c r="L74" i="3" s="1"/>
  <c r="M74" i="3" s="1"/>
  <c r="N74" i="3" s="1"/>
  <c r="P74" i="3"/>
  <c r="Q74" i="3" s="1" a="1"/>
  <c r="Q74" i="3" s="1"/>
  <c r="K63" i="3"/>
  <c r="L63" i="3" s="1"/>
  <c r="M63" i="3" s="1"/>
  <c r="N63" i="3" s="1"/>
  <c r="P63" i="3"/>
  <c r="Q63" i="3" s="1" a="1"/>
  <c r="Q63" i="3" s="1"/>
  <c r="K54" i="3"/>
  <c r="L54" i="3" s="1"/>
  <c r="M54" i="3" s="1"/>
  <c r="N54" i="3" s="1"/>
  <c r="P54" i="3"/>
  <c r="Q54" i="3" s="1" a="1"/>
  <c r="Q54" i="3" s="1"/>
  <c r="K377" i="3"/>
  <c r="P377" i="3"/>
  <c r="Q377" i="3" s="1" a="1"/>
  <c r="Q377" i="3" s="1"/>
  <c r="K373" i="3"/>
  <c r="L373" i="3" s="1"/>
  <c r="M373" i="3" s="1"/>
  <c r="N373" i="3" s="1"/>
  <c r="P373" i="3"/>
  <c r="Q373" i="3" s="1" a="1"/>
  <c r="Q373" i="3" s="1"/>
  <c r="K369" i="3"/>
  <c r="L369" i="3" s="1"/>
  <c r="M369" i="3" s="1"/>
  <c r="N369" i="3" s="1"/>
  <c r="P369" i="3"/>
  <c r="Q369" i="3" s="1" a="1"/>
  <c r="Q369" i="3" s="1"/>
  <c r="K365" i="3"/>
  <c r="L365" i="3" s="1"/>
  <c r="M365" i="3" s="1"/>
  <c r="N365" i="3" s="1"/>
  <c r="P365" i="3"/>
  <c r="Q365" i="3" s="1" a="1"/>
  <c r="Q365" i="3" s="1"/>
  <c r="K352" i="3"/>
  <c r="L352" i="3" s="1"/>
  <c r="M352" i="3" s="1"/>
  <c r="N352" i="3" s="1"/>
  <c r="P352" i="3"/>
  <c r="Q352" i="3" s="1" a="1"/>
  <c r="Q352" i="3" s="1"/>
  <c r="K324" i="3"/>
  <c r="L324" i="3" s="1"/>
  <c r="M324" i="3" s="1"/>
  <c r="N324" i="3" s="1"/>
  <c r="P324" i="3"/>
  <c r="Q324" i="3" s="1" a="1"/>
  <c r="Q324" i="3" s="1"/>
  <c r="K312" i="3"/>
  <c r="L312" i="3" s="1"/>
  <c r="M312" i="3" s="1"/>
  <c r="N312" i="3" s="1"/>
  <c r="P312" i="3"/>
  <c r="Q312" i="3" s="1" a="1"/>
  <c r="Q312" i="3" s="1"/>
  <c r="K306" i="3"/>
  <c r="L306" i="3" s="1"/>
  <c r="M306" i="3" s="1"/>
  <c r="N306" i="3" s="1"/>
  <c r="P306" i="3"/>
  <c r="Q306" i="3" s="1" a="1"/>
  <c r="Q306" i="3" s="1"/>
  <c r="K294" i="3"/>
  <c r="L294" i="3" s="1"/>
  <c r="M294" i="3" s="1"/>
  <c r="N294" i="3" s="1"/>
  <c r="P294" i="3"/>
  <c r="Q294" i="3" s="1" a="1"/>
  <c r="Q294" i="3" s="1"/>
  <c r="K285" i="3"/>
  <c r="L285" i="3" s="1"/>
  <c r="M285" i="3" s="1"/>
  <c r="N285" i="3" s="1"/>
  <c r="P285" i="3"/>
  <c r="Q285" i="3" s="1" a="1"/>
  <c r="Q285" i="3" s="1"/>
  <c r="K275" i="3"/>
  <c r="L275" i="3" s="1"/>
  <c r="M275" i="3" s="1"/>
  <c r="N275" i="3" s="1"/>
  <c r="P275" i="3"/>
  <c r="Q275" i="3" s="1" a="1"/>
  <c r="Q275" i="3" s="1"/>
  <c r="K270" i="3"/>
  <c r="L270" i="3" s="1"/>
  <c r="M270" i="3" s="1"/>
  <c r="N270" i="3" s="1"/>
  <c r="P270" i="3"/>
  <c r="Q270" i="3" s="1" a="1"/>
  <c r="Q270" i="3" s="1"/>
  <c r="K264" i="3"/>
  <c r="L264" i="3" s="1"/>
  <c r="M264" i="3" s="1"/>
  <c r="N264" i="3" s="1"/>
  <c r="P264" i="3"/>
  <c r="Q264" i="3" s="1" a="1"/>
  <c r="Q264" i="3" s="1"/>
  <c r="K259" i="3"/>
  <c r="L259" i="3" s="1"/>
  <c r="M259" i="3" s="1"/>
  <c r="N259" i="3" s="1"/>
  <c r="P259" i="3"/>
  <c r="Q259" i="3" s="1" a="1"/>
  <c r="Q259" i="3" s="1"/>
  <c r="K247" i="3"/>
  <c r="L247" i="3" s="1"/>
  <c r="M247" i="3" s="1"/>
  <c r="N247" i="3" s="1"/>
  <c r="P247" i="3"/>
  <c r="Q247" i="3" s="1" a="1"/>
  <c r="Q247" i="3" s="1"/>
  <c r="K243" i="3"/>
  <c r="L243" i="3" s="1"/>
  <c r="M243" i="3" s="1"/>
  <c r="N243" i="3" s="1"/>
  <c r="P243" i="3"/>
  <c r="Q243" i="3" s="1" a="1"/>
  <c r="Q243" i="3" s="1"/>
  <c r="K238" i="3"/>
  <c r="L238" i="3" s="1"/>
  <c r="M238" i="3" s="1"/>
  <c r="N238" i="3" s="1"/>
  <c r="P238" i="3"/>
  <c r="Q238" i="3" s="1" a="1"/>
  <c r="Q238" i="3" s="1"/>
  <c r="K234" i="3"/>
  <c r="L234" i="3" s="1"/>
  <c r="M234" i="3" s="1"/>
  <c r="N234" i="3" s="1"/>
  <c r="P234" i="3"/>
  <c r="Q234" i="3" s="1" a="1"/>
  <c r="Q234" i="3" s="1"/>
  <c r="K229" i="3"/>
  <c r="L229" i="3" s="1"/>
  <c r="M229" i="3" s="1"/>
  <c r="N229" i="3" s="1"/>
  <c r="P229" i="3"/>
  <c r="Q229" i="3" s="1" a="1"/>
  <c r="Q229" i="3" s="1"/>
  <c r="K224" i="3"/>
  <c r="L224" i="3" s="1"/>
  <c r="M224" i="3" s="1"/>
  <c r="N224" i="3" s="1"/>
  <c r="P224" i="3"/>
  <c r="Q224" i="3" s="1" a="1"/>
  <c r="Q224" i="3" s="1"/>
  <c r="K219" i="3"/>
  <c r="L219" i="3" s="1"/>
  <c r="M219" i="3" s="1"/>
  <c r="N219" i="3" s="1"/>
  <c r="P219" i="3"/>
  <c r="Q219" i="3" s="1" a="1"/>
  <c r="Q219" i="3" s="1"/>
  <c r="K212" i="3"/>
  <c r="L212" i="3" s="1"/>
  <c r="M212" i="3" s="1"/>
  <c r="N212" i="3" s="1"/>
  <c r="P212" i="3"/>
  <c r="Q212" i="3" s="1" a="1"/>
  <c r="Q212" i="3" s="1"/>
  <c r="K207" i="3"/>
  <c r="L207" i="3" s="1"/>
  <c r="M207" i="3" s="1"/>
  <c r="N207" i="3" s="1"/>
  <c r="P207" i="3"/>
  <c r="Q207" i="3" s="1" a="1"/>
  <c r="Q207" i="3" s="1"/>
  <c r="K200" i="3"/>
  <c r="L200" i="3" s="1"/>
  <c r="M200" i="3" s="1"/>
  <c r="N200" i="3" s="1"/>
  <c r="P200" i="3"/>
  <c r="Q200" i="3" s="1" a="1"/>
  <c r="Q200" i="3" s="1"/>
  <c r="K193" i="3"/>
  <c r="L193" i="3" s="1"/>
  <c r="M193" i="3" s="1"/>
  <c r="N193" i="3" s="1"/>
  <c r="P193" i="3"/>
  <c r="Q193" i="3" s="1" a="1"/>
  <c r="Q193" i="3" s="1"/>
  <c r="K188" i="3"/>
  <c r="L188" i="3" s="1"/>
  <c r="M188" i="3" s="1"/>
  <c r="N188" i="3" s="1"/>
  <c r="P188" i="3"/>
  <c r="Q188" i="3" s="1" a="1"/>
  <c r="Q188" i="3" s="1"/>
  <c r="K181" i="3"/>
  <c r="L181" i="3" s="1"/>
  <c r="M181" i="3" s="1"/>
  <c r="N181" i="3" s="1"/>
  <c r="P181" i="3"/>
  <c r="Q181" i="3" s="1" a="1"/>
  <c r="Q181" i="3" s="1"/>
  <c r="K176" i="3"/>
  <c r="L176" i="3" s="1"/>
  <c r="M176" i="3" s="1"/>
  <c r="N176" i="3" s="1"/>
  <c r="P176" i="3"/>
  <c r="Q176" i="3" s="1" a="1"/>
  <c r="Q176" i="3" s="1"/>
  <c r="K172" i="3"/>
  <c r="L172" i="3" s="1"/>
  <c r="M172" i="3" s="1"/>
  <c r="N172" i="3" s="1"/>
  <c r="P172" i="3"/>
  <c r="Q172" i="3" s="1" a="1"/>
  <c r="Q172" i="3" s="1"/>
  <c r="K168" i="3"/>
  <c r="L168" i="3" s="1"/>
  <c r="M168" i="3" s="1"/>
  <c r="N168" i="3" s="1"/>
  <c r="P168" i="3"/>
  <c r="Q168" i="3" s="1" a="1"/>
  <c r="Q168" i="3" s="1"/>
  <c r="K163" i="3"/>
  <c r="L163" i="3" s="1"/>
  <c r="M163" i="3" s="1"/>
  <c r="N163" i="3" s="1"/>
  <c r="P163" i="3"/>
  <c r="Q163" i="3" s="1" a="1"/>
  <c r="Q163" i="3" s="1"/>
  <c r="K159" i="3"/>
  <c r="L159" i="3" s="1"/>
  <c r="M159" i="3" s="1"/>
  <c r="N159" i="3" s="1"/>
  <c r="P159" i="3"/>
  <c r="Q159" i="3" s="1" a="1"/>
  <c r="Q159" i="3" s="1"/>
  <c r="K154" i="3"/>
  <c r="L154" i="3" s="1"/>
  <c r="M154" i="3" s="1"/>
  <c r="N154" i="3" s="1"/>
  <c r="P154" i="3"/>
  <c r="Q154" i="3" s="1" a="1"/>
  <c r="Q154" i="3" s="1"/>
  <c r="K150" i="3"/>
  <c r="L150" i="3" s="1"/>
  <c r="M150" i="3" s="1"/>
  <c r="N150" i="3" s="1"/>
  <c r="P150" i="3"/>
  <c r="Q150" i="3" s="1" a="1"/>
  <c r="Q150" i="3" s="1"/>
  <c r="K146" i="3"/>
  <c r="L146" i="3" s="1"/>
  <c r="M146" i="3" s="1"/>
  <c r="N146" i="3" s="1"/>
  <c r="P146" i="3"/>
  <c r="Q146" i="3" s="1" a="1"/>
  <c r="Q146" i="3" s="1"/>
  <c r="K131" i="3"/>
  <c r="L131" i="3" s="1"/>
  <c r="M131" i="3" s="1"/>
  <c r="N131" i="3" s="1"/>
  <c r="P131" i="3"/>
  <c r="Q131" i="3" s="1" a="1"/>
  <c r="Q131" i="3" s="1"/>
  <c r="K73" i="3"/>
  <c r="L73" i="3" s="1"/>
  <c r="M73" i="3" s="1"/>
  <c r="N73" i="3" s="1"/>
  <c r="P73" i="3"/>
  <c r="Q73" i="3" s="1" a="1"/>
  <c r="Q73" i="3" s="1"/>
  <c r="K61" i="3"/>
  <c r="L61" i="3" s="1"/>
  <c r="M61" i="3" s="1"/>
  <c r="N61" i="3" s="1"/>
  <c r="P61" i="3"/>
  <c r="Q61" i="3" s="1" a="1"/>
  <c r="Q61" i="3" s="1"/>
  <c r="K43" i="3"/>
  <c r="L43" i="3" s="1"/>
  <c r="M43" i="3" s="1"/>
  <c r="N43" i="3" s="1"/>
  <c r="P43" i="3"/>
  <c r="Q43" i="3" s="1" a="1"/>
  <c r="Q43" i="3" s="1"/>
  <c r="F27" i="5"/>
  <c r="F31" i="5"/>
  <c r="F35" i="5"/>
  <c r="F39" i="5"/>
  <c r="F47" i="5"/>
  <c r="F51" i="5"/>
  <c r="F59" i="5"/>
  <c r="F71" i="5"/>
  <c r="F83" i="5"/>
  <c r="F91" i="5"/>
  <c r="F4" i="5"/>
  <c r="F8" i="5"/>
  <c r="F12" i="5"/>
  <c r="F16" i="5"/>
  <c r="F24" i="5"/>
  <c r="F28" i="5"/>
  <c r="F32" i="5"/>
  <c r="F36" i="5"/>
  <c r="F40" i="5"/>
  <c r="F44" i="5"/>
  <c r="F52" i="5"/>
  <c r="F56" i="5"/>
  <c r="F60" i="5"/>
  <c r="F64" i="5"/>
  <c r="F68" i="5"/>
  <c r="F72" i="5"/>
  <c r="F76" i="5"/>
  <c r="F80" i="5"/>
  <c r="F84" i="5"/>
  <c r="F88" i="5"/>
  <c r="F92" i="5"/>
  <c r="F55" i="5"/>
  <c r="F63" i="5"/>
  <c r="F75" i="5"/>
  <c r="F79" i="5"/>
  <c r="F87" i="5"/>
  <c r="F5" i="5"/>
  <c r="F9" i="5"/>
  <c r="F13" i="5"/>
  <c r="F17" i="5"/>
  <c r="F21" i="5"/>
  <c r="F25" i="5"/>
  <c r="F29" i="5"/>
  <c r="F33" i="5"/>
  <c r="F37" i="5"/>
  <c r="F41" i="5"/>
  <c r="F45" i="5"/>
  <c r="F49" i="5"/>
  <c r="F53" i="5"/>
  <c r="F57" i="5"/>
  <c r="F61" i="5"/>
  <c r="F65" i="5"/>
  <c r="F69" i="5"/>
  <c r="F73" i="5"/>
  <c r="F77" i="5"/>
  <c r="F81" i="5"/>
  <c r="F85" i="5"/>
  <c r="F89" i="5"/>
  <c r="F7" i="5"/>
  <c r="F11" i="5"/>
  <c r="F15" i="5"/>
  <c r="F67" i="5"/>
  <c r="F6" i="5"/>
  <c r="F10" i="5"/>
  <c r="F14" i="5"/>
  <c r="F30" i="5"/>
  <c r="F34" i="5"/>
  <c r="F38" i="5"/>
  <c r="F42" i="5"/>
  <c r="F46" i="5"/>
  <c r="F54" i="5"/>
  <c r="F58" i="5"/>
  <c r="F62" i="5"/>
  <c r="F66" i="5"/>
  <c r="F70" i="5"/>
  <c r="F74" i="5"/>
  <c r="F78" i="5"/>
  <c r="F82" i="5"/>
  <c r="F86" i="5"/>
  <c r="F90" i="5"/>
  <c r="J129" i="3"/>
  <c r="J121" i="3"/>
  <c r="J116" i="3"/>
  <c r="J110" i="3"/>
  <c r="J106" i="3"/>
  <c r="J102" i="3"/>
  <c r="J97" i="3"/>
  <c r="J93" i="3"/>
  <c r="J78" i="3"/>
  <c r="J22" i="3"/>
  <c r="J18" i="3"/>
  <c r="J14" i="3"/>
  <c r="J141" i="3"/>
  <c r="J134" i="3"/>
  <c r="P134" i="3" s="1"/>
  <c r="Q134" i="3" s="1" a="1"/>
  <c r="Q134" i="3" s="1"/>
  <c r="J128" i="3"/>
  <c r="P128" i="3" s="1"/>
  <c r="Q128" i="3" s="1" a="1"/>
  <c r="Q128" i="3" s="1"/>
  <c r="J120" i="3"/>
  <c r="J115" i="3"/>
  <c r="P115" i="3" s="1"/>
  <c r="Q115" i="3" s="1" a="1"/>
  <c r="Q115" i="3" s="1"/>
  <c r="J109" i="3"/>
  <c r="J105" i="3"/>
  <c r="J100" i="3"/>
  <c r="J96" i="3"/>
  <c r="J92" i="3"/>
  <c r="P92" i="3" s="1"/>
  <c r="Q92" i="3" s="1" a="1"/>
  <c r="Q92" i="3" s="1"/>
  <c r="J81" i="3"/>
  <c r="J77" i="3"/>
  <c r="J59" i="3"/>
  <c r="J29" i="3"/>
  <c r="J21" i="3"/>
  <c r="J17" i="3"/>
  <c r="J13" i="3"/>
  <c r="J140" i="3"/>
  <c r="J133" i="3"/>
  <c r="J124" i="3"/>
  <c r="J119" i="3"/>
  <c r="J114" i="3"/>
  <c r="J108" i="3"/>
  <c r="J104" i="3"/>
  <c r="J99" i="3"/>
  <c r="J95" i="3"/>
  <c r="J80" i="3"/>
  <c r="J76" i="3"/>
  <c r="J70" i="3"/>
  <c r="J62" i="3"/>
  <c r="J25" i="3"/>
  <c r="J20" i="3"/>
  <c r="J16" i="3"/>
  <c r="J12" i="3"/>
  <c r="F20" i="5"/>
  <c r="J28" i="3"/>
  <c r="F18" i="5"/>
  <c r="J26" i="3"/>
  <c r="F22" i="5"/>
  <c r="J30" i="3"/>
  <c r="F19" i="5"/>
  <c r="J27" i="3"/>
  <c r="J138" i="3"/>
  <c r="J123" i="3"/>
  <c r="J117" i="3"/>
  <c r="J113" i="3"/>
  <c r="J107" i="3"/>
  <c r="J103" i="3"/>
  <c r="J98" i="3"/>
  <c r="J94" i="3"/>
  <c r="J86" i="3"/>
  <c r="J79" i="3"/>
  <c r="J68" i="3"/>
  <c r="J24" i="3"/>
  <c r="J19" i="3"/>
  <c r="J15" i="3"/>
  <c r="J11" i="3"/>
  <c r="F50" i="5"/>
  <c r="J85" i="3"/>
  <c r="F48" i="5"/>
  <c r="J69" i="3"/>
  <c r="J50" i="3"/>
  <c r="J46" i="3"/>
  <c r="J42" i="3"/>
  <c r="J36" i="3"/>
  <c r="F26" i="5"/>
  <c r="J34" i="3"/>
  <c r="J53" i="3"/>
  <c r="J49" i="3"/>
  <c r="J45" i="3"/>
  <c r="J41" i="3"/>
  <c r="J35" i="3"/>
  <c r="J58" i="3"/>
  <c r="J52" i="3"/>
  <c r="J48" i="3"/>
  <c r="J44" i="3"/>
  <c r="J40" i="3"/>
  <c r="J33" i="3"/>
  <c r="F43" i="5"/>
  <c r="J57" i="3"/>
  <c r="J51" i="3"/>
  <c r="J47" i="3"/>
  <c r="J39" i="3"/>
  <c r="J32" i="3"/>
  <c r="K378" i="3"/>
  <c r="L378" i="3" s="1"/>
  <c r="M378" i="3" s="1"/>
  <c r="N378" i="3" s="1"/>
  <c r="K374" i="3"/>
  <c r="L374" i="3" s="1"/>
  <c r="M374" i="3" s="1"/>
  <c r="N374" i="3" s="1"/>
  <c r="K370" i="3"/>
  <c r="L370" i="3" s="1"/>
  <c r="M370" i="3" s="1"/>
  <c r="N370" i="3" s="1"/>
  <c r="K366" i="3"/>
  <c r="L366" i="3" s="1"/>
  <c r="M366" i="3" s="1"/>
  <c r="N366" i="3" s="1"/>
  <c r="K362" i="3"/>
  <c r="L362" i="3" s="1"/>
  <c r="M362" i="3" s="1"/>
  <c r="N362" i="3" s="1"/>
  <c r="K358" i="3"/>
  <c r="L358" i="3" s="1"/>
  <c r="M358" i="3" s="1"/>
  <c r="N358" i="3" s="1"/>
  <c r="K353" i="3"/>
  <c r="L353" i="3" s="1"/>
  <c r="M353" i="3" s="1"/>
  <c r="N353" i="3" s="1"/>
  <c r="K349" i="3"/>
  <c r="L349" i="3" s="1"/>
  <c r="M349" i="3" s="1"/>
  <c r="N349" i="3" s="1"/>
  <c r="K343" i="3"/>
  <c r="L343" i="3" s="1"/>
  <c r="M343" i="3" s="1"/>
  <c r="N343" i="3" s="1"/>
  <c r="K338" i="3"/>
  <c r="L338" i="3" s="1"/>
  <c r="M338" i="3" s="1"/>
  <c r="N338" i="3" s="1"/>
  <c r="K331" i="3"/>
  <c r="L331" i="3" s="1"/>
  <c r="M331" i="3" s="1"/>
  <c r="N331" i="3" s="1"/>
  <c r="K325" i="3"/>
  <c r="L325" i="3" s="1"/>
  <c r="M325" i="3" s="1"/>
  <c r="N325" i="3" s="1"/>
  <c r="K320" i="3"/>
  <c r="L320" i="3" s="1"/>
  <c r="M320" i="3" s="1"/>
  <c r="N320" i="3" s="1"/>
  <c r="K313" i="3"/>
  <c r="L313" i="3" s="1"/>
  <c r="M313" i="3" s="1"/>
  <c r="N313" i="3" s="1"/>
  <c r="K308" i="3"/>
  <c r="L308" i="3" s="1"/>
  <c r="M308" i="3" s="1"/>
  <c r="N308" i="3" s="1"/>
  <c r="K301" i="3"/>
  <c r="L301" i="3" s="1"/>
  <c r="M301" i="3" s="1"/>
  <c r="N301" i="3" s="1"/>
  <c r="K296" i="3"/>
  <c r="L296" i="3" s="1"/>
  <c r="M296" i="3" s="1"/>
  <c r="N296" i="3" s="1"/>
  <c r="K291" i="3"/>
  <c r="L291" i="3" s="1"/>
  <c r="M291" i="3" s="1"/>
  <c r="N291" i="3" s="1"/>
  <c r="K286" i="3"/>
  <c r="L286" i="3" s="1"/>
  <c r="M286" i="3" s="1"/>
  <c r="N286" i="3" s="1"/>
  <c r="K276" i="3"/>
  <c r="L276" i="3" s="1"/>
  <c r="M276" i="3" s="1"/>
  <c r="N276" i="3" s="1"/>
  <c r="K271" i="3"/>
  <c r="L271" i="3" s="1"/>
  <c r="M271" i="3" s="1"/>
  <c r="N271" i="3" s="1"/>
  <c r="K265" i="3"/>
  <c r="L265" i="3" s="1"/>
  <c r="M265" i="3" s="1"/>
  <c r="N265" i="3" s="1"/>
  <c r="K260" i="3"/>
  <c r="L260" i="3" s="1"/>
  <c r="M260" i="3" s="1"/>
  <c r="N260" i="3" s="1"/>
  <c r="K254" i="3"/>
  <c r="L254" i="3" s="1"/>
  <c r="M254" i="3" s="1"/>
  <c r="N254" i="3" s="1"/>
  <c r="K249" i="3"/>
  <c r="L249" i="3" s="1"/>
  <c r="M249" i="3" s="1"/>
  <c r="N249" i="3" s="1"/>
  <c r="K244" i="3"/>
  <c r="L244" i="3" s="1"/>
  <c r="M244" i="3" s="1"/>
  <c r="N244" i="3" s="1"/>
  <c r="K239" i="3"/>
  <c r="L239" i="3" s="1"/>
  <c r="M239" i="3" s="1"/>
  <c r="N239" i="3" s="1"/>
  <c r="K235" i="3"/>
  <c r="L235" i="3" s="1"/>
  <c r="M235" i="3" s="1"/>
  <c r="N235" i="3" s="1"/>
  <c r="K230" i="3"/>
  <c r="L230" i="3" s="1"/>
  <c r="M230" i="3" s="1"/>
  <c r="N230" i="3" s="1"/>
  <c r="K225" i="3"/>
  <c r="L225" i="3" s="1"/>
  <c r="M225" i="3" s="1"/>
  <c r="N225" i="3" s="1"/>
  <c r="K220" i="3"/>
  <c r="L220" i="3" s="1"/>
  <c r="M220" i="3" s="1"/>
  <c r="N220" i="3" s="1"/>
  <c r="K213" i="3"/>
  <c r="L213" i="3" s="1"/>
  <c r="M213" i="3" s="1"/>
  <c r="N213" i="3" s="1"/>
  <c r="K208" i="3"/>
  <c r="L208" i="3" s="1"/>
  <c r="M208" i="3" s="1"/>
  <c r="N208" i="3" s="1"/>
  <c r="K201" i="3"/>
  <c r="L201" i="3" s="1"/>
  <c r="M201" i="3" s="1"/>
  <c r="N201" i="3" s="1"/>
  <c r="K195" i="3"/>
  <c r="L195" i="3" s="1"/>
  <c r="M195" i="3" s="1"/>
  <c r="N195" i="3" s="1"/>
  <c r="K189" i="3"/>
  <c r="L189" i="3" s="1"/>
  <c r="M189" i="3" s="1"/>
  <c r="N189" i="3" s="1"/>
  <c r="K183" i="3"/>
  <c r="L183" i="3" s="1"/>
  <c r="M183" i="3" s="1"/>
  <c r="N183" i="3" s="1"/>
  <c r="K177" i="3"/>
  <c r="L177" i="3" s="1"/>
  <c r="M177" i="3" s="1"/>
  <c r="N177" i="3" s="1"/>
  <c r="K173" i="3"/>
  <c r="L173" i="3" s="1"/>
  <c r="M173" i="3" s="1"/>
  <c r="N173" i="3" s="1"/>
  <c r="K169" i="3"/>
  <c r="L169" i="3" s="1"/>
  <c r="M169" i="3" s="1"/>
  <c r="N169" i="3" s="1"/>
  <c r="K164" i="3"/>
  <c r="L164" i="3" s="1"/>
  <c r="M164" i="3" s="1"/>
  <c r="N164" i="3" s="1"/>
  <c r="K160" i="3"/>
  <c r="L160" i="3" s="1"/>
  <c r="M160" i="3" s="1"/>
  <c r="N160" i="3" s="1"/>
  <c r="K155" i="3"/>
  <c r="L155" i="3" s="1"/>
  <c r="M155" i="3" s="1"/>
  <c r="N155" i="3" s="1"/>
  <c r="K151" i="3"/>
  <c r="L151" i="3" s="1"/>
  <c r="M151" i="3" s="1"/>
  <c r="N151" i="3" s="1"/>
  <c r="K147" i="3"/>
  <c r="L147" i="3" s="1"/>
  <c r="M147" i="3" s="1"/>
  <c r="N147" i="3" s="1"/>
  <c r="K134" i="3"/>
  <c r="L134" i="3" s="1"/>
  <c r="M134" i="3" s="1"/>
  <c r="N134" i="3" s="1"/>
  <c r="K88" i="3"/>
  <c r="L88" i="3" s="1"/>
  <c r="M88" i="3" s="1"/>
  <c r="N88" i="3" s="1"/>
  <c r="K64" i="3"/>
  <c r="L64" i="3" s="1"/>
  <c r="M64" i="3" s="1"/>
  <c r="N64" i="3" s="1"/>
  <c r="K60" i="3"/>
  <c r="L60" i="3" s="1"/>
  <c r="M60" i="3" s="1"/>
  <c r="N60" i="3" s="1"/>
  <c r="K361" i="3"/>
  <c r="L361" i="3" s="1"/>
  <c r="M361" i="3" s="1"/>
  <c r="N361" i="3" s="1"/>
  <c r="K357" i="3"/>
  <c r="L357" i="3" s="1"/>
  <c r="M357" i="3" s="1"/>
  <c r="N357" i="3" s="1"/>
  <c r="K347" i="3"/>
  <c r="L347" i="3" s="1"/>
  <c r="M347" i="3" s="1"/>
  <c r="N347" i="3" s="1"/>
  <c r="K342" i="3"/>
  <c r="L342" i="3" s="1"/>
  <c r="M342" i="3" s="1"/>
  <c r="N342" i="3" s="1"/>
  <c r="K337" i="3"/>
  <c r="L337" i="3" s="1"/>
  <c r="M337" i="3" s="1"/>
  <c r="N337" i="3" s="1"/>
  <c r="K330" i="3"/>
  <c r="L330" i="3" s="1"/>
  <c r="M330" i="3" s="1"/>
  <c r="N330" i="3" s="1"/>
  <c r="K318" i="3"/>
  <c r="L318" i="3" s="1"/>
  <c r="M318" i="3" s="1"/>
  <c r="N318" i="3" s="1"/>
  <c r="K299" i="3"/>
  <c r="L299" i="3" s="1"/>
  <c r="M299" i="3" s="1"/>
  <c r="N299" i="3" s="1"/>
  <c r="K290" i="3"/>
  <c r="L290" i="3" s="1"/>
  <c r="M290" i="3" s="1"/>
  <c r="N290" i="3" s="1"/>
  <c r="K252" i="3"/>
  <c r="L252" i="3" s="1"/>
  <c r="M252" i="3" s="1"/>
  <c r="N252" i="3" s="1"/>
  <c r="K346" i="3"/>
  <c r="L346" i="3" s="1"/>
  <c r="M346" i="3" s="1"/>
  <c r="N346" i="3" s="1"/>
  <c r="K298" i="3"/>
  <c r="L298" i="3" s="1"/>
  <c r="M298" i="3" s="1"/>
  <c r="N298" i="3" s="1"/>
  <c r="K246" i="3"/>
  <c r="L246" i="3" s="1"/>
  <c r="M246" i="3" s="1"/>
  <c r="N246" i="3" s="1"/>
  <c r="K242" i="3"/>
  <c r="L242" i="3" s="1"/>
  <c r="M242" i="3" s="1"/>
  <c r="N242" i="3" s="1"/>
  <c r="K371" i="3"/>
  <c r="L371" i="3" s="1"/>
  <c r="M371" i="3" s="1"/>
  <c r="N371" i="3" s="1"/>
  <c r="K367" i="3"/>
  <c r="L367" i="3" s="1"/>
  <c r="M367" i="3" s="1"/>
  <c r="N367" i="3" s="1"/>
  <c r="K363" i="3"/>
  <c r="L363" i="3" s="1"/>
  <c r="M363" i="3" s="1"/>
  <c r="N363" i="3" s="1"/>
  <c r="K359" i="3"/>
  <c r="L359" i="3" s="1"/>
  <c r="M359" i="3" s="1"/>
  <c r="N359" i="3" s="1"/>
  <c r="K354" i="3"/>
  <c r="L354" i="3" s="1"/>
  <c r="M354" i="3" s="1"/>
  <c r="N354" i="3" s="1"/>
  <c r="K350" i="3"/>
  <c r="L350" i="3" s="1"/>
  <c r="M350" i="3" s="1"/>
  <c r="N350" i="3" s="1"/>
  <c r="K344" i="3"/>
  <c r="L344" i="3" s="1"/>
  <c r="M344" i="3" s="1"/>
  <c r="N344" i="3" s="1"/>
  <c r="K339" i="3"/>
  <c r="L339" i="3" s="1"/>
  <c r="M339" i="3" s="1"/>
  <c r="N339" i="3" s="1"/>
  <c r="K334" i="3"/>
  <c r="L334" i="3" s="1"/>
  <c r="M334" i="3" s="1"/>
  <c r="N334" i="3" s="1"/>
  <c r="K326" i="3"/>
  <c r="L326" i="3" s="1"/>
  <c r="M326" i="3" s="1"/>
  <c r="N326" i="3" s="1"/>
  <c r="K321" i="3"/>
  <c r="L321" i="3" s="1"/>
  <c r="M321" i="3" s="1"/>
  <c r="N321" i="3" s="1"/>
  <c r="K316" i="3"/>
  <c r="L316" i="3" s="1"/>
  <c r="M316" i="3" s="1"/>
  <c r="N316" i="3" s="1"/>
  <c r="K304" i="3"/>
  <c r="L304" i="3" s="1"/>
  <c r="M304" i="3" s="1"/>
  <c r="N304" i="3" s="1"/>
  <c r="K297" i="3"/>
  <c r="L297" i="3" s="1"/>
  <c r="M297" i="3" s="1"/>
  <c r="N297" i="3" s="1"/>
  <c r="K287" i="3"/>
  <c r="L287" i="3" s="1"/>
  <c r="M287" i="3" s="1"/>
  <c r="N287" i="3" s="1"/>
  <c r="K272" i="3"/>
  <c r="L272" i="3" s="1"/>
  <c r="M272" i="3" s="1"/>
  <c r="N272" i="3" s="1"/>
  <c r="K261" i="3"/>
  <c r="L261" i="3" s="1"/>
  <c r="M261" i="3" s="1"/>
  <c r="N261" i="3" s="1"/>
  <c r="K250" i="3"/>
  <c r="L250" i="3" s="1"/>
  <c r="M250" i="3" s="1"/>
  <c r="N250" i="3" s="1"/>
  <c r="K245" i="3"/>
  <c r="L245" i="3" s="1"/>
  <c r="M245" i="3" s="1"/>
  <c r="N245" i="3" s="1"/>
  <c r="K236" i="3"/>
  <c r="L236" i="3" s="1"/>
  <c r="M236" i="3" s="1"/>
  <c r="N236" i="3" s="1"/>
  <c r="K231" i="3"/>
  <c r="L231" i="3" s="1"/>
  <c r="M231" i="3" s="1"/>
  <c r="N231" i="3" s="1"/>
  <c r="K221" i="3"/>
  <c r="L221" i="3" s="1"/>
  <c r="M221" i="3" s="1"/>
  <c r="N221" i="3" s="1"/>
  <c r="K215" i="3"/>
  <c r="L215" i="3" s="1"/>
  <c r="M215" i="3" s="1"/>
  <c r="N215" i="3" s="1"/>
  <c r="K209" i="3"/>
  <c r="L209" i="3" s="1"/>
  <c r="M209" i="3" s="1"/>
  <c r="N209" i="3" s="1"/>
  <c r="K204" i="3"/>
  <c r="L204" i="3" s="1"/>
  <c r="M204" i="3" s="1"/>
  <c r="N204" i="3" s="1"/>
  <c r="K190" i="3"/>
  <c r="L190" i="3" s="1"/>
  <c r="M190" i="3" s="1"/>
  <c r="N190" i="3" s="1"/>
  <c r="K185" i="3"/>
  <c r="L185" i="3" s="1"/>
  <c r="M185" i="3" s="1"/>
  <c r="N185" i="3" s="1"/>
  <c r="K174" i="3"/>
  <c r="L174" i="3" s="1"/>
  <c r="M174" i="3" s="1"/>
  <c r="N174" i="3" s="1"/>
  <c r="K166" i="3"/>
  <c r="L166" i="3" s="1"/>
  <c r="M166" i="3" s="1"/>
  <c r="N166" i="3" s="1"/>
  <c r="K156" i="3"/>
  <c r="L156" i="3" s="1"/>
  <c r="M156" i="3" s="1"/>
  <c r="N156" i="3" s="1"/>
  <c r="K148" i="3"/>
  <c r="L148" i="3" s="1"/>
  <c r="M148" i="3" s="1"/>
  <c r="N148" i="3" s="1"/>
  <c r="L136" i="3"/>
  <c r="M136" i="3" s="1"/>
  <c r="N136" i="3" s="1"/>
  <c r="L292" i="3"/>
  <c r="M292" i="3" s="1"/>
  <c r="N292" i="3" s="1"/>
  <c r="L268" i="3"/>
  <c r="M268" i="3" s="1"/>
  <c r="N268" i="3" s="1"/>
  <c r="L240" i="3"/>
  <c r="M240" i="3" s="1"/>
  <c r="N240" i="3" s="1"/>
  <c r="L196" i="3"/>
  <c r="M196" i="3" s="1"/>
  <c r="N196" i="3" s="1"/>
  <c r="L178" i="3"/>
  <c r="M178" i="3" s="1"/>
  <c r="N178" i="3" s="1"/>
  <c r="L170" i="3"/>
  <c r="M170" i="3" s="1"/>
  <c r="N170" i="3" s="1"/>
  <c r="L152" i="3"/>
  <c r="M152" i="3" s="1"/>
  <c r="N152" i="3" s="1"/>
  <c r="L375" i="3"/>
  <c r="M375" i="3" s="1"/>
  <c r="N375" i="3" s="1"/>
  <c r="L227" i="3"/>
  <c r="M227" i="3" s="1"/>
  <c r="N227" i="3" s="1"/>
  <c r="L377" i="3"/>
  <c r="M377" i="3" s="1"/>
  <c r="N377" i="3" s="1"/>
  <c r="K128" i="3" l="1"/>
  <c r="L128" i="3" s="1"/>
  <c r="M128" i="3" s="1"/>
  <c r="N128" i="3" s="1"/>
  <c r="K115" i="3"/>
  <c r="L115" i="3" s="1"/>
  <c r="M115" i="3" s="1"/>
  <c r="N115" i="3" s="1"/>
  <c r="K92" i="3"/>
  <c r="L92" i="3" s="1"/>
  <c r="M92" i="3" s="1"/>
  <c r="N92" i="3" s="1"/>
  <c r="K52" i="3"/>
  <c r="L52" i="3" s="1"/>
  <c r="M52" i="3" s="1"/>
  <c r="N52" i="3" s="1"/>
  <c r="P52" i="3"/>
  <c r="Q52" i="3" s="1" a="1"/>
  <c r="Q52" i="3" s="1"/>
  <c r="K94" i="3"/>
  <c r="L94" i="3" s="1"/>
  <c r="M94" i="3" s="1"/>
  <c r="N94" i="3" s="1"/>
  <c r="P94" i="3"/>
  <c r="Q94" i="3" s="1" a="1"/>
  <c r="Q94" i="3" s="1"/>
  <c r="K27" i="3"/>
  <c r="L27" i="3" s="1"/>
  <c r="M27" i="3" s="1"/>
  <c r="N27" i="3" s="1"/>
  <c r="P27" i="3"/>
  <c r="Q27" i="3" s="1" a="1"/>
  <c r="Q27" i="3" s="1"/>
  <c r="K95" i="3"/>
  <c r="L95" i="3" s="1"/>
  <c r="M95" i="3" s="1"/>
  <c r="N95" i="3" s="1"/>
  <c r="P95" i="3"/>
  <c r="Q95" i="3" s="1" a="1"/>
  <c r="Q95" i="3" s="1"/>
  <c r="K114" i="3"/>
  <c r="L114" i="3" s="1"/>
  <c r="M114" i="3" s="1"/>
  <c r="N114" i="3" s="1"/>
  <c r="P114" i="3"/>
  <c r="Q114" i="3" s="1" a="1"/>
  <c r="Q114" i="3" s="1"/>
  <c r="K140" i="3"/>
  <c r="L140" i="3" s="1"/>
  <c r="M140" i="3" s="1"/>
  <c r="N140" i="3" s="1"/>
  <c r="P140" i="3"/>
  <c r="Q140" i="3" s="1" a="1"/>
  <c r="Q140" i="3" s="1"/>
  <c r="K29" i="3"/>
  <c r="L29" i="3" s="1"/>
  <c r="M29" i="3" s="1"/>
  <c r="N29" i="3" s="1"/>
  <c r="P29" i="3"/>
  <c r="Q29" i="3" s="1" a="1"/>
  <c r="Q29" i="3" s="1"/>
  <c r="K109" i="3"/>
  <c r="L109" i="3" s="1"/>
  <c r="M109" i="3" s="1"/>
  <c r="N109" i="3" s="1"/>
  <c r="P109" i="3"/>
  <c r="Q109" i="3" s="1" a="1"/>
  <c r="Q109" i="3" s="1"/>
  <c r="K22" i="3"/>
  <c r="L22" i="3" s="1"/>
  <c r="M22" i="3" s="1"/>
  <c r="N22" i="3" s="1"/>
  <c r="P22" i="3"/>
  <c r="Q22" i="3" s="1" a="1"/>
  <c r="Q22" i="3" s="1"/>
  <c r="K102" i="3"/>
  <c r="L102" i="3" s="1"/>
  <c r="M102" i="3" s="1"/>
  <c r="N102" i="3" s="1"/>
  <c r="P102" i="3"/>
  <c r="Q102" i="3" s="1" a="1"/>
  <c r="Q102" i="3" s="1"/>
  <c r="K121" i="3"/>
  <c r="L121" i="3" s="1"/>
  <c r="M121" i="3" s="1"/>
  <c r="N121" i="3" s="1"/>
  <c r="P121" i="3"/>
  <c r="Q121" i="3" s="1" a="1"/>
  <c r="Q121" i="3" s="1"/>
  <c r="K33" i="3"/>
  <c r="L33" i="3" s="1"/>
  <c r="M33" i="3" s="1"/>
  <c r="N33" i="3" s="1"/>
  <c r="P33" i="3"/>
  <c r="Q33" i="3" s="1" a="1"/>
  <c r="Q33" i="3" s="1"/>
  <c r="K113" i="3"/>
  <c r="L113" i="3" s="1"/>
  <c r="M113" i="3" s="1"/>
  <c r="N113" i="3" s="1"/>
  <c r="P113" i="3"/>
  <c r="Q113" i="3" s="1" a="1"/>
  <c r="Q113" i="3" s="1"/>
  <c r="K26" i="3"/>
  <c r="L26" i="3" s="1"/>
  <c r="M26" i="3" s="1"/>
  <c r="N26" i="3" s="1"/>
  <c r="P26" i="3"/>
  <c r="Q26" i="3" s="1" a="1"/>
  <c r="Q26" i="3" s="1"/>
  <c r="K12" i="3"/>
  <c r="L12" i="3" s="1"/>
  <c r="M12" i="3" s="1"/>
  <c r="N12" i="3" s="1"/>
  <c r="P12" i="3"/>
  <c r="Q12" i="3" s="1" a="1"/>
  <c r="Q12" i="3" s="1"/>
  <c r="K51" i="3"/>
  <c r="L51" i="3" s="1"/>
  <c r="M51" i="3" s="1"/>
  <c r="N51" i="3" s="1"/>
  <c r="P51" i="3"/>
  <c r="Q51" i="3" s="1" a="1"/>
  <c r="Q51" i="3" s="1"/>
  <c r="K40" i="3"/>
  <c r="L40" i="3" s="1"/>
  <c r="M40" i="3" s="1"/>
  <c r="N40" i="3" s="1"/>
  <c r="P40" i="3"/>
  <c r="Q40" i="3" s="1" a="1"/>
  <c r="Q40" i="3" s="1"/>
  <c r="K58" i="3"/>
  <c r="L58" i="3" s="1"/>
  <c r="M58" i="3" s="1"/>
  <c r="N58" i="3" s="1"/>
  <c r="P58" i="3"/>
  <c r="Q58" i="3" s="1" a="1"/>
  <c r="Q58" i="3" s="1"/>
  <c r="K49" i="3"/>
  <c r="L49" i="3" s="1"/>
  <c r="M49" i="3" s="1"/>
  <c r="N49" i="3" s="1"/>
  <c r="P49" i="3"/>
  <c r="Q49" i="3" s="1" a="1"/>
  <c r="Q49" i="3" s="1"/>
  <c r="K36" i="3"/>
  <c r="L36" i="3" s="1"/>
  <c r="M36" i="3" s="1"/>
  <c r="N36" i="3" s="1"/>
  <c r="P36" i="3"/>
  <c r="Q36" i="3" s="1" a="1"/>
  <c r="Q36" i="3" s="1"/>
  <c r="K69" i="3"/>
  <c r="L69" i="3" s="1"/>
  <c r="M69" i="3" s="1"/>
  <c r="N69" i="3" s="1"/>
  <c r="P69" i="3"/>
  <c r="Q69" i="3" s="1" a="1"/>
  <c r="Q69" i="3" s="1"/>
  <c r="K11" i="3"/>
  <c r="L11" i="3" s="1"/>
  <c r="M11" i="3" s="1"/>
  <c r="N11" i="3" s="1"/>
  <c r="P11" i="3"/>
  <c r="Q11" i="3" s="1" a="1"/>
  <c r="Q11" i="3" s="1"/>
  <c r="K68" i="3"/>
  <c r="L68" i="3" s="1"/>
  <c r="M68" i="3" s="1"/>
  <c r="N68" i="3" s="1"/>
  <c r="P68" i="3"/>
  <c r="Q68" i="3" s="1" a="1"/>
  <c r="Q68" i="3" s="1"/>
  <c r="K98" i="3"/>
  <c r="L98" i="3" s="1"/>
  <c r="M98" i="3" s="1"/>
  <c r="N98" i="3" s="1"/>
  <c r="P98" i="3"/>
  <c r="Q98" i="3" s="1" a="1"/>
  <c r="Q98" i="3" s="1"/>
  <c r="K117" i="3"/>
  <c r="L117" i="3" s="1"/>
  <c r="M117" i="3" s="1"/>
  <c r="N117" i="3" s="1"/>
  <c r="P117" i="3"/>
  <c r="Q117" i="3" s="1" a="1"/>
  <c r="Q117" i="3" s="1"/>
  <c r="K16" i="3"/>
  <c r="L16" i="3" s="1"/>
  <c r="M16" i="3" s="1"/>
  <c r="N16" i="3" s="1"/>
  <c r="P16" i="3"/>
  <c r="Q16" i="3" s="1" a="1"/>
  <c r="Q16" i="3" s="1"/>
  <c r="K70" i="3"/>
  <c r="L70" i="3" s="1"/>
  <c r="M70" i="3" s="1"/>
  <c r="N70" i="3" s="1"/>
  <c r="P70" i="3"/>
  <c r="Q70" i="3" s="1" a="1"/>
  <c r="Q70" i="3" s="1"/>
  <c r="K99" i="3"/>
  <c r="L99" i="3" s="1"/>
  <c r="M99" i="3" s="1"/>
  <c r="N99" i="3" s="1"/>
  <c r="P99" i="3"/>
  <c r="Q99" i="3" s="1" a="1"/>
  <c r="Q99" i="3" s="1"/>
  <c r="K119" i="3"/>
  <c r="L119" i="3" s="1"/>
  <c r="M119" i="3" s="1"/>
  <c r="N119" i="3" s="1"/>
  <c r="P119" i="3"/>
  <c r="Q119" i="3" s="1" a="1"/>
  <c r="Q119" i="3" s="1"/>
  <c r="K13" i="3"/>
  <c r="L13" i="3" s="1"/>
  <c r="M13" i="3" s="1"/>
  <c r="N13" i="3" s="1"/>
  <c r="P13" i="3"/>
  <c r="Q13" i="3" s="1" a="1"/>
  <c r="Q13" i="3" s="1"/>
  <c r="K59" i="3"/>
  <c r="L59" i="3" s="1"/>
  <c r="M59" i="3" s="1"/>
  <c r="N59" i="3" s="1"/>
  <c r="P59" i="3"/>
  <c r="Q59" i="3" s="1" a="1"/>
  <c r="Q59" i="3" s="1"/>
  <c r="K96" i="3"/>
  <c r="L96" i="3" s="1"/>
  <c r="M96" i="3" s="1"/>
  <c r="N96" i="3" s="1"/>
  <c r="P96" i="3"/>
  <c r="Q96" i="3" s="1" a="1"/>
  <c r="Q96" i="3" s="1"/>
  <c r="K141" i="3"/>
  <c r="L141" i="3" s="1"/>
  <c r="M141" i="3" s="1"/>
  <c r="N141" i="3" s="1"/>
  <c r="P141" i="3"/>
  <c r="Q141" i="3" s="1" a="1"/>
  <c r="Q141" i="3" s="1"/>
  <c r="K78" i="3"/>
  <c r="L78" i="3" s="1"/>
  <c r="M78" i="3" s="1"/>
  <c r="N78" i="3" s="1"/>
  <c r="P78" i="3"/>
  <c r="Q78" i="3" s="1" a="1"/>
  <c r="Q78" i="3" s="1"/>
  <c r="K106" i="3"/>
  <c r="L106" i="3" s="1"/>
  <c r="M106" i="3" s="1"/>
  <c r="N106" i="3" s="1"/>
  <c r="P106" i="3"/>
  <c r="Q106" i="3" s="1" a="1"/>
  <c r="Q106" i="3" s="1"/>
  <c r="K129" i="3"/>
  <c r="L129" i="3" s="1"/>
  <c r="M129" i="3" s="1"/>
  <c r="N129" i="3" s="1"/>
  <c r="P129" i="3"/>
  <c r="Q129" i="3" s="1" a="1"/>
  <c r="Q129" i="3" s="1"/>
  <c r="K47" i="3"/>
  <c r="L47" i="3" s="1"/>
  <c r="M47" i="3" s="1"/>
  <c r="N47" i="3" s="1"/>
  <c r="P47" i="3"/>
  <c r="Q47" i="3" s="1" a="1"/>
  <c r="Q47" i="3" s="1"/>
  <c r="K50" i="3"/>
  <c r="L50" i="3" s="1"/>
  <c r="M50" i="3" s="1"/>
  <c r="N50" i="3" s="1"/>
  <c r="P50" i="3"/>
  <c r="Q50" i="3" s="1" a="1"/>
  <c r="Q50" i="3" s="1"/>
  <c r="K24" i="3"/>
  <c r="L24" i="3" s="1"/>
  <c r="M24" i="3" s="1"/>
  <c r="N24" i="3" s="1"/>
  <c r="P24" i="3"/>
  <c r="Q24" i="3" s="1" a="1"/>
  <c r="Q24" i="3" s="1"/>
  <c r="K62" i="3"/>
  <c r="L62" i="3" s="1"/>
  <c r="M62" i="3" s="1"/>
  <c r="N62" i="3" s="1"/>
  <c r="P62" i="3"/>
  <c r="Q62" i="3" s="1" a="1"/>
  <c r="Q62" i="3" s="1"/>
  <c r="K32" i="3"/>
  <c r="L32" i="3" s="1"/>
  <c r="M32" i="3" s="1"/>
  <c r="N32" i="3" s="1"/>
  <c r="P32" i="3"/>
  <c r="Q32" i="3" s="1" a="1"/>
  <c r="Q32" i="3" s="1"/>
  <c r="K57" i="3"/>
  <c r="L57" i="3" s="1"/>
  <c r="M57" i="3" s="1"/>
  <c r="N57" i="3" s="1"/>
  <c r="P57" i="3"/>
  <c r="Q57" i="3" s="1" a="1"/>
  <c r="Q57" i="3" s="1"/>
  <c r="K44" i="3"/>
  <c r="L44" i="3" s="1"/>
  <c r="M44" i="3" s="1"/>
  <c r="N44" i="3" s="1"/>
  <c r="P44" i="3"/>
  <c r="Q44" i="3" s="1" a="1"/>
  <c r="Q44" i="3" s="1"/>
  <c r="K35" i="3"/>
  <c r="L35" i="3" s="1"/>
  <c r="M35" i="3" s="1"/>
  <c r="N35" i="3" s="1"/>
  <c r="P35" i="3"/>
  <c r="Q35" i="3" s="1" a="1"/>
  <c r="Q35" i="3" s="1"/>
  <c r="K53" i="3"/>
  <c r="L53" i="3" s="1"/>
  <c r="M53" i="3" s="1"/>
  <c r="N53" i="3" s="1"/>
  <c r="P53" i="3"/>
  <c r="Q53" i="3" s="1" a="1"/>
  <c r="Q53" i="3" s="1"/>
  <c r="K42" i="3"/>
  <c r="L42" i="3" s="1"/>
  <c r="M42" i="3" s="1"/>
  <c r="N42" i="3" s="1"/>
  <c r="P42" i="3"/>
  <c r="Q42" i="3" s="1" a="1"/>
  <c r="Q42" i="3" s="1"/>
  <c r="K15" i="3"/>
  <c r="L15" i="3" s="1"/>
  <c r="M15" i="3" s="1"/>
  <c r="N15" i="3" s="1"/>
  <c r="P15" i="3"/>
  <c r="Q15" i="3" s="1" a="1"/>
  <c r="Q15" i="3" s="1"/>
  <c r="K79" i="3"/>
  <c r="L79" i="3" s="1"/>
  <c r="M79" i="3" s="1"/>
  <c r="N79" i="3" s="1"/>
  <c r="P79" i="3"/>
  <c r="Q79" i="3" s="1" a="1"/>
  <c r="Q79" i="3" s="1"/>
  <c r="K103" i="3"/>
  <c r="L103" i="3" s="1"/>
  <c r="M103" i="3" s="1"/>
  <c r="N103" i="3" s="1"/>
  <c r="P103" i="3"/>
  <c r="Q103" i="3" s="1" a="1"/>
  <c r="Q103" i="3" s="1"/>
  <c r="K123" i="3"/>
  <c r="L123" i="3" s="1"/>
  <c r="M123" i="3" s="1"/>
  <c r="N123" i="3" s="1"/>
  <c r="P123" i="3"/>
  <c r="Q123" i="3" s="1" a="1"/>
  <c r="Q123" i="3" s="1"/>
  <c r="K30" i="3"/>
  <c r="L30" i="3" s="1"/>
  <c r="M30" i="3" s="1"/>
  <c r="N30" i="3" s="1"/>
  <c r="P30" i="3"/>
  <c r="Q30" i="3" s="1" a="1"/>
  <c r="Q30" i="3" s="1"/>
  <c r="K28" i="3"/>
  <c r="L28" i="3" s="1"/>
  <c r="M28" i="3" s="1"/>
  <c r="N28" i="3" s="1"/>
  <c r="P28" i="3"/>
  <c r="Q28" i="3" s="1" a="1"/>
  <c r="Q28" i="3" s="1"/>
  <c r="K20" i="3"/>
  <c r="L20" i="3" s="1"/>
  <c r="M20" i="3" s="1"/>
  <c r="N20" i="3" s="1"/>
  <c r="P20" i="3"/>
  <c r="Q20" i="3" s="1" a="1"/>
  <c r="Q20" i="3" s="1"/>
  <c r="K76" i="3"/>
  <c r="L76" i="3" s="1"/>
  <c r="M76" i="3" s="1"/>
  <c r="N76" i="3" s="1"/>
  <c r="P76" i="3"/>
  <c r="Q76" i="3" s="1" a="1"/>
  <c r="Q76" i="3" s="1"/>
  <c r="K104" i="3"/>
  <c r="L104" i="3" s="1"/>
  <c r="M104" i="3" s="1"/>
  <c r="N104" i="3" s="1"/>
  <c r="P104" i="3"/>
  <c r="Q104" i="3" s="1" a="1"/>
  <c r="Q104" i="3" s="1"/>
  <c r="K124" i="3"/>
  <c r="L124" i="3" s="1"/>
  <c r="M124" i="3" s="1"/>
  <c r="N124" i="3" s="1"/>
  <c r="P124" i="3"/>
  <c r="Q124" i="3" s="1" a="1"/>
  <c r="Q124" i="3" s="1"/>
  <c r="K17" i="3"/>
  <c r="L17" i="3" s="1"/>
  <c r="M17" i="3" s="1"/>
  <c r="N17" i="3" s="1"/>
  <c r="P17" i="3"/>
  <c r="Q17" i="3" s="1" a="1"/>
  <c r="Q17" i="3" s="1"/>
  <c r="K77" i="3"/>
  <c r="L77" i="3" s="1"/>
  <c r="M77" i="3" s="1"/>
  <c r="N77" i="3" s="1"/>
  <c r="P77" i="3"/>
  <c r="Q77" i="3" s="1" a="1"/>
  <c r="Q77" i="3" s="1"/>
  <c r="K100" i="3"/>
  <c r="L100" i="3" s="1"/>
  <c r="M100" i="3" s="1"/>
  <c r="N100" i="3" s="1"/>
  <c r="P100" i="3"/>
  <c r="Q100" i="3" s="1" a="1"/>
  <c r="Q100" i="3" s="1"/>
  <c r="K120" i="3"/>
  <c r="L120" i="3" s="1"/>
  <c r="M120" i="3" s="1"/>
  <c r="N120" i="3" s="1"/>
  <c r="P120" i="3"/>
  <c r="Q120" i="3" s="1" a="1"/>
  <c r="Q120" i="3" s="1"/>
  <c r="K14" i="3"/>
  <c r="L14" i="3" s="1"/>
  <c r="M14" i="3" s="1"/>
  <c r="N14" i="3" s="1"/>
  <c r="P14" i="3"/>
  <c r="Q14" i="3" s="1" a="1"/>
  <c r="Q14" i="3" s="1"/>
  <c r="K93" i="3"/>
  <c r="L93" i="3" s="1"/>
  <c r="M93" i="3" s="1"/>
  <c r="N93" i="3" s="1"/>
  <c r="P93" i="3"/>
  <c r="Q93" i="3" s="1" a="1"/>
  <c r="Q93" i="3" s="1"/>
  <c r="K110" i="3"/>
  <c r="L110" i="3" s="1"/>
  <c r="M110" i="3" s="1"/>
  <c r="N110" i="3" s="1"/>
  <c r="P110" i="3"/>
  <c r="Q110" i="3" s="1" a="1"/>
  <c r="Q110" i="3" s="1"/>
  <c r="K45" i="3"/>
  <c r="L45" i="3" s="1"/>
  <c r="M45" i="3" s="1"/>
  <c r="N45" i="3" s="1"/>
  <c r="P45" i="3"/>
  <c r="Q45" i="3" s="1" a="1"/>
  <c r="Q45" i="3" s="1"/>
  <c r="K39" i="3"/>
  <c r="L39" i="3" s="1"/>
  <c r="M39" i="3" s="1"/>
  <c r="N39" i="3" s="1"/>
  <c r="P39" i="3"/>
  <c r="Q39" i="3" s="1" a="1"/>
  <c r="Q39" i="3" s="1"/>
  <c r="K48" i="3"/>
  <c r="L48" i="3" s="1"/>
  <c r="M48" i="3" s="1"/>
  <c r="N48" i="3" s="1"/>
  <c r="P48" i="3"/>
  <c r="Q48" i="3" s="1" a="1"/>
  <c r="Q48" i="3" s="1"/>
  <c r="K41" i="3"/>
  <c r="L41" i="3" s="1"/>
  <c r="M41" i="3" s="1"/>
  <c r="N41" i="3" s="1"/>
  <c r="P41" i="3"/>
  <c r="Q41" i="3" s="1" a="1"/>
  <c r="Q41" i="3" s="1"/>
  <c r="K34" i="3"/>
  <c r="L34" i="3" s="1"/>
  <c r="M34" i="3" s="1"/>
  <c r="N34" i="3" s="1"/>
  <c r="P34" i="3"/>
  <c r="Q34" i="3" s="1" a="1"/>
  <c r="Q34" i="3" s="1"/>
  <c r="K46" i="3"/>
  <c r="L46" i="3" s="1"/>
  <c r="M46" i="3" s="1"/>
  <c r="N46" i="3" s="1"/>
  <c r="P46" i="3"/>
  <c r="Q46" i="3" s="1" a="1"/>
  <c r="Q46" i="3" s="1"/>
  <c r="K85" i="3"/>
  <c r="L85" i="3" s="1"/>
  <c r="M85" i="3" s="1"/>
  <c r="N85" i="3" s="1"/>
  <c r="P85" i="3"/>
  <c r="Q85" i="3" s="1" a="1"/>
  <c r="Q85" i="3" s="1"/>
  <c r="K19" i="3"/>
  <c r="L19" i="3" s="1"/>
  <c r="M19" i="3" s="1"/>
  <c r="N19" i="3" s="1"/>
  <c r="P19" i="3"/>
  <c r="Q19" i="3" s="1" a="1"/>
  <c r="Q19" i="3" s="1"/>
  <c r="K86" i="3"/>
  <c r="L86" i="3" s="1"/>
  <c r="M86" i="3" s="1"/>
  <c r="N86" i="3" s="1"/>
  <c r="P86" i="3"/>
  <c r="Q86" i="3" s="1" a="1"/>
  <c r="Q86" i="3" s="1"/>
  <c r="K107" i="3"/>
  <c r="L107" i="3" s="1"/>
  <c r="M107" i="3" s="1"/>
  <c r="N107" i="3" s="1"/>
  <c r="P107" i="3"/>
  <c r="Q107" i="3" s="1" a="1"/>
  <c r="Q107" i="3" s="1"/>
  <c r="K138" i="3"/>
  <c r="L138" i="3" s="1"/>
  <c r="M138" i="3" s="1"/>
  <c r="N138" i="3" s="1"/>
  <c r="P138" i="3"/>
  <c r="Q138" i="3" s="1" a="1"/>
  <c r="Q138" i="3" s="1"/>
  <c r="K25" i="3"/>
  <c r="L25" i="3" s="1"/>
  <c r="M25" i="3" s="1"/>
  <c r="N25" i="3" s="1"/>
  <c r="P25" i="3"/>
  <c r="Q25" i="3" s="1" a="1"/>
  <c r="Q25" i="3" s="1"/>
  <c r="K80" i="3"/>
  <c r="L80" i="3" s="1"/>
  <c r="M80" i="3" s="1"/>
  <c r="N80" i="3" s="1"/>
  <c r="P80" i="3"/>
  <c r="Q80" i="3" s="1" a="1"/>
  <c r="Q80" i="3" s="1"/>
  <c r="K108" i="3"/>
  <c r="L108" i="3" s="1"/>
  <c r="M108" i="3" s="1"/>
  <c r="N108" i="3" s="1"/>
  <c r="P108" i="3"/>
  <c r="Q108" i="3" s="1" a="1"/>
  <c r="Q108" i="3" s="1"/>
  <c r="K133" i="3"/>
  <c r="L133" i="3" s="1"/>
  <c r="M133" i="3" s="1"/>
  <c r="N133" i="3" s="1"/>
  <c r="P133" i="3"/>
  <c r="Q133" i="3" s="1" a="1"/>
  <c r="Q133" i="3" s="1"/>
  <c r="K21" i="3"/>
  <c r="L21" i="3" s="1"/>
  <c r="M21" i="3" s="1"/>
  <c r="N21" i="3" s="1"/>
  <c r="P21" i="3"/>
  <c r="Q21" i="3" s="1" a="1"/>
  <c r="Q21" i="3" s="1"/>
  <c r="K81" i="3"/>
  <c r="L81" i="3" s="1"/>
  <c r="M81" i="3" s="1"/>
  <c r="N81" i="3" s="1"/>
  <c r="P81" i="3"/>
  <c r="Q81" i="3" s="1" a="1"/>
  <c r="Q81" i="3" s="1"/>
  <c r="K105" i="3"/>
  <c r="L105" i="3" s="1"/>
  <c r="M105" i="3" s="1"/>
  <c r="N105" i="3" s="1"/>
  <c r="P105" i="3"/>
  <c r="Q105" i="3" s="1" a="1"/>
  <c r="Q105" i="3" s="1"/>
  <c r="K18" i="3"/>
  <c r="L18" i="3" s="1"/>
  <c r="M18" i="3" s="1"/>
  <c r="N18" i="3" s="1"/>
  <c r="P18" i="3"/>
  <c r="Q18" i="3" s="1" a="1"/>
  <c r="Q18" i="3" s="1"/>
  <c r="K97" i="3"/>
  <c r="L97" i="3" s="1"/>
  <c r="M97" i="3" s="1"/>
  <c r="N97" i="3" s="1"/>
  <c r="P97" i="3"/>
  <c r="Q97" i="3" s="1" a="1"/>
  <c r="Q97" i="3" s="1"/>
  <c r="K116" i="3"/>
  <c r="L116" i="3" s="1"/>
  <c r="M116" i="3" s="1"/>
  <c r="N116" i="3" s="1"/>
  <c r="P116" i="3"/>
  <c r="Q116" i="3" s="1" a="1"/>
  <c r="Q116" i="3" s="1"/>
  <c r="Q380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ANTONIO AGUILAR HERNANDEZ</author>
  </authors>
  <commentList>
    <comment ref="A955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ANTONIO AGUILAR HERNANDEZ:</t>
        </r>
        <r>
          <rPr>
            <sz val="9"/>
            <color indexed="81"/>
            <rFont val="Tahoma"/>
            <family val="2"/>
          </rPr>
          <t xml:space="preserve">
ALTA EN ABRIL'20
</t>
        </r>
      </text>
    </comment>
    <comment ref="A960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ANTONIO AGUILAR HERNANDEZ:</t>
        </r>
        <r>
          <rPr>
            <sz val="9"/>
            <color indexed="81"/>
            <rFont val="Tahoma"/>
            <family val="2"/>
          </rPr>
          <t xml:space="preserve">
ALTA EN ABRIL'20
</t>
        </r>
      </text>
    </comment>
    <comment ref="A96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ANTONIO AGUILAR HERNANDEZ:</t>
        </r>
        <r>
          <rPr>
            <sz val="9"/>
            <color indexed="81"/>
            <rFont val="Tahoma"/>
            <family val="2"/>
          </rPr>
          <t xml:space="preserve">
ALTA EN ABRIL'20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<sst xmlns="http://schemas.openxmlformats.org/spreadsheetml/2006/main" count="9910" uniqueCount="3661">
  <si>
    <t>SKU SIRO</t>
  </si>
  <si>
    <t>SKU SAP</t>
  </si>
  <si>
    <t>Descripción</t>
  </si>
  <si>
    <t>División</t>
  </si>
  <si>
    <t>Linea</t>
  </si>
  <si>
    <t>UmULK</t>
  </si>
  <si>
    <t>Estatus Jul'24</t>
  </si>
  <si>
    <t>PRECIO LISTA NVO AGO 2024</t>
  </si>
  <si>
    <t xml:space="preserve">PRECIO LA LLOSA AGO 2024 </t>
  </si>
  <si>
    <t>PT55000001</t>
  </si>
  <si>
    <t>0.950 L ROSHPACK REFRIGERANTE CLIMATIZADO</t>
  </si>
  <si>
    <t>PT ANTICONGELANTES</t>
  </si>
  <si>
    <t>CLIMATIZADO</t>
  </si>
  <si>
    <t>ACTIVO</t>
  </si>
  <si>
    <t>PT07000024</t>
  </si>
  <si>
    <t>0.950 L ROSHPACK AK HI-ENERGY PLUS API SL SAE 25W-50</t>
  </si>
  <si>
    <t>PT A. MOT SERV LIG</t>
  </si>
  <si>
    <t>HI-ENERGY</t>
  </si>
  <si>
    <t>OBSOLETO</t>
  </si>
  <si>
    <t>PT55400001</t>
  </si>
  <si>
    <t>0.950 L ROSHPACK REFRIGERANTE COOLANT</t>
  </si>
  <si>
    <t>COOLANT USO DIRECTO</t>
  </si>
  <si>
    <t>PT60100001</t>
  </si>
  <si>
    <t>0.950 L ROSHPACK FLUIDO ESPECIAL PARA BATERIA</t>
  </si>
  <si>
    <t>PT ESPECIALIDADES</t>
  </si>
  <si>
    <t>AGUA PARA BATERIA</t>
  </si>
  <si>
    <t>PT06900001</t>
  </si>
  <si>
    <t>0.950 L ROSHPACK HD HEAVY DUTY PLUS API SL SAE 40</t>
  </si>
  <si>
    <t>HEAVY DUTY</t>
  </si>
  <si>
    <t>PT12500001</t>
  </si>
  <si>
    <t>19.000 L CUBETA TRANSMISION CAT ALI SAE 10 W</t>
  </si>
  <si>
    <t>PT A.TRANSMISIONES</t>
  </si>
  <si>
    <t>TRANSMISION CAT-ALI</t>
  </si>
  <si>
    <t>PT12500002</t>
  </si>
  <si>
    <t>19.000 L CUBETA TRANSMISION CAT ALI SAE 50</t>
  </si>
  <si>
    <t>PT06900003</t>
  </si>
  <si>
    <t>3.800 L PROMO ROSHPACK HD HEAVY DUTY PLUS API SL SAE 40</t>
  </si>
  <si>
    <t>PT60500001</t>
  </si>
  <si>
    <t>3.800 L PROMO ROSHPACK LIQUIDO LIMPIAPARABRISAS ELIT CAR CARE</t>
  </si>
  <si>
    <t>COSMETICOS</t>
  </si>
  <si>
    <t>PT11500001</t>
  </si>
  <si>
    <t>0.950 L ROSHPACK GEAR OIL API GL-1 SAE 140</t>
  </si>
  <si>
    <t>GEAR OIL</t>
  </si>
  <si>
    <t>PT12400006</t>
  </si>
  <si>
    <t>0.950 L ROSHPACK TRANSMISION AUTOMATICA ATF DEXRON II</t>
  </si>
  <si>
    <t>TRANSMISION AUTOMATICA ATF</t>
  </si>
  <si>
    <t>PT06900004</t>
  </si>
  <si>
    <t>3.800 L 4PACK ROSHPACK HEAVY DUTY PLUS SAE 20W-50</t>
  </si>
  <si>
    <t>PT11500002</t>
  </si>
  <si>
    <t>0.950 L ROSHPACK GEAR OIL  API GL-1  SAE 90</t>
  </si>
  <si>
    <t>PT07400001</t>
  </si>
  <si>
    <t>0.950 L ROSHPACK MOTORMATIC RHF-15 SAE 40</t>
  </si>
  <si>
    <t>MOTORMATIC</t>
  </si>
  <si>
    <t>PT55200001</t>
  </si>
  <si>
    <t>0.950 L ROSHPACK ANTICONGELANTE CONCENTRADO</t>
  </si>
  <si>
    <t>CONCENTRADO</t>
  </si>
  <si>
    <t>PT10700001</t>
  </si>
  <si>
    <t>19.000 L CUBETA VOLTRO RAS SERIE 3 API CF SAE 40</t>
  </si>
  <si>
    <t>PT A. MOT SERV PES</t>
  </si>
  <si>
    <t>VOLTRO RAS SERIES 3</t>
  </si>
  <si>
    <t>PT09400001</t>
  </si>
  <si>
    <t>19.000 L CUBETA MOTORMATIC DIESEL RHF-20 SAE 40</t>
  </si>
  <si>
    <t>MOTORMATIC DIESEL</t>
  </si>
  <si>
    <t>PT10700002</t>
  </si>
  <si>
    <t>200.000 L TAMBOR VOLTRO RAS SERIES 3 API CF/CF-2 SAE 40</t>
  </si>
  <si>
    <t>PT12400001</t>
  </si>
  <si>
    <t>19.000 L CUBETA TRANSMISION AUTOMATICA ATF DEXRON II</t>
  </si>
  <si>
    <t>PT12400002</t>
  </si>
  <si>
    <t>200.000 L TAMBOR TRANSMISION AUTOMATICA ATF DEXRON II</t>
  </si>
  <si>
    <t>PT07600001</t>
  </si>
  <si>
    <t>0.950 L ROSHPACK TI-22 API SN SAE 50</t>
  </si>
  <si>
    <t>ROSHFRANS Ti-22</t>
  </si>
  <si>
    <t>PT11900001</t>
  </si>
  <si>
    <t>19.000 L CUBETA MULTITRANS P TRANSMISION STD API GL-4 SAE 90</t>
  </si>
  <si>
    <t>MULTI TRANS STD</t>
  </si>
  <si>
    <t>PT11900002</t>
  </si>
  <si>
    <t>19.000 L CUBETA MULTITRANS P TRANSMISION STD API GL-4 SAE 140</t>
  </si>
  <si>
    <t>PT11900003</t>
  </si>
  <si>
    <t>19.000 L CUBETA MULTITRANS P TRANSMISION STD API GL-4 SAE 250</t>
  </si>
  <si>
    <t>PT60900001</t>
  </si>
  <si>
    <t>0.250 L  BOTELLA ADITIVO GAS CLEAN</t>
  </si>
  <si>
    <t>GAS CLEAN</t>
  </si>
  <si>
    <t>PT11900004</t>
  </si>
  <si>
    <t>200.000 L TAMBOR MULTITRANS P TRANSMISION STD API GL-4 SAE 90</t>
  </si>
  <si>
    <t>PT11900005</t>
  </si>
  <si>
    <t>200.000 L TAMBOR MULTITRANS P TRANSMISION STD API GL-4 SAE 140</t>
  </si>
  <si>
    <t>PT11900006</t>
  </si>
  <si>
    <t>200.000 L TAMBOR MULTITRANS P TRANSMISION STD API GL-4 SAE 250</t>
  </si>
  <si>
    <t>PT07000001</t>
  </si>
  <si>
    <t>3.800 L ROSHPACK PROMO AAA FULL AK HI-ENERGY API SL SAE 25W-50</t>
  </si>
  <si>
    <t>PT07000002</t>
  </si>
  <si>
    <t>3.800 L ROSHPACK PROMO 2 AAA  FULL AK HI- ENERGY API SL SAE 25W-50</t>
  </si>
  <si>
    <t>PT07000003</t>
  </si>
  <si>
    <t>3.800 L ROSHPACK PROMO 3 AAA FULL AK HI-ENERGY API SL SAE 25W-50</t>
  </si>
  <si>
    <t>PT12200001</t>
  </si>
  <si>
    <t>19.000 L CUBETA SUPER GEAR OIL API GL-5 SAE 90</t>
  </si>
  <si>
    <t>SUPER GEAR OIL</t>
  </si>
  <si>
    <t>PT12200002</t>
  </si>
  <si>
    <t>19.000 L CUBETA SUPER GEAR OIL API GL-5 SAE 140</t>
  </si>
  <si>
    <t>PT12200003</t>
  </si>
  <si>
    <t>19.000 L CUBETA SUPER GEAR OIL API GL-5 SAE 250</t>
  </si>
  <si>
    <t>PT12200004</t>
  </si>
  <si>
    <t>200.000 L TAMBOR SUPER GEAR OIL API GL-5 SAE 90</t>
  </si>
  <si>
    <t>PT12200005</t>
  </si>
  <si>
    <t>200.000 L TAMBOR SUPER GEAR OIL API GL-5 SAE 140</t>
  </si>
  <si>
    <t>PT12200006</t>
  </si>
  <si>
    <t>200.000 L TAMBOR SUPER GEAR OIL API GL-5 SAE 250</t>
  </si>
  <si>
    <t>PT06800001</t>
  </si>
  <si>
    <t>0.950 L BOTELLA NAUTIC 4 TIEMPOS NMMA FC-W SAE 10W-30</t>
  </si>
  <si>
    <t>4 TIEMPOS NAUTIC</t>
  </si>
  <si>
    <t>PT06800002</t>
  </si>
  <si>
    <t>0.950 L BOTELLA NAUTIC 4 TIEMPOS NMMA FC-W SAE 25W-40</t>
  </si>
  <si>
    <t>PT07200001</t>
  </si>
  <si>
    <t>19.000 L CUBETA MOTONIC 2 TIEMPOS API TC</t>
  </si>
  <si>
    <t>MOTONIC 2 TIEMPOS</t>
  </si>
  <si>
    <t>PT07200002</t>
  </si>
  <si>
    <t>200.000 L TAMBOR MOTONIC 2 TIEMPOS API TC</t>
  </si>
  <si>
    <t>PT12200007</t>
  </si>
  <si>
    <t>0.950 L BOTELLA SUPER GEAR OIL SAE 85W-140</t>
  </si>
  <si>
    <t>PT12200008</t>
  </si>
  <si>
    <t>5.000 L GARRAFA SUPER GEAR OIL GL-5  SAE 85W-140</t>
  </si>
  <si>
    <t>PT11500003</t>
  </si>
  <si>
    <t>0.950 L BOTELLA GEAR OIL API GL-1 SAE 90</t>
  </si>
  <si>
    <t>PT11500004</t>
  </si>
  <si>
    <t>5.000 L GARRAFA GEAR OIL API GL-1 SAE 90</t>
  </si>
  <si>
    <t>PT11500005</t>
  </si>
  <si>
    <t>19.000 L CUBETA GEAR OIL API GL-1 SAE 90</t>
  </si>
  <si>
    <t>PT11500006</t>
  </si>
  <si>
    <t>200.000 L TAMBOR GEAR OIL API GL-1 SAE 90</t>
  </si>
  <si>
    <t>PT11500007</t>
  </si>
  <si>
    <t>0.950 L BOTELLA GEAR OIL API GL-1 SAE 140</t>
  </si>
  <si>
    <t>PT11500008</t>
  </si>
  <si>
    <t>5.000 L GARRAFA GEAR OIL API GL-1 SAE 140</t>
  </si>
  <si>
    <t>PT11500009</t>
  </si>
  <si>
    <t>19.000 L CUBETA GEAR OIL API GL-1 SAE 140</t>
  </si>
  <si>
    <t>PT11500010</t>
  </si>
  <si>
    <t>200.000 L TAMBOR GEAR OIL API GL-1 SAE 140</t>
  </si>
  <si>
    <t>PT12200009</t>
  </si>
  <si>
    <t>0.950 L BOTELLA SUPER GEAR OIL API GL-5 SAE 80W-90</t>
  </si>
  <si>
    <t>PT12200010</t>
  </si>
  <si>
    <t>5.000 L GARRAFA SUPER GEAR OIL GL-5 SAE 80W-90</t>
  </si>
  <si>
    <t>PT11500011</t>
  </si>
  <si>
    <t>0.950 L BOTELLA GEAR OIL API GL-1 SAE 250</t>
  </si>
  <si>
    <t>PT11500012</t>
  </si>
  <si>
    <t>5.000 L GARRAFA GEAR OIL API GL-1 SAE 250</t>
  </si>
  <si>
    <t>PT11500013</t>
  </si>
  <si>
    <t>19.000 L CUBETA GEAR OIL API GL-1 SAE 250</t>
  </si>
  <si>
    <t>PT11500014</t>
  </si>
  <si>
    <t>200.000 L TAMBOR GEAR OIL API GL-1 SAE 250</t>
  </si>
  <si>
    <t>PT00500001</t>
  </si>
  <si>
    <t>19.000 L CUBETA SUPER TRACTOR MULTIPROPOSITO</t>
  </si>
  <si>
    <t>PT A.HIDRAULICOS</t>
  </si>
  <si>
    <t>TRACTOR</t>
  </si>
  <si>
    <t>PT00400001</t>
  </si>
  <si>
    <t>1.000 L GRANEL SUPER TRACTOR MULTIPROPOSITO</t>
  </si>
  <si>
    <t>HIDRAULICO MULTIUSOS</t>
  </si>
  <si>
    <t>PT00500002</t>
  </si>
  <si>
    <t>200.000 L TAMBOR SUPER TRACTOR MULTIPROPOSITO</t>
  </si>
  <si>
    <t>PT00100002</t>
  </si>
  <si>
    <t>200.000 L TAMBOR ROSHFRANS DIELECTRIC</t>
  </si>
  <si>
    <t>PT A. DIELECTRICOS</t>
  </si>
  <si>
    <t>DIELECTRIC</t>
  </si>
  <si>
    <t>PT43100001</t>
  </si>
  <si>
    <t>0.250 KG TARRO GRASA GRAFITADA FIBROSA CR</t>
  </si>
  <si>
    <t>PT GRASAS</t>
  </si>
  <si>
    <t>GRAFITADA FIBROSA CR</t>
  </si>
  <si>
    <t>PT43100002</t>
  </si>
  <si>
    <t>0.425 KG TARRO GRASA GRAFITADA FIBROSA CR</t>
  </si>
  <si>
    <t>PT43100003</t>
  </si>
  <si>
    <t>0.850 KG TARRO GSA GRAF FIBROSA CR</t>
  </si>
  <si>
    <t>PT43100004</t>
  </si>
  <si>
    <t>16.000 KG CUBETA GRASA GRAFITADA FIBROSA CR</t>
  </si>
  <si>
    <t>PT43100005</t>
  </si>
  <si>
    <t>170.000 KG TAMBOR GRASA GRAFITADA FIBROSA CR</t>
  </si>
  <si>
    <t>PT42800001</t>
  </si>
  <si>
    <t>16.000 KG CUBETA GRASA CHASIS 1 CR</t>
  </si>
  <si>
    <t>CHASIS</t>
  </si>
  <si>
    <t>PT42800002</t>
  </si>
  <si>
    <t>16.000 KG CUBETA GRASA CHASIS 2 CR</t>
  </si>
  <si>
    <t>PT42800003</t>
  </si>
  <si>
    <t>16.000 KG CUBETA GRASA CHASIS 3 CR</t>
  </si>
  <si>
    <t>PT42800004</t>
  </si>
  <si>
    <t>170.000 KG TAMBOR GRASA CHASIS 1 CR</t>
  </si>
  <si>
    <t>PT42800005</t>
  </si>
  <si>
    <t>170.000 KG TAMBOR GRASA CHASIS 2 CR</t>
  </si>
  <si>
    <t>PT42800006</t>
  </si>
  <si>
    <t>170.000 KG TAMBOR GRASA CHASIS 3 CR</t>
  </si>
  <si>
    <t>PT40400001</t>
  </si>
  <si>
    <t>0.250 KG TARRO GRASA BAT 3</t>
  </si>
  <si>
    <t>BAT</t>
  </si>
  <si>
    <t>PT40400002</t>
  </si>
  <si>
    <t>0.425 KG TARRO GRASA BAT 3</t>
  </si>
  <si>
    <t>PT40400003</t>
  </si>
  <si>
    <t>0.850 KG TARRO GRASA BAT 3</t>
  </si>
  <si>
    <t>PT40400004</t>
  </si>
  <si>
    <t>16.000 KG CUBETA GRASA BAT 3</t>
  </si>
  <si>
    <t>PT40400005</t>
  </si>
  <si>
    <t>170.000 KG TAMBOR GRASA BAT 3</t>
  </si>
  <si>
    <t>PT40300001</t>
  </si>
  <si>
    <t>16.000 KG CUBETA GRASA BALIT PLUS 2</t>
  </si>
  <si>
    <t>BALIT EP</t>
  </si>
  <si>
    <t>PT40300002</t>
  </si>
  <si>
    <t>170.000 KG TAMBOR GRASA BALIT PLUS</t>
  </si>
  <si>
    <t>PT40000001</t>
  </si>
  <si>
    <t>3.500 KG CUBETA GRASA BALIT</t>
  </si>
  <si>
    <t>BALIT</t>
  </si>
  <si>
    <t>PT40000002</t>
  </si>
  <si>
    <t>7.000 KG CUBETA GRASA BALIT</t>
  </si>
  <si>
    <t>PT40000003</t>
  </si>
  <si>
    <t>16.000 KG CUBETA GRASA BALIT 2</t>
  </si>
  <si>
    <t>PT40000004</t>
  </si>
  <si>
    <t>170.000 KG TAMBOR GRASA BALIT</t>
  </si>
  <si>
    <t>PT40200001</t>
  </si>
  <si>
    <t>16.000 KG CUBETA GRASA BALIT COMPLEX PLUS 2</t>
  </si>
  <si>
    <t>BALIT COMPLEX EP</t>
  </si>
  <si>
    <t>PT40200002</t>
  </si>
  <si>
    <t>170.000 KG TAMBOR GRASA BALIT COMPLEX PLUS</t>
  </si>
  <si>
    <t>PT07200003</t>
  </si>
  <si>
    <t>0.950 L BOTELLA MOTONIC 2 TIEMPOS API TC.</t>
  </si>
  <si>
    <t>PT09800001</t>
  </si>
  <si>
    <t>1.000 L GRANEL ACEITE SINTETICO VOLTRO CNG SAE 10W-40</t>
  </si>
  <si>
    <t>SINTETICO VOLTRO</t>
  </si>
  <si>
    <t>PT09800003</t>
  </si>
  <si>
    <t>200.000 L TAMBOR ACEITE SINTETICO VOLTRO CNG SAE 10W-40</t>
  </si>
  <si>
    <t>PT07700001</t>
  </si>
  <si>
    <t>5.000 L GARRAFA Ti-22m API SN SAE 15W-40</t>
  </si>
  <si>
    <t>ROSHFRANS Ti-22m</t>
  </si>
  <si>
    <t>PT07700002</t>
  </si>
  <si>
    <t>19.000 L CUBETA Ti-22m API SN SAE 15W-40</t>
  </si>
  <si>
    <t>PT07700004</t>
  </si>
  <si>
    <t>19.000 L CUBETA Ti-22m API SN SAE 20W-50</t>
  </si>
  <si>
    <t>PT07700005</t>
  </si>
  <si>
    <t>200.000 L TAMBOR Ti-22m API SN SAE 20W-50</t>
  </si>
  <si>
    <t>PT08500001</t>
  </si>
  <si>
    <t>0.950 L BOTELLA  Ti-22 SINTETICO API SN ILSAC GF-5 SAE 10W-30</t>
  </si>
  <si>
    <t>SINTETICO ROSHFRANS Ti-22</t>
  </si>
  <si>
    <t>PT08500002</t>
  </si>
  <si>
    <t>19.000 L CUBETA Ti-22 SINTETICO API SN ILSAC GF-5 SAE 10W-30</t>
  </si>
  <si>
    <t>PT08500003</t>
  </si>
  <si>
    <t>200.000 L TAMBOR  Ti-22 SINTETICO API SN ILSAC GF-5 SAE 10W-30</t>
  </si>
  <si>
    <t>PT12100001</t>
  </si>
  <si>
    <t>19.000 L CUBETA ACEITE GEAR PLUS CD-50</t>
  </si>
  <si>
    <t>SINTETICO GEAR PLUS</t>
  </si>
  <si>
    <t>PT60500003</t>
  </si>
  <si>
    <t>0.950 L ROSHPACK LIQUIDO LIMPIAPARABRISAS USO DIRECTO</t>
  </si>
  <si>
    <t>PT61700001</t>
  </si>
  <si>
    <t>0.443 L BOTE ADITIVO ROSHFRANS PREMIUM</t>
  </si>
  <si>
    <t>ROSHFRANS</t>
  </si>
  <si>
    <t>PT61700002</t>
  </si>
  <si>
    <t>0.443 L BOTE ADITIVO ROSHFRANS MEDIUM   6 PZAS</t>
  </si>
  <si>
    <t>PT61700003</t>
  </si>
  <si>
    <t>0.443 L BOTE ADITIVO ROSHFRANS HEAVY</t>
  </si>
  <si>
    <t>PT07300003</t>
  </si>
  <si>
    <t>19.000 L CUBETA MOTONIC 4 TIEMPOS SAE 15W 40</t>
  </si>
  <si>
    <t>MOTONIC 4 TIEMPOS</t>
  </si>
  <si>
    <t>PT07300004</t>
  </si>
  <si>
    <t>19.000 L CUBETA MOTONIC 4 TIEMPOS SAE 20W 50</t>
  </si>
  <si>
    <t>PT07300005</t>
  </si>
  <si>
    <t>0.950 L BOTELLA MOTONIC 4 TIEMPOS SAE 15W 40</t>
  </si>
  <si>
    <t>PT07400002</t>
  </si>
  <si>
    <t>200.000 L TAMBOR MOTORMATIC RHF-15 SAE 25W-60</t>
  </si>
  <si>
    <t>PT61400003</t>
  </si>
  <si>
    <t>0.440 L BOTE ADITIVO MC-2</t>
  </si>
  <si>
    <t>MC-2</t>
  </si>
  <si>
    <t>PT61400004</t>
  </si>
  <si>
    <t>0.950 L BOTE ADITIVO MC-2</t>
  </si>
  <si>
    <t>PT55700001</t>
  </si>
  <si>
    <t>19.000 L CUBETA ANTICONGELANTE VOLTRO CONCENTRADO</t>
  </si>
  <si>
    <t>VOLTRO CONCENTRADO</t>
  </si>
  <si>
    <t>PT61200003</t>
  </si>
  <si>
    <t>200.000 L TAMBOR LIQUIDO PARA FRENOS DOT-3</t>
  </si>
  <si>
    <t>LPF 3</t>
  </si>
  <si>
    <t>PT55000002</t>
  </si>
  <si>
    <t>0.950 L GARRAFA REFRIGERANTE CLIMATIZADO</t>
  </si>
  <si>
    <t>PT55100001</t>
  </si>
  <si>
    <t>1.000 L GRANEL REFRIGERANTE ROSHFRANS CLIMATIZADO DIESEL</t>
  </si>
  <si>
    <t>CLIMATIZADO DIESEL</t>
  </si>
  <si>
    <t>PT55500001</t>
  </si>
  <si>
    <t>1.000 L GRANEL REFRIGERANTE ROSHFRANS COOLANT DIESEL LONG LIFE</t>
  </si>
  <si>
    <t>DIESEL LONG LIFE</t>
  </si>
  <si>
    <t>PT55500002</t>
  </si>
  <si>
    <t>200.000 L TAMBOR REFRIGERANTE ROSHFRANS COOLANT DIESEL LONG LIFE</t>
  </si>
  <si>
    <t>PT55500003</t>
  </si>
  <si>
    <t>19.000 L CUB REFRIGERANTE ROSHFRANS COOLANT DIESEL LONG LIFE</t>
  </si>
  <si>
    <t>PT55500004</t>
  </si>
  <si>
    <t>3.785 L GARRAFA REFRIGERANTE ROSHFRANS COOLANT DIESEL LONG LIFE</t>
  </si>
  <si>
    <t>PT08500004</t>
  </si>
  <si>
    <t>0.950 L BOTELLA Ti-22 100 API SN/ILSAC GF-5 SAE 5W-30  EXPORTACION</t>
  </si>
  <si>
    <t>PT55200003</t>
  </si>
  <si>
    <t>200.000 L TAMBOR ANTICONGELANTE CONCENTRADO</t>
  </si>
  <si>
    <t>PT55200004</t>
  </si>
  <si>
    <t>3.785 L GARRAFA ANTICONGELANTE CONCENTRADO</t>
  </si>
  <si>
    <t>PT55400002</t>
  </si>
  <si>
    <t>3.785 L GARRAFA REFRIGERANTE COOLANT</t>
  </si>
  <si>
    <t>PT55400003</t>
  </si>
  <si>
    <t>1.000 L GRANEL REFRIGERANTE COOLANT</t>
  </si>
  <si>
    <t>PT55700002</t>
  </si>
  <si>
    <t>200.000 L TAMBOR ANTICONGELANTE VOLTRO CONCENTRADO</t>
  </si>
  <si>
    <t>PT10100001</t>
  </si>
  <si>
    <t>1.000 L GRANEL VOLTRO EUROFLEET 3 SAE 10W-40</t>
  </si>
  <si>
    <t>VOLTRO EUROFLEET 3</t>
  </si>
  <si>
    <t>PT10100002</t>
  </si>
  <si>
    <t>19.000 L CUBETA VOLTRO EUROFLEET 3 SAE 10W-40</t>
  </si>
  <si>
    <t>PT10100003</t>
  </si>
  <si>
    <t>200.000 L TAMBOR VOLTRO EUROFLEET 3 SAE 10W-40</t>
  </si>
  <si>
    <t>PT10000001</t>
  </si>
  <si>
    <t>1.000 L GRANEL SINTETICO VOLTRO AMERICANFLEET API CJ-4/SN SAE 5W-40</t>
  </si>
  <si>
    <t>VOLTRO AMERICANFLEET</t>
  </si>
  <si>
    <t>PT10000002</t>
  </si>
  <si>
    <t>19.000 L CUBETA  SINTETICO VOLTRO AMERICANFLEET API CJ-4/SN SAE 5W-40</t>
  </si>
  <si>
    <t>PT10000003</t>
  </si>
  <si>
    <t>200.000 L TAMBOR  SINTETICO VOLTRO AMERICANFLEET API CJ-4/SN SAE 5W-40</t>
  </si>
  <si>
    <t>PT43100006</t>
  </si>
  <si>
    <t>7.000 KG CUBETA GRASA GRAFITADA FIBROSA CR</t>
  </si>
  <si>
    <t>PT42800007</t>
  </si>
  <si>
    <t>7.000 KG CUBETA GRASA CHASIS 2 CR</t>
  </si>
  <si>
    <t>PT40400006</t>
  </si>
  <si>
    <t>7.000 KG CUBETA GRASA BAT 3</t>
  </si>
  <si>
    <t>PT10400001</t>
  </si>
  <si>
    <t>5.000 L GARRAFA Ti-22 DSL API CF SAE 20W-50</t>
  </si>
  <si>
    <t>VOLTRO MAX POWER</t>
  </si>
  <si>
    <t>PT10400004</t>
  </si>
  <si>
    <t>200.000 L TAMBOR Ti-22 DSL API CF SAE 15W-40</t>
  </si>
  <si>
    <t>PT10300001</t>
  </si>
  <si>
    <t>1.000 L GRANEL VOLTRO DIESEL FORCE API CI-4/SL SAE 15W-40</t>
  </si>
  <si>
    <t>VOLTRO FORCE</t>
  </si>
  <si>
    <t>PT10300002</t>
  </si>
  <si>
    <t>200.000 L TAMBOR VOLTRO DIESEL FORCE API CI-4/SL SAE 15W-40</t>
  </si>
  <si>
    <t>PT10600001</t>
  </si>
  <si>
    <t>200.000 L TAMBOR  SEMISINTETICO VOLTRO PRO API CJ-4/SN SAE 15W-40</t>
  </si>
  <si>
    <t>VOLTRO PRO</t>
  </si>
  <si>
    <t>PT40300003</t>
  </si>
  <si>
    <t>7.000 KG CUBETA GRASA BALIT PLUS</t>
  </si>
  <si>
    <t>PT08500005</t>
  </si>
  <si>
    <t>19.000 L CUBETA ROSHFRANS Ti-22 API SM SAE 10W-40</t>
  </si>
  <si>
    <t>PT10300003</t>
  </si>
  <si>
    <t>200.000 L TAMBOR VOLTRO DIESEL FORCE API CI-4/SL SAE 20W-50</t>
  </si>
  <si>
    <t>PT12300001</t>
  </si>
  <si>
    <t>5.000 L GARRAFA SUPER ATF DEX-III-MERC</t>
  </si>
  <si>
    <t>SUPER-ATF</t>
  </si>
  <si>
    <t>PT12400003</t>
  </si>
  <si>
    <t>0.950 L BOTELLA TRANSMISION AUTOMATICA ATF DEXRON II</t>
  </si>
  <si>
    <t>PT11200001</t>
  </si>
  <si>
    <t>0.950 L BOTELLA ATF ALLPOWER MULTIVEHICULOS</t>
  </si>
  <si>
    <t>ATF ALL POWER MULTIVEHICULOS</t>
  </si>
  <si>
    <t>PT12300002</t>
  </si>
  <si>
    <t>0.950 L BOTELLA SUPER ATF DEX-III-MERC</t>
  </si>
  <si>
    <t>PT12300003</t>
  </si>
  <si>
    <t>19.000 L CUBETA SUPER ATF DEX-III-MERC</t>
  </si>
  <si>
    <t>PT12300004</t>
  </si>
  <si>
    <t>200.000 L TAMBOR SUPER ATF DEX-III-MERC</t>
  </si>
  <si>
    <t>PT08300001</t>
  </si>
  <si>
    <t>0.950 L BOTELLA SPEED RACING GT SEMISINTETICO API SM SAE 10W-50</t>
  </si>
  <si>
    <t>SEMI SINTETICO SPEED RACING</t>
  </si>
  <si>
    <t>PT11200002</t>
  </si>
  <si>
    <t>200.000 L TAMBOR ATF ALLPOWER MULTIVEHICULOS</t>
  </si>
  <si>
    <t>PT11200003</t>
  </si>
  <si>
    <t>1.000 L GRANEL ATF ALLPOWER MULTIVEHICULOS</t>
  </si>
  <si>
    <t>PT12300005</t>
  </si>
  <si>
    <t>0.950 L ROSHPACK TRANSMISION AUTOMATICA SUPER ATF DEXRON-III</t>
  </si>
  <si>
    <t>PT07000004</t>
  </si>
  <si>
    <t>4.000 L ROSHPACK  HI ENERGY API SL SAE 25W-50</t>
  </si>
  <si>
    <t>PT07000005</t>
  </si>
  <si>
    <t>4.000 L ROSHPACK HI-ENERGY API SL SAE  20W-50</t>
  </si>
  <si>
    <t>PT06900006</t>
  </si>
  <si>
    <t>4.000 L ROSHPACK SUPER HD API SL SAE 40</t>
  </si>
  <si>
    <t>PT06900007</t>
  </si>
  <si>
    <t>4.000 L ROSHPACK SUPER HD API SL SAE 50</t>
  </si>
  <si>
    <t>PT06900008</t>
  </si>
  <si>
    <t>4.000 L ROSHPACK SUPER HD API SL SAE 60</t>
  </si>
  <si>
    <t>PT12400004</t>
  </si>
  <si>
    <t>5.000 L GARRAFA TRANSMISION AUTOMATICA ATF DEXRON II</t>
  </si>
  <si>
    <t>PT11900007</t>
  </si>
  <si>
    <t>5.000 L GARRAFA MULTITRANS P TRANSMISION STD API GL-4 SAE 90</t>
  </si>
  <si>
    <t>PT11900008</t>
  </si>
  <si>
    <t>5.000 L GARRAFA MULTITRANS P TRANSMISION STD API GL-4 SAE 250</t>
  </si>
  <si>
    <t>PT12200011</t>
  </si>
  <si>
    <t>1.000 L GRANEL SUPER GEAR OIL API GL-5 SAE 90</t>
  </si>
  <si>
    <t>PT12200012</t>
  </si>
  <si>
    <t>1.000 L GRANEL SUPER GEAR OIL API GL-5 SAE 140</t>
  </si>
  <si>
    <t>PT07300006</t>
  </si>
  <si>
    <t>1.000 L GRANEL MOTONIC 4 TIEMPOS JASO MA2 SAE 20W-50</t>
  </si>
  <si>
    <t>PT06800003</t>
  </si>
  <si>
    <t>19.000 L CUBETA NAUTIC 4 TIEMPOS NMMA FC-W SAE 25W-40</t>
  </si>
  <si>
    <t>PT09900001</t>
  </si>
  <si>
    <t>1.000 L GRANEL VOLTRO + PLUS API CI-4 PLUS/SL SAE 15W-40</t>
  </si>
  <si>
    <t>VOLTRO + PLUS</t>
  </si>
  <si>
    <t>PT43100007</t>
  </si>
  <si>
    <t>3.500 KG CUBETA GRASA GRAFITADA FIBROSA CR</t>
  </si>
  <si>
    <t>PT42800008</t>
  </si>
  <si>
    <t>3.500 KG CUBETA GRASA CHASIS 1 CR</t>
  </si>
  <si>
    <t>PT42800009</t>
  </si>
  <si>
    <t>3.500 KG CUBETA GRASA CHASIS 2 CR</t>
  </si>
  <si>
    <t>PT40400007</t>
  </si>
  <si>
    <t>3.500 KG CUBETA GRASA BAT 3</t>
  </si>
  <si>
    <t>PT42800010</t>
  </si>
  <si>
    <t>3.500 KG CUBETA GRASA CHASIS 3 CR</t>
  </si>
  <si>
    <t>PT43200001</t>
  </si>
  <si>
    <t>0.250 KG TARRO GRASA JUNTAS HOMOCINETICAS</t>
  </si>
  <si>
    <t>JUNTAS HOMOCINETICAS</t>
  </si>
  <si>
    <t>PT10700004</t>
  </si>
  <si>
    <t>19.000 L CUBETA VOLTRO RAS SERIES 3 API CF SAE 50</t>
  </si>
  <si>
    <t>PT55200005</t>
  </si>
  <si>
    <t>0.950 L GARRAFA ANTICONGELANTE CONCENTRADO</t>
  </si>
  <si>
    <t>PT10300004</t>
  </si>
  <si>
    <t>19.000 L CUBETA VOLTRO FORCE API CI-4/SL SAE 15W-40</t>
  </si>
  <si>
    <t>PT10300005</t>
  </si>
  <si>
    <t>200.000 L TAMBOR VOLTRO FORCE API CI-4/SL SAE 15W-40</t>
  </si>
  <si>
    <t>PT10300006</t>
  </si>
  <si>
    <t>19.000 L CUBETA VOLTRO FORCE API CI-4/SL  SAE 20W-50</t>
  </si>
  <si>
    <t>PT10300007</t>
  </si>
  <si>
    <t>200.000 L TAMBOR  VOLTRO FORCE API CI-4/SL SAE 20W-50</t>
  </si>
  <si>
    <t>PT10700005</t>
  </si>
  <si>
    <t>200.000 L TAMBOR VOLTRO RAS SERIES 3 API CF/CF-2 SAE 50</t>
  </si>
  <si>
    <t>PT10700006</t>
  </si>
  <si>
    <t>5.000 L GARRAFA VOLTRO RAS SERIES 3 API CF/CF-2 SAE 40</t>
  </si>
  <si>
    <t>PT55400004</t>
  </si>
  <si>
    <t>19.000 L CUBETA REFRIGERANTE COOLANT</t>
  </si>
  <si>
    <t>PT12600001</t>
  </si>
  <si>
    <t>1.000 L GRANEL ACEITE VOLTRO GEAR API GL-5 SAE 80W-90</t>
  </si>
  <si>
    <t>VOLTRO GEAR</t>
  </si>
  <si>
    <t>PT12700001</t>
  </si>
  <si>
    <t>1.000 L GRANEL ACEITE VOLTRO SUPER GEAR API GL-5 SAE 85W-140</t>
  </si>
  <si>
    <t>VOLTRO SUPER GEAR</t>
  </si>
  <si>
    <t>PT11500016</t>
  </si>
  <si>
    <t>19.000 L CUBETA ACEITE VOLTRO SUPER GEAR API GL-5 SAE 85W-140</t>
  </si>
  <si>
    <t>PT12600002</t>
  </si>
  <si>
    <t>200.000 L TAMBOR ACEITE VOLTRO GEAR API GL-5 SAE 80W-90</t>
  </si>
  <si>
    <t>PT12700002</t>
  </si>
  <si>
    <t>200.000 L TAMBOR ACEITE VOLTRO SUPER GEAR API GL-5 SAE 85W-140</t>
  </si>
  <si>
    <t>PT55400005</t>
  </si>
  <si>
    <t>200.000 L TAMBOR REFRIGERANTE COOLANT</t>
  </si>
  <si>
    <t>PT55300001</t>
  </si>
  <si>
    <t>200.000 L TAMBOR REFRIGERANTE COOLANT FORCE NOAT</t>
  </si>
  <si>
    <t>COOLANT FORCE NOAT</t>
  </si>
  <si>
    <t>PT55300002</t>
  </si>
  <si>
    <t>1.000 L GRANEL REFRIGERANTE COOLANT FORCE NOAT</t>
  </si>
  <si>
    <t>PT10700007</t>
  </si>
  <si>
    <t>5.000 L GARRAFA VOLTRO RAS SERIES 3 API CF/CF-2 SAE 50</t>
  </si>
  <si>
    <t>PT00300001</t>
  </si>
  <si>
    <t>0.950 L BOTELLA HIDRAULICO ANTIDESGASTE AW ISO VG 68</t>
  </si>
  <si>
    <t>HIDRAULICO</t>
  </si>
  <si>
    <t>PT00400002</t>
  </si>
  <si>
    <t>0.950 L BOTELLA HIDRAULICO TRACTOR MULTIUSOS</t>
  </si>
  <si>
    <t>PT00300002</t>
  </si>
  <si>
    <t>5.000 L GARRAFA HIDRAULICO ANTIDESGASTE AW ISO VG 68</t>
  </si>
  <si>
    <t>PT43200002</t>
  </si>
  <si>
    <t>16.000 KG CUBETA GRASA JUNTAS HOMOCINETICAS</t>
  </si>
  <si>
    <t>PT60200001</t>
  </si>
  <si>
    <t>0.310 L BOTELLA ADITIVO ARRANCADOR PARA MOTORES</t>
  </si>
  <si>
    <t>ARRANCADOR</t>
  </si>
  <si>
    <t>INACTIVO</t>
  </si>
  <si>
    <t>PT60700001</t>
  </si>
  <si>
    <t>0.350 L BOTELLA FLUIDO PARA DIRECCION HIDRAULICA</t>
  </si>
  <si>
    <t>DIRECCION HIDRAULICA</t>
  </si>
  <si>
    <t>PT55000003</t>
  </si>
  <si>
    <t>19.000 L CUBETA REFRIGERANTE CLIMATIZADO</t>
  </si>
  <si>
    <t>PT00200001</t>
  </si>
  <si>
    <t>1.000 L GRANEL HIDRATEC H-300 ISO VG 68</t>
  </si>
  <si>
    <t>HIDRATEC</t>
  </si>
  <si>
    <t>PT00200002</t>
  </si>
  <si>
    <t>200.000 L TAMBOR HIDRATEC H-300 ISO VG 68</t>
  </si>
  <si>
    <t>PT00200003</t>
  </si>
  <si>
    <t>19.000 L CUBETA HIDRATEC H-300 ISO VG 68</t>
  </si>
  <si>
    <t>PT11800001</t>
  </si>
  <si>
    <t>19.000 L CUBETA GEARTECH EUROFLEET SAE 75W-90</t>
  </si>
  <si>
    <t>GEARTECH EUROFLEET</t>
  </si>
  <si>
    <t>PT11800002</t>
  </si>
  <si>
    <t>200.000 L TAMBOR ACEITE GEARTECH EUROFLEET SAE 75W-90</t>
  </si>
  <si>
    <t>PT11600001</t>
  </si>
  <si>
    <t>19.000 L CUBETA ACEITE GEAR OIL EUROFLEET SAE 75W-80</t>
  </si>
  <si>
    <t>GEAR OIL EUROFLEET</t>
  </si>
  <si>
    <t>PT12200014</t>
  </si>
  <si>
    <t>19.000 L CUBETA SUPER GEAR OIL API GL-5 SAE 85W-140</t>
  </si>
  <si>
    <t>PT12200015</t>
  </si>
  <si>
    <t>200.000 L TAMBOR SUPER GEAR OIL API GL-5 SAE 85W-140</t>
  </si>
  <si>
    <t>PT40300004</t>
  </si>
  <si>
    <t>3.500 KG CUBETA GRASA BALIT PLUS</t>
  </si>
  <si>
    <t>PT11200004</t>
  </si>
  <si>
    <t>19.000 L CUBETA ATF ALLPOWER MULTIVEHICULOS</t>
  </si>
  <si>
    <t>PT43200003</t>
  </si>
  <si>
    <t>0.425 KG TARRO GRASA JUNTAS HOMOCINETICAS</t>
  </si>
  <si>
    <t>PT40300005</t>
  </si>
  <si>
    <t>7.000 KG CUBETA GRASA BALIT EP 3</t>
  </si>
  <si>
    <t>PT40300006</t>
  </si>
  <si>
    <t>16.000 KG CUBETA GRASA BALIT EP 3</t>
  </si>
  <si>
    <t>PT11400001</t>
  </si>
  <si>
    <t>200.000 L TAMBOR ACEITE GEAR PLUS CD-50</t>
  </si>
  <si>
    <t>GEAR MAX</t>
  </si>
  <si>
    <t>PT12000001</t>
  </si>
  <si>
    <t>200.000 L TAMBOR ACEITE GEAR MAX API GL-5 80W-140</t>
  </si>
  <si>
    <t>SINTETICO GEAR MAX</t>
  </si>
  <si>
    <t>PT12000002</t>
  </si>
  <si>
    <t>19.000 L CUBETA GEAR MAX API GL-5 80W-140</t>
  </si>
  <si>
    <t>PT11700001</t>
  </si>
  <si>
    <t>19.000 L CUBETA GEAR PLUS CD-700</t>
  </si>
  <si>
    <t>GEAR PLUS</t>
  </si>
  <si>
    <t>PT11700002</t>
  </si>
  <si>
    <t>200.000 L TAMBOR ACEITE GEAR PLUS CD-700</t>
  </si>
  <si>
    <t>PT12200016</t>
  </si>
  <si>
    <t>200.000 L TAMBOR SUPER GEAR OIL API GL-5 SAE 80W-90</t>
  </si>
  <si>
    <t>PT43200004</t>
  </si>
  <si>
    <t>170.000 KG TAMBOR GRASA JUNTAS HOMOCINETICAS</t>
  </si>
  <si>
    <t>PT06900010</t>
  </si>
  <si>
    <t>0.950 L BOTELLA HD HEAVY DUTY PLUS API SL SAE 50</t>
  </si>
  <si>
    <t>PT06900011</t>
  </si>
  <si>
    <t>5.000 L GARRAFA HD HEAVY DUTY PLUS API SL SAE 50</t>
  </si>
  <si>
    <t>PT06900012</t>
  </si>
  <si>
    <t>0.950 L BOTELLA HD HEAVY DUTY PLUS API SL SAE 60</t>
  </si>
  <si>
    <t>PT06900013</t>
  </si>
  <si>
    <t>5.000 L GARRAFA HD HEAVY DUTY PLUS API SL SAE 60</t>
  </si>
  <si>
    <t>PT06900014</t>
  </si>
  <si>
    <t>19.000 L CUBETA HD HEAVY DUTY PLUS API SL SAE 50</t>
  </si>
  <si>
    <t>PT06900015</t>
  </si>
  <si>
    <t>200.000 L TAMBOR HD HEAVY DUTY PLUS API SL SAE 50</t>
  </si>
  <si>
    <t>PT06900016</t>
  </si>
  <si>
    <t>19.000 L CUBETA HD HEAVY DUTY PLUS API SL SAE 60</t>
  </si>
  <si>
    <t>PT07500001</t>
  </si>
  <si>
    <t>200.000 L TAMBOR ROSHFRANS RACING API SL SAE 20W-50 AMBAR</t>
  </si>
  <si>
    <t>ROSHFRANS RACING</t>
  </si>
  <si>
    <t>PT12200017</t>
  </si>
  <si>
    <t>19.000 L CUBETA SUPER GEAR OIL API GL-5 SAE 80W-90</t>
  </si>
  <si>
    <t>PT06900017</t>
  </si>
  <si>
    <t>5.000 L GARRAFA HD HEAVY DUTY PLUS API SL SAE 40</t>
  </si>
  <si>
    <t>PT06900018</t>
  </si>
  <si>
    <t>0.950 L BOTELLA HD HEAVY DUTY PLUS API SL SAE 40</t>
  </si>
  <si>
    <t>PT07500002</t>
  </si>
  <si>
    <t>0.950 L BOTELLA ROSHFRANS RACING API SL SAE 15W-40</t>
  </si>
  <si>
    <t>PT60600001</t>
  </si>
  <si>
    <t>0.250 L BOTELLA ADITIVO DIESEL CLEAN YECTOR</t>
  </si>
  <si>
    <t>DIESEL CLEAN YECTOR</t>
  </si>
  <si>
    <t>PT06900019</t>
  </si>
  <si>
    <t>19.000 L CUBETA HD HEAVY DUTY PLUS API SL SAE 40</t>
  </si>
  <si>
    <t>PT07500003</t>
  </si>
  <si>
    <t>19.000 L CUBETA ROSHFRANS RACING API SL SAE 15W-40</t>
  </si>
  <si>
    <t>PT06900020</t>
  </si>
  <si>
    <t>19.000 L CUBETA HD+ HEAVY DUTY API SL SAE 20W-50</t>
  </si>
  <si>
    <t>PT06900021</t>
  </si>
  <si>
    <t>200.000 L TAMBOR HD+ HEAVY DUTY API SL SAE 20W-50</t>
  </si>
  <si>
    <t>PT10400005</t>
  </si>
  <si>
    <t>0.950 L ROSHPACK Ti-22 DSL API CF SAE 20W-50</t>
  </si>
  <si>
    <t>PT10500001</t>
  </si>
  <si>
    <t>1.000 L GRANEL VOLTRO MD API CI-4 SAE 10W-40</t>
  </si>
  <si>
    <t>VOLTRO MD</t>
  </si>
  <si>
    <t>PT06700001</t>
  </si>
  <si>
    <t>0.950 L BOTELLA 2 TIEMPOS NAUTIC PLUS NMMA TC-W3</t>
  </si>
  <si>
    <t>2 TIEMPOS NAUTIC PLUS</t>
  </si>
  <si>
    <t>PT06700002</t>
  </si>
  <si>
    <t>19.000 L CUBETA NAUTIC PLUS 2 TIEMPOS  NMMA TC-W3</t>
  </si>
  <si>
    <t>PT06700003</t>
  </si>
  <si>
    <t>200.000 L TAMBOR 2 TIEMPOS NAUTIC PLUS NMMA TC-W3</t>
  </si>
  <si>
    <t>PT00500003</t>
  </si>
  <si>
    <t>19.000 L CUBETA HIDRAULICO TRACTOR MULTIUSOS</t>
  </si>
  <si>
    <t>PT00500004</t>
  </si>
  <si>
    <t>200.000 L TAMBOR HIDRAULICO TRACTOR MULTIUSOS</t>
  </si>
  <si>
    <t>PT00400003</t>
  </si>
  <si>
    <t>1.000 L GRANEL HIDRAULICO TRACTOR MULTIUSOS</t>
  </si>
  <si>
    <t>PT00300003</t>
  </si>
  <si>
    <t>19.000 L CUBETA HIDRAULICO ANTIDESGASTE AW ISO VG  68</t>
  </si>
  <si>
    <t>PT00300004</t>
  </si>
  <si>
    <t>200.000 L TAMBOR HIDRAULICO ANTIDESGASTE AW ISO VG  68</t>
  </si>
  <si>
    <t>PT05500001</t>
  </si>
  <si>
    <t>19.000 L CUBETA INDUSTRIAL EP ISO VG 220</t>
  </si>
  <si>
    <t>PT A.INDUSTRIALES</t>
  </si>
  <si>
    <t>INDUSTRIAL EP</t>
  </si>
  <si>
    <t>PT42800011</t>
  </si>
  <si>
    <t>7.000 KG CUBETA GRASA CHASIS 1 CR</t>
  </si>
  <si>
    <t>PT42800012</t>
  </si>
  <si>
    <t>7.000 KG CUBETA GRASA CHASIS 3 CR</t>
  </si>
  <si>
    <t>PT55000004</t>
  </si>
  <si>
    <t>200.000 L TAMBOR REFRIGERANTE CLIMATIZADO</t>
  </si>
  <si>
    <t>PT55000005</t>
  </si>
  <si>
    <t>1.000 L GRANEL REFRIGERANTE CLIMATIZADO</t>
  </si>
  <si>
    <t>PT10100004</t>
  </si>
  <si>
    <t>19.000 L CUBETA SINTETICO VOLTRO EUROFLEET SAE 10W-40</t>
  </si>
  <si>
    <t>PT10100005</t>
  </si>
  <si>
    <t>200.000 L TAMBOR SINTETICO VOLTRO EUROFLEET SAE 10W-40</t>
  </si>
  <si>
    <t>PT10700008</t>
  </si>
  <si>
    <t>1.000 L GRANEL VOLTRO RAS SERIES 3 API CF/CF-2 SAE 40</t>
  </si>
  <si>
    <t>PT10300009</t>
  </si>
  <si>
    <t>1.000 L GRANEL VOLTRO FORCE API CI-4/SL SAE 20W-50</t>
  </si>
  <si>
    <t>PT10700009</t>
  </si>
  <si>
    <t>1.000 L GRANEL VOLTRO RAS SERIES 3 API CF SAE 50</t>
  </si>
  <si>
    <t>PT06700004</t>
  </si>
  <si>
    <t>1.000 L GRANEL ACEITE 2 TIEMPOS NAUTIC PLUS NMMA TCW-3</t>
  </si>
  <si>
    <t>PT10900001</t>
  </si>
  <si>
    <t>1.000 L GRANEL VOLTRO SUPER PLUS API CJ-4/SN SAE 15W-40</t>
  </si>
  <si>
    <t>VOLTRO SUPER PLUS</t>
  </si>
  <si>
    <t>PT11500017</t>
  </si>
  <si>
    <t>1.000 L GRANEL ACEITE GEAR OIL API GL-1 SAE 140</t>
  </si>
  <si>
    <t>PT12200018</t>
  </si>
  <si>
    <t>1.000 L GRANEL ACEITE SUPER GEAR OIL API GL-5 SAE 80W-90</t>
  </si>
  <si>
    <t>PT07300007</t>
  </si>
  <si>
    <t>200.000 L TAMBOR MOTONIC 4 TIEMPOS SAE 20W-50</t>
  </si>
  <si>
    <t>PT09900002</t>
  </si>
  <si>
    <t>19.000 L CUBETA VOLTRO + PLUS API CI-4 PLUS/SL SAE 15W-40</t>
  </si>
  <si>
    <t>PT09900003</t>
  </si>
  <si>
    <t>200.000 L TAMBOR VOLTRO + PLUS API CI-4 PLUS/SL SAE 15W-40</t>
  </si>
  <si>
    <t>PT00300006</t>
  </si>
  <si>
    <t>1.000 L GRANEL HIDRAULICO ANTIDESGASTE AW ISO VG  68</t>
  </si>
  <si>
    <t>PT12300007</t>
  </si>
  <si>
    <t>1.000 L GRANEL SUPER ATF DEX III MERCON</t>
  </si>
  <si>
    <t>PT55000006</t>
  </si>
  <si>
    <t>3.785 L GARRAFA REFRIGERANTE CLIMATIZADO</t>
  </si>
  <si>
    <t>PT12500003</t>
  </si>
  <si>
    <t>200.000 L TAMBOR ACEITE TRANSMISION CAT ALI 10W</t>
  </si>
  <si>
    <t>PT12500004</t>
  </si>
  <si>
    <t>200.000 L TAMBOR TRANSMISION CAT-ALI SAE 30</t>
  </si>
  <si>
    <t>PT12500005</t>
  </si>
  <si>
    <t>200.000 L TAMBOR ACEITE TRANSMISION CAT ALI SAE 50</t>
  </si>
  <si>
    <t>PT09100001</t>
  </si>
  <si>
    <t>200.000 L TAMBOR DIESEL FERROCARRIL G-IV SAE 40</t>
  </si>
  <si>
    <t>DIESEL FERROCARRIL</t>
  </si>
  <si>
    <t>PT12500006</t>
  </si>
  <si>
    <t>19.000 L CUBETA TRANSMISION CAT-ALI SAE 30</t>
  </si>
  <si>
    <t>PT12200019</t>
  </si>
  <si>
    <t>1.000 L GRANEL SUPER GEAR OIL API GL-5 SAE 85W140</t>
  </si>
  <si>
    <t>PT40200003</t>
  </si>
  <si>
    <t>0.400 KG TUBO DE GRASA BALIT COMPLEX PLUS</t>
  </si>
  <si>
    <t>PT40200004</t>
  </si>
  <si>
    <t>0.850 KG TARRO GRASA SUPER BALIT COMPLEX EP 2</t>
  </si>
  <si>
    <t>PT07000006</t>
  </si>
  <si>
    <t>0.950 L BOTELLA AK HI-ENERGY PLUS API SL SAE 25W-50</t>
  </si>
  <si>
    <t>PT10300010</t>
  </si>
  <si>
    <t>5.000 L GARRAFA VOLTRO DIESEL SERIES 3 API CI-4/SL SAE 15W-40</t>
  </si>
  <si>
    <t>PT61500001</t>
  </si>
  <si>
    <t>1.000 PZA APLICADOR PARA TUBO DE GRASA</t>
  </si>
  <si>
    <t>DEFAULT</t>
  </si>
  <si>
    <t>PT10400006</t>
  </si>
  <si>
    <t>0.950 L BOTELLA DIESEL HI-ENERGY CF-4 SAE 25W-50</t>
  </si>
  <si>
    <t>PT10400007</t>
  </si>
  <si>
    <t>5.000 L GARRAFA DIESEL HI-ENERGY CF-4 SAE 25W-50</t>
  </si>
  <si>
    <t>PT10400009</t>
  </si>
  <si>
    <t>200.000 L TAMBOR  DIESEL HI-ENERGY CF-4 SAE 25W-50</t>
  </si>
  <si>
    <t>PT61300001</t>
  </si>
  <si>
    <t>0.350 L BOTELLA LIQUIDO PARA FRENOS DOT 4</t>
  </si>
  <si>
    <t>LPF 4</t>
  </si>
  <si>
    <t>PT61300002</t>
  </si>
  <si>
    <t>0.950 L BOTELLA LIQUIDO PARA FRENOS DOT 4</t>
  </si>
  <si>
    <t>PT42900001</t>
  </si>
  <si>
    <t>3.500 KG CUBETA GRASA CHASIS e-LIT</t>
  </si>
  <si>
    <t>CHASIS E-LIT</t>
  </si>
  <si>
    <t>PT42900002</t>
  </si>
  <si>
    <t>16.000 KG CUBETA GRASA CHASIS e-LIT</t>
  </si>
  <si>
    <t>PT42900003</t>
  </si>
  <si>
    <t>170.000 KG TAMBOR GRASA CHASIS e-LIT</t>
  </si>
  <si>
    <t>PT42900004</t>
  </si>
  <si>
    <t>0.850 KG TARRO GRASA CHASIS e-LIT</t>
  </si>
  <si>
    <t>PT42900005</t>
  </si>
  <si>
    <t>7.000 KG CUBETA GRASA CHASIS e-LIT</t>
  </si>
  <si>
    <t>PT42900006</t>
  </si>
  <si>
    <t>0.425 KG TARRO GRASA CHASIS e-LIT</t>
  </si>
  <si>
    <t>PT42900007</t>
  </si>
  <si>
    <t>0.250 KG TARRO GRASA CHASIS e-LIT</t>
  </si>
  <si>
    <t>PT10400011</t>
  </si>
  <si>
    <t>200.000 L TAMBOR  DIESEL MAX POWER SERIES 3 API CF SAE 20W-50</t>
  </si>
  <si>
    <t>PT10900002</t>
  </si>
  <si>
    <t>200.000 L TAMBOR VOLTRO SUPER PLUS API CJ-4/SN SAE 15W-40</t>
  </si>
  <si>
    <t>PT10900003</t>
  </si>
  <si>
    <t>19.000 L CUBETA DIESEL VOLTRO SUPER PLUS API CJ-4/SN SAE 15W-40</t>
  </si>
  <si>
    <t>PT60400001</t>
  </si>
  <si>
    <t>0.250 L BOTELLA ADITIVO CLEAN YECTOR</t>
  </si>
  <si>
    <t>CLEAN YECTOR</t>
  </si>
  <si>
    <t>PT60000001</t>
  </si>
  <si>
    <t>0.250 L BOTELLA ADITIVO OCTAN</t>
  </si>
  <si>
    <t xml:space="preserve"> +OCTAN</t>
  </si>
  <si>
    <t>PT60900002</t>
  </si>
  <si>
    <t>0.250 L BOTELLA ADITIVO GAS CLEAN</t>
  </si>
  <si>
    <t>PT07200004</t>
  </si>
  <si>
    <t>0.250 L BOTELLA MOTONIC 2 TIEMPOS API TC</t>
  </si>
  <si>
    <t>PT61200004</t>
  </si>
  <si>
    <t>0.350 L BOTELLA LIQUIDO PARA FRENOS DOT 3</t>
  </si>
  <si>
    <t>PT61200005</t>
  </si>
  <si>
    <t>0.950 L BOTELLA LIQUIDO PARA FRENOS DOT 3</t>
  </si>
  <si>
    <t>PT60500004</t>
  </si>
  <si>
    <t>0.600 L DESENGRASANTE MULTIUSOS ELITE CAR CARE</t>
  </si>
  <si>
    <t>PT60500005</t>
  </si>
  <si>
    <t>0.600 L LIQUIDO LIMPIA PARABRISAS ELITE CAR CARE</t>
  </si>
  <si>
    <t>PT67000001</t>
  </si>
  <si>
    <t>0.600 L SHAMPOO PARA AUTOS ELITE CAR CARE</t>
  </si>
  <si>
    <t>PT60500006</t>
  </si>
  <si>
    <t>0.600 L ABRILLANTADOR VINIL ELITE CAR CARE</t>
  </si>
  <si>
    <t>PT60500007</t>
  </si>
  <si>
    <t>200.000 L DESENGRASANTE MULTIUSOS ELITE CAR CARE</t>
  </si>
  <si>
    <t>PT60500008</t>
  </si>
  <si>
    <t>20.000 L BIDON SHAMPOO PARA AUTOS ELIT CAR CARE</t>
  </si>
  <si>
    <t>PT60500009</t>
  </si>
  <si>
    <t>20.000 L BIDON DESENGRASANTE MULTIUSOS ELIT CAR CARE</t>
  </si>
  <si>
    <t>PT60500010</t>
  </si>
  <si>
    <t>20.000 L BIDON LIQUIDO LIMPIA PARABRISAS ELIT CAR CARE</t>
  </si>
  <si>
    <t>PT60500011</t>
  </si>
  <si>
    <t>20.000 L BIDON ABRILLANTADOR VINIL, PLASTICO,PIEL ETC. ELIT CAR CARE</t>
  </si>
  <si>
    <t>PT00800004</t>
  </si>
  <si>
    <t>1.000 L GRANEL ACEITE BÄTRAK DESNA ISO VG 32</t>
  </si>
  <si>
    <t>BÄTRAK DESNA</t>
  </si>
  <si>
    <t>PT00800005</t>
  </si>
  <si>
    <t>1.000 L GRANEL ACEITE BÄTRAK DESNA ISO VG 46</t>
  </si>
  <si>
    <t>PT00800006</t>
  </si>
  <si>
    <t>1.000 L GRANEL ACEITE BÄTRAK DESNA ISO VG 68</t>
  </si>
  <si>
    <t>PT00800007</t>
  </si>
  <si>
    <t>1.000 L GRANEL ACEITE BÄTRAK DESNA ISO VG 100</t>
  </si>
  <si>
    <t>PT00800008</t>
  </si>
  <si>
    <t>1.000 L GRANEL ACEITE BÄTRAK DESNA ISO VG 150</t>
  </si>
  <si>
    <t>PT00800009</t>
  </si>
  <si>
    <t>1.000 L GRANEL ACEITE BÄTRAK DESNA ISO VG 220</t>
  </si>
  <si>
    <t>PT01000004</t>
  </si>
  <si>
    <t>1.000 L GRANEL ACEITE BÄTRAK DESNA HVI ISO VG 46</t>
  </si>
  <si>
    <t>BÄTRAK DESNA HVI</t>
  </si>
  <si>
    <t>PT01000005</t>
  </si>
  <si>
    <t>1.000 L GRANEL ACEITE BÄTRAK DESNA HVI ISO VG 68</t>
  </si>
  <si>
    <t>PT00900002</t>
  </si>
  <si>
    <t>1.000 L GRANEL ACEITE BÄTRAK DESNA FZ ISO VG 46</t>
  </si>
  <si>
    <t>BÄTRAK DESNA FZ</t>
  </si>
  <si>
    <t>PT01200001</t>
  </si>
  <si>
    <t>1.000 L GRANEL ACEITE BÄTRAK DESNA SYNTHEX ISO VG 32</t>
  </si>
  <si>
    <t>BÄTRAK DESNA SYNTEX</t>
  </si>
  <si>
    <t>PT01200003</t>
  </si>
  <si>
    <t>1.000 L GRANEL ACEITE BÄTRAK DESNA SYNTHEX ISO VG 68</t>
  </si>
  <si>
    <t>PT05300002</t>
  </si>
  <si>
    <t>1.000 L GRANEL ACEITE BÄTRAK ZOLOVIC ISO VG 68</t>
  </si>
  <si>
    <t>BÄTRAK ZOLOVIC</t>
  </si>
  <si>
    <t>PT02300004</t>
  </si>
  <si>
    <t>1.000 L GRANEL ACEITE BÄTRAK KHOROL ISO VG 68</t>
  </si>
  <si>
    <t>BÄTRAK KHOROL</t>
  </si>
  <si>
    <t>PT02300007</t>
  </si>
  <si>
    <t>1.000 L GRANEL ACEITE BÄTRAK KHOROL ISO VG 220</t>
  </si>
  <si>
    <t>PT05100003</t>
  </si>
  <si>
    <t>1.000 L GRANEL ACEITE BÄTRAK ZOLOVE ISO VG 22</t>
  </si>
  <si>
    <t>BÄTRAK ZOLOVE</t>
  </si>
  <si>
    <t>PT05100005</t>
  </si>
  <si>
    <t>1.000 L GRANEL ACEITE BÄTRAK ZOLOVE ISO VG 46</t>
  </si>
  <si>
    <t>PT05100006</t>
  </si>
  <si>
    <t>1.000 L GRANEL ACEITE BÄTRAK ZOLOVE ISO VG 68</t>
  </si>
  <si>
    <t>PT05100008</t>
  </si>
  <si>
    <t>1.000 L GRANEL ACEITE BÄTRAK ZOLOVE ISO VG 150</t>
  </si>
  <si>
    <t>PT05100009</t>
  </si>
  <si>
    <t>1.000 L GRANEL ACEITE BÄTRAK ZOLOVE ISO VG 220</t>
  </si>
  <si>
    <t>PT03100001</t>
  </si>
  <si>
    <t>1.000 L GRANEL ACEITE BÄTRAK KRASNE ISO VG 32</t>
  </si>
  <si>
    <t>BÄTRAK KRASNE</t>
  </si>
  <si>
    <t>PT03100002</t>
  </si>
  <si>
    <t>1.000 L GRANEL ACEITE BÄTRAK KRASNE ISO VG 46</t>
  </si>
  <si>
    <t>PT03100004</t>
  </si>
  <si>
    <t>1.000 L GRANEL ACEITE BÄTRAK KRASNE ISO VG 100</t>
  </si>
  <si>
    <t>PT03400001</t>
  </si>
  <si>
    <t>1.000 L GRANEL ACEITE BÄTRAK KRASNE SUPER PREMIUM ISO VG 32</t>
  </si>
  <si>
    <t>BÄTRAK KRASNE SUPER PREMIUM</t>
  </si>
  <si>
    <t>PT03400002</t>
  </si>
  <si>
    <t>1.000 L GRANEL ACEITE BÄTRAK KRASNE SUPER PREMIUM ISO VG 46</t>
  </si>
  <si>
    <t>PT03900001</t>
  </si>
  <si>
    <t>1.000 L GRANEL ACEITE BÄTRAK NHOPOL ISO VG 68</t>
  </si>
  <si>
    <t>BÄTRAK NHOPOL</t>
  </si>
  <si>
    <t>PT03900004</t>
  </si>
  <si>
    <t>1.000 L GRANEL ACEITE BÄTRAK NHOPOL ISO VG 220</t>
  </si>
  <si>
    <t>PT03900006</t>
  </si>
  <si>
    <t>1.000 L GRANEL ACEITE BÄTRAK NHOPOL ISO VG 460</t>
  </si>
  <si>
    <t>PT04000001</t>
  </si>
  <si>
    <t>1.000 L GRANEL ACEITE BÄTRAK NOVE LIGERO ISO VG 32</t>
  </si>
  <si>
    <t>BÄTRAK NOVE</t>
  </si>
  <si>
    <t>PT04000002</t>
  </si>
  <si>
    <t>1.000 L GRANEL ACEITE BÄTRAK NOVE MEDIANO ISO VG 32</t>
  </si>
  <si>
    <t>PT04000004</t>
  </si>
  <si>
    <t>1.000 L GRANEL ACEITE BÄTRAK NOVE EXTRAPESADO ISO VG 32</t>
  </si>
  <si>
    <t>PT05000001</t>
  </si>
  <si>
    <t>1.000 L GRANEL ACEITE BÄTRAK SUPER NOVE</t>
  </si>
  <si>
    <t>BÄTRAK SUPER NOVE</t>
  </si>
  <si>
    <t>PT02100001</t>
  </si>
  <si>
    <t>1.000 L GRANEL ACEITE BÄTRAK KHERSON EP</t>
  </si>
  <si>
    <t>BÄTRAK KHERSON EP</t>
  </si>
  <si>
    <t>PT04800001</t>
  </si>
  <si>
    <t>1.000 L GRANEL ACEITE BÄTRAK SOLCOV ISO VG-32</t>
  </si>
  <si>
    <t>BÄTRAK SOLCOV</t>
  </si>
  <si>
    <t>PT04900001</t>
  </si>
  <si>
    <t>1.000 L GRANEL ACEITE BÄTRAK SOLCOV PREMIUM ISO VG-32</t>
  </si>
  <si>
    <t>BÄTRAK SOLCOV PREMIUM</t>
  </si>
  <si>
    <t>PT03600001</t>
  </si>
  <si>
    <t>1.000 L GRANEL ACEITE BÄTRAK LESK ISO VG 22</t>
  </si>
  <si>
    <t>BÄTRAK LESK</t>
  </si>
  <si>
    <t>PT03600002</t>
  </si>
  <si>
    <t>1.000 L GRANEL ACEITE BÄTRAK LESK ISO VG 32</t>
  </si>
  <si>
    <t>PT02200001</t>
  </si>
  <si>
    <t>1.000 L GRANEL ACEITE BÄTRAK KHOPIL SAE 40</t>
  </si>
  <si>
    <t>BÄTRAK KHOPIL</t>
  </si>
  <si>
    <t>PT02000001</t>
  </si>
  <si>
    <t>1.000 L GRANEL ACEITE BÄTRAK IVANO</t>
  </si>
  <si>
    <t>BÄTRAK IVANO</t>
  </si>
  <si>
    <t>PT01600001</t>
  </si>
  <si>
    <t>1.000 L GRANEL ACEITE BÄTRAK GULFSEA SUPERBEAR 3008</t>
  </si>
  <si>
    <t>BÄTRAK GULFSEA</t>
  </si>
  <si>
    <t>PT01600005</t>
  </si>
  <si>
    <t>1.000 L GRANEL ACEITE BÄTRAK GULFSEA POWER 4030</t>
  </si>
  <si>
    <t>PT01600006</t>
  </si>
  <si>
    <t>1.000 L GRANEL ACEITE BÄTRAK GULFSEA POWER 4040</t>
  </si>
  <si>
    <t>PT01600009</t>
  </si>
  <si>
    <t>1.000 L GRANEL ACEITE BÄTRAK GULFSEA CYLCARE DCA 5070H</t>
  </si>
  <si>
    <t>PT01600011</t>
  </si>
  <si>
    <t>1.000 L GRANEL ACEITE BÄTRAK GULFSEA POWER MDO 4012</t>
  </si>
  <si>
    <t>PT05000002</t>
  </si>
  <si>
    <t>1.000 L GRANEL ACEITE BÄTRAK SUPER NOVE ISO VG 60</t>
  </si>
  <si>
    <t>PT05400001</t>
  </si>
  <si>
    <t>1.000 L GRANEL ACEITE BÄTRAK RADOMISH B/E G-V SAE 40</t>
  </si>
  <si>
    <t>PT04400001</t>
  </si>
  <si>
    <t>1.000 L GRANEL ACEITE BÄTRAK RADOMISH G-V SAE 40</t>
  </si>
  <si>
    <t>BATRAK RADOMISH</t>
  </si>
  <si>
    <t>PT04400006</t>
  </si>
  <si>
    <t>1.000 L GRANEL ACEITE BATRAK RADOMISH G-V SAE 40 B2B</t>
  </si>
  <si>
    <t>PT04400007</t>
  </si>
  <si>
    <t>1.000 L GRANEL ACEITE BÄTRAK  KRASNE SUPER PREMIUM ISO VG 46 B2B</t>
  </si>
  <si>
    <t>PT11000001</t>
  </si>
  <si>
    <t>1.000 L GRANEL VOLTRO + PLUS API CI-4 PLUS/SL SAE 15W-40 B2B</t>
  </si>
  <si>
    <t>PT10300015</t>
  </si>
  <si>
    <t>1.000 L GRANEL VOLTRO DIESEL FORCE API CI-4/SL SAE 15W-40 B2B</t>
  </si>
  <si>
    <t>DIESEL VOLTRO PLUS</t>
  </si>
  <si>
    <t>PT00800013</t>
  </si>
  <si>
    <t>19.000 L CUBETA ACEITE BÄTRAK DESNA ISO VG  10</t>
  </si>
  <si>
    <t>PT00800014</t>
  </si>
  <si>
    <t>19.000 L CUBETA ACEITE BÄTRAK DESNA ISO VG  15</t>
  </si>
  <si>
    <t>PT00800015</t>
  </si>
  <si>
    <t>19.000 L CUBETA ACEITE BÄTRAK DESNA ISO VG  22</t>
  </si>
  <si>
    <t>PT00800016</t>
  </si>
  <si>
    <t>19.000 L CUBETA ACEITE BÄTRAK DESNA ISO VG  32</t>
  </si>
  <si>
    <t>PT00800017</t>
  </si>
  <si>
    <t>19.000 L CUBETA ACEITE BÄTRAK DESNA ISO VG  46</t>
  </si>
  <si>
    <t>PT00800018</t>
  </si>
  <si>
    <t>19.000 L CUBETA ACEITE BÄTRAK DESNA ISO VG  68</t>
  </si>
  <si>
    <t>PT00800019</t>
  </si>
  <si>
    <t>19.000 L CUBETA ACEITE BÄTRAK DESNA ISO VG  100</t>
  </si>
  <si>
    <t>PT00800020</t>
  </si>
  <si>
    <t>19.000 L CUBETA ACEITE BÄTRAK DESNA ISO VG  150</t>
  </si>
  <si>
    <t>PT00800021</t>
  </si>
  <si>
    <t>19.000 L CUBETA ACEITE BÄTRAK DESNA ISO VG  220</t>
  </si>
  <si>
    <t>PT00800022</t>
  </si>
  <si>
    <t>19.000 L CUBETA ACEITE BÄTRAK DESNA ISO VG  320</t>
  </si>
  <si>
    <t>PT00800023</t>
  </si>
  <si>
    <t>19.000 L CUBETA ACEITE BÄTRAK DESNA ISO VG  460</t>
  </si>
  <si>
    <t>PT00800024</t>
  </si>
  <si>
    <t>19.000 L CUBETA ACEITE BÄTRAK DESNA ISO VG  680</t>
  </si>
  <si>
    <t>PT01000007</t>
  </si>
  <si>
    <t>19.000 L CUBETA ACEITE BÄTRAK DESNA HVI ISO VG  15</t>
  </si>
  <si>
    <t>PT01000008</t>
  </si>
  <si>
    <t>19.000 L CUBETA ACEITE BÄTRAK DESNA HVI ISO VG  22</t>
  </si>
  <si>
    <t>PT01000009</t>
  </si>
  <si>
    <t>19.000 L CUBETA ACEITE BÄTRAK DESNA HVI ISO VG 32</t>
  </si>
  <si>
    <t>PT01000010</t>
  </si>
  <si>
    <t>19.000 L CUBETA ACEITE BÄTRAK DESNA HVI ISO VG 46</t>
  </si>
  <si>
    <t>PT01000011</t>
  </si>
  <si>
    <t>19.000 L CUBETA ACEITE BÄTRAK DESNA HVI ISO VG 68</t>
  </si>
  <si>
    <t>PT01000012</t>
  </si>
  <si>
    <t>19.000 L CUBETA ACEITE BÄTRAK DESNA HVI ISO VG 100</t>
  </si>
  <si>
    <t>PT00900005</t>
  </si>
  <si>
    <t>19.000 L CUBETA ACEITE BÄTRAK DESNA FZ ISO VG 32</t>
  </si>
  <si>
    <t>PT00900006</t>
  </si>
  <si>
    <t>19.000 L CUBETA ACEITE BÄTRAK DESNA FZ ISO VG 46</t>
  </si>
  <si>
    <t>PT00900007</t>
  </si>
  <si>
    <t>19.000 L CUBETA ACEITE BÄTRAK DESNA FZ ISO VG 68</t>
  </si>
  <si>
    <t>PT00900008</t>
  </si>
  <si>
    <t>19.000 L CUBETA ACEITE BÄTRAK DESNA FZ ISO VG 100</t>
  </si>
  <si>
    <t>PT01200004</t>
  </si>
  <si>
    <t>19.000 L CUBETA ACEITE BÄTRAK DESNA SYNTHEX ISO VG 32</t>
  </si>
  <si>
    <t>PT01200005</t>
  </si>
  <si>
    <t>19.000 L CUBETA ACEITE BÄTRAK DESNA SYNTHEX ISO VG 46</t>
  </si>
  <si>
    <t>PT01200006</t>
  </si>
  <si>
    <t>19.000 L CUBETA ACEITE BÄTRAK DESNA SYNTHEX ISO VG 68</t>
  </si>
  <si>
    <t>PT01300002</t>
  </si>
  <si>
    <t>19.000 L CUBETA ACEITE BÄTRAK DESNOVE</t>
  </si>
  <si>
    <t>BÄTRAK DESNOVE</t>
  </si>
  <si>
    <t>PT05300010</t>
  </si>
  <si>
    <t>19.000 L CUBETA ACEITE BÄTRAK ZOLOVIC ISO VG 46</t>
  </si>
  <si>
    <t>PT05300011</t>
  </si>
  <si>
    <t>19.000 L CUBETA ACEITE BÄTRAK ZOLOVIC ISO VG 68</t>
  </si>
  <si>
    <t>PT05300012</t>
  </si>
  <si>
    <t>19.000 L CUBETA ACEITE BÄTRAK ZOLOVIC ISO VG 100</t>
  </si>
  <si>
    <t>PT05300013</t>
  </si>
  <si>
    <t>19.000 L CUBETA ACEITE BÄTRAK ZOLOVIC ISO VG 150</t>
  </si>
  <si>
    <t>PT05300014</t>
  </si>
  <si>
    <t>19.000 L CUBETA ACEITE BÄTRAK ZOLOVIC ISO VG 220</t>
  </si>
  <si>
    <t>PT05300015</t>
  </si>
  <si>
    <t>19.000 L CUBETA ACEITE BÄTRAK ZOLOVIC ISO VG 320</t>
  </si>
  <si>
    <t>PT05300016</t>
  </si>
  <si>
    <t>19.000 L CUBETA ACEITE BÄTRAK ZOLOVIC ISO VG 460</t>
  </si>
  <si>
    <t>PT05300017</t>
  </si>
  <si>
    <t>19.000 L CUBETA ACEITE BÄTRAK ZOLOVIC ISO VG 680</t>
  </si>
  <si>
    <t>PT05300018</t>
  </si>
  <si>
    <t>19.000 L CUBETA ACEITE BÄTRAK ZOLOVIC ISO VG 1000</t>
  </si>
  <si>
    <t>PT02300012</t>
  </si>
  <si>
    <t>19.000 L CUBETA ACEITE BÄTRAK KHOROL ISO VG 32</t>
  </si>
  <si>
    <t>PT02300013</t>
  </si>
  <si>
    <t>19.000 L CUBETA ACEITE BÄTRAK KHOROL ISO VG 46</t>
  </si>
  <si>
    <t>PT02300014</t>
  </si>
  <si>
    <t>19.000 L CUBETA ACEITE BÄTRAK KHOROL ISO VG 68</t>
  </si>
  <si>
    <t>PT02300015</t>
  </si>
  <si>
    <t>19.000 L CUBETA ACEITE BÄTRAK KHOROL ISO VG 100</t>
  </si>
  <si>
    <t>PT02300016</t>
  </si>
  <si>
    <t>19.000 L CUBETA ACEITE BÄTRAK KHOROL ISO VG 150</t>
  </si>
  <si>
    <t>PT02300017</t>
  </si>
  <si>
    <t>19.000 L CUBETA ACEITE BÄTRAK KHOROL ISO VG 220</t>
  </si>
  <si>
    <t>PT02300018</t>
  </si>
  <si>
    <t>19.000 L CUBETA ACEITE BÄTRAK KHOROL ISO VG 320</t>
  </si>
  <si>
    <t>PT02300019</t>
  </si>
  <si>
    <t>19.000 L CUBETA ACEITE BÄTRAK KHOROL ISO VG 460</t>
  </si>
  <si>
    <t>PT02300020</t>
  </si>
  <si>
    <t>19.000 L CUBETA ACEITE BÄTRAK KHOROL ISO VG 680</t>
  </si>
  <si>
    <t>PT02300021</t>
  </si>
  <si>
    <t>19.000 L CUBETA ACEITE BÄTRAK KHOROL ISO VG1000</t>
  </si>
  <si>
    <t>PT05100014</t>
  </si>
  <si>
    <t>19.000 L CUBETA ACEITE BÄTRAK ZOLOVE ISO VG 10</t>
  </si>
  <si>
    <t>PT05100015</t>
  </si>
  <si>
    <t>19.000 L CUBETA ACEITE BÄTRAK ZOLOVE ISO VG 15</t>
  </si>
  <si>
    <t>PT05100016</t>
  </si>
  <si>
    <t>19.000 L CUBETA ACEITE BÄTRAK ZOLOVE ISO VG 22</t>
  </si>
  <si>
    <t>PT05100017</t>
  </si>
  <si>
    <t>19.000 L CUBETA ACEITE BÄTRAK ZOLOVE ISO VG 32</t>
  </si>
  <si>
    <t>PT05100018</t>
  </si>
  <si>
    <t>19.000 L CUBETA ACEITE BÄTRAK ZOLOVE ISO VG 46</t>
  </si>
  <si>
    <t>PT05100019</t>
  </si>
  <si>
    <t>19.000 L CUBETA ACEITE BÄTRAK ZOLOVE ISO VG 68</t>
  </si>
  <si>
    <t>PT05100020</t>
  </si>
  <si>
    <t>19.000 L CUBETA ACEITE BÄTRAK ZOLOVE ISO VG 100</t>
  </si>
  <si>
    <t>PT05100021</t>
  </si>
  <si>
    <t>19.000 L CUBETA ACEITE BÄTRAK ZOLOVE ISO VG 150</t>
  </si>
  <si>
    <t>PT05100022</t>
  </si>
  <si>
    <t>19.000 L CUBETA ACEITE BÄTRAK ZOLOVE ISO VG 220</t>
  </si>
  <si>
    <t>PT05100023</t>
  </si>
  <si>
    <t>19.000 L CUBETA ACEITE BÄTRAK ZOLOVE ISO VG 320</t>
  </si>
  <si>
    <t>PT05100025</t>
  </si>
  <si>
    <t>19.000 L CUBETA ACEITE BÄTRAK ZOLOVE ISO VG 680</t>
  </si>
  <si>
    <t>PT05200001</t>
  </si>
  <si>
    <t>19.000 L CUBETA ACEITE BÄTRAK ZOLOVE 100 N</t>
  </si>
  <si>
    <t>BATRAK ZOLOVE 100 N</t>
  </si>
  <si>
    <t>PT04100004</t>
  </si>
  <si>
    <t>19.000 L CUBETA ACEITE BÄTRAK ODESSA ISO VG 460</t>
  </si>
  <si>
    <t>BÄTRAK ODESSA</t>
  </si>
  <si>
    <t>PT04100005</t>
  </si>
  <si>
    <t>19.000 L CUBETA ACEITE BÄTRAK ODESSA ISO VG 680</t>
  </si>
  <si>
    <t>PT04100006</t>
  </si>
  <si>
    <t>19.000 L CUBETA ACEITE BÄTRAK ODESSA ISO VG 1000</t>
  </si>
  <si>
    <t>PT03100009</t>
  </si>
  <si>
    <t>19.000 L CUBETA ACEITE BÄTRAK KRASNE ISO VG 32</t>
  </si>
  <si>
    <t>PT03100010</t>
  </si>
  <si>
    <t>19.000 L CUBETA ACEITE BÄTRAK KRASNE ISO VG 46</t>
  </si>
  <si>
    <t>PT03100011</t>
  </si>
  <si>
    <t>19.000 L CUBETA ACEITE BÄTRAK KRASNE ISO VG 68</t>
  </si>
  <si>
    <t>PT03100012</t>
  </si>
  <si>
    <t>19.000 L CUBETA ACEITE BÄTRAK KRASNE ISO VG 100</t>
  </si>
  <si>
    <t>PT03100013</t>
  </si>
  <si>
    <t>19.000 L CUBETA ACEITE BÄTRAK KRASNE ISO VG 150</t>
  </si>
  <si>
    <t>PT03100014</t>
  </si>
  <si>
    <t>19.000 L CUBETA ACEITE BÄTRAK KRASNE ISO VG 220</t>
  </si>
  <si>
    <t>PT03100015</t>
  </si>
  <si>
    <t>19.000 L CUBETA ACEITE BÄTRAK KRASNE ISO VG 320</t>
  </si>
  <si>
    <t>PT03200005</t>
  </si>
  <si>
    <t>19.000 L CUBETA ACEITE BÄTRAK KRASNE PLUS AW ISO VG 32</t>
  </si>
  <si>
    <t>BÄTRAK KRASNE PLUS AW</t>
  </si>
  <si>
    <t>PT03200006</t>
  </si>
  <si>
    <t>19.000 L CUBETA ACEITE BÄTRAK KRASNE PLUS AW ISO VG 46</t>
  </si>
  <si>
    <t>PT03200007</t>
  </si>
  <si>
    <t>19.000 L CUBETA ACEITE BÄTRAK KRASNE PLUS AW ISO VG 68</t>
  </si>
  <si>
    <t>PT03200008</t>
  </si>
  <si>
    <t>19.000 L CUBETA ACEITE BÄTRAK KRASNE PLUS AW ISO VG 100</t>
  </si>
  <si>
    <t>PT03300005</t>
  </si>
  <si>
    <t>19.000 L CUBETA ACEITE BÄTRAK KRASNE PREMIUM ISO VG 32</t>
  </si>
  <si>
    <t>BÄTRAK KRASNE PREMIUM</t>
  </si>
  <si>
    <t>PT03300006</t>
  </si>
  <si>
    <t>19.000 L CUBETA ACEITE BÄTRAK KRASNE PREMIUM ISO VG 46</t>
  </si>
  <si>
    <t>PT03300007</t>
  </si>
  <si>
    <t>19.000 L CUBETA ACEITE BÄTRAK KRASNE PREMIUM ISO VG 68</t>
  </si>
  <si>
    <t>PT03300008</t>
  </si>
  <si>
    <t>19.000 L CUBETA ACEITE BÄTRAK KRASNE PREMIUM ISO VG 100</t>
  </si>
  <si>
    <t>PT03400005</t>
  </si>
  <si>
    <t>19.000 L CUBETA ACEITE BÄTRAK KRASNE SUPER PREMIUM ISO VG 32</t>
  </si>
  <si>
    <t>PT03400006</t>
  </si>
  <si>
    <t>19.000 L CUBETA ACEITE BÄTRAK KRASNE SUPER PREMIUM ISO VG 46</t>
  </si>
  <si>
    <t>PT03400007</t>
  </si>
  <si>
    <t>19.000 L CUBETA ACEITE BÄTRAK KRASNE SUPER PREMIUM ISO VG 68</t>
  </si>
  <si>
    <t>PT03400008</t>
  </si>
  <si>
    <t>19.000 L CUBETA ACEITE BÄTRAK KRASNE SUPER PREMIUM ISO VG 100</t>
  </si>
  <si>
    <t>PT03900009</t>
  </si>
  <si>
    <t>19.000 L CUBETA ACEITE BÄTRAK NHOPOL ISO VG 68</t>
  </si>
  <si>
    <t>PT03900010</t>
  </si>
  <si>
    <t>19.000 L CUBETA ACEITE BÄTRAK NHOPOL ISO VG 100</t>
  </si>
  <si>
    <t>PT03900011</t>
  </si>
  <si>
    <t>19.000 L CUBETA ACEITE BÄTRAK NHOPOL ISO VG 150</t>
  </si>
  <si>
    <t>PT03900012</t>
  </si>
  <si>
    <t>19.000 L CUBETA ACEITE BÄTRAK NHOPOL ISO VG 220</t>
  </si>
  <si>
    <t>PT03900013</t>
  </si>
  <si>
    <t>19.000 L CUBETA ACEITE BÄTRAK NHOPOL ISO VG 320</t>
  </si>
  <si>
    <t>PT03900014</t>
  </si>
  <si>
    <t>19.000 L CUBETA ACEITE BÄTRAK NHOPOL ISO VG 460</t>
  </si>
  <si>
    <t>PT03900015</t>
  </si>
  <si>
    <t>19.000 L CUBETA ACEITE BÄTRAK NHOPOL ISO VG 680</t>
  </si>
  <si>
    <t>PT03900016</t>
  </si>
  <si>
    <t>19.000 L CUBETA ACEITE BÄTRAK NHOPOL ISO VG 1000</t>
  </si>
  <si>
    <t>PT04500007</t>
  </si>
  <si>
    <t>19.000 L CUBETA ACEITE BÄTRAK RHODAR SYNTHEX ISO VG 100</t>
  </si>
  <si>
    <t>BÄTRAK RHODAR SYNTEX</t>
  </si>
  <si>
    <t>PT04500008</t>
  </si>
  <si>
    <t>19.000 L CUBETA ACEITE BÄTRAK RHODAR SYNTHEX ISO VG 150</t>
  </si>
  <si>
    <t>PT04500009</t>
  </si>
  <si>
    <t>19.000 L CUBETA ACEITE BÄTRAK RHODAR SYNTHEX ISO VG 220</t>
  </si>
  <si>
    <t>PT04500010</t>
  </si>
  <si>
    <t>19.000 L CUBETA ACEITE BÄTRAK RHODAR SYNTHEX ISO VG 320</t>
  </si>
  <si>
    <t>PT04500011</t>
  </si>
  <si>
    <t>19.000 L CUBETA ACEITE BÄTRAK RHODAR SYNTHEX ISO VG 460</t>
  </si>
  <si>
    <t>PT04500012</t>
  </si>
  <si>
    <t>19.000 L CUBETA ACEITE BÄTRAK RHODAR SYNTHEX ISO VG 680</t>
  </si>
  <si>
    <t>PT02800005</t>
  </si>
  <si>
    <t>19.000 L CUBETA ACEITE BÄTRAK KOROB ISO VG 46</t>
  </si>
  <si>
    <t>BÄTRAK KOROB</t>
  </si>
  <si>
    <t>PT02800006</t>
  </si>
  <si>
    <t>19.000 L CUBETA ACEITE BÄTRAK KOROB ISO VG 68</t>
  </si>
  <si>
    <t>PT02800007</t>
  </si>
  <si>
    <t>19.000 L CUBETA ACEITE BÄTRAK KOROB ISO VG 100</t>
  </si>
  <si>
    <t>PT02800008</t>
  </si>
  <si>
    <t>19.000 L CUBETA ACEITE BÄTRAK KOROB ISO VG 150</t>
  </si>
  <si>
    <t>PT02500004</t>
  </si>
  <si>
    <t>19.000 L CUBETA ACEITE BÄTRAK KOBEL SYNTHEX ISO VG 68</t>
  </si>
  <si>
    <t>BÄTRAK KOBEL SYNTEX</t>
  </si>
  <si>
    <t>PT02500005</t>
  </si>
  <si>
    <t>19.000 L CUBETA ACEITE BÄTRAK KOBEL SYNTHEX ISO VG 100</t>
  </si>
  <si>
    <t>PT02500006</t>
  </si>
  <si>
    <t>19.000 L CUBETA ACEITE BÄTRAK KOBEL SYNTHEX ISO VG 150</t>
  </si>
  <si>
    <t>PT02900003</t>
  </si>
  <si>
    <t>19.000 L CUBETA ACEITE BÄTRAK KORSUN SYNTHEX ISO VG 38</t>
  </si>
  <si>
    <t>BÄTRAK KORSUN SYNTEX</t>
  </si>
  <si>
    <t>PT02900004</t>
  </si>
  <si>
    <t>19.000 L CUBETA ACEITE BÄTRAK KORSUN SYNTHEX ISO VG 55</t>
  </si>
  <si>
    <t>PT04200004</t>
  </si>
  <si>
    <t>19.000 L CUBETA ACEITE BÄTRAK PARHOVE SYNTHEX ISO VG 46</t>
  </si>
  <si>
    <t>BÄTRAK PARHOVE SYNTEX</t>
  </si>
  <si>
    <t>PT04200005</t>
  </si>
  <si>
    <t>19.000 L CUBETA ACEITE BÄTRAK PARHOVE SYNTHEX ISO VG 68</t>
  </si>
  <si>
    <t>PT04200006</t>
  </si>
  <si>
    <t>19.000 L CUBETA ACEITE BÄTRAK PARHOVE SYNTHEX ISO VG 100</t>
  </si>
  <si>
    <t>PT04000005</t>
  </si>
  <si>
    <t>19.000 L CUBETA ACEITE BÄTRAK NOVE LIGERO ISO VG 32</t>
  </si>
  <si>
    <t>PT04000006</t>
  </si>
  <si>
    <t>19.000 L CUBETA ACEITE BÄTRAK NOVE MEDIANO ISO VG 32</t>
  </si>
  <si>
    <t>PT04000007</t>
  </si>
  <si>
    <t>19.000 L CUBETA ACEITE BÄTRAK NOVE PESADO ISO VG 32</t>
  </si>
  <si>
    <t>PT04000008</t>
  </si>
  <si>
    <t>19.000 L CUBETA ACEITE BÄTRAK NOVE EXTRA PESADO ISO VG 32</t>
  </si>
  <si>
    <t>PT05000003</t>
  </si>
  <si>
    <t>19.000 L CUBETA ACEITE BÄTRAK SUPER NOVE</t>
  </si>
  <si>
    <t>PT03500004</t>
  </si>
  <si>
    <t>19.000 L CUBETA ACEITE BÄTRAK KUTY LIGERO</t>
  </si>
  <si>
    <t>BÄTRAK KUTY</t>
  </si>
  <si>
    <t>PT03500005</t>
  </si>
  <si>
    <t>19.000 L CUBETA ACEITE BÄTRAK KUTY MEDIANO</t>
  </si>
  <si>
    <t>PT03500006</t>
  </si>
  <si>
    <t>19.000 L CUBETA ACEITE BÄTRAK KUTY PESADO</t>
  </si>
  <si>
    <t>PT01700006</t>
  </si>
  <si>
    <t>19.000 L CUBETA ACEITE BÄTRAK HOLESKO ISO VG 46</t>
  </si>
  <si>
    <t>BÄTRAK HOLESKO</t>
  </si>
  <si>
    <t>PT01700007</t>
  </si>
  <si>
    <t>19.000 L CUBETA ACEITE BÄTRAK HOLESKO ISO VG 68</t>
  </si>
  <si>
    <t>PT01700008</t>
  </si>
  <si>
    <t>19.000 L CUBETA ACEITE BÄTRAK HOLESKO ISO VG 100</t>
  </si>
  <si>
    <t>PT01700009</t>
  </si>
  <si>
    <t>19.000 L CUBETA ACEITE BÄTRAK HOLESKO ISO VG 150</t>
  </si>
  <si>
    <t>PT01700010</t>
  </si>
  <si>
    <t>19.000 L CUBETA ACEITE BÄTRAK HOLESKO ISO VG 220</t>
  </si>
  <si>
    <t>PT04700004</t>
  </si>
  <si>
    <t>19.000 L CUBETA ACEITE BÄTRAK ROMODAN ISO VG 32</t>
  </si>
  <si>
    <t>BÄTRAK ROMODAN</t>
  </si>
  <si>
    <t>PT04700005</t>
  </si>
  <si>
    <t>19.000 L CUBETA ACEITE BÄTRAK ROMODAN ISO VG 46</t>
  </si>
  <si>
    <t>PT04700006</t>
  </si>
  <si>
    <t>19.000 L CUBETA ACEITE BÄTRAK ROMODAN ISO VG 68</t>
  </si>
  <si>
    <t>PT02400004</t>
  </si>
  <si>
    <t>19.000 L CUBETA ACEITE BÄTRAK KHOSTU ISO VG 15</t>
  </si>
  <si>
    <t>BÄTRAK KHOSTU</t>
  </si>
  <si>
    <t>PT02400005</t>
  </si>
  <si>
    <t>19.000 L CUBETA ACEITE BÄTRAK KHOSTU ISO VG 22</t>
  </si>
  <si>
    <t>PT02400006</t>
  </si>
  <si>
    <t>19.000 L CUBETA ACEITE BÄTRAK KHOSTU ISO VG 32</t>
  </si>
  <si>
    <t>PT01800001</t>
  </si>
  <si>
    <t>19.000 L CUBETA ACEITE BÄTRAK HORLIKA</t>
  </si>
  <si>
    <t>BÄTRAK HORLIKA</t>
  </si>
  <si>
    <t>PT03800001</t>
  </si>
  <si>
    <t>19.000 L CUBETA ACEITE BÄTRAK MILOVE FDA ISO VG 15</t>
  </si>
  <si>
    <t>BÄTRAK MILOVE FDA</t>
  </si>
  <si>
    <t>PT04300002</t>
  </si>
  <si>
    <t>19.000 L CUBETA ACEITE BÄTRAK POLTAVE</t>
  </si>
  <si>
    <t>BÄTRAK POLTAVE</t>
  </si>
  <si>
    <t>PT02100002</t>
  </si>
  <si>
    <t>19.000 L CUBETA ACEITE BÄTRAK KHERSON EP</t>
  </si>
  <si>
    <t>PT02600001</t>
  </si>
  <si>
    <t>19.000 L CUBETA ACEITE BÄTRAK KORLEVO SYNTHEX EP</t>
  </si>
  <si>
    <t>BÄTRAK KORLEVO SYNTEX EP</t>
  </si>
  <si>
    <t>PT04600003</t>
  </si>
  <si>
    <t>19.000 L CUBETA ACEITE BÄTRAK RODKY</t>
  </si>
  <si>
    <t>BÄTRAK RODKY</t>
  </si>
  <si>
    <t>PT01400002</t>
  </si>
  <si>
    <t>19.000 L CUBETA ACEITE BÄTRAK DOLYN ISO VG 32</t>
  </si>
  <si>
    <t>BÄTRAK DOLYN</t>
  </si>
  <si>
    <t>PT04800002</t>
  </si>
  <si>
    <t>19.000 L CUBETA ACEITE BÄTRAK SOLCOV ISO VG 32</t>
  </si>
  <si>
    <t>PT04900002</t>
  </si>
  <si>
    <t>19.000 L CUBETA ACEITE BÄTRAK SOLCOV PREMIUM ISO VG 32</t>
  </si>
  <si>
    <t>PT03600003</t>
  </si>
  <si>
    <t>19.000 L CUBETA ACEITE BÄTRAK LESK ISO VG 22</t>
  </si>
  <si>
    <t>PT03600004</t>
  </si>
  <si>
    <t>19.000 L CUBETA ACEITE BÄTRAK LESK ISO VG 32</t>
  </si>
  <si>
    <t>PT00700002</t>
  </si>
  <si>
    <t>19.000 L CUBETA ACEITE BÄTRAK COPLAN ISO VG 22</t>
  </si>
  <si>
    <t>BÄTRAK COPLAN</t>
  </si>
  <si>
    <t>PT02200002</t>
  </si>
  <si>
    <t>19.000 L CUBETA ACEITE BÄTRAK KHOPIL SAE 40</t>
  </si>
  <si>
    <t>PT02000002</t>
  </si>
  <si>
    <t>19.000 L CUBETA ACEITE BÄTRAK IVANO</t>
  </si>
  <si>
    <t>PT04600004</t>
  </si>
  <si>
    <t>19.000 L CUBETA ACEITE BÄTRAK RODKI ISO VG 32</t>
  </si>
  <si>
    <t>PT00700003</t>
  </si>
  <si>
    <t>19.000 L CUBETA ACEITE BÄTRAK COPLAN ISO VG 32</t>
  </si>
  <si>
    <t>PT01600017</t>
  </si>
  <si>
    <t>19.000 L CUBETA ACEITE BÄTRAK GULFSEA SUPERBEAR 3008</t>
  </si>
  <si>
    <t>PT01600022</t>
  </si>
  <si>
    <t>19.000 L CUBETA ACEITE BÄTRAK GULFSEA POWER 4040</t>
  </si>
  <si>
    <t>PT01600025</t>
  </si>
  <si>
    <t>19.000 L CUBETA ACEITE BÄTRAK GULFSEA CYLCARE DCA 5070H</t>
  </si>
  <si>
    <t>PT01600026</t>
  </si>
  <si>
    <t>19.000 L CUBETA ACEITE BÄTRAK GULFSEA POWER MDO 3012</t>
  </si>
  <si>
    <t>PT01600027</t>
  </si>
  <si>
    <t>19.000 L CUBETA ACEITE BÄTRAK GULFSEA POWER MDO 4012</t>
  </si>
  <si>
    <t>PT01100008</t>
  </si>
  <si>
    <t>19.000 L CUBETA ACEITE BÄTRAK DESNA PREMIUM HVI ISO VG 15</t>
  </si>
  <si>
    <t>BATRAK DESNA PREMIUM HVI</t>
  </si>
  <si>
    <t>PT01100010</t>
  </si>
  <si>
    <t>19.000 L CUBETA ACEITE BÄTRAK DESNA PREMIUM HVI ISO VG 32</t>
  </si>
  <si>
    <t>PT01100011</t>
  </si>
  <si>
    <t>19.000 L CUBETA ACEITE BÄTRAK DESNA PREMIUM HVI ISO VG 46</t>
  </si>
  <si>
    <t>PT01100012</t>
  </si>
  <si>
    <t>19.000 L CUBETA ACEITE BÄTRAK DESNA PREMIUM HVI ISO VG 68</t>
  </si>
  <si>
    <t>PT01100013</t>
  </si>
  <si>
    <t>19.000 L CUBETA ACEITE BÄTRAK DESNA PREMIUM HVI ISO VG 100</t>
  </si>
  <si>
    <t>PT01100014</t>
  </si>
  <si>
    <t>19.000 L CUBETA ACEITE BÄTRAK DESNA PREMIUM HVI ISO VG 150</t>
  </si>
  <si>
    <t>PT00800025</t>
  </si>
  <si>
    <t>200.000 L TAMBOR  ACEITE BÄTRAK DESNA ISO VG  10</t>
  </si>
  <si>
    <t>PT00800026</t>
  </si>
  <si>
    <t>200.000 L TAMBOR  ACEITE BÄTRAK DESNA ISO VG  15</t>
  </si>
  <si>
    <t>PT00800027</t>
  </si>
  <si>
    <t>200.000 L TAMBOR  ACEITE BÄTRAK DESNA ISO VG  22</t>
  </si>
  <si>
    <t>PT00800028</t>
  </si>
  <si>
    <t>200.000 L TAMBOR  ACEITE BÄTRAK DESNA ISO VG  32</t>
  </si>
  <si>
    <t>PT00800029</t>
  </si>
  <si>
    <t>200.000 L TAMBOR  ACEITE BÄTRAK DESNA ISO VG  46</t>
  </si>
  <si>
    <t>PT00800030</t>
  </si>
  <si>
    <t>200.000 L TAMBOR  ACEITE BÄTRAK DESNA ISO VG  68</t>
  </si>
  <si>
    <t>PT00800031</t>
  </si>
  <si>
    <t>200.000 L TAMBOR  ACEITE BÄTRAK DESNA ISO VG  100</t>
  </si>
  <si>
    <t>PT00800032</t>
  </si>
  <si>
    <t>200.000 L TAMBOR  ACEITE BÄTRAK DESNA ISO VG  150</t>
  </si>
  <si>
    <t>PT00800033</t>
  </si>
  <si>
    <t>200.000 L TAMBOR  ACEITE BÄTRAK DESNA ISO VG  220</t>
  </si>
  <si>
    <t>PT00800034</t>
  </si>
  <si>
    <t>200.000 L TAMBOR  ACEITE BÄTRAK DESNA ISO VG  320</t>
  </si>
  <si>
    <t>PT00800035</t>
  </si>
  <si>
    <t>200.000 L TAMBOR  ACEITE BÄTRAK DESNA ISO VG  460</t>
  </si>
  <si>
    <t>PT00800036</t>
  </si>
  <si>
    <t>200.000 L TAMBOR  ACEITE BÄTRAK DESNA ISO VG  680</t>
  </si>
  <si>
    <t>PT01000013</t>
  </si>
  <si>
    <t>200.000 L TAMBOR  ACEITE BÄTRAK DESNA HVI ISO VG 15</t>
  </si>
  <si>
    <t>PT01000014</t>
  </si>
  <si>
    <t>200.000 L TAMBOR  ACEITE BÄTRAK DESNA HVI ISO VG 22</t>
  </si>
  <si>
    <t>PT01000015</t>
  </si>
  <si>
    <t>200.000 L TAMBOR  ACEITE BÄTRAK DESNA HVI ISO VG 32</t>
  </si>
  <si>
    <t>PT01000016</t>
  </si>
  <si>
    <t>200.000 L TAMBOR  ACEITE BÄTRAK DESNA HVI ISO VG 46</t>
  </si>
  <si>
    <t>PT01000017</t>
  </si>
  <si>
    <t>200.000 L TAMBOR  ACEITE BÄTRAK DESNA HVI ISO VG 68</t>
  </si>
  <si>
    <t>PT01000018</t>
  </si>
  <si>
    <t>200.000 L TAMBOR  ACEITE BÄTRAK DESNA HVI ISO VG 100</t>
  </si>
  <si>
    <t>PT00900009</t>
  </si>
  <si>
    <t>200.000 L TAMBOR  ACEITE BÄTRAK DESNA FZ ISO VG 32</t>
  </si>
  <si>
    <t>PT00900010</t>
  </si>
  <si>
    <t>200.000 L TAMBOR  ACEITE BÄTRAK DESNA FZ ISO VG 46</t>
  </si>
  <si>
    <t>PT00900011</t>
  </si>
  <si>
    <t>200.000 L TAMBOR  ACEITE BÄTRAK DESNA FZ ISO VG 68</t>
  </si>
  <si>
    <t>PT00900012</t>
  </si>
  <si>
    <t>200.000 L TAMBOR  ACEITE BÄTRAK DESNA FZ ISO VG 100</t>
  </si>
  <si>
    <t>PT01200007</t>
  </si>
  <si>
    <t>200.000 L TAMBOR  ACEITE BÄTRAK DESNA SYNTHEX ISO VG 32</t>
  </si>
  <si>
    <t>PT01200008</t>
  </si>
  <si>
    <t>200.000 L TAMBOR  ACEITE BÄTRAK DESNA SYNTHEX ISO VG 46</t>
  </si>
  <si>
    <t>PT01200009</t>
  </si>
  <si>
    <t>200.000 L TAMBOR  ACEITE BÄTRAK DESNA SYNTHEX ISO VG 68</t>
  </si>
  <si>
    <t>PT01300003</t>
  </si>
  <si>
    <t>200.000 L TAMBOR  ACEITE BÄTRAK DESNOVE</t>
  </si>
  <si>
    <t>PT05300019</t>
  </si>
  <si>
    <t>200.000 L TAMBOR  ACEITE BÄTRAK ZOLOVIC ISO VG 46</t>
  </si>
  <si>
    <t>PT05300020</t>
  </si>
  <si>
    <t>200.000 L TAMBOR  ACEITE BÄTRAK ZOLOVIC ISO VG 68</t>
  </si>
  <si>
    <t>PT05300021</t>
  </si>
  <si>
    <t>200.000 L TAMBOR  ACEITE BÄTRAK ZOLOVIC ISO VG 100</t>
  </si>
  <si>
    <t>PT05300022</t>
  </si>
  <si>
    <t>200.000 L TAMBOR  ACEITE BÄTRAK ZOLOVIC ISO VG 150</t>
  </si>
  <si>
    <t>PT05300023</t>
  </si>
  <si>
    <t>200.000 L TAMBOR  ACEITE BÄTRAK ZOLOVIC ISO VG 220</t>
  </si>
  <si>
    <t>PT05300024</t>
  </si>
  <si>
    <t>200.000 L TAMBOR  ACEITE BÄTRAK ZOLOVIC ISO VG 320</t>
  </si>
  <si>
    <t>PT05300026</t>
  </si>
  <si>
    <t>200.000 L TAMBOR  ACEITE BÄTRAK ZOLOVIC ISO VG 680</t>
  </si>
  <si>
    <t>PT05300027</t>
  </si>
  <si>
    <t>200.000 L TAMBOR  ACEITE BÄTRAK ZOLOVIC ISO VG 1000</t>
  </si>
  <si>
    <t>PT02300022</t>
  </si>
  <si>
    <t>200.000 L TAMBOR  ACEITE BÄTRAK KHOROL ISO VG 32</t>
  </si>
  <si>
    <t>PT02300024</t>
  </si>
  <si>
    <t>200.000 L TAMBOR  ACEITE BÄTRAK KHOROL ISO VG 68</t>
  </si>
  <si>
    <t>PT02300025</t>
  </si>
  <si>
    <t>200.000 L TAMBOR  ACEITE BÄTRAK KHOROL ISO VG 100</t>
  </si>
  <si>
    <t>PT02300026</t>
  </si>
  <si>
    <t>200.000 L TAMBOR  ACEITE BÄTRAK KHOROL ISO VG 150</t>
  </si>
  <si>
    <t>PT02300027</t>
  </si>
  <si>
    <t>200.000 L TAMBOR  ACEITE BÄTRAK KHOROL ISO VG 220</t>
  </si>
  <si>
    <t>PT02300028</t>
  </si>
  <si>
    <t>200.000 L TAMBOR  ACEITE BÄTRAK KHOROL ISO VG 320</t>
  </si>
  <si>
    <t>PT02300029</t>
  </si>
  <si>
    <t>200.000 L TAMBOR  ACEITE BÄTRAK KHOROL ISO VG 460</t>
  </si>
  <si>
    <t>PT02300030</t>
  </si>
  <si>
    <t>200.000 L TAMBOR  ACEITE BÄTRAK KHOROL ISO VG 680</t>
  </si>
  <si>
    <t>PT02300031</t>
  </si>
  <si>
    <t>200.000 L TAMBOR  ACEITE BÄTRAK KHOROL ISO VG 1000</t>
  </si>
  <si>
    <t>PT05100026</t>
  </si>
  <si>
    <t>200.000 L TAMBOR  ACEITE BÄTRAK ZOLOVE ISO VG 10</t>
  </si>
  <si>
    <t>PT05100027</t>
  </si>
  <si>
    <t>200.000 L TAMBOR  ACEITE BÄTRAK ZOLOVE ISO VG 15</t>
  </si>
  <si>
    <t>PT05100028</t>
  </si>
  <si>
    <t>200.000 L TAMBOR  ACEITE BÄTRAK ZOLOVE ISO VG 22</t>
  </si>
  <si>
    <t>PT05100029</t>
  </si>
  <si>
    <t>200.000 L TAMBOR  ACEITE BÄTRAK ZOLOVE ISO VG 32</t>
  </si>
  <si>
    <t>PT05100031</t>
  </si>
  <si>
    <t>200.000 L TAMBOR  ACEITE BÄTRAK ZOLOVE ISO VG 68</t>
  </si>
  <si>
    <t>PT05100032</t>
  </si>
  <si>
    <t>200.000 L TAMBOR  ACEITE BÄTRAK ZOLOVE ISO VG 100</t>
  </si>
  <si>
    <t>PT05100033</t>
  </si>
  <si>
    <t>200.000 L TAMBOR  ACEITE BÄTRAK ZOLOVE ISO VG 150</t>
  </si>
  <si>
    <t>PT05100034</t>
  </si>
  <si>
    <t>200.000 L TAMBOR  ACEITE BÄTRAK ZOLOVE ISO VG 220</t>
  </si>
  <si>
    <t>PT05100038</t>
  </si>
  <si>
    <t>200.000 L TAMBOR  ACEITE BÄTRAK ZOLOVE 100 N</t>
  </si>
  <si>
    <t>PT04100007</t>
  </si>
  <si>
    <t>200.000 L TAMBOR  ACEITE BÄTRAK ODESSA ISO VG 460</t>
  </si>
  <si>
    <t>PT04100008</t>
  </si>
  <si>
    <t>200.000 L TAMBOR  ACEITE BÄTRAK ODESSA ISO VG 680</t>
  </si>
  <si>
    <t>PT03100017</t>
  </si>
  <si>
    <t>200.000 L TAMBOR  ACEITE BÄTRAK KRASNE ISO VG 32</t>
  </si>
  <si>
    <t>PT03100018</t>
  </si>
  <si>
    <t>200.000 L TAMBOR  ACEITE BÄTRAK KRASNE ISO VG 46</t>
  </si>
  <si>
    <t>PT03100019</t>
  </si>
  <si>
    <t>200.000 L TAMBOR  ACEITE BÄTRAK KRASNE ISO VG 68</t>
  </si>
  <si>
    <t>PT03100020</t>
  </si>
  <si>
    <t>200.000 L TAMBOR  ACEITE BÄTRAK KRASNE ISO VG 100</t>
  </si>
  <si>
    <t>PT03100021</t>
  </si>
  <si>
    <t>200.000 L TAMBOR  ACEITE BÄTRAK KRASNE ISO VG 150</t>
  </si>
  <si>
    <t>PT03100022</t>
  </si>
  <si>
    <t>200.000 L TAMBOR  ACEITE BÄTRAK KRASNE ISO VG 220</t>
  </si>
  <si>
    <t>PT03100023</t>
  </si>
  <si>
    <t>200.000 L TAMBOR  ACEITE BÄTRAK KRASNE ISO VG 320</t>
  </si>
  <si>
    <t>PT03200009</t>
  </si>
  <si>
    <t>200.000 L TAMBOR  ACEITE BÄTRAK KRASNE PLUS AW ISO VG 32</t>
  </si>
  <si>
    <t>PT03200010</t>
  </si>
  <si>
    <t>200.000 L TAMBOR  ACEITE BÄTRAK KRASNE PLUS AW ISO VG 46</t>
  </si>
  <si>
    <t>PT03200011</t>
  </si>
  <si>
    <t>200.000 L TAMBOR  ACEITE BÄTRAK KRASNE PLUS AW ISO VG 68</t>
  </si>
  <si>
    <t>PT03300009</t>
  </si>
  <si>
    <t>200.000 L TAMBOR  ACEITE BÄTRAK KRASNE PREMIUM ISO VG 32</t>
  </si>
  <si>
    <t>PT03300010</t>
  </si>
  <si>
    <t>200.000 L TAMBOR  ACEITE BÄTRAK KRASNE PREMIUM ISO VG 46</t>
  </si>
  <si>
    <t>PT03300011</t>
  </si>
  <si>
    <t>200.000 L TAMBOR  ACEITE BÄTRAK KRASNE PREMIUM ISO VG 68</t>
  </si>
  <si>
    <t>PT03300012</t>
  </si>
  <si>
    <t>200.000 L TAMBOR  ACEITE BÄTRAK KRASNE PREMIUM ISO VG 100</t>
  </si>
  <si>
    <t>PT03400009</t>
  </si>
  <si>
    <t>200.000 L TAMBOR  ACEITE BÄTRAK KRASNE SUPER PREMIUM ISO VG 32</t>
  </si>
  <si>
    <t>PT03400010</t>
  </si>
  <si>
    <t>200.000 L TAMBOR  ACEITE BÄTRAK KRASNE SUPER PREMIUM ISO VG 46</t>
  </si>
  <si>
    <t>PT03400011</t>
  </si>
  <si>
    <t>200.000 L TAMBOR  ACEITE BÄTRAK KRASNE SUPER PREMIUM ISO VG 68</t>
  </si>
  <si>
    <t>PT03900017</t>
  </si>
  <si>
    <t>200.000 L TAMBOR  ACEITE BÄTRAK NHOPOL ISO VG 68</t>
  </si>
  <si>
    <t>PT03900018</t>
  </si>
  <si>
    <t>200.000 L TAMBOR  ACEITE BÄTRAK NHOPOL ISO VG 100</t>
  </si>
  <si>
    <t>PT03900019</t>
  </si>
  <si>
    <t>200.000 L TAMBOR  ACEITE BÄTRAK NHOPOL ISO VG 150</t>
  </si>
  <si>
    <t>PT03900020</t>
  </si>
  <si>
    <t>200.000 L TAMBOR  ACEITE BÄTRAK NHOPOL ISO VG 220</t>
  </si>
  <si>
    <t>PT03900021</t>
  </si>
  <si>
    <t>200.000 L TAMBOR  ACEITE BÄTRAK NHOPOL ISO VG 320</t>
  </si>
  <si>
    <t>PT03900022</t>
  </si>
  <si>
    <t>200.000 L TAMBOR  ACEITE BÄTRAK NHOPOL ISO VG 460</t>
  </si>
  <si>
    <t>PT03900023</t>
  </si>
  <si>
    <t>200.000 L TAMBOR  ACEITE BÄTRAK NHOPOL ISO VG 680</t>
  </si>
  <si>
    <t>PT03900024</t>
  </si>
  <si>
    <t>200.000 L TAMBOR  ACEITE BÄTRAK NHOPOL ISO VG 1000</t>
  </si>
  <si>
    <t>PT04500013</t>
  </si>
  <si>
    <t>200.000 L TAMBOR  ACEITE BÄTRAK RHODAR SYNTHEX ISO VG 100</t>
  </si>
  <si>
    <t>PT04500014</t>
  </si>
  <si>
    <t>200.000 L TAMBOR  ACEITE BÄTRAK RHODAR SYNTHEX ISO VG 150</t>
  </si>
  <si>
    <t>PT04500015</t>
  </si>
  <si>
    <t>200.000 L TAMBOR  ACEITE BÄTRAK RHODAR SYNTHEX ISO VG 220</t>
  </si>
  <si>
    <t>PT04500016</t>
  </si>
  <si>
    <t>200.000 L TAMBOR  ACEITE BÄTRAK RHODAR SYNTHEX ISO VG 320</t>
  </si>
  <si>
    <t>PT04500017</t>
  </si>
  <si>
    <t>200.000 L TAMBOR  ACEITE BÄTRAK RHODAR SYNTHEX ISO VG 460</t>
  </si>
  <si>
    <t>PT02800009</t>
  </si>
  <si>
    <t>200.000 L TAMBOR  ACEITE BÄTRAK KOROB ISO VG 46</t>
  </si>
  <si>
    <t>PT02800010</t>
  </si>
  <si>
    <t>200.000 L TAMBOR  ACEITE BÄTRAK KOROB ISO VG 68</t>
  </si>
  <si>
    <t>PT02800011</t>
  </si>
  <si>
    <t>200.000 L TAMBOR  ACEITE BÄTRAK KOROB ISO VG 100</t>
  </si>
  <si>
    <t>PT02800012</t>
  </si>
  <si>
    <t>200.000 L TAMBOR  ACEITE BÄTRAK KOROB ISO VG 150</t>
  </si>
  <si>
    <t>PT02500007</t>
  </si>
  <si>
    <t>200.000 L TAMBOR  ACEITE BÄTRAK KOBEL SYNTHEX ISO VG 68</t>
  </si>
  <si>
    <t>PT02500009</t>
  </si>
  <si>
    <t>200.000 L TAMBOR  ACEITE BÄTRAK KOBEL SYNTHEX ISO VG 150</t>
  </si>
  <si>
    <t>PT02900005</t>
  </si>
  <si>
    <t>200.000 L TAMBOR  ACEITE BÄTRAK KORSUN SYNTHEX ISO VG 38</t>
  </si>
  <si>
    <t>PT02900006</t>
  </si>
  <si>
    <t>200.000 L TAMBOR  ACEITE BÄTRAK KORSUN SYNTHEX ISO VG 55</t>
  </si>
  <si>
    <t>PT04200007</t>
  </si>
  <si>
    <t>200.000 L TAMBOR  ACEITE BÄTRAK PARHOVE SYNTHEX ISO VG 46</t>
  </si>
  <si>
    <t>PT04200008</t>
  </si>
  <si>
    <t>200.000 L TAMBOR  ACEITE BÄTRAK PARHOVE SYNTHEX ISO VG 68</t>
  </si>
  <si>
    <t>PT04000009</t>
  </si>
  <si>
    <t>200.000 L TAMBOR ACEITE BÄTRAK NOVE LIGERO ISO VG 32</t>
  </si>
  <si>
    <t>PT04000010</t>
  </si>
  <si>
    <t>200.000 L TAMBOR ACEITE BÄTRAK NOVE MEDIANO ISO VG 32</t>
  </si>
  <si>
    <t>PT04000011</t>
  </si>
  <si>
    <t>200.000 L TAMBOR ACEITE BÄTRAK NOVE PESADO ISO VG 32</t>
  </si>
  <si>
    <t>PT04000012</t>
  </si>
  <si>
    <t>200.000 L TAMBOR ACEITE BÄTRAK NOVE EXTRA PESADO ISO VG 32</t>
  </si>
  <si>
    <t>PT05000005</t>
  </si>
  <si>
    <t>200.000 L TAMBOR ACEITE BÄTRAK SUPER NOVE</t>
  </si>
  <si>
    <t>PT03500007</t>
  </si>
  <si>
    <t>200.000 L TAMBOR ACEITE BÄTRAK KUTY LIGERO</t>
  </si>
  <si>
    <t>PT03500008</t>
  </si>
  <si>
    <t>200.000 L TAMBOR ACEITE BÄTRAK KUTY MEDIANO</t>
  </si>
  <si>
    <t>PT03500009</t>
  </si>
  <si>
    <t>200.000 L TAMBOR ACEITE BÄTRAK KUTY PESADO</t>
  </si>
  <si>
    <t>PT01700011</t>
  </si>
  <si>
    <t>200.000 L TAMBOR ACEITE BÄTRAK HOLESKO VG 46</t>
  </si>
  <si>
    <t>PT01700012</t>
  </si>
  <si>
    <t>200.000 L TAMBOR ACEITE BÄTRAK HOLESKO VG 68</t>
  </si>
  <si>
    <t>PT01700013</t>
  </si>
  <si>
    <t>200.000 L TAMBOR ACEITE BÄTRAK HOLESKO VG 100</t>
  </si>
  <si>
    <t>PT01700014</t>
  </si>
  <si>
    <t>200.000 L TAMBOR ACEITE BÄTRAK HOLESKO VG 150</t>
  </si>
  <si>
    <t>PT01700015</t>
  </si>
  <si>
    <t>200.000 L TAMBOR ACEITE BÄTRAK HOLESKO VG 220</t>
  </si>
  <si>
    <t>PT04700007</t>
  </si>
  <si>
    <t>200.000 L TAMBOR ACEITE BÄTRAK ROMODAN ISO VG 32</t>
  </si>
  <si>
    <t>PT04700008</t>
  </si>
  <si>
    <t>200.000 L TAMBOR ACEITE BÄTRAK ROMODAN ISO VG 46</t>
  </si>
  <si>
    <t>PT04700009</t>
  </si>
  <si>
    <t>200.000 L TAMBOR ACEITE BÄTRAK ROMODAN ISO VG 68</t>
  </si>
  <si>
    <t>PT02400007</t>
  </si>
  <si>
    <t>200.000 L TAMBOR ACEITE BÄTRAK KHOSTU ISO VG 15</t>
  </si>
  <si>
    <t>PT02400008</t>
  </si>
  <si>
    <t>200.000 L TAMBOR ACEITE BÄTRAK KHOSTU ISO VG 22</t>
  </si>
  <si>
    <t>PT02400009</t>
  </si>
  <si>
    <t>200.000 L TAMBOR ACEITE BÄTRAK KHOSTU ISO VG 32</t>
  </si>
  <si>
    <t>PT01800002</t>
  </si>
  <si>
    <t>200.000 L TAMBOR ACEITE BÄTRAK HORLIKA</t>
  </si>
  <si>
    <t>PT03800002</t>
  </si>
  <si>
    <t>200.000 L TAMBOR ACEITE BÄTRAK MILOVE FDA ISO VG 15</t>
  </si>
  <si>
    <t>PT03000002</t>
  </si>
  <si>
    <t>200.000 L TAMBOR ACEITE BÄTRAK KOSMACH</t>
  </si>
  <si>
    <t>BÄTRAK KOSMACH</t>
  </si>
  <si>
    <t>PT04300003</t>
  </si>
  <si>
    <t>200.000 L TAMBOR ACEITE BÄTRAK POLTAVE</t>
  </si>
  <si>
    <t>PT02100003</t>
  </si>
  <si>
    <t>200.000 L TAMBOR ACEITE BÄTRAK KHERSON EP</t>
  </si>
  <si>
    <t>PT02700001</t>
  </si>
  <si>
    <t>200.000 L TAMBOR ACEITE BÄTRAK KORLEVO SYNTHEX EP</t>
  </si>
  <si>
    <t>BÄTRAK KORLEVO SYNTHEX</t>
  </si>
  <si>
    <t>PT04600005</t>
  </si>
  <si>
    <t>200.000 L TAMBOR ACEITE BÄTRAK RODKY</t>
  </si>
  <si>
    <t>PT01400003</t>
  </si>
  <si>
    <t>200.000 L TAMBOR ACEITE BÄTRAK DOLYN ISO VG 32</t>
  </si>
  <si>
    <t>PT04800003</t>
  </si>
  <si>
    <t>200.000 L TAMBOR ACEITE BÄTRAK SOLCOV ISO VG 32</t>
  </si>
  <si>
    <t>PT04900003</t>
  </si>
  <si>
    <t>200.000 L TAMBOR ACEITE BÄTRAK SOLCOV PREMIUM ISO VG 32</t>
  </si>
  <si>
    <t>PT03600005</t>
  </si>
  <si>
    <t>200.000 L TAMBOR ACEITE BÄTRAK LESK ISO VG 22</t>
  </si>
  <si>
    <t>PT03600006</t>
  </si>
  <si>
    <t>200.000 L TAMBOR ACEITE BÄTRAK LESK ISO VG 32</t>
  </si>
  <si>
    <t>PT00700004</t>
  </si>
  <si>
    <t>200.000 L TAMBOR ACEITE BÄTRAK COPLAN ISO VG 22</t>
  </si>
  <si>
    <t>PT02200003</t>
  </si>
  <si>
    <t>200.000 L TAMBOR ACEITE BÄTRAK KHOPIL SAE 40</t>
  </si>
  <si>
    <t>PT01500001</t>
  </si>
  <si>
    <t>200.000 L TAMBOR ACEITE BÄTRAK DONSKE TIPO II</t>
  </si>
  <si>
    <t>BÄTRAK DONSKE</t>
  </si>
  <si>
    <t>PT02000003</t>
  </si>
  <si>
    <t>200.000 L TAMBOR ACEITE BÄTRAK IVANO</t>
  </si>
  <si>
    <t>PT01600032</t>
  </si>
  <si>
    <t>200.000 L TAMBOR ACEITE BÄTRAK GULFSEA SUPERBEAR 3008</t>
  </si>
  <si>
    <t>PT01600033</t>
  </si>
  <si>
    <t>200.000 L TAMBOR ACEITE BÄTRAK GULFSEA POWER 3030</t>
  </si>
  <si>
    <t>PT01600037</t>
  </si>
  <si>
    <t>200.000 L TAMBOR ACEITE BÄTRAK GULFSEA POWER 4040</t>
  </si>
  <si>
    <t>PT01600039</t>
  </si>
  <si>
    <t>200.000 L TAMBOR ACEITE BÄTRAK GULFSEA CYLCARE DCA 5040H</t>
  </si>
  <si>
    <t>PT01600040</t>
  </si>
  <si>
    <t>200.000 L TAMBOR ACEITE BÄTRAK GULFSEA CYLCARE DCA 5070H</t>
  </si>
  <si>
    <t>PT01600041</t>
  </si>
  <si>
    <t>200.000 L TAMBOR ACEITE BÄTRAK GULFSEA POWER MDO 3012</t>
  </si>
  <si>
    <t>PT01600042</t>
  </si>
  <si>
    <t>200.000 L TAMBOR ACEITE BÄTRAK GULFSEA POWER MDO 4012</t>
  </si>
  <si>
    <t>PT01600043</t>
  </si>
  <si>
    <t>200.000 L TAMBOR ACEITE BÄTRAK GULFSEA POWER MDO 3015</t>
  </si>
  <si>
    <t>PT01600045</t>
  </si>
  <si>
    <t>200.000 L TAMBOR ACEITE BÄTRAK GULFSEA POWER MDO 4015</t>
  </si>
  <si>
    <t>PT01600046</t>
  </si>
  <si>
    <t>200.000 L TAMBOR ACEITE BÄTRAK GULFSEA POWER MDO 4020</t>
  </si>
  <si>
    <t>PT01100017</t>
  </si>
  <si>
    <t>200.000 L TAMBOR ACEITE BÄTRAK DESNA PREMIUM HVI ISO VG 32</t>
  </si>
  <si>
    <t>PT01100018</t>
  </si>
  <si>
    <t>200.000 L TAMBOR ACEITE BÄTRAK DESNA PREMIUM HVI ISO VG 46</t>
  </si>
  <si>
    <t>PT01100019</t>
  </si>
  <si>
    <t>200.000 L TAMBOR ACEITE BÄTRAK DESNA PREMIUM HVI ISO VG 68</t>
  </si>
  <si>
    <t>PT01100021</t>
  </si>
  <si>
    <t>200.000 L TAMBOR ACEITE BÄTRAK DESNA PREMIUM HVI ISO VG 150</t>
  </si>
  <si>
    <t>PT04400003</t>
  </si>
  <si>
    <t>200.000 L TAMBOR ACEITE BÄTRAK RADOMISH B/E G-V SAE 40</t>
  </si>
  <si>
    <t>PT01500002</t>
  </si>
  <si>
    <t>200.000 L TAMBOR ACEITE BÄTRAK DONSKE TIPO II INHIBIDO</t>
  </si>
  <si>
    <t>PT40900001</t>
  </si>
  <si>
    <t>16.000 KG GRASA BÄTRAK BAT 1</t>
  </si>
  <si>
    <t>BÄTRAK BAT</t>
  </si>
  <si>
    <t>PT40900002</t>
  </si>
  <si>
    <t>16.000 KG GRASA BÄTRAK BAT 2</t>
  </si>
  <si>
    <t>PT40900003</t>
  </si>
  <si>
    <t>16.000 KG GRASA BÄTRAK BAT 3</t>
  </si>
  <si>
    <t>PT41000001</t>
  </si>
  <si>
    <t>16.000 KG GRASA BÄTRAK BAT EP 2</t>
  </si>
  <si>
    <t>BÄTRAK BAT EP</t>
  </si>
  <si>
    <t>PT41000002</t>
  </si>
  <si>
    <t>16.000 KG GRASA BÄTRAK BAT EP 3</t>
  </si>
  <si>
    <t>PT41100001</t>
  </si>
  <si>
    <t>16.000 KG GRASA BÄTRAK BAT EP G 2</t>
  </si>
  <si>
    <t>BÄTRAK BAT EP G</t>
  </si>
  <si>
    <t>PT41100002</t>
  </si>
  <si>
    <t>16.000 KG GRASA BÄTRAK BAT EP G 3</t>
  </si>
  <si>
    <t>PT40500001</t>
  </si>
  <si>
    <t>16.000 KG GRASA BÄTRAK BALTA OOO</t>
  </si>
  <si>
    <t>BÄTRAK BALTA</t>
  </si>
  <si>
    <t>PT40500002</t>
  </si>
  <si>
    <t>16.000 KG GRASA BÄTRAK BALTA OO</t>
  </si>
  <si>
    <t>PT40500003</t>
  </si>
  <si>
    <t>16.000 KG GRASA BÄTRAK BALTA O</t>
  </si>
  <si>
    <t>PT40500004</t>
  </si>
  <si>
    <t>16.000 KG GRASA BÄTRAK BALTA 1</t>
  </si>
  <si>
    <t>PT40500005</t>
  </si>
  <si>
    <t>16.000 KG GRASA BÄTRAK BALTA 2</t>
  </si>
  <si>
    <t>PT40500006</t>
  </si>
  <si>
    <t>16.000 KG GRASA BÄTRAK BALTA 3</t>
  </si>
  <si>
    <t>PT40600001</t>
  </si>
  <si>
    <t>16.000 KG GRASA BÄTRAK BALTA EP OOO</t>
  </si>
  <si>
    <t>BÄTRAK BALTA EP</t>
  </si>
  <si>
    <t>PT40600002</t>
  </si>
  <si>
    <t>16.000 KG GRASA BÄTRAK BALTA EP OO</t>
  </si>
  <si>
    <t>PT40600003</t>
  </si>
  <si>
    <t>16.000 KG GRASA BÄTRAK BALTA EP O</t>
  </si>
  <si>
    <t>PT40600004</t>
  </si>
  <si>
    <t>16.000 KG GRASA BÄTRAK BALTA EP 1</t>
  </si>
  <si>
    <t>PT40600005</t>
  </si>
  <si>
    <t>16.000 KG GRASA BÄTRAK BALTA EP 2</t>
  </si>
  <si>
    <t>PT40600006</t>
  </si>
  <si>
    <t>16.000 KG GRASA BÄTRAK BALTA EP 3</t>
  </si>
  <si>
    <t>PT40700001</t>
  </si>
  <si>
    <t>16.000 KG GRASA BÄTRAK BALTA EP G 1</t>
  </si>
  <si>
    <t>BÄTRAK BALTA EP G</t>
  </si>
  <si>
    <t>PT40700002</t>
  </si>
  <si>
    <t>16.000 KG GRASA BÄTRAK BALTA EP G 2</t>
  </si>
  <si>
    <t>PT40700003</t>
  </si>
  <si>
    <t>16.000 KG GRASA BÄTRAK BALTA EP G 3</t>
  </si>
  <si>
    <t>PT40800001</t>
  </si>
  <si>
    <t>16.000 KG GRASA BÄTRAK BALTA MOLY EP 1</t>
  </si>
  <si>
    <t>BÄTRAK BALTA MOLY EP</t>
  </si>
  <si>
    <t>PT40800002</t>
  </si>
  <si>
    <t>16.000 KG GRASA BÄTRAK BALTA MOLY EP 2</t>
  </si>
  <si>
    <t>PT40800003</t>
  </si>
  <si>
    <t>16.000 KG GRASA BÄTRAK BALTA MOLY EP 3</t>
  </si>
  <si>
    <t>PT41700001</t>
  </si>
  <si>
    <t>16.000 KG GRASA BÄTRAK OLYKA 1</t>
  </si>
  <si>
    <t>BÄTRAK OLYKA</t>
  </si>
  <si>
    <t>PT41700002</t>
  </si>
  <si>
    <t>16.000 KG GRASA BÄTRAK OLYKA 2</t>
  </si>
  <si>
    <t>PT41700003</t>
  </si>
  <si>
    <t>16.000 KG GRASA BÄTRAK OLYKA 3</t>
  </si>
  <si>
    <t>PT41800001</t>
  </si>
  <si>
    <t>16.000 KG GRASA BÄTRAK OLYKA EP 1</t>
  </si>
  <si>
    <t>BÄTRAK OLYKA EP</t>
  </si>
  <si>
    <t>PT41800002</t>
  </si>
  <si>
    <t>16.000 KG GRASA BÄTRAK OLYKA EP 2</t>
  </si>
  <si>
    <t>PT41800003</t>
  </si>
  <si>
    <t>16.000 KG GRASA BÄTRAK OLYKA EP 3</t>
  </si>
  <si>
    <t>PT41900001</t>
  </si>
  <si>
    <t>16.000 KG GRASA BÄTRAK OLYKA EP G 2</t>
  </si>
  <si>
    <t>BÄTRAK OLYKA EP G</t>
  </si>
  <si>
    <t>PT42000001</t>
  </si>
  <si>
    <t>16.000 KG GRASA BÄTRAK OLYKA MOLY EP   2</t>
  </si>
  <si>
    <t>BÄTRAK OLYKA MOLY EP</t>
  </si>
  <si>
    <t>PT42100001</t>
  </si>
  <si>
    <t>16.000 KG GRASA BÄTRAK OLYKA MOLY EP G 2</t>
  </si>
  <si>
    <t>BÄTRAK OLYKA MOLY EP G</t>
  </si>
  <si>
    <t>PT42200001</t>
  </si>
  <si>
    <t>16.000 KG GRASA BÄTRAK OLYKA SYNTHEX EP 2</t>
  </si>
  <si>
    <t>BÄTRAK OLYKA SYNTEX EP</t>
  </si>
  <si>
    <t>PT41300001</t>
  </si>
  <si>
    <t>16.000 KG GRASA BÄTRAK HOLUBA OOO</t>
  </si>
  <si>
    <t>BÄTRAK HOLUBA</t>
  </si>
  <si>
    <t>PT41300002</t>
  </si>
  <si>
    <t>16.000 KG GRASA BÄTRAK HOLUBA OO</t>
  </si>
  <si>
    <t>PT42500001</t>
  </si>
  <si>
    <t>16.000 KG GRASA BÄTRAK ROHAN SYNTHEX</t>
  </si>
  <si>
    <t>BÄTRAK ROHAN SYNTEX</t>
  </si>
  <si>
    <t>PT41600001</t>
  </si>
  <si>
    <t>16.000 KG GRASA BÄTRAK LUSTIK 2</t>
  </si>
  <si>
    <t>BÄTRAK LUSTIK</t>
  </si>
  <si>
    <t>PT41600002</t>
  </si>
  <si>
    <t>16.000 KG GRASA BÄTRAK LUSTIK 3</t>
  </si>
  <si>
    <t>PT42700001</t>
  </si>
  <si>
    <t>16.000 KG GRASA BÄTRAK WAXTA DRILLLL</t>
  </si>
  <si>
    <t>BÄTRAK WAXTA DRILL</t>
  </si>
  <si>
    <t>PT41400001</t>
  </si>
  <si>
    <t>16.000 KG GRASA BÄTRAK KRYVA FDA 2</t>
  </si>
  <si>
    <t>BÄTRAK KRYVA FDA 2</t>
  </si>
  <si>
    <t>PT41500001</t>
  </si>
  <si>
    <t>16.000 KG GRASA BÄTRAK LUBNY</t>
  </si>
  <si>
    <t>BÄTRAK LUBNY</t>
  </si>
  <si>
    <t>PT42300001</t>
  </si>
  <si>
    <t>16.000 KG GRASA BÄTRAK RODAKOVE</t>
  </si>
  <si>
    <t>BÄTRAK RODAKOVE</t>
  </si>
  <si>
    <t>PT40900005</t>
  </si>
  <si>
    <t>170.000 KG GRASA BÄTRAK BAT 2</t>
  </si>
  <si>
    <t>PT40900006</t>
  </si>
  <si>
    <t>170.000 KG GRASA BÄTRAK BAT 3</t>
  </si>
  <si>
    <t>PT41000003</t>
  </si>
  <si>
    <t>170.000 KG GRASA BÄTRAK BAT EP 2</t>
  </si>
  <si>
    <t>PT41000004</t>
  </si>
  <si>
    <t>170.000 KG GRASA BÄTRAK BAT EP 3</t>
  </si>
  <si>
    <t>PT41100003</t>
  </si>
  <si>
    <t>170.000 KG GRASA BÄTRAK BAT EP G 2</t>
  </si>
  <si>
    <t>PT41100004</t>
  </si>
  <si>
    <t>170.000 KG GRASA BÄTRAK BAT EP G 3</t>
  </si>
  <si>
    <t>PT40500007</t>
  </si>
  <si>
    <t>170.000 KG GRASA BÄTRAK BALTA OOO</t>
  </si>
  <si>
    <t>PT40500008</t>
  </si>
  <si>
    <t>170.000 KG GRASA BÄTRAK BALTA OO</t>
  </si>
  <si>
    <t>PT40500010</t>
  </si>
  <si>
    <t>170.000 KG GRASA BÄTRAK BALTA 1</t>
  </si>
  <si>
    <t>PT40500011</t>
  </si>
  <si>
    <t>170.000 KG GRASA BÄTRAK BALTA 2</t>
  </si>
  <si>
    <t>PT40500012</t>
  </si>
  <si>
    <t>170.000 KG GRASA BÄTRAK BALTA 3</t>
  </si>
  <si>
    <t>PT40600007</t>
  </si>
  <si>
    <t>170.000 KG GRASA BÄTRAK BALTA EP OOO</t>
  </si>
  <si>
    <t>PT40600008</t>
  </si>
  <si>
    <t>170.000 KG GRASA BÄTRAK BALTA EP OO</t>
  </si>
  <si>
    <t>PT40600009</t>
  </si>
  <si>
    <t>170.000 KG GRASA BÄTRAK BALTA EP O</t>
  </si>
  <si>
    <t>PT40600010</t>
  </si>
  <si>
    <t>170.000 KG GRASA BÄTRAK BALTA EP 1</t>
  </si>
  <si>
    <t>PT40600011</t>
  </si>
  <si>
    <t>170.000 KG GRASA BÄTRAK BALTA EP 2</t>
  </si>
  <si>
    <t>PT40600012</t>
  </si>
  <si>
    <t>170.000 KG GRASA BÄTRAK BALTA EP 3</t>
  </si>
  <si>
    <t>PT40700005</t>
  </si>
  <si>
    <t>170.000 KG GRASA BÄTRAK BALTA EP G 2</t>
  </si>
  <si>
    <t>PT40800006</t>
  </si>
  <si>
    <t>170.000 KG GRASA BÄTRAK BALTA MOLY EP 2</t>
  </si>
  <si>
    <t>PT41700005</t>
  </si>
  <si>
    <t>170.000 KG GRASA BÄTRAK OLYKA 2</t>
  </si>
  <si>
    <t>PT41800004</t>
  </si>
  <si>
    <t>170.000 KG GRASA BÄTRAK OLYKA EP 1</t>
  </si>
  <si>
    <t>PT41800005</t>
  </si>
  <si>
    <t>170.000 KG GRASA BÄTRAK OLYKA EP 2</t>
  </si>
  <si>
    <t>PT41800006</t>
  </si>
  <si>
    <t>170.000 KG GRASA BÄTRAK OLYKA EP 3</t>
  </si>
  <si>
    <t>PT41800007</t>
  </si>
  <si>
    <t>170.000 KG GRASA BÄTRAK OLYKA EP G 2</t>
  </si>
  <si>
    <t>PT42000002</t>
  </si>
  <si>
    <t>170.000 KG GRASA BÄTRAK OLYKA MOLY EP   2</t>
  </si>
  <si>
    <t>PT42100002</t>
  </si>
  <si>
    <t>170.000 KG GRASA BÄTRAK OLYKA MOLY EP G 2</t>
  </si>
  <si>
    <t>PT42200002</t>
  </si>
  <si>
    <t>170.000 KG GRASA BÄTRAK OLYKA SYNTHEX EP 2</t>
  </si>
  <si>
    <t>PT41300004</t>
  </si>
  <si>
    <t>170.000 KG GRASA BÄTRAK HOLUBA OO</t>
  </si>
  <si>
    <t>PT41600004</t>
  </si>
  <si>
    <t>170.000 KG GRASA BÄTRAK LUSTIK 3</t>
  </si>
  <si>
    <t>PT42700002</t>
  </si>
  <si>
    <t>170.000 KG GRASA BÄTRAK WAXTA DRILLLL</t>
  </si>
  <si>
    <t>PT41400002</t>
  </si>
  <si>
    <t>170.000 KG GRASA BÄTRAK KRYVA FDA 2</t>
  </si>
  <si>
    <t>PT41500002</t>
  </si>
  <si>
    <t>170.000 KG GRASA BÄTRAK LUBNY</t>
  </si>
  <si>
    <t>PT42600001</t>
  </si>
  <si>
    <t>170.000 KG TAMBOR GRASA BÄTRAK SUDAK-EP</t>
  </si>
  <si>
    <t>BÄTRAK SUDAK-EP</t>
  </si>
  <si>
    <t>PT61600001</t>
  </si>
  <si>
    <t>200.000 L TAMBOR CLEAR UREA SC</t>
  </si>
  <si>
    <t>PURE SKY</t>
  </si>
  <si>
    <t>PT13900001</t>
  </si>
  <si>
    <t>200.000 L FLUIDO PARA DILUCIÓN DE ANTICONGELANTE</t>
  </si>
  <si>
    <t>PT MAQUILA</t>
  </si>
  <si>
    <t>FLUIDO PARA BATERIA</t>
  </si>
  <si>
    <t>PT07000007</t>
  </si>
  <si>
    <t>0.950 L BOTELLA HI-ENERGY API SL SAE 25W-50</t>
  </si>
  <si>
    <t>PT07000008</t>
  </si>
  <si>
    <t>0.950 L ROSHPACK FULL AK HI-ENERGY API SL SAE 25W-50</t>
  </si>
  <si>
    <t>PT07000009</t>
  </si>
  <si>
    <t>5.000 L GARRAFA HI-ENERGY API SL SAE 25W-50</t>
  </si>
  <si>
    <t>PT07000010</t>
  </si>
  <si>
    <t>19.000 L CUBETA FULL AK HI-ENERGY API SL SAE 25W-50</t>
  </si>
  <si>
    <t>PT07000011</t>
  </si>
  <si>
    <t>200.000 L TAMBOR FULL AK HI-ENERGY API SL SAE 25W-50</t>
  </si>
  <si>
    <t>PT07000012</t>
  </si>
  <si>
    <t>1.000 L GRANEL FULL AK HI-ENERGY API SL SAE 25W-50</t>
  </si>
  <si>
    <t>PT07000013</t>
  </si>
  <si>
    <t>0.950 L ROSHPACK HI-ENERGY API SL SAE 20W-50</t>
  </si>
  <si>
    <t>PT07000014</t>
  </si>
  <si>
    <t>19.000 L CUBETA HI-ENERGY API SL SAE 20W-50</t>
  </si>
  <si>
    <t>PT07000015</t>
  </si>
  <si>
    <t>200.000 L TAMBOR HI-ENERGY API SL SAE 20W-50</t>
  </si>
  <si>
    <t>PT07000016</t>
  </si>
  <si>
    <t>1.000 L GRANEL HI-ENERGY API SL SAE 20W-50</t>
  </si>
  <si>
    <t>PT06900022</t>
  </si>
  <si>
    <t>0.950 L BOTELLA SUPER HD API SL SAE 40</t>
  </si>
  <si>
    <t>PT06900023</t>
  </si>
  <si>
    <t>0.950 L ROSHPACK SUPER HD API SL SAE 40</t>
  </si>
  <si>
    <t>PT06900024</t>
  </si>
  <si>
    <t>5.000 L GARRAFA FULL HD HEAVY DUTY API SL SAE 40</t>
  </si>
  <si>
    <t>PT06900025</t>
  </si>
  <si>
    <t>19.000 L CUBETA SUPER HD API SL SAE 40</t>
  </si>
  <si>
    <t>PT06900026</t>
  </si>
  <si>
    <t>200.000 L TAMBOR SUPER HD API SL SAE 40</t>
  </si>
  <si>
    <t>PT06900027</t>
  </si>
  <si>
    <t>1.000 L GRANEL SUPER HD API SL SAE 40</t>
  </si>
  <si>
    <t>PT06900028</t>
  </si>
  <si>
    <t>0.950 L ROSHPACK SUPER HD API SL SAE 50</t>
  </si>
  <si>
    <t>PT06900029</t>
  </si>
  <si>
    <t>5.000 L GARRAFA FULL HD HEAVY DUTY API SL SAE 50</t>
  </si>
  <si>
    <t>PT06900030</t>
  </si>
  <si>
    <t>19.000 L CUBETA SUPER HD API SL SAE 50</t>
  </si>
  <si>
    <t>PT06900031</t>
  </si>
  <si>
    <t>200.000 L TAMBOR SUPER HD API SL SAE 50</t>
  </si>
  <si>
    <t>PT06900032</t>
  </si>
  <si>
    <t>1.000 L GRANEL SUPER HD API SL SAE 50</t>
  </si>
  <si>
    <t>PT06900033</t>
  </si>
  <si>
    <t>0.950 L ROSHPACK SUPER HD API SL SAE 60</t>
  </si>
  <si>
    <t>PT06900034</t>
  </si>
  <si>
    <t>5.000 L GARRAFA FULL HD HEAVY DUTY API SL SAE 60</t>
  </si>
  <si>
    <t>PT06900035</t>
  </si>
  <si>
    <t>19.000 L CUBETA SUPER HD API SL SAE 60</t>
  </si>
  <si>
    <t>PT06900036</t>
  </si>
  <si>
    <t>200.000 L TAMBOR SUPER HD API SL SAE 60</t>
  </si>
  <si>
    <t>PT55600001</t>
  </si>
  <si>
    <t>1.000 L GRANEL ANTICONGELANTE ROSHFRANS SUPER CONCENTRADO</t>
  </si>
  <si>
    <t>SUPER CONCENTRADO</t>
  </si>
  <si>
    <t>PT55600002</t>
  </si>
  <si>
    <t>3.785 L GARRAFA ANTICONGELANTE ROSHFRANS SUPER CONCENTRADO</t>
  </si>
  <si>
    <t>PT55600003</t>
  </si>
  <si>
    <t>200.000 L TAMBOR ANTICONGELANTE ROSHFRANS SUPER CONCENTRADO</t>
  </si>
  <si>
    <t>PT55200006</t>
  </si>
  <si>
    <t>1.000 L GRANEL ANTICONGELANTE ROSHFRANS CONCENTRADO</t>
  </si>
  <si>
    <t>PT55200007</t>
  </si>
  <si>
    <t>0.950 L ROSHPACK ANTICONGELANTE ROSHFRANS CONCENTRADO</t>
  </si>
  <si>
    <t>PT55200008</t>
  </si>
  <si>
    <t>3.785 L GARRAFA ANTICONGELANTE ROSHFRANS CONCENTRADO</t>
  </si>
  <si>
    <t>PT55200009</t>
  </si>
  <si>
    <t>19.000 L CUBETA ANTICONGELANTE ROSHFRANS CONCENTRADO</t>
  </si>
  <si>
    <t>PT55200010</t>
  </si>
  <si>
    <t>200.000 L TAMBOR ANTICONGELANTE ROSHFRANS CONCENTRADO</t>
  </si>
  <si>
    <t>PT08600001</t>
  </si>
  <si>
    <t>0.950 L BOTELLA ACEITE SPEED RACING API SN / ILSAC GF-5 SAE 0W-20</t>
  </si>
  <si>
    <t>SINTETICO SPEED RACING</t>
  </si>
  <si>
    <t>PT08600002</t>
  </si>
  <si>
    <t>19.000 L CUBETA ACEITE SPEED RACING API SN / ILSAC GF-5 SAE 0W-20</t>
  </si>
  <si>
    <t>PT08600003</t>
  </si>
  <si>
    <t>200.000 L TAMBOR ACEITE SPEED RACING API SN / ILSAC GF-5 SAE 0W-20</t>
  </si>
  <si>
    <t>PT08100003</t>
  </si>
  <si>
    <t>0.950 L BOTELLA ACEITE RUN-PWR SINTETICO  API SN SAE 5W-40</t>
  </si>
  <si>
    <t>RUN-PWR SINTETICO</t>
  </si>
  <si>
    <t>PT08600004</t>
  </si>
  <si>
    <t>19.000 L CUBETA ACEITE SPEED RACING API SN SAE 5W-40</t>
  </si>
  <si>
    <t>PT08600005</t>
  </si>
  <si>
    <t>200.000 L TAMBOR ACEITE SPEED RACING API SN SAE 5W-40</t>
  </si>
  <si>
    <t>PT08600006</t>
  </si>
  <si>
    <t>0.950 L BOTELLA ACEITE SPEED RACING API SN SAE 5W-50</t>
  </si>
  <si>
    <t>PT08600007</t>
  </si>
  <si>
    <t>19.000 L CUBETA ACEITE SPEED RACING API SN SAE 5W-50</t>
  </si>
  <si>
    <t>PT08600008</t>
  </si>
  <si>
    <t>200.000 L TAMBOR ACEITE SPEED RACING API SN SAE 5W-50</t>
  </si>
  <si>
    <t>PT07600004</t>
  </si>
  <si>
    <t>0.950 L BOTELLA ACEITE TI-22 API SN SAE 20W-50</t>
  </si>
  <si>
    <t>PT07600005</t>
  </si>
  <si>
    <t>5.000 L GARRAFA ACEITE TI-22 API SN SAE 20W-50</t>
  </si>
  <si>
    <t>PT07600006</t>
  </si>
  <si>
    <t>19.000 L CUBETA ACEITE TI-22 API SN SAE 20W-50</t>
  </si>
  <si>
    <t>PT07600007</t>
  </si>
  <si>
    <t>200.000 L TAMBOR ACEITE TI-22 API SN SAE 20W-50</t>
  </si>
  <si>
    <t>PT07600008</t>
  </si>
  <si>
    <t>0.950 L BOTELLA ACEITE TI-22 API SN SAE 15W-40</t>
  </si>
  <si>
    <t>PT07600009</t>
  </si>
  <si>
    <t>5.000 L GARRAFA ACEITE TI-22 API SN SAE 15W-40</t>
  </si>
  <si>
    <t>PT07600012</t>
  </si>
  <si>
    <t>0.950 L BOTELLA ACEITE TI-22 API SN/ILSAC GF-5 SAE 10W-30</t>
  </si>
  <si>
    <t>PT07600013</t>
  </si>
  <si>
    <t>5.000 L GARRAFA ACEITE TI-22 API SN/ILSAC GF-5 SAE 10W-30</t>
  </si>
  <si>
    <t>PT07600015</t>
  </si>
  <si>
    <t>200.000 L TAMBOR ACEITE TI-22 API SN/ILSAC GF-5 SAE 10W-30</t>
  </si>
  <si>
    <t>PT07600016</t>
  </si>
  <si>
    <t>0.950 L BOTELLA ACEITE TI-22 API SN/ILSAC GF-5 SAE 5W-30</t>
  </si>
  <si>
    <t>PT07600017</t>
  </si>
  <si>
    <t>5.000 L GARRAFA ACEITE TI-22 API SN/ILSAC GF-5 SAE 5W-30</t>
  </si>
  <si>
    <t>PT08500006</t>
  </si>
  <si>
    <t>19.000 L CUBETA ACEITE TI-22 API SN/ILSAC GF-5 SAE 5W-30</t>
  </si>
  <si>
    <t>PT07800002</t>
  </si>
  <si>
    <t>5.000 L GARRAFA ACEITE ZN-30 API SN SAE 25W-50</t>
  </si>
  <si>
    <t>ROSHFRANS ZN-30</t>
  </si>
  <si>
    <t>PT07800003</t>
  </si>
  <si>
    <t>19.000 L CUBETA ACEITE ZN-30 API SN SAE 25W-50</t>
  </si>
  <si>
    <t>PT07800004</t>
  </si>
  <si>
    <t>200.000 L TAMBOR ACEITE ZN-30 API SN SAE 25W-50</t>
  </si>
  <si>
    <t>PT10400012</t>
  </si>
  <si>
    <t>0.950 L ROSHPACK DIESEL HI-ENERGY CF-4 SAE 25W-50</t>
  </si>
  <si>
    <t>PT10700010</t>
  </si>
  <si>
    <t>0.950 L ROSHPACK VOLTRO RAS SERIES 3 API CF/CF-2 SAE 50</t>
  </si>
  <si>
    <t>PT10700011</t>
  </si>
  <si>
    <t>0.950 L ROSHPACK DIESEL RAS SERIES 3 API CF SAE 40</t>
  </si>
  <si>
    <t>PT55200011</t>
  </si>
  <si>
    <t>3.785 L ROSHPACK REFRIGERANTE CONCENTRADO</t>
  </si>
  <si>
    <t>PT55400006</t>
  </si>
  <si>
    <t>3.785 L ROSHPACK REFRIGERANTE COOLANT</t>
  </si>
  <si>
    <t>PT55000007</t>
  </si>
  <si>
    <t>3.785 L ROSHPACK REFRIGERANTE CLIMATIZADO</t>
  </si>
  <si>
    <t>PT08600009</t>
  </si>
  <si>
    <t>0.950 L BOTELLA ACEITE SPEED RACING API SN / ILSAC GF-5 SAE 0W-20 6 PZAS</t>
  </si>
  <si>
    <t>PT10400014</t>
  </si>
  <si>
    <t>4.000 L ROSHPACK DIESEL HI- ENERGY CF-4 SAE 25W-50 NL</t>
  </si>
  <si>
    <t>PT10700012</t>
  </si>
  <si>
    <t>4.000 L ROSHPACK VOLTRO RAS SERIE 3 API CF SAE 40 NL</t>
  </si>
  <si>
    <t>PT07300008</t>
  </si>
  <si>
    <t>0.950 L BOTELLA MOTONIC 4 TIEMPOS SAE 10W-40 JASO MA2</t>
  </si>
  <si>
    <t>PT07300009</t>
  </si>
  <si>
    <t>0.950 BOTELLA MOTONIC 4 TIEMPOS SINTETICO SAE 10W-50 JASO MA2</t>
  </si>
  <si>
    <t>PT07300010</t>
  </si>
  <si>
    <t>0.950 L BOTELLA MOTONIC 4 TIEMPOS SAE 20W-50 JASO MA2</t>
  </si>
  <si>
    <t>PT07200005</t>
  </si>
  <si>
    <t>0.950 L BOTELLA MOTONIC 2 TIEMPOS API TC</t>
  </si>
  <si>
    <t>PT07300011</t>
  </si>
  <si>
    <t>200.000 L TAMBOR MOTONIC 4 TIEMPOS SAE 10W-40 JASO MA2</t>
  </si>
  <si>
    <t>PT07300012</t>
  </si>
  <si>
    <t>19.000 L CUBETA MOTONIC 4 TIEMPOS SINTETICO SAE 10W-50 JASO MA2</t>
  </si>
  <si>
    <t>PT07300013</t>
  </si>
  <si>
    <t>200.000 L TAMBOR MOTONIC 4 TIEMPOS SINTETICO SAE 10W-50 JASO MA2</t>
  </si>
  <si>
    <t>PT07300014</t>
  </si>
  <si>
    <t>19.000 L CUBETA  MOTONIC 4 TIEMPOS SAE 10W-40</t>
  </si>
  <si>
    <t>PT07300015</t>
  </si>
  <si>
    <t>19.000 L CUBETA  MOTONIC 4 TIEMPOS SAE 20W-50</t>
  </si>
  <si>
    <t>PT07300016</t>
  </si>
  <si>
    <t>200.000 L TAMBOR MOTONIC 4 TIEMPOS SAE 20W-50 JASO MA2</t>
  </si>
  <si>
    <t>PT10600002</t>
  </si>
  <si>
    <t>19.000 L CUBETA VOLTRO® MAGNUM API CK-4/SN SAE 15W-40</t>
  </si>
  <si>
    <t>PT10600003</t>
  </si>
  <si>
    <t>200.000 L TAMBOR VOLTRO® MAGNUM API CK-4/SN SAE 15W-40</t>
  </si>
  <si>
    <t>PT10600004</t>
  </si>
  <si>
    <t>1.000 L GRANEL VOLTRO® MAGNUM API CK-4/SN SAE 15W-40</t>
  </si>
  <si>
    <t>PT08900001</t>
  </si>
  <si>
    <t>0.950 L ROSHPACK DIESEL VOLTRO SAE 15W-40</t>
  </si>
  <si>
    <t>VOLTRO RACING</t>
  </si>
  <si>
    <t>PT08900002</t>
  </si>
  <si>
    <t>4.000 L ROSHPACK DIESEL VOLTRO SAE 15W-40</t>
  </si>
  <si>
    <t>PT08900003</t>
  </si>
  <si>
    <t>0.950 L ROSHFRANS VOLTRO RACING SEMISINTETICO SAE 15W-40</t>
  </si>
  <si>
    <t>PT08900004</t>
  </si>
  <si>
    <t>4.000 L ROSHPACK VOLTRO RACING SEMISINTETICO SAE 15W-40</t>
  </si>
  <si>
    <t>PT08900005</t>
  </si>
  <si>
    <t>0.950 L ROSHPACK VOLTRO RACING FULL SYNTHETIC SAE 5W-40</t>
  </si>
  <si>
    <t>PT08900006</t>
  </si>
  <si>
    <t>4.000 L ROSHPACK VOLTRO RACING FULL SYNTHETIC SAE 5W-40</t>
  </si>
  <si>
    <t>PT08600011</t>
  </si>
  <si>
    <t>0.950 L BOTELLA ACEITE SPEED RACING API SN  / ILSAC GF-5  SAE 0W-20 6 PIEZAS</t>
  </si>
  <si>
    <t>PT08600012</t>
  </si>
  <si>
    <t>0.950 L BOTELLA ACEITE SPEED RACING API SN   SAE 5W-40 6 PIEZAS</t>
  </si>
  <si>
    <t>PT08600013</t>
  </si>
  <si>
    <t>0.950 L BOTELLA ACEITE SPEED RACING API SN  SAE 5W-50 6 PIEZAS</t>
  </si>
  <si>
    <t>PT61600002</t>
  </si>
  <si>
    <t>1.000 L GRANEL ROSHFRANS PURE SKY</t>
  </si>
  <si>
    <t>PT61600003</t>
  </si>
  <si>
    <t>19.000 L CUBETA ROSHFRANS PURE SKY</t>
  </si>
  <si>
    <t>PT61600004</t>
  </si>
  <si>
    <t>200.000 L TAMBOR ROSHFRANS PURE SKY</t>
  </si>
  <si>
    <t>PT10800001</t>
  </si>
  <si>
    <t>1.000 L GRANEL VOLTRO® SUPER GAS CNG SAE 15W-40</t>
  </si>
  <si>
    <t>VOLTRO SUPER GAS</t>
  </si>
  <si>
    <t>PT10800002</t>
  </si>
  <si>
    <t>200.000 L TAMBOR VOLTRO SUPER GAS CNG SAE 15W-40</t>
  </si>
  <si>
    <t>PT55000008</t>
  </si>
  <si>
    <t>0.950 L ROSHPACK REFRIGERANTE CLIMATIZADO WM</t>
  </si>
  <si>
    <t>PT07000017</t>
  </si>
  <si>
    <t>0.950 L ROSHPACK HI-ENERGY  API SL SAE 20W-50  4 PIEZAS</t>
  </si>
  <si>
    <t>PT10400015</t>
  </si>
  <si>
    <t>4.000 L ROSHPACK VOLTRO MAX POWER API CH-4/SJ SAE 25W-50</t>
  </si>
  <si>
    <t>PT10700014</t>
  </si>
  <si>
    <t>4.000 L ROSHPACK VOLTRO RAS SERIES 3 API CF SAE 50</t>
  </si>
  <si>
    <t>PT60500013</t>
  </si>
  <si>
    <t>3.785 L ROSHPACK SHAMPOO PARA AUTOS</t>
  </si>
  <si>
    <t>PT60500014</t>
  </si>
  <si>
    <t>3.785 L ROSHPACK LIQUIDO LIMPIA PARABRISAS</t>
  </si>
  <si>
    <t>PT10700015</t>
  </si>
  <si>
    <t>4.000 L ROSHPACK VOLTRO RAS SERIES 3 DF/DF-2 SAE 40</t>
  </si>
  <si>
    <t>PT10700016</t>
  </si>
  <si>
    <t>4.000 L ROSHPACK VOLTRO RAS SERIES 3 DF/DF-2 SAE 50</t>
  </si>
  <si>
    <t>PT10300014</t>
  </si>
  <si>
    <t>5.000 L GARRAFA VOLTRO FORCE API CI-4/SL SAE 20W-50</t>
  </si>
  <si>
    <t>PT09900004</t>
  </si>
  <si>
    <t>5.000 L GARRAFA VOLTRO + PLUS API CI-4PLUS/SL SAE 15W-40</t>
  </si>
  <si>
    <t>PT55600004</t>
  </si>
  <si>
    <t>3.785 L GARRAFA ANTICONGELANTE DIESEL SUPER CONCENTRADO</t>
  </si>
  <si>
    <t>PT07900005</t>
  </si>
  <si>
    <t>5.000 L GARRAFA ACEITE RUN-PWR API SN SAE 20W-50</t>
  </si>
  <si>
    <t>RUN-PWR</t>
  </si>
  <si>
    <t>PT07900006</t>
  </si>
  <si>
    <t>5.000 L GARRAFA ACEITE RUN-PWR API SN SAE 10W-40</t>
  </si>
  <si>
    <t>PT07900007</t>
  </si>
  <si>
    <t>5.000 L  GARRAFA ACEITE RUN-PWR API SN/ILSAC GF-5 SAE 5W-30</t>
  </si>
  <si>
    <t>PT10400016</t>
  </si>
  <si>
    <t>5.000 L  GARRAFA VOLTRO MAX POWER API CH-4/SJ SAE 15W-40</t>
  </si>
  <si>
    <t>PT10400017</t>
  </si>
  <si>
    <t>5.000 L  GARRAFA VOLTRO MAX POWER API CH-4/SJ SAE 25W-50</t>
  </si>
  <si>
    <t>PT07900008</t>
  </si>
  <si>
    <t>5.000 L GARRAFA ACEITE RUN-PWR API SN SAE 15W-40</t>
  </si>
  <si>
    <t>PT07000018</t>
  </si>
  <si>
    <t>5.000 L GARRAFA HI-ENERGY API SL SAE 25W-60</t>
  </si>
  <si>
    <t>PT07900009</t>
  </si>
  <si>
    <t>5.000L GARRAFA ACEITE RUN-PWR API SP SAE 20W-50</t>
  </si>
  <si>
    <t>PT07900010</t>
  </si>
  <si>
    <t>5.000 L GARRAFA ACEITE RUN-PWR API SP/ILSAC GF-6A SAE 5W-30</t>
  </si>
  <si>
    <t>PT07900011</t>
  </si>
  <si>
    <t>5.000 L GARRAFA  ACEITE RUN-PWR API SP SAE 10W-40</t>
  </si>
  <si>
    <t>PT07900012</t>
  </si>
  <si>
    <t>5.000 L GARRAFA  ACEITE RUN-PWR API SP SAE 15W-40</t>
  </si>
  <si>
    <t>PT10700017</t>
  </si>
  <si>
    <t>5.000 L GARRAFA VOLTRO RAS SERIES 3 DF/DF-2 SAE 40</t>
  </si>
  <si>
    <t>PT10700018</t>
  </si>
  <si>
    <t>5.000 L GARRAFA VOLTRO RAS SERIES 3 DF/DF-2 SAE 50</t>
  </si>
  <si>
    <t>PT08200002</t>
  </si>
  <si>
    <t>5.000 L GARRAFA ACEITE RUN-PWR TRI-SINTÉTICO API SP/ILSAC GF-6A SAE 5W-30</t>
  </si>
  <si>
    <t>RUN-PWR TRI-SINTÉTICO</t>
  </si>
  <si>
    <t>PT60600002</t>
  </si>
  <si>
    <t>0.500 L BOTELLA ADITIVO R-27 DIESEL CLEAN YECTOR</t>
  </si>
  <si>
    <t>PT60800001</t>
  </si>
  <si>
    <t>0.500 L BOTELLA ADITIVO R-27 FULL TREATMENT</t>
  </si>
  <si>
    <t>FULL TREATMENT</t>
  </si>
  <si>
    <t>PT61100001</t>
  </si>
  <si>
    <t>0.500 L BOTELLA ADITIVO R-27 KEEP CLEAN</t>
  </si>
  <si>
    <t>KEEP CLEAN</t>
  </si>
  <si>
    <t>PT60300001</t>
  </si>
  <si>
    <t>0.500 L BOTELLA ADITIVO R-27 CLEAN UP</t>
  </si>
  <si>
    <t>CLEAN -UP</t>
  </si>
  <si>
    <t>PT60500015</t>
  </si>
  <si>
    <t>0.600 L ATOMIZADOR ABRILLANTADOR VINIL,ABRILLANTADOR HULE</t>
  </si>
  <si>
    <t>PT60500016</t>
  </si>
  <si>
    <t>0.600 L ATOMIZADOR DESENGRASANTE MULTIUSOS</t>
  </si>
  <si>
    <t>PT60500017</t>
  </si>
  <si>
    <t>20.000 L BIDON SHAMPOO PARA AUTOS</t>
  </si>
  <si>
    <t>PT60500018</t>
  </si>
  <si>
    <t>20.000 L BIDON DESENGRASANTE MULTIUSOS</t>
  </si>
  <si>
    <t>PT60500019</t>
  </si>
  <si>
    <t>20.000 L BIDON ABRILLANTADOR PARA VINIL</t>
  </si>
  <si>
    <t>PT60500020</t>
  </si>
  <si>
    <t>20.000 L BIDON LIQUIDO LIMPIA PARABRISAS</t>
  </si>
  <si>
    <t>PT07200006</t>
  </si>
  <si>
    <t>0.250L  BOTELLA MOTONIC 2 TIEMPOS API TC</t>
  </si>
  <si>
    <t>PT08200003</t>
  </si>
  <si>
    <t>3.800 L PAQUETE PATROCINIO RAYADOS RUN PWR TRI-SINTÉTICO API SP/ILSAC GF-6 SAE 0W-20</t>
  </si>
  <si>
    <t>PT07900013</t>
  </si>
  <si>
    <t>3.800 L PAQUETE PATROCINIO RAYADOS RUN-PWR API SP SAE 15W-40</t>
  </si>
  <si>
    <t>PT07900014</t>
  </si>
  <si>
    <t>3.800 L PAQUETE PATROCINIO RAYADOS RUN-PWR API SP SAE 20W-50</t>
  </si>
  <si>
    <t>PT07900015</t>
  </si>
  <si>
    <t>3.800 L PAQUETE PATROCINIO RAYADOS RUN-PWR SINTÉTICO API SP SAE 5W-40</t>
  </si>
  <si>
    <t>RUN-PWR SINTÉTICO</t>
  </si>
  <si>
    <t>PT07900016</t>
  </si>
  <si>
    <t>3.800 L PAQUETE PATROCINIO RAYADOS RUN-PWR SINTÉTICO API SP SAE 5W-50</t>
  </si>
  <si>
    <t>PT08200004</t>
  </si>
  <si>
    <t>3.800 L PAQUETE PATROCINIO RAYADOS RUN-PWR TRI-SINTÉTICO API SP/ILSAC GF-6A SAE 5W-30</t>
  </si>
  <si>
    <t>PT07900001</t>
  </si>
  <si>
    <t>3.800 L PPT DIABLOS RUN-PWR API SP SAE 15W-40</t>
  </si>
  <si>
    <t>PT07900002</t>
  </si>
  <si>
    <t>3.800 L PPT DIABLOS RUN-PWR API SP SAE 20W-50</t>
  </si>
  <si>
    <t>PT A. MOTOR A GAS</t>
  </si>
  <si>
    <t>PT08100002</t>
  </si>
  <si>
    <t>3.800 L PP DIABLOS RUN-PWR SINTÉTICO API SP/ILSAC GF-6A SAE 5W-30</t>
  </si>
  <si>
    <t>PT60500021</t>
  </si>
  <si>
    <t>0.950 L ROSHPACK LIQUIDO LIMPIA PARABRISAS</t>
  </si>
  <si>
    <t>PT60500022</t>
  </si>
  <si>
    <t>0.950 L ROSHPACK SHAMPOO PARA AUTOS</t>
  </si>
  <si>
    <t>PT10700019</t>
  </si>
  <si>
    <t>0.950L ROSHPACK VOLTRO RAS SERIES 3 DF/DF-2  SAE 50</t>
  </si>
  <si>
    <t>PT10000004</t>
  </si>
  <si>
    <t>19.000 L CUBETA VOLTRO AMERICANFLEET API CK-4 /SN SAE 5W-40</t>
  </si>
  <si>
    <t>PT10400018</t>
  </si>
  <si>
    <t>19.000 L CUBETA VOLTRO MAX POWER API CH-4/SJ SAE 15W-40</t>
  </si>
  <si>
    <t>PT10400019</t>
  </si>
  <si>
    <t>19.000 L CUBETA VOLTRO MAX POWER API CH-4/SJ SAE 25W-50</t>
  </si>
  <si>
    <t>PT10600005</t>
  </si>
  <si>
    <t>19.000 L CUBETA VOLTRO PRO API CK-4 /SN SAE 15W-40</t>
  </si>
  <si>
    <t>PT55600005</t>
  </si>
  <si>
    <t>19.000 L CUBETA ANTICONGELANTE DIESEL SUPER CONCENTRADO</t>
  </si>
  <si>
    <t>PT08200005</t>
  </si>
  <si>
    <t>19.000 L CUBETA ACEITE RUN-PWR TRI-SINTETICO API SN PLUS/ILSAC GF-5 SAE 0W-20</t>
  </si>
  <si>
    <t>RUN-PWR TRI SINTETICO</t>
  </si>
  <si>
    <t>PT08200006</t>
  </si>
  <si>
    <t>19.000 L CUBETA ACEITE RUN-PWR TRI-SINTETICO API SN PLUS/ILSAC GF-5 SAE 5W-30</t>
  </si>
  <si>
    <t>PT08200007</t>
  </si>
  <si>
    <t>19.000 L CUBETA ACEITE RUN-PWR TRI-SINTETICO API SN PLUS SAE 5W-50</t>
  </si>
  <si>
    <t>PT08100007</t>
  </si>
  <si>
    <t>19.000 L CUBETA ACEITE RUN-PWR SINTETICO API SN PLUS/ILSAC GF-5 SAE 5W-30</t>
  </si>
  <si>
    <t>PT07900017</t>
  </si>
  <si>
    <t>19.000 L CUBETA ACEITE RUN-PWR API SN SAE 10W-40</t>
  </si>
  <si>
    <t>PT07900018</t>
  </si>
  <si>
    <t>19.000 L CUBETA ACEITE RUN-PWR API SN SAE 20W-50</t>
  </si>
  <si>
    <t>PT07900019</t>
  </si>
  <si>
    <t>19.000 L CUBETA ACEITE RUN-PWR API SN /ILSAC GF-5 SAE 5W-30</t>
  </si>
  <si>
    <t>PT08100008</t>
  </si>
  <si>
    <t>19.000 L CUBETA ACEITE RUN-PWR SINTETICO API SN SAE 5W-50</t>
  </si>
  <si>
    <t>PT08100009</t>
  </si>
  <si>
    <t>19.000 L CUBETA ACEITE RUN-PWR SINTETICO API SN SAE 5W-40</t>
  </si>
  <si>
    <t>PT11300001</t>
  </si>
  <si>
    <t>19.000 L CUBETA  CVTF PARA TRANSMISION CONTINUAMENTE VARIABLE</t>
  </si>
  <si>
    <t>CVTF</t>
  </si>
  <si>
    <t>PT10700020</t>
  </si>
  <si>
    <t>19.000L CUBETA VOLTRO RAS SERIES 3 DF/DF-2 SAE 40</t>
  </si>
  <si>
    <t>PT10700021</t>
  </si>
  <si>
    <t>19.000L CUBETA VOLTRO RAS SERIES 3 DF/DF-2 SAE 50</t>
  </si>
  <si>
    <t>PT10400020</t>
  </si>
  <si>
    <t>19.000L CUBETA VOLTRO MAX POWER API CH-4/SJ SAE 25W-60</t>
  </si>
  <si>
    <t>PT10000005</t>
  </si>
  <si>
    <t>200.000 L TAMBOR VOLTRO AMERICANFLEET API CK/4/SN SAE 5W-40</t>
  </si>
  <si>
    <t>PT10400021</t>
  </si>
  <si>
    <t>200.000 L TAMBOR VOLTRO MAX POWER API CH-4/SJ SAE 15W-40</t>
  </si>
  <si>
    <t>PT10600006</t>
  </si>
  <si>
    <t>200.000 L TAMBOR VOLTRO PRO API CK-4/SN SAE 15W-40</t>
  </si>
  <si>
    <t>PT10400022</t>
  </si>
  <si>
    <t>200.000 L TAMBOR VOLTRO MAX POWER API CH-4/SJ SAE 25W-50</t>
  </si>
  <si>
    <t>PT55600006</t>
  </si>
  <si>
    <t>200.000 L TAMBOR ANTICONGELANTE DIESEL SUPER CONCENTRADO</t>
  </si>
  <si>
    <t>PT08200012</t>
  </si>
  <si>
    <t>200.000 L TAMBOR ACEITE RUN-PWR TRI-SINTETICO API SN PLUS/ILSAC GF-5 SAE 5W-30</t>
  </si>
  <si>
    <t>PT08100012</t>
  </si>
  <si>
    <t>200.000 L TAMBOR ACEITE RUN-PWR SINTETICO API SN/ILSAC GF-5 SAE 5W-30</t>
  </si>
  <si>
    <t>PT07900021</t>
  </si>
  <si>
    <t>200.000 L TAMBOR ACEITE RUN-PWR API SN SAE 20W-50</t>
  </si>
  <si>
    <t>PT07900022</t>
  </si>
  <si>
    <t>200.000 L TAMBOR ACEITE RUN-PWR API SN/ILSAC GF-5 SAE 5W-30</t>
  </si>
  <si>
    <t>PT11300002</t>
  </si>
  <si>
    <t>200.000 L TAMBOR CVTF PARA TRANSMISION CONTINUAMENTE VARIABLE</t>
  </si>
  <si>
    <t>PT07900023</t>
  </si>
  <si>
    <t>200.000 L TAMBOR ACEITE RUN-PWR  API SN  SAE 15W-40</t>
  </si>
  <si>
    <t>PT60500023</t>
  </si>
  <si>
    <t>200.000 L TAMBOR LIQUIDO LIMPIA PARABRISAS USO DIRECTO</t>
  </si>
  <si>
    <t>PT60500024</t>
  </si>
  <si>
    <t>200.000 L TAMBOR DESENGRASANTE MULTIUSOS</t>
  </si>
  <si>
    <t>PT60500025</t>
  </si>
  <si>
    <t>200.000 L TAMBOR ABRILLANTADOR PARA VINIL</t>
  </si>
  <si>
    <t>PT60500026</t>
  </si>
  <si>
    <t>200.000 L TAMBOR SHAMPOO PARA AUTOS</t>
  </si>
  <si>
    <t>PT08100015</t>
  </si>
  <si>
    <t>200.000 L TAMBOR ACEITE RUN-PWR SINTÉTICO API SN PLUS/ILSAC GF-5 SAE 10W-30</t>
  </si>
  <si>
    <t>PT07000019</t>
  </si>
  <si>
    <t>200.000 L TAMBOR HI-ENERGY API SL SAE 25W-50</t>
  </si>
  <si>
    <t>PT07000020</t>
  </si>
  <si>
    <t>200.000 L TAMBOR HI-ENERGY API SL SAE 25W-60</t>
  </si>
  <si>
    <t>PT07900024</t>
  </si>
  <si>
    <t>200.000 L TAMBOR ACEITE RUN-PWR API SP/ILSAC GF-6A SAE 5W-30</t>
  </si>
  <si>
    <t>PT07900025</t>
  </si>
  <si>
    <t>200.000 L TAMBOR ACEITE RUN-PWR API SP SAE 10W-40</t>
  </si>
  <si>
    <t>PT07900026</t>
  </si>
  <si>
    <t>200.000 L TAMBOR ACEITE RUN-PWR API SP SAE 15W-40</t>
  </si>
  <si>
    <t>PT07900027</t>
  </si>
  <si>
    <t>200.000 L TAMBOR ACEITE RUN-PWR API SP SAE 20W-50</t>
  </si>
  <si>
    <t>PT08100016</t>
  </si>
  <si>
    <t>200.000 L TAMBOR  ACEITE RUN-PWR SINTÉTICO API SP/ILSAC GF-6A SAE 5W-30</t>
  </si>
  <si>
    <t>PT08100017</t>
  </si>
  <si>
    <t>200.000 L TAMBOR ACEITE RUN-PWR SINTÉTICO API SP SAE 5W-50</t>
  </si>
  <si>
    <t>PT08100018</t>
  </si>
  <si>
    <t>200.000 L TAMBOR ACEITE RUN-PWR SINTÉTICO API SP/ILSAC GF-6A SAE 10W-30</t>
  </si>
  <si>
    <t>PT08100001</t>
  </si>
  <si>
    <t>200.000 L TAMBOR ACEITE RUN-PWR SINTÉTICO API SP SAE 5W-40</t>
  </si>
  <si>
    <t>PT08200014</t>
  </si>
  <si>
    <t>200.000 L TAMBOR ACEITE RUN-PWR TRI-SINTETICO API SP/ILSAC GF-6A SAE 5W-30</t>
  </si>
  <si>
    <t>PT08200015</t>
  </si>
  <si>
    <t>200.000 L TAMBOR ACEITE RUN-PWR TRI-SINTÉTICO API SP/ILSAC GF-6A SAE 0W-20</t>
  </si>
  <si>
    <t>PT08200016</t>
  </si>
  <si>
    <t>200.000 L TAMBOR ACEITE RUN-PWR TRI-SINTÉTICO API SP SAE 5W-50</t>
  </si>
  <si>
    <t>PT10700022</t>
  </si>
  <si>
    <t>200.000L TAMBOR VOLTRO RAS SERIES 3 DF/DF-2 SAE 50</t>
  </si>
  <si>
    <t>PT10700023</t>
  </si>
  <si>
    <t>  200.000L TAMBOR VOLTRO RAS SERIES 3 DF/DF-2 SAE 40</t>
  </si>
  <si>
    <t>PT08200030</t>
  </si>
  <si>
    <t>200.000 L TAMBOR VOLTRO MAX POWER API CH-4/SJ SAE 25W-60</t>
  </si>
  <si>
    <t>PT10200001</t>
  </si>
  <si>
    <t>200.000L TAMBOR VOLTRO FA-4 API FA-4 SAE 10W-30</t>
  </si>
  <si>
    <t xml:space="preserve">VOLTRO </t>
  </si>
  <si>
    <t>PT10500002</t>
  </si>
  <si>
    <t>200.000 L TAMBOR VOLTRO MD API CK-4 SAE 10W-40</t>
  </si>
  <si>
    <t>PT10000006</t>
  </si>
  <si>
    <t>1.000 L GRANEL VOLTRO AMERICANFLEET API CK/4 /SN SAE 5W-40</t>
  </si>
  <si>
    <t>PT10600007</t>
  </si>
  <si>
    <t>1.000 L GRANEL VOLTRO PRO API CK/4 /SN SAE 15W-40</t>
  </si>
  <si>
    <t>PT10400023</t>
  </si>
  <si>
    <t>1.000 L GRANEL VOLTRO MAX POWER API CH/4/SJ SAE 15W-40</t>
  </si>
  <si>
    <t>PT10400024</t>
  </si>
  <si>
    <t>1.000 L GRANEL VOLTRO MAX POWER API CH/4/SJ SAE 25W-50</t>
  </si>
  <si>
    <t>PT55600007</t>
  </si>
  <si>
    <t>1.000 L GRANEL ANTICONGELANTE DIESEL SUPER CONCENTRADO</t>
  </si>
  <si>
    <t>PT60500027</t>
  </si>
  <si>
    <t>1.000 L GRANEL ABRILLANTADOR PARA VINIL</t>
  </si>
  <si>
    <t>PT07900032</t>
  </si>
  <si>
    <t>1.000 L GRANEL ACEITE RUN-PWR API SP/ILSAC GF-6A SAE 5W-30</t>
  </si>
  <si>
    <t>PT07900033</t>
  </si>
  <si>
    <t>1.000 L GRANEL ACEITE RUN-PWR API SP SAE 10W-40</t>
  </si>
  <si>
    <t>PT07900034</t>
  </si>
  <si>
    <t>1.000 L GRANEL ACEITE RUN-PWR API SP SAE 15W-40</t>
  </si>
  <si>
    <t>PT07900035</t>
  </si>
  <si>
    <t>1.000L GRANEL ACEITE RUN-PWR API SP SAE 20W-50</t>
  </si>
  <si>
    <t>PT08100022</t>
  </si>
  <si>
    <t>1.000 L GRANEL ACEITE RUN-PWR SINTÉTICO API SP/ILSAC GF-6A SAE 5W-30</t>
  </si>
  <si>
    <t>PT08100023</t>
  </si>
  <si>
    <t>1.000 L GRANEL ACEITE RUN-PWR SINTÉTICO API SP SAE 5W-50</t>
  </si>
  <si>
    <t>PT08100024</t>
  </si>
  <si>
    <t>1.000 GRANEL ACEITE RUN-PWR SINTETICO API SP/ILSAC GF-6A SAE 10W-30</t>
  </si>
  <si>
    <t>PT08100025</t>
  </si>
  <si>
    <t>1.000 L GRANEL ACEITE RUN-PWR SINTÉTICO API SP SAE 5W-40</t>
  </si>
  <si>
    <t>PT08200020</t>
  </si>
  <si>
    <t>1.000 L GRANEL ACEITE RUN-PWR TRI-SINTÉTICO API SP/ILSAC GF-6A SAE 5W-30</t>
  </si>
  <si>
    <t>PT08200021</t>
  </si>
  <si>
    <t>1.000 L GRANEL ACEITE RUN-PWR TRI-SINTÉTICO API SP/ILSAC GF-6A SAE 0W-20</t>
  </si>
  <si>
    <t>PT08200022</t>
  </si>
  <si>
    <t>1.000 L GRANEL ACEITE RUN-PWR TRI-SINTÉTICO API SP SAE 5W-50</t>
  </si>
  <si>
    <t>PT07300023</t>
  </si>
  <si>
    <t>1.000 L  GRANEL MOTONIC SEMISINTETICO 4T JASO MA2  API SN SAE 10W-40</t>
  </si>
  <si>
    <t>PT10700024</t>
  </si>
  <si>
    <t>1.000 L GRANEL VOLTRO RAS SERIES 3 DF/DF-2  SAE 40</t>
  </si>
  <si>
    <t>PT08800001</t>
  </si>
  <si>
    <t>1.000L GRANEL  VOLTRO MAX POWER API CH-4/SJ SAE 25W-60</t>
  </si>
  <si>
    <t>PT08100039</t>
  </si>
  <si>
    <t>1.000 L  GRANEL ACEITE RUN-PWR SINTÉTICO API SP/ILSAC GF-6A SAE 5W-20</t>
  </si>
  <si>
    <t>PT10200002</t>
  </si>
  <si>
    <t>1.000L GRANEL VOLTRO FA-4 API FA-4 SAE 10W-30</t>
  </si>
  <si>
    <t>PT08200001</t>
  </si>
  <si>
    <t>1.000 L  GRANEL  ACEITE RUN-PWR TRI SINTÉTICO API SP / ILSAC GF-6B SAE 0W-16</t>
  </si>
  <si>
    <t>PT09600002</t>
  </si>
  <si>
    <t>1.000 L GRANEL ACEITE VOLTRO SUPER PLUS SYNTHETIC API CJ-4 SAE 5W-30</t>
  </si>
  <si>
    <t>PT10900004</t>
  </si>
  <si>
    <t>200.000 L TAMBOR ACEITE VOLTRO SUPER PLUS SYNTHETIC API CJ-4 SAE 5W-30</t>
  </si>
  <si>
    <t>PT10500003</t>
  </si>
  <si>
    <t>1.000 L GRANEL VOLTRO MD API CK-4 SAE 10W-40</t>
  </si>
  <si>
    <t>PT08200023</t>
  </si>
  <si>
    <t>0.950 L BOTELLA ACEITE RUN-PWR TRI-SINTETICO API SN PLUS/ILSAC GF-5 SAE 0W-20</t>
  </si>
  <si>
    <t>PT08200024</t>
  </si>
  <si>
    <t>0.950 L BOTELLA ACEITE RUN-PWR TRI-SINTETICO API SN PLUS/ILSAC GF-5 SAE 5W-30</t>
  </si>
  <si>
    <t>PT08200025</t>
  </si>
  <si>
    <t>0.950 L BOTELLA ACEITE RUN-PWR TRI-SINTETICO API SN PLUS SAE 5W-50</t>
  </si>
  <si>
    <t>PT08100026</t>
  </si>
  <si>
    <t>0.950 L BOTELLA ACEITE RUN-PWR SINTETICO API SN/ILSAC GF-5 SAE 5W-30</t>
  </si>
  <si>
    <t>PT07900036</t>
  </si>
  <si>
    <t>0.950 L BOTELLA ACEITE RUN-PWR API SN SAE 10W-40</t>
  </si>
  <si>
    <t>PT07900037</t>
  </si>
  <si>
    <t>0.950 L BOTELLA ACEITE RUN-PWR API SN SAE 20W-50</t>
  </si>
  <si>
    <t>PT07900038</t>
  </si>
  <si>
    <t>0.950 L BOTELLA ACEITE RUN-PWR API SN/ILSAC GF-5 SAE 5W-30</t>
  </si>
  <si>
    <t>PT08100027</t>
  </si>
  <si>
    <t>0.950 L BOTELLA ACEITE RUN-PWR SINTETICO API SN SAE 5W-50</t>
  </si>
  <si>
    <t>PT06700005</t>
  </si>
  <si>
    <t>0.950 L BOTELLA 2 TIEMPOS NAUTIC PLUS NMMA TC-W3 ND</t>
  </si>
  <si>
    <t>PT06800004</t>
  </si>
  <si>
    <t>0.950 L BOTELLA  NAUTIC 4 TIEMPOS NMMA FC-W SAE 25W-40 ND</t>
  </si>
  <si>
    <t>2 TIEMPOS NAUTIC</t>
  </si>
  <si>
    <t>PT06600001</t>
  </si>
  <si>
    <t>0.950 L BOTELLA  NAUTIC 4 TIEMPOS NMMA FC-W SAE 10W-30 ND</t>
  </si>
  <si>
    <t>PT11300004</t>
  </si>
  <si>
    <t>0.950 L BOTELLA CVTF PARA TRANSMISION CONTINUAMENTE VARIABLE</t>
  </si>
  <si>
    <t>PT07900039</t>
  </si>
  <si>
    <t>0.950 L BOTELLA ACEITE RUN-PWR API SN SAE 15W-40</t>
  </si>
  <si>
    <t>PT08100031</t>
  </si>
  <si>
    <t>0.950 L BOTELLA ACEITE RUN-PWR SINTETICO API SN PLUS/ILSAC GF-5 SAE 10W-30</t>
  </si>
  <si>
    <t>PT07000023</t>
  </si>
  <si>
    <t>0.950 L BOTELLA HI-ENERGY API SL SAE 25W-60</t>
  </si>
  <si>
    <t>PT06900039</t>
  </si>
  <si>
    <t>0.950 L BOTELLA SUPER HD API SL SAE 50</t>
  </si>
  <si>
    <t>PT06900040</t>
  </si>
  <si>
    <t>0.950 L BOTELLA SUPER HD API SL SAE 60</t>
  </si>
  <si>
    <t>PT08200026</t>
  </si>
  <si>
    <t>0.950 L BOTELLA ACEITE RUN-PWR TRI-SINTÉTICO API SP/ILSAC GF-6A SAE 0W-20</t>
  </si>
  <si>
    <t>PT08200027</t>
  </si>
  <si>
    <t>0.950 L BOTELLA ACEITE RUN-PWR TRI-SINTÉTICO API SP/ILSAC GF-6A SAE 5W-30</t>
  </si>
  <si>
    <t>PT08200028</t>
  </si>
  <si>
    <t>0.950 L BOTELLA ACEITE RUN-PWR TRI-SINTÉTICO API SP SAE 5W-50</t>
  </si>
  <si>
    <t>PT08100032</t>
  </si>
  <si>
    <t>0.950 L BOTELLA ACEITE RUN-PWR SINTÉTICO API SP/ILSAC GF-6A SAE 10W-30</t>
  </si>
  <si>
    <t>PT08100033</t>
  </si>
  <si>
    <t>0.950 L BOTELLA ACEITE RUN-PWR SINTÉTICO API SP/ILSAC GF-6A SAE 5W-30</t>
  </si>
  <si>
    <t>PT08100034</t>
  </si>
  <si>
    <t>0.950 L BOTELLA ACEITE RUN-PWR SINTÉTICO API SP SAE 5W-40</t>
  </si>
  <si>
    <t>PT08100035</t>
  </si>
  <si>
    <t>0.950 L BOTELLA ACEITE RUN-PWR SINTÉTICO API SP SAE 5W-50</t>
  </si>
  <si>
    <t>PT07900040</t>
  </si>
  <si>
    <t>0.950 L BOTELLA ACEITE RUN-PWR API SP/ILSAC GF-6A SAE 5W-30</t>
  </si>
  <si>
    <t>PT07900041</t>
  </si>
  <si>
    <t>0.950 L BOTELLA ACEITE RUN-PWR API SP SAE 10W-40</t>
  </si>
  <si>
    <t>PT07900042</t>
  </si>
  <si>
    <t>0.950 L BOTELLA ACEITE RUN-PWR API SP SAE 15W-40</t>
  </si>
  <si>
    <t>PT07900043</t>
  </si>
  <si>
    <t>0.950 L BOTELLA ACEITE RUN-PWR API SP SAE 20W-50</t>
  </si>
  <si>
    <t>PT07200008</t>
  </si>
  <si>
    <t>0.950 L  BOTELLA MOTONIC 2 TIEMPOS API TC</t>
  </si>
  <si>
    <t>PT07300025</t>
  </si>
  <si>
    <t>0.950 L  BOTELLA MOTONIC SEMISINTETICO 4T JASO MA2 / API SN SAE 10W-40</t>
  </si>
  <si>
    <t>PT07300026</t>
  </si>
  <si>
    <t>0.950 L  BOTELLA MOTONIC SINTÉTICO 4T JASO MA2 / API SN SAE 10W-50</t>
  </si>
  <si>
    <t>PT07300027</t>
  </si>
  <si>
    <t>0.950 L  BOTELLA MOTONIC 4T JASO MA2 / API SN SAE 20W-50</t>
  </si>
  <si>
    <t>PT07300028</t>
  </si>
  <si>
    <t>0.950 L  BOTELLA MOTONIC 4T JASO MB / API SN SAE 10W-40</t>
  </si>
  <si>
    <t>PT07300029</t>
  </si>
  <si>
    <t>0.950 L  BOTELLA MOTONIC 4T JASO MA2/API SN SAE 10W-30</t>
  </si>
  <si>
    <t>PT07300030</t>
  </si>
  <si>
    <t>0.950 L  BOTELLA MOTONIC 4T JASO MB / API SN SAE 20W-50</t>
  </si>
  <si>
    <t>PT08000001</t>
  </si>
  <si>
    <t>0.950 L BOTELLA ACEITE RUN-PWR DSL API CI-4 PLUS SAE 15W-40</t>
  </si>
  <si>
    <t>PT08000002</t>
  </si>
  <si>
    <t>0.950 L BOTELLA ACEITE RUN-PWR DSL 100% SINTÉTICO SAE 5W-40</t>
  </si>
  <si>
    <t>NA</t>
  </si>
  <si>
    <t>PT10900007</t>
  </si>
  <si>
    <t>1000L IBC VLT SPR PL SYN APICJ4 SAE 5W30</t>
  </si>
  <si>
    <t>PT00400004</t>
  </si>
  <si>
    <t>1000L IBC TRACTOR MULTIPROPOSITO</t>
  </si>
  <si>
    <t>PT10200003</t>
  </si>
  <si>
    <t>1000L IBC VLT FA-4 API FA-4 SAE 10W30</t>
  </si>
  <si>
    <t>PT00300007</t>
  </si>
  <si>
    <t>1000L IBC HIDRAULICO ANTIDSGTE AW ISO68</t>
  </si>
  <si>
    <t>PT00400005</t>
  </si>
  <si>
    <t>1000L IBC TRACTOR MULTIUSOS</t>
  </si>
  <si>
    <t>PT10400026</t>
  </si>
  <si>
    <t>1000L IBC VLT MXPWR API CH4/SJ SAE15W40</t>
  </si>
  <si>
    <t>DIESEL VOLTRO</t>
  </si>
  <si>
    <t>PT10700029</t>
  </si>
  <si>
    <t>1000L IBC VLT RAS DF/DF-2 SAE 50</t>
  </si>
  <si>
    <t>PT10400028</t>
  </si>
  <si>
    <t>1000L IBC VLT MXPWR API CH4/SJ SAE25W60</t>
  </si>
  <si>
    <t>PT10700028</t>
  </si>
  <si>
    <t>1000L IBC VLT RAS DF/DF-2 SAE 40</t>
  </si>
  <si>
    <t>PT10400027</t>
  </si>
  <si>
    <t>1000L IBC VLT MXPWR API CH4/SJ SAE25W50</t>
  </si>
  <si>
    <t>PT10100007</t>
  </si>
  <si>
    <t>1000L IBC VLT EUROFLEET 3 SAE 10W-40</t>
  </si>
  <si>
    <t>PT10500005</t>
  </si>
  <si>
    <t>1000L IBC VLT MD API CK-4 SAE 10W-40</t>
  </si>
  <si>
    <t>PT10300016</t>
  </si>
  <si>
    <t>1000L IBC VLT FORCE APICI4/SL SAE 20W50</t>
  </si>
  <si>
    <t>PT10600008</t>
  </si>
  <si>
    <t>1000L IBC VLT PRO API CK4/SN SAE 15W-40</t>
  </si>
  <si>
    <t>PT10900006</t>
  </si>
  <si>
    <t>1000L IBC VLT SPR PLUS API CJ-4/SN 15W40</t>
  </si>
  <si>
    <t>PT10900005</t>
  </si>
  <si>
    <t>1000L IBC VLT SUPER GAS CNG SAE 15W-40</t>
  </si>
  <si>
    <t>PT10000007</t>
  </si>
  <si>
    <t>1000L IBC VLT AMFLT APICK4/SN SAE 5W-40</t>
  </si>
  <si>
    <t>PT15300001</t>
  </si>
  <si>
    <t>200 L TMB CAT-HEAVYMACH FD1 SAE 60</t>
  </si>
  <si>
    <t>HEAVY MACH</t>
  </si>
  <si>
    <t>PT08100040</t>
  </si>
  <si>
    <t>TMB R-PWR SINT API SP GF-6A SAE 5W-20</t>
  </si>
  <si>
    <t>PT07000026</t>
  </si>
  <si>
    <t>0.950 L RSHPCK HI-ENGY API SL SAE 25W50</t>
  </si>
  <si>
    <t>PT07000025</t>
  </si>
  <si>
    <t>5 L GARRAFA HI-ENERGY API SL SAE 20W-50</t>
  </si>
  <si>
    <t>PT07000029</t>
  </si>
  <si>
    <t>0.950 L RSHPCK HI-ENEGY API SL SAE 25W60</t>
  </si>
  <si>
    <t>PT10700027</t>
  </si>
  <si>
    <t>1 L GNL VOLTRO RAS S-3 DF/DF-2SAE 50</t>
  </si>
  <si>
    <t>PT12500008</t>
  </si>
  <si>
    <t>1 L GRANEL ATE TRANS CAT ALI SAE 10W</t>
  </si>
  <si>
    <t>PT42600002</t>
  </si>
  <si>
    <t>16.000 KG CUBETA GRASA BÄTRAK SUDAK-EP</t>
  </si>
  <si>
    <t>PT02200004</t>
  </si>
  <si>
    <t>200 L TMB ATE BÄTRAK KHOPIL SAE15W40</t>
  </si>
  <si>
    <t>PT07000027</t>
  </si>
  <si>
    <t>4 L RSHPCKHI ENERGY API SL SAE 25W50</t>
  </si>
  <si>
    <t>PT12500007</t>
  </si>
  <si>
    <t>1 L GRANEL ATE TRANS CAT ALI SAE 30</t>
  </si>
  <si>
    <t>PT07000028</t>
  </si>
  <si>
    <t>4 L RSHPCK HI-ENEGY API SL SAE 25W60</t>
  </si>
  <si>
    <t>PT61300003</t>
  </si>
  <si>
    <t>200 L TAMBOR LIQUIDO P/ FRENOS DOT-4</t>
  </si>
  <si>
    <t>PT00800037</t>
  </si>
  <si>
    <t>1 L GRANEL ACE BÄTRAK DESNA HJ ISO VG 68</t>
  </si>
  <si>
    <t>BÄTRAK DENSA</t>
  </si>
  <si>
    <t>COD</t>
  </si>
  <si>
    <t>DESCRIPCION</t>
  </si>
  <si>
    <t>PRECIO ACTUAL</t>
  </si>
  <si>
    <t>PRECIO NUEVO</t>
  </si>
  <si>
    <t>ACEITES PARA SERVICIO LIGERO</t>
  </si>
  <si>
    <t>LINEA AUTOMOTRIZ PROFESSIONAL</t>
  </si>
  <si>
    <t>SUPER HD (API SL)</t>
  </si>
  <si>
    <t>950 ML ROSHPACK SUPER HD API SL SAE 40</t>
  </si>
  <si>
    <t>4 L ROSHPACK SUPER HD API SL SAE 40</t>
  </si>
  <si>
    <t>19 L CUBETA SUPER HD API SL SAE 40</t>
  </si>
  <si>
    <t>200 L TAMBOR SUPER HD API SL SAE 40</t>
  </si>
  <si>
    <t>950 ML ROSHPACK SUPER HD API SL SAE 50</t>
  </si>
  <si>
    <t>4 L ROSHPACK SUPER HD API SL SAE 50</t>
  </si>
  <si>
    <t>19 L CUBETA SUPER HD API SL SAE 50</t>
  </si>
  <si>
    <t>200 L TAMBOR SUPER HD API SL SAE 50</t>
  </si>
  <si>
    <t>950 ML ROSHPACK SUPER HD API SL SAE 60</t>
  </si>
  <si>
    <t>4 L ROSHPACK SUPER HD API SL SAE 60</t>
  </si>
  <si>
    <t>19 L CUBETA SUPER HD API SL  SAE 60</t>
  </si>
  <si>
    <t>200 L TAMBOR SUPER HD API SL SAE 60</t>
  </si>
  <si>
    <t>HI-ENERGY (ALTO KILOMETRAJE) (API SL)</t>
  </si>
  <si>
    <t xml:space="preserve"> </t>
  </si>
  <si>
    <t>950 ML ROSHPACK HI-ENERGY API SL SAE 20W-50</t>
  </si>
  <si>
    <t>PT07000021</t>
  </si>
  <si>
    <t>4 L ROSHPACK HI-ENERGY API SL SAE 20W-50</t>
  </si>
  <si>
    <t>19 L CUBETA HI-ENERGY API SL  SAE 20W-50</t>
  </si>
  <si>
    <t>200 L TAMBOR HI-ENERGY API SL  SAE 20W-50</t>
  </si>
  <si>
    <t>950 ML ROSHPACK HI-ENERGY API SL SAE 25W-50</t>
  </si>
  <si>
    <t>4 L ROSHPACK HI-ENERGY API SL SAE 25W-50</t>
  </si>
  <si>
    <t>5 L GRRFA HI-ENGY API SL SAE 25W50</t>
  </si>
  <si>
    <t>950 ML ROSHPACK HI-ENERGY API SL SAE 25W-60</t>
  </si>
  <si>
    <t>4 L ROSHPACK HI-ENERGY API SL SAE 25W-60</t>
  </si>
  <si>
    <t>5 L GRRFA HI-ENGY API SL SAE 25W60</t>
  </si>
  <si>
    <t>200 L 200.000 L TAMBOR HI-ENERGY API SL SAE 25W-60</t>
  </si>
  <si>
    <t>LINEA AUTOMOTRIZ PRIME</t>
  </si>
  <si>
    <t>RUN-PWR® (API SP)</t>
  </si>
  <si>
    <t>950 ML  BOTELLA RUN-PWR® API SP/ILSAC GF-6A SAE 5W-30</t>
  </si>
  <si>
    <t>5 L GARRAFA RUN-PWR® API SP/ILSAC GF-6A SAE 5W-30</t>
  </si>
  <si>
    <t>200 L  TAMBOR RUN-PWR® API SP/ILSAC GF-6A SAE 5W-30</t>
  </si>
  <si>
    <t>5 L GRRFAATE R-PWR API SP SAE 10W40</t>
  </si>
  <si>
    <t>950 ML  BOTELLA RUN-PWR®  API SP SAE 15W-40</t>
  </si>
  <si>
    <t>5 L GARRAFA RUN-PWR® API SP SAE 15W-40</t>
  </si>
  <si>
    <t>200 L  TAMBOR RUN-PWR®  API SP SAE 15W-40</t>
  </si>
  <si>
    <t>950 ML  BOTELLA RUN-PWR®  API SP SAE 20W-50</t>
  </si>
  <si>
    <t>5 L GARRAFA RUN-PWR®  API SP SAE 20W-50</t>
  </si>
  <si>
    <t>200 L  TAMBOR RUN-PWR®  API SP SAE 20W-50</t>
  </si>
  <si>
    <t>RUN-PWR® SINTÉTICO (API SP)</t>
  </si>
  <si>
    <t>950 ML  BOTELLA RUN-PWR® SINTÉTICO API SP/ILSAC GF-6A SAE 5W-30</t>
  </si>
  <si>
    <t>200 L  TAMBOR RUN-PWR®  SINTÉTICO API SP/ILSAC GF-6A SAE 5W-30</t>
  </si>
  <si>
    <t>950 ML  BOTELLA RUN-PWR®  SINTÉTICO API SP SAE 5W-40</t>
  </si>
  <si>
    <t>200 L TAMBOR RUN-PWR®  SINTÉTICO API SP SAE 5W-40</t>
  </si>
  <si>
    <t>950 ML  BOTELLA RUN-PWR®  SINTÉTICO API SP/ILSAC GF-6A SAE 10W-30</t>
  </si>
  <si>
    <t>200 L  TAMBOR RUN-PWR®  SINTÉTICO API SP/ILSAC GF-6A SAE 10W-30</t>
  </si>
  <si>
    <t>RUN-PWR® TRI-SINTÉTICO(API SP)</t>
  </si>
  <si>
    <t>950 ML  BOTELLA RUN-PWR® TRI-SINTÉTICO API SP/ILSAC GF-6A SAE 0W-20</t>
  </si>
  <si>
    <t>200 L  TAMBOR RUN-PWR®  TRI-SINTÉTICO API SP/ILSAC GF-6A SAE 0W-20</t>
  </si>
  <si>
    <t>950 ML  BOTELLA RUN-PWR®  TRI-SINTÉTICO API SP/ILSAC GF-6A SAE 5W-30</t>
  </si>
  <si>
    <t>5 L GARRAFA RUN-PWR® TRI-SINTÉTICO  API SP/ILSAC GF-6A SAE 5W-30</t>
  </si>
  <si>
    <t>200 L  TAMBOR RUN-PWR®  TRI-SINTETICO  API SP/ILSAC GF-6A SAE 5W-30</t>
  </si>
  <si>
    <t>RUN-PWR® DSL</t>
  </si>
  <si>
    <t>950 ML BOTELLA RUN-PWR® DSL SINTÉTICO SAE 5W-40</t>
  </si>
  <si>
    <t>950 ML  BOTELLA RUN-PWR®DSL API CI-4 PLUS SAE 15W-40</t>
  </si>
  <si>
    <t>LINEA MOTONIC (ACEITES PARA MOTOCICLETAS)</t>
  </si>
  <si>
    <t>MOTONIC® 4 TIEMPOS JASO MA2</t>
  </si>
  <si>
    <t>950 ML BOTELLA MOTONIC® 4 TIEMPOS SEMISINTÉTICO SAE 10W-40 JASO MA2</t>
  </si>
  <si>
    <t>950 ML BOTELLA  MOTONIC® 4 TIEMPOS SINTÉTICO SAE 10W-50 JASO MA2</t>
  </si>
  <si>
    <t>950 ML BOTELLA  MOTONIC® 4 TIEMPOS SAE 20W-50 JASO MA2</t>
  </si>
  <si>
    <t>950 ML BOTELLA  MOTONIC® 4 TIEMPOS SAE 20W-50 JASO MB</t>
  </si>
  <si>
    <t>950 ML BOTELLA  MOTONIC® 4 TIEMPOS SAE 10W-30 JASO MA2</t>
  </si>
  <si>
    <t>950 ML BOTELLA  MOTONIC® 4 TIEMPOS SAE 10W-40 JASO MB</t>
  </si>
  <si>
    <t>ACEITES PARA SERVICIO PESADO</t>
  </si>
  <si>
    <t>LINEA DIESEL PROFESSIONAL</t>
  </si>
  <si>
    <t>VOLTRO® RAS SERIES 3 (API CF/CF-2)</t>
  </si>
  <si>
    <t xml:space="preserve">4 L ROSHPACK VOLTRO® RAS SERIES 3 DF/DF-2 SAE 40 </t>
  </si>
  <si>
    <t>5 L GARRAFA VOLTRO® RAS SERIES 3 DF/DF-2 SAE 40</t>
  </si>
  <si>
    <t>19 L CUBETA VOLTRO® RAS SERIES 3 DF/DF-2 SAE 40</t>
  </si>
  <si>
    <t>200 L TAMBOR VOLTRO® RAS SERIES 3 DF/DF-2 SAE 40</t>
  </si>
  <si>
    <t>950 ML ROSHPACK VOLTRO® RAS SERIES 3 DF/DF-2 SAE 50</t>
  </si>
  <si>
    <t>4 L ROSHPACK VOLTRO® RAS SERIES 3 DF/DF-2 SAE 50</t>
  </si>
  <si>
    <t>5 L GARRAFA VOLTRO® RAS SERIES 3 DF/DF-2 SAE 50</t>
  </si>
  <si>
    <t>19 L CUBETA VOLTRO® RAS SERIES 3 DF/DF-2 SAE 50</t>
  </si>
  <si>
    <t>200 L TAMBOR VOLTRO® RAS SERIES 3 DF/DF-2 SAE 50</t>
  </si>
  <si>
    <t>VOLTRO® MAX POWER (API CH-4/SJ)</t>
  </si>
  <si>
    <t>5L  GARRAFA VOLTRO® MAX POWER® API CH-4/SJ SAE 15W-40</t>
  </si>
  <si>
    <t>19 L CUBETA VOLTRO® MAX POWER® API CH-4/SJ SAE 15W-40</t>
  </si>
  <si>
    <t>200 L TAMBOR VOLTRO® MAX POWER® API CH-4/SJ SAE 15W-40</t>
  </si>
  <si>
    <t>4 L ROSHPACK VOLTRO® MAX POWER® API CH-4/SJ SAE 25W-50</t>
  </si>
  <si>
    <t>5L  GARRAFA VOLTRO® MAX POWER® API CH-4/SJ SAE 25W-50</t>
  </si>
  <si>
    <t>19 L CUBETA VOLTRO® MAX POWER® API CH-4/SJ SAE 25W-50</t>
  </si>
  <si>
    <t>200 L TAMBOR VOLTRO® MAX POWER® API CH-4/SJ SAE 25W-50</t>
  </si>
  <si>
    <t>19 L CUBETA VOLTRO® MAX POWER® API CH-4/SJ SAE 25W-60</t>
  </si>
  <si>
    <t>200 L TAMBOR VOLTRO® MAX POWER® API CH-4/SJ SAE 25W-60</t>
  </si>
  <si>
    <t>LINEA DIESEL PERFORMANCE</t>
  </si>
  <si>
    <t>VOLTRO® FORCE (API CI-4/SL)</t>
  </si>
  <si>
    <t>19 L CUBETA VOLTRO® FORCE API CI-4/SL SAE 15W-40</t>
  </si>
  <si>
    <t>200 L TAMBOR VOLTRO® FORCE API CI-4/SL SAE 15W-40</t>
  </si>
  <si>
    <t>5 L GARRAFA VOLTRO® FORCE API CI-4/SL SAE 20W-50</t>
  </si>
  <si>
    <t>19 L CUBETA VOLTRO® FORCE API CI-4/SL SAE 20W-50</t>
  </si>
  <si>
    <t>200 L TAMBOR VOLTRO® FORCE API CI-4/SL SAE 20W-50</t>
  </si>
  <si>
    <t>VOLTRO® +PLUS API (CI-4 PLUS/SL)</t>
  </si>
  <si>
    <t>5 L GARRAFA VOLTRO® +PLUS API CI-4 PLUS/SL SAE 15W-40</t>
  </si>
  <si>
    <t>19 L CUBETA VOLTRO® +PLUS API CI-4 PLUS/SL SAE 15W-40</t>
  </si>
  <si>
    <t>200 L TAMBOR VOLTRO® +PLUS API CI-4 PLUS/SL SAE 15W-40</t>
  </si>
  <si>
    <t>VOLTRO® SUPER  GAS CNG</t>
  </si>
  <si>
    <t>200 L TAMBOR VOLTRO® SUPER  GAS CNG SAE 15W-40</t>
  </si>
  <si>
    <t>VOLTRO® PRO (API CK-4/SN)</t>
  </si>
  <si>
    <t>19 L CUBETA VOLTRO® PRO API CK-4/SN SAE 15W-40</t>
  </si>
  <si>
    <t>200 L TAMBOR VOLTRO® PRO API CK-4/SN SAE 15W-40</t>
  </si>
  <si>
    <t>VOLTRO® SUPER PLUS (API CJ-4/SN)</t>
  </si>
  <si>
    <t>19 L CUBETA VOLTRO® SUPER PLUS CJ-4/SN SAE 15W-40</t>
  </si>
  <si>
    <t>200 L TAMBOR VOLTRO® SUPER PLUS CJ-4/SN SAE 15W-40</t>
  </si>
  <si>
    <t>LINEA DIESEL PRIME</t>
  </si>
  <si>
    <t xml:space="preserve">VOLTRO® EUROFLEET®  3 </t>
  </si>
  <si>
    <t>19 L CUBETA VOLTRO® EUROFLEET®  3 SAE 10W-40</t>
  </si>
  <si>
    <t>200 L TAMBOR VOLTRO® EUROFLEET®  3  SAE 10W-40</t>
  </si>
  <si>
    <t>VOLTRO® AMERICANFLEET® (API CK-4/SN)</t>
  </si>
  <si>
    <t>19 L CUBETA VOLTRO® AMERICANFLEET® API CK-4/SN SAE 5W-40</t>
  </si>
  <si>
    <t>200 L TAMBOR VOLTRO® AMERICANFLEET® API CK-4/SN SAE 5W-40</t>
  </si>
  <si>
    <t>COMERCIAL LA LLOSA</t>
  </si>
  <si>
    <t>No</t>
  </si>
  <si>
    <t>Producto</t>
  </si>
  <si>
    <t>Exist.
Final</t>
  </si>
  <si>
    <t>GA-6262R</t>
  </si>
  <si>
    <t>GC-1133</t>
  </si>
  <si>
    <t>G-152</t>
  </si>
  <si>
    <t>G-1121F</t>
  </si>
  <si>
    <t>G-162H</t>
  </si>
  <si>
    <t>G-169</t>
  </si>
  <si>
    <t>GG-7196</t>
  </si>
  <si>
    <t>GG-107</t>
  </si>
  <si>
    <t>G-1682</t>
  </si>
  <si>
    <t>GS-1730</t>
  </si>
  <si>
    <t>G-450</t>
  </si>
  <si>
    <t>GA-430</t>
  </si>
  <si>
    <t>GAVW-651</t>
  </si>
  <si>
    <t>GA-3083</t>
  </si>
  <si>
    <t>GA-182</t>
  </si>
  <si>
    <t>GA-308</t>
  </si>
  <si>
    <t>GA-268</t>
  </si>
  <si>
    <t>GA-327</t>
  </si>
  <si>
    <t>GA-333</t>
  </si>
  <si>
    <t>GA-222R</t>
  </si>
  <si>
    <t>GA-298</t>
  </si>
  <si>
    <t>GA-350</t>
  </si>
  <si>
    <t>GA-3138</t>
  </si>
  <si>
    <t>GA-439</t>
  </si>
  <si>
    <t>GA-220R</t>
  </si>
  <si>
    <t>GA-252</t>
  </si>
  <si>
    <t>GP-9025</t>
  </si>
  <si>
    <t>GP-526</t>
  </si>
  <si>
    <t>GP-3206</t>
  </si>
  <si>
    <t>GA-652</t>
  </si>
  <si>
    <t>GA-698R</t>
  </si>
  <si>
    <t>GA-609</t>
  </si>
  <si>
    <t>GA-321</t>
  </si>
  <si>
    <t>LIMP DE</t>
  </si>
  <si>
    <t>SILICON ROJO</t>
  </si>
  <si>
    <t>SILICON NEGRO</t>
  </si>
  <si>
    <t>SILICON</t>
  </si>
  <si>
    <t>SILICON ALUMINIO</t>
  </si>
  <si>
    <t>TRANSMISION</t>
  </si>
  <si>
    <t>G-31</t>
  </si>
  <si>
    <t>GA-355</t>
  </si>
  <si>
    <t>G-3744</t>
  </si>
  <si>
    <t>G-765</t>
  </si>
  <si>
    <t>G-33</t>
  </si>
  <si>
    <t>G-684</t>
  </si>
  <si>
    <t>G-446</t>
  </si>
  <si>
    <t>GAVW-629</t>
  </si>
  <si>
    <t>GA-387</t>
  </si>
  <si>
    <t>GA-393</t>
  </si>
  <si>
    <t>G-723</t>
  </si>
  <si>
    <t>G-562</t>
  </si>
  <si>
    <t>G-241</t>
  </si>
  <si>
    <t>GG-845</t>
  </si>
  <si>
    <t>GA-603</t>
  </si>
  <si>
    <t>G-34</t>
  </si>
  <si>
    <t>GP-6714</t>
  </si>
  <si>
    <t>GP-9100</t>
  </si>
  <si>
    <t>GA-225</t>
  </si>
  <si>
    <t>GA-2378</t>
  </si>
  <si>
    <t>GA-167</t>
  </si>
  <si>
    <t>G-349</t>
  </si>
  <si>
    <t>GP-561</t>
  </si>
  <si>
    <t>GA-722</t>
  </si>
  <si>
    <t>GAVW-630</t>
  </si>
  <si>
    <t>GA-137</t>
  </si>
  <si>
    <t>GA-226R</t>
  </si>
  <si>
    <t>GA-365</t>
  </si>
  <si>
    <t>GA-190</t>
  </si>
  <si>
    <t>GG-103</t>
  </si>
  <si>
    <t>GA-345</t>
  </si>
  <si>
    <t>GA-150</t>
  </si>
  <si>
    <t>GAD-295</t>
  </si>
  <si>
    <t>GA-1596</t>
  </si>
  <si>
    <t>GA-1500</t>
  </si>
  <si>
    <t>GA-1444</t>
  </si>
  <si>
    <t>GP-2200</t>
  </si>
  <si>
    <t>GP-647</t>
  </si>
  <si>
    <t>GA-368</t>
  </si>
  <si>
    <t>G-784</t>
  </si>
  <si>
    <t>GAVW-690</t>
  </si>
  <si>
    <t>GA-2051</t>
  </si>
  <si>
    <t>GA-2055</t>
  </si>
  <si>
    <t>GA-5200</t>
  </si>
  <si>
    <t>GAD-546</t>
  </si>
  <si>
    <t>GA-889</t>
  </si>
  <si>
    <t>GA-924</t>
  </si>
  <si>
    <t>GP-503</t>
  </si>
  <si>
    <t>GAVW-692</t>
  </si>
  <si>
    <t>GA-310</t>
  </si>
  <si>
    <t>GA-6826</t>
  </si>
  <si>
    <t>GA-3596R</t>
  </si>
  <si>
    <t>GAC-60</t>
  </si>
  <si>
    <t>GAC-99</t>
  </si>
  <si>
    <t>GA-1720</t>
  </si>
  <si>
    <t>GA-9530</t>
  </si>
  <si>
    <t>GA-6313</t>
  </si>
  <si>
    <t>GAD-6554</t>
  </si>
  <si>
    <t>GA-1113</t>
  </si>
  <si>
    <t>G-362</t>
  </si>
  <si>
    <t>GA-9079</t>
  </si>
  <si>
    <t>GAVW-2941</t>
  </si>
  <si>
    <t>GA-1781</t>
  </si>
  <si>
    <t>GA-1033</t>
  </si>
  <si>
    <t>GA-9948</t>
  </si>
  <si>
    <t>G-119</t>
  </si>
  <si>
    <t>GA-1619</t>
  </si>
  <si>
    <t>G-122</t>
  </si>
  <si>
    <t>GA-2229</t>
  </si>
  <si>
    <t>GA-2214</t>
  </si>
  <si>
    <t>GA-2215</t>
  </si>
  <si>
    <t>GAC-2284</t>
  </si>
  <si>
    <t>GAC-2291</t>
  </si>
  <si>
    <t>GA-2226R</t>
  </si>
  <si>
    <t>GA-2218</t>
  </si>
  <si>
    <t>GA-2314</t>
  </si>
  <si>
    <t>GA-2315</t>
  </si>
  <si>
    <t>GA-2321</t>
  </si>
  <si>
    <t>GA-2323</t>
  </si>
  <si>
    <t>GA-2316</t>
  </si>
  <si>
    <t>GG-2340</t>
  </si>
  <si>
    <t>GG-2341</t>
  </si>
  <si>
    <t>GAC-2271</t>
  </si>
  <si>
    <t>GA-2313</t>
  </si>
  <si>
    <t>GA-2322</t>
  </si>
  <si>
    <t>G-2305</t>
  </si>
  <si>
    <t>GG-2338</t>
  </si>
  <si>
    <t>GP-2304</t>
  </si>
  <si>
    <t>GP-2307</t>
  </si>
  <si>
    <t>GAC-2330</t>
  </si>
  <si>
    <t>GA-2345</t>
  </si>
  <si>
    <t>GA-2352</t>
  </si>
  <si>
    <t>GA-2343</t>
  </si>
  <si>
    <t>GA-2342</t>
  </si>
  <si>
    <t>GPS-46</t>
  </si>
  <si>
    <t>GPS-157</t>
  </si>
  <si>
    <t>GPS-44</t>
  </si>
  <si>
    <t>GPS-409</t>
  </si>
  <si>
    <t>GPS-291</t>
  </si>
  <si>
    <t>GPS-561</t>
  </si>
  <si>
    <t>GA-2320</t>
  </si>
  <si>
    <t>GA-2386</t>
  </si>
  <si>
    <t>GA-2371</t>
  </si>
  <si>
    <t>GA-2377</t>
  </si>
  <si>
    <t>GA-2381</t>
  </si>
  <si>
    <t>ACEITE BATRAK</t>
  </si>
  <si>
    <t>GP-2507</t>
  </si>
  <si>
    <t>GA-2490</t>
  </si>
  <si>
    <t>GA-2496</t>
  </si>
  <si>
    <t>BÂTRAK DESNA</t>
  </si>
  <si>
    <t>BÀTRAK ZOLOVIC</t>
  </si>
  <si>
    <t>BÂTRAK KHOROL</t>
  </si>
  <si>
    <t>BATRAK KRASNE</t>
  </si>
  <si>
    <t>G-191</t>
  </si>
  <si>
    <t>BÂTRAK HOLESKO</t>
  </si>
  <si>
    <t>BÂTRAK HORLIKA</t>
  </si>
  <si>
    <t>BÂTRAK KHERSON</t>
  </si>
  <si>
    <t>BÂTRAK SOLCOV</t>
  </si>
  <si>
    <t>BÂTRAK LESK ISO</t>
  </si>
  <si>
    <t>G-330</t>
  </si>
  <si>
    <t>G-331</t>
  </si>
  <si>
    <t>G-566</t>
  </si>
  <si>
    <t>G-613</t>
  </si>
  <si>
    <t>BÂTRAK NHOPOL</t>
  </si>
  <si>
    <t>G-813</t>
  </si>
  <si>
    <t>BÀTRAK SOLCOV</t>
  </si>
  <si>
    <t>G-871</t>
  </si>
  <si>
    <t>GRASA BATRAK</t>
  </si>
  <si>
    <t>GRASA CHASIS 3</t>
  </si>
  <si>
    <t>BÂTRAK BALTA EP</t>
  </si>
  <si>
    <t>GS-1133</t>
  </si>
  <si>
    <t>BÂTRAK BALTA</t>
  </si>
  <si>
    <t>BÂTRAK ROHAN</t>
  </si>
  <si>
    <t>BÂTRAK LUBNY 16</t>
  </si>
  <si>
    <t>REFRIGERANTE</t>
  </si>
  <si>
    <t>G-1175</t>
  </si>
  <si>
    <t>BÂTRAK OLYKA</t>
  </si>
  <si>
    <t>BÂTRAK LUBNY</t>
  </si>
  <si>
    <t>LIMPIADOR DE</t>
  </si>
  <si>
    <t>AFLOJATODO</t>
  </si>
  <si>
    <t>GRANEL</t>
  </si>
  <si>
    <t>G-338</t>
  </si>
  <si>
    <t>GS-2033</t>
  </si>
  <si>
    <t>G-1120</t>
  </si>
  <si>
    <t>VOLTRO DIESEL +</t>
  </si>
  <si>
    <t>G-159</t>
  </si>
  <si>
    <t>TRANSMISION CAT-</t>
  </si>
  <si>
    <t>GRASA BALIT</t>
  </si>
  <si>
    <t>APLICADOR PARA</t>
  </si>
  <si>
    <t>LIQUIDO DE</t>
  </si>
  <si>
    <t>GRASA CHASIS</t>
  </si>
  <si>
    <t>GASA CHASIS ELIT</t>
  </si>
  <si>
    <t>G-128</t>
  </si>
  <si>
    <t>G-3827</t>
  </si>
  <si>
    <t>GA-464</t>
  </si>
  <si>
    <t>GA-596</t>
  </si>
  <si>
    <t>GA-597</t>
  </si>
  <si>
    <t>G-3754</t>
  </si>
  <si>
    <t>GA-410</t>
  </si>
  <si>
    <t>GA-5876</t>
  </si>
  <si>
    <t>G-112</t>
  </si>
  <si>
    <t>GA-489</t>
  </si>
  <si>
    <t>GA-193</t>
  </si>
  <si>
    <t>GA-171</t>
  </si>
  <si>
    <t>GA-4319</t>
  </si>
  <si>
    <t>GA-27161</t>
  </si>
  <si>
    <t>G-45</t>
  </si>
  <si>
    <t>G-70</t>
  </si>
  <si>
    <t>GA-1540</t>
  </si>
  <si>
    <t>GAVW-619</t>
  </si>
  <si>
    <t>GAVW-617</t>
  </si>
  <si>
    <t>GAVW-616</t>
  </si>
  <si>
    <t>GAVW-618</t>
  </si>
  <si>
    <t>GA-1571</t>
  </si>
  <si>
    <t>GA-1529</t>
  </si>
  <si>
    <t>GA-1546</t>
  </si>
  <si>
    <t>GA-1530</t>
  </si>
  <si>
    <t>GA-1542</t>
  </si>
  <si>
    <t>GA-304</t>
  </si>
  <si>
    <t>GA-305</t>
  </si>
  <si>
    <t>GA-433</t>
  </si>
  <si>
    <t>GA-437</t>
  </si>
  <si>
    <t>G-180</t>
  </si>
  <si>
    <t>GA-1614</t>
  </si>
  <si>
    <t>GA-384</t>
  </si>
  <si>
    <t>GA-386</t>
  </si>
  <si>
    <t>GA-322</t>
  </si>
  <si>
    <t>GA-382</t>
  </si>
  <si>
    <t>GA-381</t>
  </si>
  <si>
    <t>G-141</t>
  </si>
  <si>
    <t>GAD-116</t>
  </si>
  <si>
    <t>G-918</t>
  </si>
  <si>
    <t>G-910</t>
  </si>
  <si>
    <t>G-1046</t>
  </si>
  <si>
    <t>G-178</t>
  </si>
  <si>
    <t>G-49</t>
  </si>
  <si>
    <t>GA-280</t>
  </si>
  <si>
    <t>GA-234</t>
  </si>
  <si>
    <t>GA-196</t>
  </si>
  <si>
    <t>GA-334</t>
  </si>
  <si>
    <t>GA-263</t>
  </si>
  <si>
    <t>GA-264</t>
  </si>
  <si>
    <t>GA-291</t>
  </si>
  <si>
    <t>GAD-29</t>
  </si>
  <si>
    <t>GAVW-623</t>
  </si>
  <si>
    <t>GA-397</t>
  </si>
  <si>
    <t>GAVW-622</t>
  </si>
  <si>
    <t>GAD-34</t>
  </si>
  <si>
    <t>GA-285</t>
  </si>
  <si>
    <t>GA-289</t>
  </si>
  <si>
    <t>GA-414R</t>
  </si>
  <si>
    <t>GA-438</t>
  </si>
  <si>
    <t>GA-448</t>
  </si>
  <si>
    <t>GA-477</t>
  </si>
  <si>
    <t>GA-479</t>
  </si>
  <si>
    <t>GA-490</t>
  </si>
  <si>
    <t>GA-395</t>
  </si>
  <si>
    <t>GA-240</t>
  </si>
  <si>
    <t>GA-780</t>
  </si>
  <si>
    <t>GA-442</t>
  </si>
  <si>
    <t>GA-314</t>
  </si>
  <si>
    <t>GA-2159</t>
  </si>
  <si>
    <t>GA-2198</t>
  </si>
  <si>
    <t>G-466</t>
  </si>
  <si>
    <t>GA-2114</t>
  </si>
  <si>
    <t>GA-1617</t>
  </si>
  <si>
    <t>GA-284</t>
  </si>
  <si>
    <t>GA-292</t>
  </si>
  <si>
    <t>GAVW-624</t>
  </si>
  <si>
    <t>GA-606</t>
  </si>
  <si>
    <t>GA-605</t>
  </si>
  <si>
    <t>GA-138</t>
  </si>
  <si>
    <t>GA-288R</t>
  </si>
  <si>
    <t>G-1047</t>
  </si>
  <si>
    <t>G-313</t>
  </si>
  <si>
    <t>GAD-315</t>
  </si>
  <si>
    <t>G-341</t>
  </si>
  <si>
    <t>GA-302</t>
  </si>
  <si>
    <t>GA-6690</t>
  </si>
  <si>
    <t>GAVW-625</t>
  </si>
  <si>
    <t>G-3752</t>
  </si>
  <si>
    <t>GAVW-627</t>
  </si>
  <si>
    <t>GA-367</t>
  </si>
  <si>
    <t>GA-380</t>
  </si>
  <si>
    <t>GA-383</t>
  </si>
  <si>
    <t>GA-328</t>
  </si>
  <si>
    <t>GA-323</t>
  </si>
  <si>
    <t>GA-324</t>
  </si>
  <si>
    <t>GA-320</t>
  </si>
  <si>
    <t>GA-341</t>
  </si>
  <si>
    <t>GA-340</t>
  </si>
  <si>
    <t>GA-415</t>
  </si>
  <si>
    <t>GA-110</t>
  </si>
  <si>
    <t>G-25</t>
  </si>
  <si>
    <t>GAC-4</t>
  </si>
  <si>
    <t>GAC-7</t>
  </si>
  <si>
    <t>GA-550</t>
  </si>
  <si>
    <t>G-3753</t>
  </si>
  <si>
    <t>G-911</t>
  </si>
  <si>
    <t>G-912</t>
  </si>
  <si>
    <t>G-862T</t>
  </si>
  <si>
    <t>G-1048</t>
  </si>
  <si>
    <t>G-3751</t>
  </si>
  <si>
    <t>ROSHPACK</t>
  </si>
  <si>
    <t>ROSHFRANS HI-</t>
  </si>
  <si>
    <t>ROSHPACK  SAE</t>
  </si>
  <si>
    <t>SUPER HD SAE 40</t>
  </si>
  <si>
    <t>ROSHPACK SAE 40</t>
  </si>
  <si>
    <t>ROSHFRANS SAE</t>
  </si>
  <si>
    <t>ROSHPACK SAE 50</t>
  </si>
  <si>
    <t>HD HEAVY DUTY</t>
  </si>
  <si>
    <t>ROSHPACK SAE 60</t>
  </si>
  <si>
    <t>SUPER HD API SL</t>
  </si>
  <si>
    <t>ANTICONGELANTE</t>
  </si>
  <si>
    <t>ACEITE ZN-30 API</t>
  </si>
  <si>
    <t>MOTONIC 4</t>
  </si>
  <si>
    <t>ROSHFRANS PURE</t>
  </si>
  <si>
    <t>ROSH. VOLTRO</t>
  </si>
  <si>
    <t>ROSH VOLTRO</t>
  </si>
  <si>
    <t>GARRAFA</t>
  </si>
  <si>
    <t>VOLTRO MAX</t>
  </si>
  <si>
    <t>HI ENERGY API SL</t>
  </si>
  <si>
    <t>ACEITE RUN-PWR</t>
  </si>
  <si>
    <t>RUN-PWR API</t>
  </si>
  <si>
    <t>VOLTRO RAS S 3</t>
  </si>
  <si>
    <t>ADITIVO R-27</t>
  </si>
  <si>
    <t>ATOM.</t>
  </si>
  <si>
    <t>BIDON</t>
  </si>
  <si>
    <t>MOTONIC 2</t>
  </si>
  <si>
    <t>RUN-PWR API SP</t>
  </si>
  <si>
    <t>VOLTRO</t>
  </si>
  <si>
    <t>VOLTRO RAS</t>
  </si>
  <si>
    <t>VOLTRO RAS S3</t>
  </si>
  <si>
    <t>HI-ENERGY SL</t>
  </si>
  <si>
    <t>TRANSM.</t>
  </si>
  <si>
    <t>HI ENERGY 25W60</t>
  </si>
  <si>
    <t>SUPER HD SAE 50</t>
  </si>
  <si>
    <t>R-P T-S API</t>
  </si>
  <si>
    <t>R-P T-SINT.API</t>
  </si>
  <si>
    <t>RUN-PWR TRI-SINT</t>
  </si>
  <si>
    <t>RP SINT.API</t>
  </si>
  <si>
    <t>R-P SINT.API</t>
  </si>
  <si>
    <t>RUN-PWR SINT. API</t>
  </si>
  <si>
    <t>RUN-P API</t>
  </si>
  <si>
    <t>MOTONIC 4T</t>
  </si>
  <si>
    <t>MOTOCI 4T 10W50</t>
  </si>
  <si>
    <t>RUN PWR DSL</t>
  </si>
  <si>
    <t>ROSHPACK FLUIDO</t>
  </si>
  <si>
    <t>SUPER TRACTOR</t>
  </si>
  <si>
    <t>D VOLTRO PLUS</t>
  </si>
  <si>
    <t>EMPLAYADO</t>
  </si>
  <si>
    <t>EMPLAYADO (+)</t>
  </si>
  <si>
    <t>EMPLAYADO GAS</t>
  </si>
  <si>
    <t>FILTRO DE AIRE</t>
  </si>
  <si>
    <t>DESENGRASANTE</t>
  </si>
  <si>
    <t>GP-1</t>
  </si>
  <si>
    <t>GP-3</t>
  </si>
  <si>
    <t>GP-5</t>
  </si>
  <si>
    <t>GP-3001</t>
  </si>
  <si>
    <t>GP-9</t>
  </si>
  <si>
    <t>GP-10</t>
  </si>
  <si>
    <t>GP-11</t>
  </si>
  <si>
    <t>GP-2127W</t>
  </si>
  <si>
    <t>GP-749</t>
  </si>
  <si>
    <t>GP-13</t>
  </si>
  <si>
    <t>GP-691</t>
  </si>
  <si>
    <t>GA-1618</t>
  </si>
  <si>
    <t>GP-14</t>
  </si>
  <si>
    <t>GPP-14</t>
  </si>
  <si>
    <t>GP-20</t>
  </si>
  <si>
    <t>GP-26</t>
  </si>
  <si>
    <t>GP-27</t>
  </si>
  <si>
    <t>GP-31</t>
  </si>
  <si>
    <t>GP-50</t>
  </si>
  <si>
    <t>GP-1010Q</t>
  </si>
  <si>
    <t>GP-1101</t>
  </si>
  <si>
    <t>GP-36</t>
  </si>
  <si>
    <t>GP-28</t>
  </si>
  <si>
    <t>GP-428</t>
  </si>
  <si>
    <t>GP-38</t>
  </si>
  <si>
    <t>GP-34</t>
  </si>
  <si>
    <t>GP-51</t>
  </si>
  <si>
    <t>GP-52</t>
  </si>
  <si>
    <t>GP-53</t>
  </si>
  <si>
    <t>G-295</t>
  </si>
  <si>
    <t>GPP-547</t>
  </si>
  <si>
    <t>GPP-423</t>
  </si>
  <si>
    <t>GP-54</t>
  </si>
  <si>
    <t>GPP-426</t>
  </si>
  <si>
    <t>GPP-1280</t>
  </si>
  <si>
    <t>GP-409</t>
  </si>
  <si>
    <t>GP-62</t>
  </si>
  <si>
    <t>GP-1013Q</t>
  </si>
  <si>
    <t>GP-48</t>
  </si>
  <si>
    <t>GP-92</t>
  </si>
  <si>
    <t>GP-93</t>
  </si>
  <si>
    <t>GP-1122</t>
  </si>
  <si>
    <t>GP-58</t>
  </si>
  <si>
    <t>GP-66</t>
  </si>
  <si>
    <t>GPP-1122</t>
  </si>
  <si>
    <t>GP-69</t>
  </si>
  <si>
    <t>GP-1105</t>
  </si>
  <si>
    <t>GP-1107</t>
  </si>
  <si>
    <t>GPP-1060</t>
  </si>
  <si>
    <t>GP-56</t>
  </si>
  <si>
    <t>GP-35</t>
  </si>
  <si>
    <t>GP-1108</t>
  </si>
  <si>
    <t>GP-1109</t>
  </si>
  <si>
    <t>GP-57</t>
  </si>
  <si>
    <t>GP-112</t>
  </si>
  <si>
    <t>GP-37</t>
  </si>
  <si>
    <t>GPP-11</t>
  </si>
  <si>
    <t>GPP-424</t>
  </si>
  <si>
    <t>GPP-421</t>
  </si>
  <si>
    <t>GPP-425</t>
  </si>
  <si>
    <t>GP-317H</t>
  </si>
  <si>
    <t>GPP-111</t>
  </si>
  <si>
    <t>GP-548</t>
  </si>
  <si>
    <t>GP-737</t>
  </si>
  <si>
    <t>GP-22</t>
  </si>
  <si>
    <t>GP-110</t>
  </si>
  <si>
    <t>GP-1011Q</t>
  </si>
  <si>
    <t>GP-43</t>
  </si>
  <si>
    <t>GP-24</t>
  </si>
  <si>
    <t>GP-40</t>
  </si>
  <si>
    <t>GP-3429</t>
  </si>
  <si>
    <t>GP-3682</t>
  </si>
  <si>
    <t>GP-2951</t>
  </si>
  <si>
    <t>GP-3766</t>
  </si>
  <si>
    <t>GP-77</t>
  </si>
  <si>
    <t>GPP-1061</t>
  </si>
  <si>
    <t>GP-406</t>
  </si>
  <si>
    <t>GP-88</t>
  </si>
  <si>
    <t>GP-359</t>
  </si>
  <si>
    <t>GPP-524</t>
  </si>
  <si>
    <t>GP-46</t>
  </si>
  <si>
    <t>GP-3600</t>
  </si>
  <si>
    <t>GP-9586</t>
  </si>
  <si>
    <t>GP-408</t>
  </si>
  <si>
    <t>GP-3000</t>
  </si>
  <si>
    <t>GP-4922</t>
  </si>
  <si>
    <t>GP-67</t>
  </si>
  <si>
    <t>GP-2015W</t>
  </si>
  <si>
    <t>GP-3985</t>
  </si>
  <si>
    <t>GP-2071W</t>
  </si>
  <si>
    <t>GP-3980</t>
  </si>
  <si>
    <t>G-296B</t>
  </si>
  <si>
    <t>G-297B</t>
  </si>
  <si>
    <t>GA-488</t>
  </si>
  <si>
    <t>GA-1572</t>
  </si>
  <si>
    <t>GA-265</t>
  </si>
  <si>
    <t>GA-266</t>
  </si>
  <si>
    <t>GP-6811</t>
  </si>
  <si>
    <t>GP-3675</t>
  </si>
  <si>
    <t>GP-68</t>
  </si>
  <si>
    <t>GP-171</t>
  </si>
  <si>
    <t>GP-193</t>
  </si>
  <si>
    <t>GP-156</t>
  </si>
  <si>
    <t>GP-157</t>
  </si>
  <si>
    <t>GAVW-628</t>
  </si>
  <si>
    <t>GRASA</t>
  </si>
  <si>
    <t>GA-2144</t>
  </si>
  <si>
    <t>GPP-18</t>
  </si>
  <si>
    <t>GA-347</t>
  </si>
  <si>
    <t>GA-330</t>
  </si>
  <si>
    <t>GA-294</t>
  </si>
  <si>
    <t>GA-1544</t>
  </si>
  <si>
    <t>GA-1570</t>
  </si>
  <si>
    <t>GA-1548</t>
  </si>
  <si>
    <t>GA-478</t>
  </si>
  <si>
    <t>GA-306</t>
  </si>
  <si>
    <t>GA-344</t>
  </si>
  <si>
    <t>GA-346</t>
  </si>
  <si>
    <t>GA-366</t>
  </si>
  <si>
    <t>GPP-19</t>
  </si>
  <si>
    <t>GP-78</t>
  </si>
  <si>
    <t>GP-16405-01T70</t>
  </si>
  <si>
    <t>GP-149</t>
  </si>
  <si>
    <t>GP-405</t>
  </si>
  <si>
    <t>GP-407</t>
  </si>
  <si>
    <t>GP-1012Q</t>
  </si>
  <si>
    <t>GP-81</t>
  </si>
  <si>
    <t>GP-178</t>
  </si>
  <si>
    <t>GP-152</t>
  </si>
  <si>
    <t>GPP-103</t>
  </si>
  <si>
    <t>GP-166</t>
  </si>
  <si>
    <t>GP-390</t>
  </si>
  <si>
    <t>GRASA CHASIS 2</t>
  </si>
  <si>
    <t>GP-44</t>
  </si>
  <si>
    <t>GP-91</t>
  </si>
  <si>
    <t>GP-205</t>
  </si>
  <si>
    <t>GRASA B.A.T. 3</t>
  </si>
  <si>
    <t>GRASA B.A.T. 3 16</t>
  </si>
  <si>
    <t>GP-4836</t>
  </si>
  <si>
    <t>GRASA BALIT 2</t>
  </si>
  <si>
    <t>GP-9000</t>
  </si>
  <si>
    <t>GPP-1000</t>
  </si>
  <si>
    <t>GPP-1291</t>
  </si>
  <si>
    <t>GP-2126Q</t>
  </si>
  <si>
    <t>GP-864H</t>
  </si>
  <si>
    <t>GP-761H</t>
  </si>
  <si>
    <t>GPP-418</t>
  </si>
  <si>
    <t>GPP-419</t>
  </si>
  <si>
    <t>GPP-420</t>
  </si>
  <si>
    <t>GP-642</t>
  </si>
  <si>
    <t>GP-458</t>
  </si>
  <si>
    <t>GP-754</t>
  </si>
  <si>
    <t>GP-9001</t>
  </si>
  <si>
    <t>GP-3937</t>
  </si>
  <si>
    <t>GPP-1003S</t>
  </si>
  <si>
    <t>GPP-1007S</t>
  </si>
  <si>
    <t>GPP-1022S</t>
  </si>
  <si>
    <t>GS-1261</t>
  </si>
  <si>
    <t>GPP-1287</t>
  </si>
  <si>
    <t>G-270</t>
  </si>
  <si>
    <t>GP-128</t>
  </si>
  <si>
    <t>GP-291</t>
  </si>
  <si>
    <t>GP-310</t>
  </si>
  <si>
    <t>GP-562</t>
  </si>
  <si>
    <t>GP-556</t>
  </si>
  <si>
    <t>BALIT COMPLEX</t>
  </si>
  <si>
    <t>GP-461</t>
  </si>
  <si>
    <t>GP-452</t>
  </si>
  <si>
    <t>GAD-1</t>
  </si>
  <si>
    <t>GAVW-2</t>
  </si>
  <si>
    <t>GAD-3</t>
  </si>
  <si>
    <t>GA-7</t>
  </si>
  <si>
    <t>GA-12</t>
  </si>
  <si>
    <t>GA-21</t>
  </si>
  <si>
    <t>GA-50</t>
  </si>
  <si>
    <t>GA-59</t>
  </si>
  <si>
    <t>GA-70</t>
  </si>
  <si>
    <t>GA-71</t>
  </si>
  <si>
    <t>GA-74</t>
  </si>
  <si>
    <t>GA-75</t>
  </si>
  <si>
    <t>GA-77</t>
  </si>
  <si>
    <t>GA-78</t>
  </si>
  <si>
    <t>GA-80</t>
  </si>
  <si>
    <t>GA-392</t>
  </si>
  <si>
    <t>GA-105</t>
  </si>
  <si>
    <t>GA-730</t>
  </si>
  <si>
    <t>GAVW-10</t>
  </si>
  <si>
    <t>GA-271</t>
  </si>
  <si>
    <t>GAVW-621</t>
  </si>
  <si>
    <t>GA-259</t>
  </si>
  <si>
    <t>GA-250</t>
  </si>
  <si>
    <t>GA-363</t>
  </si>
  <si>
    <t>GA-170</t>
  </si>
  <si>
    <t>GAVW-22</t>
  </si>
  <si>
    <t>GA-6620</t>
  </si>
  <si>
    <t>GA-163</t>
  </si>
  <si>
    <t>GA-153</t>
  </si>
  <si>
    <t>GA-6</t>
  </si>
  <si>
    <t>GA-192</t>
  </si>
  <si>
    <t>GA-303</t>
  </si>
  <si>
    <t>GA-248</t>
  </si>
  <si>
    <t>GA-2719B</t>
  </si>
  <si>
    <t>GA-3300</t>
  </si>
  <si>
    <t>GA-3424</t>
  </si>
  <si>
    <t>GA-3425</t>
  </si>
  <si>
    <t>GA-3523</t>
  </si>
  <si>
    <t>GA-3647</t>
  </si>
  <si>
    <t>GA-3681</t>
  </si>
  <si>
    <t>GAD-30</t>
  </si>
  <si>
    <t>GA-273</t>
  </si>
  <si>
    <t>GA-348</t>
  </si>
  <si>
    <t>GA-274</t>
  </si>
  <si>
    <t>GA-275</t>
  </si>
  <si>
    <t>GAD-15</t>
  </si>
  <si>
    <t>GA-276</t>
  </si>
  <si>
    <t>GA-277</t>
  </si>
  <si>
    <t>GA-3588</t>
  </si>
  <si>
    <t>GA-6619</t>
  </si>
  <si>
    <t>GA-5056</t>
  </si>
  <si>
    <t>GA-3916</t>
  </si>
  <si>
    <t>GA-3814</t>
  </si>
  <si>
    <t>GA-174</t>
  </si>
  <si>
    <t>GA-3501</t>
  </si>
  <si>
    <t>GA-3901</t>
  </si>
  <si>
    <t>GA-168</t>
  </si>
  <si>
    <t>GA-217</t>
  </si>
  <si>
    <t>GA-158</t>
  </si>
  <si>
    <t>GA-6479</t>
  </si>
  <si>
    <t>GAD-118</t>
  </si>
  <si>
    <t>GAVW-121</t>
  </si>
  <si>
    <t>GA-244</t>
  </si>
  <si>
    <t>GA-134</t>
  </si>
  <si>
    <t>GAD-294</t>
  </si>
  <si>
    <t>GAVW-212</t>
  </si>
  <si>
    <t>GAVW-120</t>
  </si>
  <si>
    <t>GA-164</t>
  </si>
  <si>
    <t>GA-141</t>
  </si>
  <si>
    <t>GA-132</t>
  </si>
  <si>
    <t>GA-165</t>
  </si>
  <si>
    <t>GA-128</t>
  </si>
  <si>
    <t>GA-300</t>
  </si>
  <si>
    <t>GA-176</t>
  </si>
  <si>
    <t>GA-175</t>
  </si>
  <si>
    <t>GA-127</t>
  </si>
  <si>
    <t>GA-281</t>
  </si>
  <si>
    <t>GA-194</t>
  </si>
  <si>
    <t>GA-198</t>
  </si>
  <si>
    <t>GA-195</t>
  </si>
  <si>
    <t>GAVW-626</t>
  </si>
  <si>
    <t>GA-224</t>
  </si>
  <si>
    <t>GA-279</t>
  </si>
  <si>
    <t>GA-1616</t>
  </si>
  <si>
    <t>GAD-117</t>
  </si>
  <si>
    <t>ADITIVO MC-2</t>
  </si>
  <si>
    <t>GA-130</t>
  </si>
  <si>
    <t>GAVW-620</t>
  </si>
  <si>
    <t>GA-1615</t>
  </si>
  <si>
    <t>GA-179</t>
  </si>
  <si>
    <t>GA-301</t>
  </si>
  <si>
    <t>GA-186</t>
  </si>
  <si>
    <t>GA-33</t>
  </si>
  <si>
    <t>GA-376</t>
  </si>
  <si>
    <t>GA-1285</t>
  </si>
  <si>
    <t>GA-9334</t>
  </si>
  <si>
    <t>GAK-16</t>
  </si>
  <si>
    <t>GA-377</t>
  </si>
  <si>
    <t>GA-107</t>
  </si>
  <si>
    <t>GA-109</t>
  </si>
  <si>
    <t>GA-373</t>
  </si>
  <si>
    <t>GA-679</t>
  </si>
  <si>
    <t>GA-229</t>
  </si>
  <si>
    <t>GA-371</t>
  </si>
  <si>
    <t>GA-209</t>
  </si>
  <si>
    <t>GA-680</t>
  </si>
  <si>
    <t>GA-7360</t>
  </si>
  <si>
    <t>GA-210</t>
  </si>
  <si>
    <t>GA-388</t>
  </si>
  <si>
    <t>GA-3551</t>
  </si>
  <si>
    <t>GAK-1532</t>
  </si>
  <si>
    <t>GA-405</t>
  </si>
  <si>
    <t>GA-197R</t>
  </si>
  <si>
    <t>GA-768R</t>
  </si>
  <si>
    <t>GA-673R</t>
  </si>
  <si>
    <t>GA-221R</t>
  </si>
  <si>
    <t>GA-723R</t>
  </si>
  <si>
    <t>GA-930R</t>
  </si>
  <si>
    <t>GA-890R</t>
  </si>
  <si>
    <t>GA-966R</t>
  </si>
  <si>
    <t>GA-682R</t>
  </si>
  <si>
    <t>GA-732R</t>
  </si>
  <si>
    <t>GA-683R</t>
  </si>
  <si>
    <t>GA-435R</t>
  </si>
  <si>
    <t>GA-278R</t>
  </si>
  <si>
    <t>AMERICANFLEET</t>
  </si>
  <si>
    <t>GA-183R</t>
  </si>
  <si>
    <t>GA-413R</t>
  </si>
  <si>
    <t>GA-799R</t>
  </si>
  <si>
    <t>GA-801R</t>
  </si>
  <si>
    <t>GA-798R</t>
  </si>
  <si>
    <t>GA-967R</t>
  </si>
  <si>
    <t>GA-624R</t>
  </si>
  <si>
    <t>GA-968R</t>
  </si>
  <si>
    <t>GA-701</t>
  </si>
  <si>
    <t>GA-853R</t>
  </si>
  <si>
    <t>GA-880R</t>
  </si>
  <si>
    <t>GA-697R</t>
  </si>
  <si>
    <t>GA-633R</t>
  </si>
  <si>
    <t>GA-4862R</t>
  </si>
  <si>
    <t>GA-4863</t>
  </si>
  <si>
    <t>GA-412R</t>
  </si>
  <si>
    <t>GA-518R</t>
  </si>
  <si>
    <t>GA-8150</t>
  </si>
  <si>
    <t>GAD-36</t>
  </si>
  <si>
    <t>G SEMISINT.</t>
  </si>
  <si>
    <t>GA-660</t>
  </si>
  <si>
    <t>GA-854R</t>
  </si>
  <si>
    <t>TRANS.</t>
  </si>
  <si>
    <t>ROSHPACK TRANS</t>
  </si>
  <si>
    <t>ATF ALL POWER</t>
  </si>
  <si>
    <t>TRANS</t>
  </si>
  <si>
    <t>G-750</t>
  </si>
  <si>
    <t>ROSHPACK SUPER</t>
  </si>
  <si>
    <t>GRASA P/ JUNTAS</t>
  </si>
  <si>
    <t>DIESEL RAS API</t>
  </si>
  <si>
    <t>GRASA PARA</t>
  </si>
  <si>
    <t>FLUIDO PARA</t>
  </si>
  <si>
    <t>HIDRATEC H-300</t>
  </si>
  <si>
    <t>HIDRATEC  H-300</t>
  </si>
  <si>
    <t>GG-4</t>
  </si>
  <si>
    <t>GG-5</t>
  </si>
  <si>
    <t>GG-20</t>
  </si>
  <si>
    <t>GG-1</t>
  </si>
  <si>
    <t>GG-8</t>
  </si>
  <si>
    <t>GG-45</t>
  </si>
  <si>
    <t>GG-3</t>
  </si>
  <si>
    <t>GG-5L</t>
  </si>
  <si>
    <t>GG-8L</t>
  </si>
  <si>
    <t>GG-298</t>
  </si>
  <si>
    <t>GG-46</t>
  </si>
  <si>
    <t>GG-61</t>
  </si>
  <si>
    <t>GG-42</t>
  </si>
  <si>
    <t>GG-41</t>
  </si>
  <si>
    <t>GG-29</t>
  </si>
  <si>
    <t>GG-39</t>
  </si>
  <si>
    <t>GG-62</t>
  </si>
  <si>
    <t>GG-47</t>
  </si>
  <si>
    <t>GG-25</t>
  </si>
  <si>
    <t>GG-32</t>
  </si>
  <si>
    <t>GG-30</t>
  </si>
  <si>
    <t>GG-7018</t>
  </si>
  <si>
    <t>GG-3728</t>
  </si>
  <si>
    <t>GG-1992</t>
  </si>
  <si>
    <t>GG-1872</t>
  </si>
  <si>
    <t>GG-7019</t>
  </si>
  <si>
    <t>GG-251</t>
  </si>
  <si>
    <t>GG-63</t>
  </si>
  <si>
    <t>GG-66</t>
  </si>
  <si>
    <t>GG-92</t>
  </si>
  <si>
    <t>GG-94</t>
  </si>
  <si>
    <t>GG-65</t>
  </si>
  <si>
    <t>GG-67</t>
  </si>
  <si>
    <t>GG-72</t>
  </si>
  <si>
    <t>GG-79</t>
  </si>
  <si>
    <t>GG-580</t>
  </si>
  <si>
    <t>GG-64</t>
  </si>
  <si>
    <t>GG-95</t>
  </si>
  <si>
    <t>GG-151</t>
  </si>
  <si>
    <t>GG-137</t>
  </si>
  <si>
    <t>GG-99</t>
  </si>
  <si>
    <t>GG-19</t>
  </si>
  <si>
    <t>GG-581</t>
  </si>
  <si>
    <t>GG-252</t>
  </si>
  <si>
    <t>GG-104</t>
  </si>
  <si>
    <t>GG-195</t>
  </si>
  <si>
    <t>GG-246</t>
  </si>
  <si>
    <t>GG-266</t>
  </si>
  <si>
    <t>GG-82</t>
  </si>
  <si>
    <t>GG-102</t>
  </si>
  <si>
    <t>GG-7020</t>
  </si>
  <si>
    <t>GG-160</t>
  </si>
  <si>
    <t>GG-170</t>
  </si>
  <si>
    <t>GG-106</t>
  </si>
  <si>
    <t>GG-290</t>
  </si>
  <si>
    <t>GG-986</t>
  </si>
  <si>
    <t>GG-181</t>
  </si>
  <si>
    <t>GG-265</t>
  </si>
  <si>
    <t>GG-87</t>
  </si>
  <si>
    <t>GG-267</t>
  </si>
  <si>
    <t>GG-169</t>
  </si>
  <si>
    <t>GG-111</t>
  </si>
  <si>
    <t>GG-262</t>
  </si>
  <si>
    <t>GG-123</t>
  </si>
  <si>
    <t>GG-177</t>
  </si>
  <si>
    <t>GG-196</t>
  </si>
  <si>
    <t>GG-199</t>
  </si>
  <si>
    <t>GG-217</t>
  </si>
  <si>
    <t>GG-232</t>
  </si>
  <si>
    <t>GG-237</t>
  </si>
  <si>
    <t>GG-240</t>
  </si>
  <si>
    <t>GG-256</t>
  </si>
  <si>
    <t>GG-184</t>
  </si>
  <si>
    <t>GG-187</t>
  </si>
  <si>
    <t>GG-220</t>
  </si>
  <si>
    <t>GG-307</t>
  </si>
  <si>
    <t>GG-210</t>
  </si>
  <si>
    <t>GG-283</t>
  </si>
  <si>
    <t>GG-101</t>
  </si>
  <si>
    <t>GG-97</t>
  </si>
  <si>
    <t>GG-419</t>
  </si>
  <si>
    <t>GG-291</t>
  </si>
  <si>
    <t>GG-915</t>
  </si>
  <si>
    <t>GG-355</t>
  </si>
  <si>
    <t>GG-369</t>
  </si>
  <si>
    <t>GG-308</t>
  </si>
  <si>
    <t>ATF ALLPOWER</t>
  </si>
  <si>
    <t>GG-183</t>
  </si>
  <si>
    <t>GPS-68</t>
  </si>
  <si>
    <t>GPS-81</t>
  </si>
  <si>
    <t>GPS-406</t>
  </si>
  <si>
    <t>GPS-405</t>
  </si>
  <si>
    <t>GPS-58</t>
  </si>
  <si>
    <t>GPS-3600</t>
  </si>
  <si>
    <t>GPS-156</t>
  </si>
  <si>
    <t>GPS-28</t>
  </si>
  <si>
    <t>GPS-6811</t>
  </si>
  <si>
    <t>GPS-91</t>
  </si>
  <si>
    <t>GPS-149</t>
  </si>
  <si>
    <t>PROMO</t>
  </si>
  <si>
    <t>AE0305</t>
  </si>
  <si>
    <t>CUB. BOMBA</t>
  </si>
  <si>
    <t>AE0306</t>
  </si>
  <si>
    <t>INYECTOR DE</t>
  </si>
  <si>
    <t>AE0310</t>
  </si>
  <si>
    <t>CUB. INYECTORA</t>
  </si>
  <si>
    <t>AE0322</t>
  </si>
  <si>
    <t>BOMBA</t>
  </si>
  <si>
    <t>AE0325</t>
  </si>
  <si>
    <t>CUBETA P/GRASA</t>
  </si>
  <si>
    <t>HS1780-13391</t>
  </si>
  <si>
    <t>ELEMENT SUB</t>
  </si>
  <si>
    <t>PP00000107</t>
  </si>
  <si>
    <t>PLAYERA NEGRA</t>
  </si>
  <si>
    <t>PP00600006</t>
  </si>
  <si>
    <t>CHALECO DE</t>
  </si>
  <si>
    <t>PP00900016</t>
  </si>
  <si>
    <t>BATAS</t>
  </si>
  <si>
    <t>PP00900029</t>
  </si>
  <si>
    <t>BATA</t>
  </si>
  <si>
    <t>PP2022</t>
  </si>
  <si>
    <t>PROMOSION</t>
  </si>
  <si>
    <t>PP20900049</t>
  </si>
  <si>
    <t>POSTER DUO PACK</t>
  </si>
  <si>
    <t>PP40500122</t>
  </si>
  <si>
    <t>NOTAS DE</t>
  </si>
  <si>
    <t>PP40500171</t>
  </si>
  <si>
    <t>MINI HIELERA S QT</t>
  </si>
  <si>
    <t>PT00200003P</t>
  </si>
  <si>
    <t>BATRAK DESNA</t>
  </si>
  <si>
    <t>BATRAK NHOPOL</t>
  </si>
  <si>
    <t>BATRAK</t>
  </si>
  <si>
    <t>ROSHPACK HI-</t>
  </si>
  <si>
    <t>HI NENERGY API SL</t>
  </si>
  <si>
    <t>PT07000009P</t>
  </si>
  <si>
    <t>ROSHP HI-ENERGY</t>
  </si>
  <si>
    <t>HI- ENERGY API SL</t>
  </si>
  <si>
    <t>HI-ENERGY API SL</t>
  </si>
  <si>
    <t>PT07000018P</t>
  </si>
  <si>
    <t>PT07000018PP</t>
  </si>
  <si>
    <t>PT07000022</t>
  </si>
  <si>
    <t>HI  ENERGY API SL</t>
  </si>
  <si>
    <t>PT07000025P</t>
  </si>
  <si>
    <t>ROSHP HI ENERGY</t>
  </si>
  <si>
    <t>ROSHPACK HI</t>
  </si>
  <si>
    <t>ROSH HI-ENERGY</t>
  </si>
  <si>
    <t>MOT SEMISIN 4T J</t>
  </si>
  <si>
    <t>MTC SINT 4T J</t>
  </si>
  <si>
    <t>MOT 4T JASO</t>
  </si>
  <si>
    <t>MOTONI 4T JAS</t>
  </si>
  <si>
    <t>MOTO 4T JASO</t>
  </si>
  <si>
    <t>ACEITE RUN PWR</t>
  </si>
  <si>
    <t>RUN PWR PI</t>
  </si>
  <si>
    <t>RUNPWR API</t>
  </si>
  <si>
    <t>PT07900041P</t>
  </si>
  <si>
    <t>RUN-PWR SAE</t>
  </si>
  <si>
    <t>PT07900042PP</t>
  </si>
  <si>
    <t>RUN PWR API SP</t>
  </si>
  <si>
    <t>PT07900043PP</t>
  </si>
  <si>
    <t>PT07900050</t>
  </si>
  <si>
    <t>DIABLOS R-PWR</t>
  </si>
  <si>
    <t>PT07900050PP</t>
  </si>
  <si>
    <t>PT07900051PP</t>
  </si>
  <si>
    <t>RUN PWR DSL API</t>
  </si>
  <si>
    <t>R-PW S API</t>
  </si>
  <si>
    <t>RN PWRSINT</t>
  </si>
  <si>
    <t>PT08100035P</t>
  </si>
  <si>
    <t>R-PWR SINT API SP</t>
  </si>
  <si>
    <t>PT08100036</t>
  </si>
  <si>
    <t>R P FULL SYN SAE</t>
  </si>
  <si>
    <t>R-P T-SINT A</t>
  </si>
  <si>
    <t>R PW TRI-SIN AP</t>
  </si>
  <si>
    <t>R-P T SINT API</t>
  </si>
  <si>
    <t>ROSHPACK DIESEL</t>
  </si>
  <si>
    <t>ROSH. VTRO</t>
  </si>
  <si>
    <t>VOLT+PLUS API</t>
  </si>
  <si>
    <t>VTRO+ PLUS API</t>
  </si>
  <si>
    <t>VOLTRO+PLUS API</t>
  </si>
  <si>
    <t>V AMERICA FLEET</t>
  </si>
  <si>
    <t>V AMERICANF API</t>
  </si>
  <si>
    <t>G VTRO FORCE API</t>
  </si>
  <si>
    <t>ROSH VOL MAX</t>
  </si>
  <si>
    <t>VOLTRO MAX PWR</t>
  </si>
  <si>
    <t>VOLT MAX POWER</t>
  </si>
  <si>
    <t>VOLTRO PRO API</t>
  </si>
  <si>
    <t>ROSH VTRO RAS</t>
  </si>
  <si>
    <t>ROSHP VOLT RAS</t>
  </si>
  <si>
    <t>ROSHPACK VOLT</t>
  </si>
  <si>
    <t>CVTF PARA</t>
  </si>
  <si>
    <t>ROSHP GEAR OIL</t>
  </si>
  <si>
    <t>ROSHPACK GEAR</t>
  </si>
  <si>
    <t>GEAR OIL API SAE</t>
  </si>
  <si>
    <t>GEAR OIL API GL-1</t>
  </si>
  <si>
    <t>GERA OIL API GL-1</t>
  </si>
  <si>
    <t>GEAR OLI API GL-1</t>
  </si>
  <si>
    <t>GEARTECH</t>
  </si>
  <si>
    <t>MULTITRAN P</t>
  </si>
  <si>
    <t>MULTI P TRANSM</t>
  </si>
  <si>
    <t>MULTITR P TRANS</t>
  </si>
  <si>
    <t>MULTITRA P TRA</t>
  </si>
  <si>
    <t>GEAR MAX API GL-</t>
  </si>
  <si>
    <t>SUPER GEAR PIL</t>
  </si>
  <si>
    <t>SUPER ATF DEX-III</t>
  </si>
  <si>
    <t>SUPER ATF DEX-III -</t>
  </si>
  <si>
    <t>SUPER ATF DEX-</t>
  </si>
  <si>
    <t>SUPER ATF DEX-III-</t>
  </si>
  <si>
    <t>ROSH TRANS AUT</t>
  </si>
  <si>
    <t>PT12300010</t>
  </si>
  <si>
    <t>ROSH TRANS</t>
  </si>
  <si>
    <t>PT12400007</t>
  </si>
  <si>
    <t>SUPER ATF + DEX</t>
  </si>
  <si>
    <t>TRANSMISION CAT</t>
  </si>
  <si>
    <t>ACEITE</t>
  </si>
  <si>
    <t>TRANSMISION CA</t>
  </si>
  <si>
    <t>PT15200002</t>
  </si>
  <si>
    <t>RUN PWR SEMISIN</t>
  </si>
  <si>
    <t>GRASA BALLIT 2</t>
  </si>
  <si>
    <t>TUBO DE GRASA</t>
  </si>
  <si>
    <t>GRASA BAT 3</t>
  </si>
  <si>
    <t>GRASA BAT 3 170</t>
  </si>
  <si>
    <t>BATRAK  KRIVA</t>
  </si>
  <si>
    <t>BATRAK LUBNY 16</t>
  </si>
  <si>
    <t>BATRAK OLIKA</t>
  </si>
  <si>
    <t>GRASAS CHASIS 3</t>
  </si>
  <si>
    <t>GRASS CHASIS E-</t>
  </si>
  <si>
    <t>GRASA CHASIS E-</t>
  </si>
  <si>
    <t>GRASIS CHASIS E-</t>
  </si>
  <si>
    <t>CHASIS E-LITE</t>
  </si>
  <si>
    <t>GRAFITADA</t>
  </si>
  <si>
    <t>JUNTAS</t>
  </si>
  <si>
    <t>GRASA JUNTAS</t>
  </si>
  <si>
    <t>PT55000001PZ</t>
  </si>
  <si>
    <t>ROSHPACK REFRIG</t>
  </si>
  <si>
    <t>G REFRIGERANTE</t>
  </si>
  <si>
    <t>PT55400007</t>
  </si>
  <si>
    <t>REFRIGERA</t>
  </si>
  <si>
    <t>ADITIVO OCTAN</t>
  </si>
  <si>
    <t>FLUIDO ESPECIAL</t>
  </si>
  <si>
    <t>ADITIVO CLEAN</t>
  </si>
  <si>
    <t>BIDON LIQUIDO</t>
  </si>
  <si>
    <t>LIQUIDO LIMPIA</t>
  </si>
  <si>
    <t>ADITIVO GAS</t>
  </si>
  <si>
    <t>LIQUIDO PARA</t>
  </si>
  <si>
    <t>ADITIVO</t>
  </si>
  <si>
    <t>PZ16900</t>
  </si>
  <si>
    <t>PZ16901</t>
  </si>
  <si>
    <t>PZ16902</t>
  </si>
  <si>
    <t>PZ16908</t>
  </si>
  <si>
    <t>PZ16924</t>
  </si>
  <si>
    <t>VC100</t>
  </si>
  <si>
    <t>NUMERO DE</t>
  </si>
  <si>
    <t>VC101</t>
  </si>
  <si>
    <t>NUMERO DE SERIE</t>
  </si>
  <si>
    <t>VC102</t>
  </si>
  <si>
    <t>NUMRO DE MOTOR</t>
  </si>
  <si>
    <t>VC103</t>
  </si>
  <si>
    <t>VC75</t>
  </si>
  <si>
    <t>VEHICULO MARCA</t>
  </si>
  <si>
    <t>VC76</t>
  </si>
  <si>
    <t>TIPO CHASIS</t>
  </si>
  <si>
    <t>VC77</t>
  </si>
  <si>
    <t>QUE SE</t>
  </si>
  <si>
    <t>VC78</t>
  </si>
  <si>
    <t>SERIE DE CHASIS</t>
  </si>
  <si>
    <t>VC79</t>
  </si>
  <si>
    <t>VC81</t>
  </si>
  <si>
    <t>VC82</t>
  </si>
  <si>
    <t>VC83</t>
  </si>
  <si>
    <t>VC84</t>
  </si>
  <si>
    <t>VC85</t>
  </si>
  <si>
    <t>VC86</t>
  </si>
  <si>
    <t>TIPO CHASIS CAB</t>
  </si>
  <si>
    <t>VC87</t>
  </si>
  <si>
    <t>VC88</t>
  </si>
  <si>
    <t>VC89</t>
  </si>
  <si>
    <t>VEHICULO NISSAN</t>
  </si>
  <si>
    <t>VC90</t>
  </si>
  <si>
    <t>VC91</t>
  </si>
  <si>
    <t>SERIE DEL CHASIS</t>
  </si>
  <si>
    <t>VC92</t>
  </si>
  <si>
    <t>NUMERODE MOTOR</t>
  </si>
  <si>
    <t>VC93</t>
  </si>
  <si>
    <t>VC94</t>
  </si>
  <si>
    <t>EN LAS</t>
  </si>
  <si>
    <t>VC95</t>
  </si>
  <si>
    <t>TIPO NP300 CH</t>
  </si>
  <si>
    <t>VC96</t>
  </si>
  <si>
    <t>COLOR BLANCO</t>
  </si>
  <si>
    <t>VC97</t>
  </si>
  <si>
    <t>VC98</t>
  </si>
  <si>
    <t>VEHICULO</t>
  </si>
  <si>
    <t>VC99</t>
  </si>
  <si>
    <t>HOJA 1/6</t>
  </si>
  <si>
    <t xml:space="preserve">  LISTA DE PRECIOS  ACTUALIZACION  4 DE JULIO 2025.</t>
  </si>
  <si>
    <t>PRES.</t>
  </si>
  <si>
    <t>DESCRIPCIÓN</t>
  </si>
  <si>
    <t>P ANT</t>
  </si>
  <si>
    <t>P LISTA</t>
  </si>
  <si>
    <t>P LISTA IVA</t>
  </si>
  <si>
    <t>LINEA GASOLINA PROFESSIONAL</t>
  </si>
  <si>
    <t>SUPER HEAVY DUTY (SL)</t>
  </si>
  <si>
    <t>16/950 ML</t>
  </si>
  <si>
    <t>15/950 ML</t>
  </si>
  <si>
    <t>4/4 L</t>
  </si>
  <si>
    <t>19 L</t>
  </si>
  <si>
    <t>CUBETA SAE 40</t>
  </si>
  <si>
    <t>TAMBOR SAE 40</t>
  </si>
  <si>
    <t>CUBETA SAE 50</t>
  </si>
  <si>
    <t>200 L</t>
  </si>
  <si>
    <t>TAMBOR SAE 50</t>
  </si>
  <si>
    <t>ROSHPACK  SAE 60</t>
  </si>
  <si>
    <t>CUBETA SAE 60</t>
  </si>
  <si>
    <t>TAMBOR SAE 60</t>
  </si>
  <si>
    <t>HI-ENERGY (ALTO KILOMETRAJE) (SL)</t>
  </si>
  <si>
    <t>4/5 L</t>
  </si>
  <si>
    <t>ROSHPACK HI-ENERGY® API SLSAE 25W-50</t>
  </si>
  <si>
    <t>ROSHPACK HI-ENERGY® API SL SAE 25W-50</t>
  </si>
  <si>
    <t>GFA FULL AK HI-ENERGY® API SL SAE 25W-50</t>
  </si>
  <si>
    <t>RSHPCK HI-ENEGY API SL SAE 25W60</t>
  </si>
  <si>
    <t>GFA HI-ENERGY® API SL SAE 25W-60</t>
  </si>
  <si>
    <t>LINEA AUTOMOTRIZ  PRIME</t>
  </si>
  <si>
    <t>RUN POWER® (API SP)</t>
  </si>
  <si>
    <t>BOTELLA RUN POWER SAE 5W-30</t>
  </si>
  <si>
    <t>GARRAFA RUN POWER SAE 5W-30</t>
  </si>
  <si>
    <t>TAMBOR RUN POWER SAE 5W-30</t>
  </si>
  <si>
    <t>GARRAFA RUN POWER SAE 10W-40</t>
  </si>
  <si>
    <t>TAMBOR RUN POWER SAE 10W-40</t>
  </si>
  <si>
    <t>BOTELLA RUN POWER SAE 15W-40</t>
  </si>
  <si>
    <t>GARRAFA RUN POWER SAE 15W-40</t>
  </si>
  <si>
    <t>TAMBOR RUN POWER SAE 15W-40</t>
  </si>
  <si>
    <t>BOTELLA RUN POWER SAE 20W-50</t>
  </si>
  <si>
    <t>GARRAFA RUN POWER SAE 20W-50</t>
  </si>
  <si>
    <t>TAMBOR RUN POWER SAE 20W-50</t>
  </si>
  <si>
    <t>BOT RUN PWR SINTETICO API SN SAE 5W-30</t>
  </si>
  <si>
    <t>TAMBOR RUN PWR SINTETICO API SN SAE 5W-30</t>
  </si>
  <si>
    <t>BOT RUN PWR SINTETICO API SN SAE 5W-40</t>
  </si>
  <si>
    <t>TAMBOR RUN PWR SINTETICO API SN SAE 5W-40</t>
  </si>
  <si>
    <t>BOT RUN PWR SINTETICO API SN SAE 5W-50</t>
  </si>
  <si>
    <t>TAMBOR RUN PWR SINTETICO API SN SAE 5W-50</t>
  </si>
  <si>
    <t>BOTELLA RUN SINTETICOPOWER SAE 10W-30</t>
  </si>
  <si>
    <t>BOT RUN PWR TRI SINT API SN SAE 0W-20</t>
  </si>
  <si>
    <t>ACEITE RUN PWR TRI-SINTETICO SAE 0W20</t>
  </si>
  <si>
    <t>TAMBOR RUN PWR TRI SINT API SN SAE 0W-20</t>
  </si>
  <si>
    <t>ACEITE RUN PWR TRI-SINTETICO SAE 5W50</t>
  </si>
  <si>
    <t>DESCTO.</t>
  </si>
  <si>
    <t>PRECIO
ACTUAL</t>
  </si>
  <si>
    <t>PRECIO
NUEVO</t>
  </si>
  <si>
    <t>Existencias al 3/Jul/2025</t>
  </si>
  <si>
    <t>BOT RUN PWR TRI SINT API SN SAE 5W-30</t>
  </si>
  <si>
    <t>TAMBOR RUN PWR TRI SINT API SN SAE 5W-30</t>
  </si>
  <si>
    <t>BOT RUN PWR TRI SINT API SN SAE 5W-50</t>
  </si>
  <si>
    <t>MOTONIC ® 2 TIEMPOS API TC</t>
  </si>
  <si>
    <t>6/250 ML</t>
  </si>
  <si>
    <t>BOTELLA MOTONIC ® 2 TIEMPOS JASO FD</t>
  </si>
  <si>
    <t>MOTONIC ® 4 TIEMPOS JASO MA2</t>
  </si>
  <si>
    <t>BOTELLA MOTONIC 4T  SAE 10W-40 JASO SEMI SINTETICO</t>
  </si>
  <si>
    <t>BOTELLA MOTONIC 4T  SAE 10W-50 JASO 100% SINTETICO</t>
  </si>
  <si>
    <t>BOTELLA MOTONIC 4T  SAE 10W-40 JASO MB</t>
  </si>
  <si>
    <t>BOTELLA MOTONIC 4T  SAE 10W-30 JASO MA2</t>
  </si>
  <si>
    <t>BOTELLA MOTONIC 4T  SAE 20W-50 JASO MA2</t>
  </si>
  <si>
    <t>BOTELLA MOTONIC 4T  SAE 20W-50 JASO Mb</t>
  </si>
  <si>
    <t xml:space="preserve">CUBETA MOTONIC 4T  SAE 20W-50 JASO </t>
  </si>
  <si>
    <t xml:space="preserve">DIESEL AUTOMOTRIZ  </t>
  </si>
  <si>
    <t xml:space="preserve">DIESEL VOLTRO® </t>
  </si>
  <si>
    <t xml:space="preserve">RUN PWR DSL CI-4 PLUS/SL 15W40  </t>
  </si>
  <si>
    <t>VOLTRO® RACING SEMISINTETICO</t>
  </si>
  <si>
    <t>VOLTRO RACING SEMISINTETICO SAE 15W-40</t>
  </si>
  <si>
    <t>VOLTRO RAS SERIES 3 (CF/CF-2)</t>
  </si>
  <si>
    <t>ROSHPACK VOLTRO RAS S3 API CFSAE 40</t>
  </si>
  <si>
    <t>GARRAFA VOLTRO RAS S3 API CF SAE 40</t>
  </si>
  <si>
    <t>CUBETA VOLTRO RAS S3 API CF SAE 40</t>
  </si>
  <si>
    <t>TAMBOR VOLTRO RAS S3 API CF SAE 40</t>
  </si>
  <si>
    <t>ROSHPACK VOLTRO RAS S3 API DF/DF2 SAE 50</t>
  </si>
  <si>
    <t>ROSHPACK VOLTRO RAS S3 API CFSAE 50</t>
  </si>
  <si>
    <t>GARRAFA VOLTRO RAS S3 API CF SAE 50</t>
  </si>
  <si>
    <t>CUBETA VOLTRO RAS S3 API CF SAE 50</t>
  </si>
  <si>
    <t>TAMBOR VOLTRO RAS S3 API CF SAE 50</t>
  </si>
  <si>
    <t xml:space="preserve"> VOLTRO MAX POWER®  (API CH4/SJ)</t>
  </si>
  <si>
    <t>GARRAFA VOLTRO MAX POWER SAE 15W-40</t>
  </si>
  <si>
    <t>CUBETA VOLTRO MAX POWER SAE 15W-40</t>
  </si>
  <si>
    <t>TAMBOR VOLTRO MAX POWERSAE 15W-40</t>
  </si>
  <si>
    <t>ROSHPACK VOLTRO MAX POWER SAE 25W-50</t>
  </si>
  <si>
    <t>GARRAFA VOLTRO MAX POWER SAE 25W-50</t>
  </si>
  <si>
    <t>CUBETA VOLTRO MAX POWER SAE 25W-50</t>
  </si>
  <si>
    <t>TAMBOR VOLTRO MAX POWERSAE 25W-50</t>
  </si>
  <si>
    <t>CUBETA VOLTRO MAX POWER  API  25W60</t>
  </si>
  <si>
    <t>TAMBOR VOLTRO MAX POWERSAE 25W-60</t>
  </si>
  <si>
    <t>CUBETA SAE 15W-40</t>
  </si>
  <si>
    <t>TAMBOR SAE 15W-40</t>
  </si>
  <si>
    <t>GARRAFA SAE 20W-50</t>
  </si>
  <si>
    <t>CUBETA SAE 20W-50</t>
  </si>
  <si>
    <t>TAMBOR SAE 20W-50</t>
  </si>
  <si>
    <t>VOLTRO® + PLUS (API CI-4 PLUS /SL)</t>
  </si>
  <si>
    <t>GARRAFA SAE 15W-40</t>
  </si>
  <si>
    <t xml:space="preserve"> VOLTRO® PRO (CK-4/SN)</t>
  </si>
  <si>
    <t>VOLTRO® SUPER PLUS (API CJ-4 /SN)</t>
  </si>
  <si>
    <t>VOLTRO® SUPER PLUS SYNTHETIC</t>
  </si>
  <si>
    <t>TAMBOR SAE 5W-30</t>
  </si>
  <si>
    <t>VOLTRO® EUROFLEET® 3</t>
  </si>
  <si>
    <t>CUBETA SAE 10W-40</t>
  </si>
  <si>
    <t>TAMBOR SAE 10W-40</t>
  </si>
  <si>
    <t>VOLTRO® FA-4</t>
  </si>
  <si>
    <t>TAMBOR SAE 10W-30</t>
  </si>
  <si>
    <t>VOLTRO® DIESEL SUPER GAS</t>
  </si>
  <si>
    <t>VOLTRO® AMERICANFLEET® (CK4/SN)</t>
  </si>
  <si>
    <t>CUBETA SAE 5W-40</t>
  </si>
  <si>
    <t>TAMBOR SAE 5W-40</t>
  </si>
  <si>
    <t>ACEITES PARA TRANSMISION</t>
  </si>
  <si>
    <t>GEAR OIL (GL-1)</t>
  </si>
  <si>
    <t>ROSHPACK SAE 90</t>
  </si>
  <si>
    <t>BOTELLA SAE 90</t>
  </si>
  <si>
    <t>GARRAFA SAE 90</t>
  </si>
  <si>
    <t>CUBETA SAE 90</t>
  </si>
  <si>
    <t>TAMBOR SAE 90</t>
  </si>
  <si>
    <t>ROSHPACK SAE 140</t>
  </si>
  <si>
    <t>BOTELLA SAE 140</t>
  </si>
  <si>
    <t>GARRAFA SAE 140</t>
  </si>
  <si>
    <t>CUBETA SAE 140</t>
  </si>
  <si>
    <t>TAMBOR SAE 140</t>
  </si>
  <si>
    <t>BOTELLA SAE 250</t>
  </si>
  <si>
    <t>GARRAFA SAE 250</t>
  </si>
  <si>
    <t>CUBETA SAE 250</t>
  </si>
  <si>
    <t>TAMBOR SAE 250</t>
  </si>
  <si>
    <t>MULTITRANS (GL-4)</t>
  </si>
  <si>
    <t>TAMBOR  SAE 140</t>
  </si>
  <si>
    <t>SUPER GEAR OIL (GL-5)</t>
  </si>
  <si>
    <t>BOTELLA SAE 80W/90</t>
  </si>
  <si>
    <t>GARRAFA SAE 80W/90</t>
  </si>
  <si>
    <t>CUBETA SAE 80W/90</t>
  </si>
  <si>
    <t>TAMBOR SAE 80W/90</t>
  </si>
  <si>
    <t>BOTELLA SAE 85W/140</t>
  </si>
  <si>
    <t>GARRAFA SAE 85W/140</t>
  </si>
  <si>
    <t>CUBETA SAE 85W/140</t>
  </si>
  <si>
    <t>TAMBOR SAE 85W/140</t>
  </si>
  <si>
    <t>CUBETA SAE 75W80</t>
  </si>
  <si>
    <t>CUBETA SAE 75W90</t>
  </si>
  <si>
    <t>CUBETA SAE 80W-140</t>
  </si>
  <si>
    <t>TRANSMISION AUTOMATICA SUPER ATF DEX - III -MERCON</t>
  </si>
  <si>
    <t xml:space="preserve">BOTELLA </t>
  </si>
  <si>
    <t>CUBETA</t>
  </si>
  <si>
    <t>TAMBOR</t>
  </si>
  <si>
    <t>TRANSMISION AUTOMATICA SUPER ATF + PLUS DEX VI - MERCON LV</t>
  </si>
  <si>
    <t>BOTELLA</t>
  </si>
  <si>
    <t>ATF ALLPOWER MULTIVEHICULOS</t>
  </si>
  <si>
    <t>TRANSMISION CONTINUAMENTE VARIABLE BT</t>
  </si>
  <si>
    <t xml:space="preserve"> BOT TRANSMISION CV BT</t>
  </si>
  <si>
    <t xml:space="preserve"> CUB TRANSMISION CV BT</t>
  </si>
  <si>
    <t xml:space="preserve"> TAMBO TRANSMISION CV BT</t>
  </si>
  <si>
    <t>ACEITES HIDRAULICOS</t>
  </si>
  <si>
    <t>CUBETA ISO VG 68</t>
  </si>
  <si>
    <t>TAMBOR ISO VG 68</t>
  </si>
  <si>
    <t>HIDRAULICO AW</t>
  </si>
  <si>
    <t>BOTELLA ISO VG 68</t>
  </si>
  <si>
    <t>GARRAFA ISO VG 68</t>
  </si>
  <si>
    <t>HIDRAULICO TRACTOR MULTIUSOS</t>
  </si>
  <si>
    <t>SUPER TRACTOR MULTIPROPOSITO</t>
  </si>
  <si>
    <t>GRASAS</t>
  </si>
  <si>
    <t>CHASIS 2</t>
  </si>
  <si>
    <t>3.5 K</t>
  </si>
  <si>
    <t>16 K</t>
  </si>
  <si>
    <t>170 K</t>
  </si>
  <si>
    <t>CHASIS 3</t>
  </si>
  <si>
    <t>CHASIS e-LIT® (GRADO 2)</t>
  </si>
  <si>
    <t>24/250 G</t>
  </si>
  <si>
    <t>TARRO</t>
  </si>
  <si>
    <t>24/425 G</t>
  </si>
  <si>
    <t>12/850 G</t>
  </si>
  <si>
    <t>GRAFITADA FIBROSA CR (GRADO 3)</t>
  </si>
  <si>
    <t>7 K</t>
  </si>
  <si>
    <t>B.A.T.-3® GRADO 3</t>
  </si>
  <si>
    <t>JUNTAS HOMOCINETICAS (GRADO 2)</t>
  </si>
  <si>
    <t>BALIT 2</t>
  </si>
  <si>
    <t>BALIT PLUS (EP2)</t>
  </si>
  <si>
    <t>BALIT® COMPLEX PLUS (EP2)</t>
  </si>
  <si>
    <t>12/400 G</t>
  </si>
  <si>
    <t>TUBO</t>
  </si>
  <si>
    <t>ADITIVOS</t>
  </si>
  <si>
    <t>ADITIVOS PARA GASOLINA</t>
  </si>
  <si>
    <t>BOT. ADITIVO GAS CLEAN</t>
  </si>
  <si>
    <t>BOT. ADITIVO CLEAN YECTOR</t>
  </si>
  <si>
    <t>BOT. ADITIVO +OCTAN</t>
  </si>
  <si>
    <t>6/500 ML</t>
  </si>
  <si>
    <t>BOT. FULL TREATMENT R-27</t>
  </si>
  <si>
    <t>BOT. CLEAN UP R-27</t>
  </si>
  <si>
    <t>BOT. KEEP CLEAN R-27</t>
  </si>
  <si>
    <t>ADITIVOS PARA ACEITE</t>
  </si>
  <si>
    <t>24/443 ML</t>
  </si>
  <si>
    <t>BOT.  ADITIVO PREMIUM</t>
  </si>
  <si>
    <t>24/440 ML</t>
  </si>
  <si>
    <t>BOT. ADITIVO MC-2</t>
  </si>
  <si>
    <t>ADITIVOS PARA DIESEL</t>
  </si>
  <si>
    <t>BOT. DIESEL CLEAN YECTOR R27</t>
  </si>
  <si>
    <t>ESPECIALIDADES</t>
  </si>
  <si>
    <t>APLICADOR PARA TUBO DE GRASA</t>
  </si>
  <si>
    <t>10 /PZA.</t>
  </si>
  <si>
    <t>APLICADOR</t>
  </si>
  <si>
    <t>ANTICONGELANTES</t>
  </si>
  <si>
    <t>ANTICONGELANTES PARA SERVICIO LIGERO</t>
  </si>
  <si>
    <t>REFRIGERANTE CLIMATIZADO</t>
  </si>
  <si>
    <t>4/3.785 L</t>
  </si>
  <si>
    <t>ROSHPACK 4</t>
  </si>
  <si>
    <t>REFRIGERANTE COOLANT</t>
  </si>
  <si>
    <t xml:space="preserve">ANTICONGELANTE CONCENTRADO </t>
  </si>
  <si>
    <t xml:space="preserve">ANTICONGELANTE SUPER CONCENTRADO </t>
  </si>
  <si>
    <t>ANTICONGELANTES SERVICIO PESADO</t>
  </si>
  <si>
    <t>ANTICONGELANTE DIESEL SUPER CONCENTRADO</t>
  </si>
  <si>
    <t>COOLANT DIESEL LONG LIFE</t>
  </si>
  <si>
    <t>REF COOLANT DIESEL</t>
  </si>
  <si>
    <t>REFRIGERANTE COOLANT FORCE NOAT</t>
  </si>
  <si>
    <t>1000 L</t>
  </si>
  <si>
    <t>GRANEL REF COOLANT DIESEL</t>
  </si>
  <si>
    <t>LIQUIDO PARA FRENOS</t>
  </si>
  <si>
    <t>DOT-3</t>
  </si>
  <si>
    <t>24/ 350 ML</t>
  </si>
  <si>
    <t>12/ 950 ML</t>
  </si>
  <si>
    <t>DOT-4</t>
  </si>
  <si>
    <t>12/950 ML</t>
  </si>
  <si>
    <t>FLUIDOS ESPECIALES</t>
  </si>
  <si>
    <t>ROSHPACK FLUIDO ESPECIAL P/BATERIA</t>
  </si>
  <si>
    <t>BOT. FLUIDO PARA DIR. HIDRAULICA</t>
  </si>
  <si>
    <t>CUBETA ROSHFRANS PURE SKY</t>
  </si>
  <si>
    <t>TAMBO ROSHFRANS PURE SKY</t>
  </si>
  <si>
    <t>1000L</t>
  </si>
  <si>
    <t>GRANEL ROSHFRANS PURE SKY</t>
  </si>
  <si>
    <t>ANTICONGELANTE VOLTRO CONCENTRADO</t>
  </si>
  <si>
    <t>COSMETICOS ELITE CAR CARE</t>
  </si>
  <si>
    <t>DESENGRASANTE MULTIUSOS</t>
  </si>
  <si>
    <t>6/600 ML</t>
  </si>
  <si>
    <t>ATOMIZADOR DESENGRASANTE MULTIUSOS</t>
  </si>
  <si>
    <t>20 L</t>
  </si>
  <si>
    <t>LIQUIDO LIMPIAPARABRISAS</t>
  </si>
  <si>
    <t>15/950</t>
  </si>
  <si>
    <t xml:space="preserve">ROSHPACK </t>
  </si>
  <si>
    <t>TAMBOR LIQUIDO LIMPIA PARABRISAS USO DIRECTO</t>
  </si>
  <si>
    <t>SHAMPOO PARA AUTOS</t>
  </si>
  <si>
    <t>BIDON SHAMPOO PARA AUTOS ELIT CAR CARE</t>
  </si>
  <si>
    <t>ABRILLANTADOR VINIL, PLASTICO , HULE</t>
  </si>
  <si>
    <t>ACEITE PARA MAQUINARIA PESADA CATERPILLAR</t>
  </si>
  <si>
    <t>TRANSMISION CAT-ALI SAE 10W</t>
  </si>
  <si>
    <t>TRANSMISION CAT-ALI SAE 30</t>
  </si>
  <si>
    <t>TRANSMISION CAT-ALI SAE 50</t>
  </si>
  <si>
    <t>VARIOS (CONTENEDORES)</t>
  </si>
  <si>
    <t>VOLTRO DIESEL EUROFLEET 3 10W40</t>
  </si>
  <si>
    <t>VOLTRO DIESEL AMERICANFLEET 5W40</t>
  </si>
  <si>
    <t xml:space="preserve"> VOLTRO PRO CK-4/SN 15W40</t>
  </si>
  <si>
    <t>VOLTRO + PLUS API CI-4 PLUS /SL 15W40</t>
  </si>
  <si>
    <t>VOLTRO FORCE API CI-4/SL 15W40</t>
  </si>
  <si>
    <t>VOLTRO DIESEL SUPER GAS 15W40</t>
  </si>
  <si>
    <t>VOLTRO SUPER PLUS API CJ-4 /SN 15W40</t>
  </si>
  <si>
    <t xml:space="preserve"> VOLTRO MAX POWER API CH4/SJ 15w40</t>
  </si>
  <si>
    <t xml:space="preserve"> VOLTRO MAX POWER API CH4/SJ 25w50</t>
  </si>
  <si>
    <t xml:space="preserve"> VOLTRO MAX POWER API CH4/SJ 25w60</t>
  </si>
  <si>
    <t>DIESEL RAS S-3 API CF SAE 40</t>
  </si>
  <si>
    <t>DIESEL RAS S-3 API CF SAE 50</t>
  </si>
  <si>
    <t>VOLTRO FORCE DIESEL S-3 CI-4 20W50</t>
  </si>
  <si>
    <t>SUPER ATF DEX-III MERCON</t>
  </si>
  <si>
    <t>TRANSMISION GEAR OIL GL-1 SAE 140</t>
  </si>
  <si>
    <t>SUPER GEAR OIL API GL-5 85W140</t>
  </si>
  <si>
    <t>HCO ANTIDESCASTE AW ISO VG 68</t>
  </si>
  <si>
    <t xml:space="preserve">REFRIGERANTE CLIMATIZADO </t>
  </si>
  <si>
    <t>BATRAK DESNA ISO VG 32</t>
  </si>
  <si>
    <t>BATRAK SUPER NOVE</t>
  </si>
  <si>
    <t xml:space="preserve"> BARAK ZOLOVE ISO VG 150</t>
  </si>
  <si>
    <t>BATRAK ZOLOVE ISO VG 220</t>
  </si>
  <si>
    <t>*JULIO 2025.</t>
  </si>
  <si>
    <t>*SUJETA A CAMBIO SIN PREVIO AVISO.</t>
  </si>
  <si>
    <t>INV. PT</t>
  </si>
  <si>
    <t>INV. S/PT</t>
  </si>
  <si>
    <t>ROSHPACK HI-ENERGY® API SL SAE 20W-50</t>
  </si>
  <si>
    <t>GARRAFA HI-ENERGY® API SL SAE 20W-50</t>
  </si>
  <si>
    <t>CUBETA HI-ENERGY® API SL  SAE 20W-50</t>
  </si>
  <si>
    <t>TAMBOR HI-ENERGY® API SL SAE 20W-50</t>
  </si>
  <si>
    <t>TAMBOR HI-ENERGY® API SL SAE 25W-50</t>
  </si>
  <si>
    <t>TAMBOR HI-ENERGY® API SL SAE 25W-60</t>
  </si>
  <si>
    <t>ROSHPACK HI-ENERGY® API SL SAE 25W-60</t>
  </si>
  <si>
    <t>TAMBOR RUN-PWR®  SINT API SP/ILSAC GF-6A SAE 10W-30</t>
  </si>
  <si>
    <t>GARR RUN-PWR® TRI-SINT  API SP/ILSAC GF-6A SAE 5W-30</t>
  </si>
  <si>
    <t>BOT ACEITE RUN-PWR DSL 100% SINTÉTICO SAE 5W-40</t>
  </si>
  <si>
    <t>EMPAQUE</t>
  </si>
  <si>
    <t>CONTAB</t>
  </si>
  <si>
    <t>PZAS</t>
  </si>
  <si>
    <t>HOJA 1</t>
  </si>
  <si>
    <t>CÓDIGO</t>
  </si>
  <si>
    <t>CUBETA HI-ENERGY API SL  SAE 20W-50</t>
  </si>
  <si>
    <t>TAMBOR HI-ENERGY API SL SAE 20W-50</t>
  </si>
  <si>
    <t>TAMBOR HI-ENERGY API SL SAE 25W-50</t>
  </si>
  <si>
    <t>BOTELLA MOTONIC  2 TIEMPOS JASO FD</t>
  </si>
  <si>
    <t xml:space="preserve">* SUJETA A CAMBIO SIN PREVIO AVISO </t>
  </si>
  <si>
    <t>CODIGO</t>
  </si>
  <si>
    <t>DUXCA</t>
  </si>
  <si>
    <t>PT43300001</t>
  </si>
  <si>
    <t>HY-ENERGY (ALTO KILOMETRAJE) API SL</t>
  </si>
  <si>
    <t>PT07000035</t>
  </si>
  <si>
    <t>ROSHFRANS HI-ENERGY API SL SAE 40</t>
  </si>
  <si>
    <t>PT07000036</t>
  </si>
  <si>
    <t>ROSHFRANS HI-ENERGY API SL SAE 50</t>
  </si>
  <si>
    <t>PT07000037</t>
  </si>
  <si>
    <t>ROSHFRANS HI-ENERGY API SL SAE 60</t>
  </si>
  <si>
    <t>PT07000033</t>
  </si>
  <si>
    <t>ROSHFRANS HI-ENERGY API SL SAE 20W-50</t>
  </si>
  <si>
    <t>PT07000034</t>
  </si>
  <si>
    <t>ROSHFRANS HI-ENERGY API SL SAE 25W-50</t>
  </si>
  <si>
    <t>PT07000043</t>
  </si>
  <si>
    <t>PT07000044</t>
  </si>
  <si>
    <t>PT07000045</t>
  </si>
  <si>
    <t>PT07000046</t>
  </si>
  <si>
    <t>PT07000047</t>
  </si>
  <si>
    <t>PT07000049</t>
  </si>
  <si>
    <t>PT07000050</t>
  </si>
  <si>
    <t>PT07000040</t>
  </si>
  <si>
    <t>PT07000041</t>
  </si>
  <si>
    <t>PT07000042</t>
  </si>
  <si>
    <t>HI-FLUX API SQ</t>
  </si>
  <si>
    <t>PT61900001</t>
  </si>
  <si>
    <t>ROSHFRANS HI-FLUX API SQ ILSAC GF-7A SAE 10W-30</t>
  </si>
  <si>
    <t>PT61900002</t>
  </si>
  <si>
    <t>ROSHFRANS HI-FLUX API SQ SAE 15W-40</t>
  </si>
  <si>
    <t>PT61900003</t>
  </si>
  <si>
    <t>ROSHFRANS HI-FLUX API SQ SAE 20W-50</t>
  </si>
  <si>
    <t>PT61900007</t>
  </si>
  <si>
    <t>PT61900008</t>
  </si>
  <si>
    <t>PT61900009</t>
  </si>
  <si>
    <t>PT61900004</t>
  </si>
  <si>
    <t>PT61900005</t>
  </si>
  <si>
    <t>PT61900006</t>
  </si>
  <si>
    <t>HI-ZINTHEX API SQ</t>
  </si>
  <si>
    <t>PT61800001</t>
  </si>
  <si>
    <t>ROSHFRANS HI-ZYNTEX API SQ ILSAC GF-7A SAE 5W-30</t>
  </si>
  <si>
    <t>PT61800002</t>
  </si>
  <si>
    <t>ROSHFRANS HI-ZYNTEX API SQ SAE 5W-40</t>
  </si>
  <si>
    <t>PT61800003</t>
  </si>
  <si>
    <t>ROSHFRANS HI-ZYNTEX API SQ SAE 10W-50</t>
  </si>
  <si>
    <t>PT61800007</t>
  </si>
  <si>
    <t>PT61800008</t>
  </si>
  <si>
    <t>PT61800009</t>
  </si>
  <si>
    <t>PT61800004</t>
  </si>
  <si>
    <t>PT61800005</t>
  </si>
  <si>
    <t>ROSHFRANS HI-ZYNTEX API SQ ILSAC GF-7A SAE 5W-40</t>
  </si>
  <si>
    <t>PT61800006</t>
  </si>
  <si>
    <t>ROSHFRANS HI-ZYNTEX API SQ ILSAC GF-7A SAE 10W-50</t>
  </si>
  <si>
    <t xml:space="preserve">12/950 ML </t>
  </si>
  <si>
    <t xml:space="preserve">4/5 L </t>
  </si>
  <si>
    <t xml:space="preserve">19 L </t>
  </si>
  <si>
    <t xml:space="preserve">200 L </t>
  </si>
  <si>
    <t>NUEVA ERA</t>
  </si>
  <si>
    <t xml:space="preserve">  LISTA DE PRECIOS, ACTUALIZACION 11 DE JUNIO 2026</t>
  </si>
  <si>
    <t>PT61900012</t>
  </si>
  <si>
    <t>PT61900013</t>
  </si>
  <si>
    <t>PT61900014</t>
  </si>
  <si>
    <t>PT07000038</t>
  </si>
  <si>
    <t>PT07000039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</si>
</sst>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* #,##0.00_-;\-&quot;$&quot;* #,##0.00_-;_-&quot;$&quot;* &quot;-&quot;??_-;_-@_-"/>
    <numFmt numFmtId="43" formatCode="_-* #,##0.00_-;\-* #,##0.00_-;_-* &quot;-&quot;??_-;_-@_-"/>
    <numFmt numFmtId="164" formatCode="_-* #,##0_-;\-* #,##0_-;_-* &quot;-&quot;??_-;_-@_-"/>
    <numFmt numFmtId="165" formatCode="&quot;$&quot;#,##0.00"/>
  </numFmts>
  <fonts count="4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name val="Arial"/>
      <family val="2"/>
    </font>
    <font>
      <b/>
      <sz val="10"/>
      <name val="Verdana"/>
      <family val="2"/>
    </font>
    <font>
      <b/>
      <sz val="18"/>
      <name val="Verdana"/>
      <family val="2"/>
    </font>
    <font>
      <sz val="10"/>
      <name val="Verdana"/>
      <family val="2"/>
    </font>
    <font>
      <b/>
      <sz val="18"/>
      <name val="Arial Narrow"/>
      <family val="2"/>
    </font>
    <font>
      <b/>
      <sz val="10"/>
      <color indexed="9"/>
      <name val="Verdana"/>
      <family val="2"/>
    </font>
    <font>
      <sz val="10"/>
      <color indexed="9"/>
      <name val="Verdana"/>
      <family val="2"/>
    </font>
    <font>
      <b/>
      <sz val="12"/>
      <color theme="1"/>
      <name val="Calibri"/>
      <family val="2"/>
      <scheme val="minor"/>
    </font>
    <font>
      <sz val="10"/>
      <color theme="1"/>
      <name val="Verdana"/>
      <family val="2"/>
    </font>
    <font>
      <sz val="11"/>
      <color theme="1"/>
      <name val="Calibri"/>
      <family val="2"/>
    </font>
    <font>
      <b/>
      <sz val="15"/>
      <color rgb="FF000000"/>
      <name val="Arial"/>
      <family val="2"/>
    </font>
    <font>
      <b/>
      <sz val="18"/>
      <color rgb="FF000000"/>
      <name val="Arial"/>
      <family val="2"/>
    </font>
    <font>
      <b/>
      <sz val="9"/>
      <color rgb="FF000000"/>
      <name val="Arial"/>
      <family val="2"/>
    </font>
    <font>
      <b/>
      <sz val="11"/>
      <color theme="1"/>
      <name val="Calibri"/>
      <family val="2"/>
    </font>
    <font>
      <sz val="8"/>
      <color rgb="FF000000"/>
      <name val="Arial"/>
      <family val="2"/>
    </font>
    <font>
      <sz val="8"/>
      <color theme="1"/>
      <name val="Calibri Light"/>
      <family val="2"/>
      <scheme val="major"/>
    </font>
    <font>
      <b/>
      <sz val="12"/>
      <color theme="0"/>
      <name val="Calibri Light"/>
      <family val="2"/>
      <scheme val="major"/>
    </font>
    <font>
      <b/>
      <sz val="14"/>
      <color theme="0"/>
      <name val="Calibri Light"/>
      <family val="2"/>
      <scheme val="major"/>
    </font>
    <font>
      <b/>
      <sz val="14"/>
      <name val="Calibri Light"/>
      <family val="2"/>
      <scheme val="major"/>
    </font>
    <font>
      <b/>
      <sz val="8"/>
      <color indexed="9"/>
      <name val="Calibri Light"/>
      <family val="2"/>
      <scheme val="major"/>
    </font>
    <font>
      <b/>
      <sz val="8"/>
      <color indexed="55"/>
      <name val="Calibri Light"/>
      <family val="2"/>
      <scheme val="major"/>
    </font>
    <font>
      <b/>
      <sz val="8"/>
      <name val="Calibri Light"/>
      <family val="2"/>
      <scheme val="major"/>
    </font>
    <font>
      <b/>
      <sz val="8"/>
      <color indexed="58"/>
      <name val="Calibri Light"/>
      <family val="2"/>
      <scheme val="major"/>
    </font>
    <font>
      <sz val="8"/>
      <name val="Calibri Light"/>
      <family val="2"/>
      <scheme val="major"/>
    </font>
    <font>
      <b/>
      <sz val="8"/>
      <color theme="1"/>
      <name val="Calibri Light"/>
      <family val="2"/>
      <scheme val="major"/>
    </font>
    <font>
      <b/>
      <sz val="8"/>
      <color indexed="10"/>
      <name val="Calibri Light"/>
      <family val="2"/>
      <scheme val="major"/>
    </font>
    <font>
      <b/>
      <sz val="10"/>
      <color theme="1"/>
      <name val="Calibri Light"/>
      <family val="2"/>
      <scheme val="major"/>
    </font>
    <font>
      <sz val="8"/>
      <color theme="1"/>
      <name val="Calibri"/>
      <family val="2"/>
      <scheme val="minor"/>
    </font>
    <font>
      <b/>
      <sz val="7"/>
      <color indexed="9"/>
      <name val="Calibri Light"/>
      <family val="2"/>
      <scheme val="major"/>
    </font>
    <font>
      <b/>
      <sz val="10"/>
      <name val="Calibri Light"/>
      <family val="2"/>
      <scheme val="major"/>
    </font>
    <font>
      <b/>
      <sz val="10"/>
      <color indexed="9"/>
      <name val="Calibri Light"/>
      <family val="2"/>
      <scheme val="major"/>
    </font>
    <font>
      <sz val="10"/>
      <name val="Calibri Light"/>
      <family val="2"/>
      <scheme val="major"/>
    </font>
    <font>
      <b/>
      <sz val="10"/>
      <color indexed="55"/>
      <name val="Calibri Light"/>
      <family val="2"/>
      <scheme val="major"/>
    </font>
    <font>
      <b/>
      <sz val="10"/>
      <color theme="0"/>
      <name val="Calibri Light"/>
      <family val="2"/>
      <scheme val="maj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 Light"/>
      <family val="2"/>
    </font>
    <font>
      <b/>
      <sz val="10"/>
      <color indexed="9"/>
      <name val="Calibri Light"/>
      <family val="2"/>
    </font>
    <font>
      <b/>
      <sz val="10"/>
      <color indexed="10"/>
      <name val="Calibri Light"/>
      <family val="2"/>
    </font>
    <font>
      <b/>
      <sz val="10"/>
      <color indexed="58"/>
      <name val="Calibri Light"/>
      <family val="2"/>
    </font>
    <font>
      <b/>
      <sz val="10"/>
      <name val="Calibri Light"/>
      <family val="2"/>
    </font>
  </fonts>
  <fills count="25">
    <fill>
      <patternFill patternType="none"/>
    </fill>
    <fill>
      <patternFill patternType="gray125"/>
    </fill>
    <fill>
      <patternFill patternType="solid">
        <fgColor theme="0" tint="-4.9989318521683403E-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 tint="0.34998626667073579"/>
        <bgColor indexed="64"/>
      </patternFill>
    </fill>
  </fills>
  <borders count="18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59996337778862885"/>
      </left>
      <right style="thin">
        <color theme="4" tint="0.59996337778862885"/>
      </right>
      <top style="thin">
        <color indexed="64"/>
      </top>
      <bottom style="thin">
        <color theme="4" tint="0.59996337778862885"/>
      </bottom>
      <diagonal/>
    </border>
    <border>
      <left style="thin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/>
      <top style="thin">
        <color indexed="23"/>
      </top>
      <bottom style="thin">
        <color indexed="23"/>
      </bottom>
      <diagonal/>
    </border>
    <border>
      <left style="thin">
        <color indexed="23"/>
      </left>
      <right style="medium">
        <color indexed="64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23"/>
      </bottom>
      <diagonal/>
    </border>
    <border>
      <left/>
      <right style="thin">
        <color indexed="23"/>
      </right>
      <top style="thin">
        <color indexed="23"/>
      </top>
      <bottom style="medium">
        <color indexed="2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23"/>
      </bottom>
      <diagonal/>
    </border>
    <border>
      <left style="thin">
        <color indexed="23"/>
      </left>
      <right style="medium">
        <color indexed="64"/>
      </right>
      <top style="thin">
        <color indexed="23"/>
      </top>
      <bottom/>
      <diagonal/>
    </border>
    <border>
      <left style="medium">
        <color indexed="64"/>
      </left>
      <right style="thin">
        <color indexed="23"/>
      </right>
      <top/>
      <bottom style="thin">
        <color indexed="23"/>
      </bottom>
      <diagonal/>
    </border>
    <border>
      <left/>
      <right style="thin">
        <color indexed="23"/>
      </right>
      <top/>
      <bottom style="thin">
        <color indexed="23"/>
      </bottom>
      <diagonal/>
    </border>
    <border>
      <left style="thin">
        <color indexed="23"/>
      </left>
      <right style="thin">
        <color indexed="23"/>
      </right>
      <top/>
      <bottom style="thin">
        <color indexed="23"/>
      </bottom>
      <diagonal/>
    </border>
    <border>
      <left style="thin">
        <color indexed="23"/>
      </left>
      <right style="medium">
        <color indexed="64"/>
      </right>
      <top style="medium">
        <color indexed="23"/>
      </top>
      <bottom style="thin">
        <color indexed="23"/>
      </bottom>
      <diagonal/>
    </border>
    <border>
      <left style="thin">
        <color indexed="23"/>
      </left>
      <right style="medium">
        <color indexed="64"/>
      </right>
      <top style="thin">
        <color indexed="23"/>
      </top>
      <bottom style="medium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theme="2" tint="-0.499984740745262"/>
      </bottom>
      <diagonal/>
    </border>
    <border>
      <left/>
      <right style="thin">
        <color indexed="23"/>
      </right>
      <top style="thin">
        <color indexed="23"/>
      </top>
      <bottom style="medium">
        <color theme="2" tint="-0.4999847407452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theme="2" tint="-0.499984740745262"/>
      </bottom>
      <diagonal/>
    </border>
    <border>
      <left style="thin">
        <color indexed="23"/>
      </left>
      <right style="medium">
        <color indexed="64"/>
      </right>
      <top style="thin">
        <color indexed="23"/>
      </top>
      <bottom style="medium">
        <color theme="2" tint="-0.499984740745262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/>
      <diagonal/>
    </border>
    <border>
      <left/>
      <right style="thin">
        <color indexed="23"/>
      </right>
      <top style="thin">
        <color indexed="23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/>
      <diagonal/>
    </border>
    <border>
      <left style="medium">
        <color theme="1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 style="medium">
        <color theme="1"/>
      </right>
      <top style="thin">
        <color theme="2" tint="-0.499984740745262"/>
      </top>
      <bottom style="thin">
        <color theme="2" tint="-0.499984740745262"/>
      </bottom>
      <diagonal/>
    </border>
    <border>
      <left style="medium">
        <color auto="1"/>
      </left>
      <right style="thin">
        <color theme="1" tint="0.34998626667073579"/>
      </right>
      <top/>
      <bottom style="thin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/>
      <bottom style="thin">
        <color theme="1" tint="0.34998626667073579"/>
      </bottom>
      <diagonal/>
    </border>
    <border>
      <left style="thin">
        <color theme="1" tint="0.34998626667073579"/>
      </left>
      <right style="medium">
        <color theme="1"/>
      </right>
      <top/>
      <bottom style="thin">
        <color theme="1" tint="0.34998626667073579"/>
      </bottom>
      <diagonal/>
    </border>
    <border>
      <left style="medium">
        <color auto="1"/>
      </left>
      <right style="thin">
        <color theme="1" tint="0.34998626667073579"/>
      </right>
      <top style="thin">
        <color theme="1" tint="0.34998626667073579"/>
      </top>
      <bottom style="medium">
        <color auto="1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medium">
        <color auto="1"/>
      </bottom>
      <diagonal/>
    </border>
    <border>
      <left style="thin">
        <color theme="1" tint="0.34998626667073579"/>
      </left>
      <right style="medium">
        <color theme="1"/>
      </right>
      <top style="thin">
        <color theme="1" tint="0.34998626667073579"/>
      </top>
      <bottom style="medium">
        <color auto="1"/>
      </bottom>
      <diagonal/>
    </border>
    <border>
      <left style="medium">
        <color indexed="64"/>
      </left>
      <right/>
      <top/>
      <bottom style="thin">
        <color indexed="23"/>
      </bottom>
      <diagonal/>
    </border>
    <border>
      <left/>
      <right/>
      <top/>
      <bottom style="thin">
        <color indexed="23"/>
      </bottom>
      <diagonal/>
    </border>
    <border>
      <left/>
      <right style="medium">
        <color indexed="64"/>
      </right>
      <top/>
      <bottom style="thin">
        <color indexed="23"/>
      </bottom>
      <diagonal/>
    </border>
    <border>
      <left style="medium">
        <color indexed="64"/>
      </left>
      <right/>
      <top style="medium">
        <color indexed="23"/>
      </top>
      <bottom style="thin">
        <color indexed="23"/>
      </bottom>
      <diagonal/>
    </border>
    <border>
      <left/>
      <right/>
      <top style="medium">
        <color indexed="23"/>
      </top>
      <bottom style="thin">
        <color indexed="23"/>
      </bottom>
      <diagonal/>
    </border>
    <border>
      <left style="medium">
        <color indexed="64"/>
      </left>
      <right/>
      <top style="thin">
        <color theme="2" tint="-0.499984740745262"/>
      </top>
      <bottom/>
      <diagonal/>
    </border>
    <border>
      <left/>
      <right/>
      <top style="thin">
        <color theme="2" tint="-0.499984740745262"/>
      </top>
      <bottom/>
      <diagonal/>
    </border>
    <border>
      <left/>
      <right style="medium">
        <color indexed="64"/>
      </right>
      <top style="thin">
        <color indexed="23"/>
      </top>
      <bottom style="thin">
        <color indexed="23"/>
      </bottom>
      <diagonal/>
    </border>
    <border>
      <left/>
      <right style="medium">
        <color indexed="64"/>
      </right>
      <top style="thin">
        <color indexed="23"/>
      </top>
      <bottom style="medium">
        <color indexed="23"/>
      </bottom>
      <diagonal/>
    </border>
    <border>
      <left/>
      <right style="thin">
        <color indexed="23"/>
      </right>
      <top/>
      <bottom/>
      <diagonal/>
    </border>
    <border>
      <left style="medium">
        <color auto="1"/>
      </left>
      <right/>
      <top style="thin">
        <color indexed="23"/>
      </top>
      <bottom/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theme="1" tint="0.499984740745262"/>
      </bottom>
      <diagonal/>
    </border>
    <border>
      <left/>
      <right style="thin">
        <color indexed="23"/>
      </right>
      <top style="thin">
        <color indexed="23"/>
      </top>
      <bottom style="medium">
        <color theme="1" tint="0.4999847407452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theme="1" tint="0.499984740745262"/>
      </bottom>
      <diagonal/>
    </border>
    <border>
      <left/>
      <right style="medium">
        <color indexed="64"/>
      </right>
      <top style="thin">
        <color indexed="23"/>
      </top>
      <bottom style="medium">
        <color theme="1" tint="0.499984740745262"/>
      </bottom>
      <diagonal/>
    </border>
    <border>
      <left style="medium">
        <color indexed="64"/>
      </left>
      <right style="thin">
        <color indexed="23"/>
      </right>
      <top/>
      <bottom style="medium">
        <color indexed="23"/>
      </bottom>
      <diagonal/>
    </border>
    <border>
      <left/>
      <right style="thin">
        <color indexed="23"/>
      </right>
      <top/>
      <bottom style="medium">
        <color indexed="23"/>
      </bottom>
      <diagonal/>
    </border>
    <border>
      <left/>
      <right style="medium">
        <color indexed="64"/>
      </right>
      <top/>
      <bottom style="medium">
        <color indexed="23"/>
      </bottom>
      <diagonal/>
    </border>
    <border>
      <left/>
      <right style="medium">
        <color indexed="64"/>
      </right>
      <top style="thin">
        <color indexed="23"/>
      </top>
      <bottom/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/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/>
      <right style="medium">
        <color indexed="64"/>
      </right>
      <top style="thin">
        <color indexed="23"/>
      </top>
      <bottom style="medium">
        <color indexed="64"/>
      </bottom>
      <diagonal/>
    </border>
    <border>
      <left style="medium">
        <color indexed="64"/>
      </left>
      <right/>
      <top style="thin">
        <color theme="1" tint="0.34998626667073579"/>
      </top>
      <bottom/>
      <diagonal/>
    </border>
    <border>
      <left style="thin">
        <color theme="1" tint="0.34998626667073579"/>
      </left>
      <right style="thin">
        <color indexed="23"/>
      </right>
      <top style="thin">
        <color theme="1" tint="0.34998626667073579"/>
      </top>
      <bottom/>
      <diagonal/>
    </border>
    <border>
      <left style="medium">
        <color indexed="64"/>
      </left>
      <right/>
      <top style="thin">
        <color indexed="23"/>
      </top>
      <bottom style="thin">
        <color theme="1" tint="0.499984740745262"/>
      </bottom>
      <diagonal/>
    </border>
    <border>
      <left/>
      <right/>
      <top style="thin">
        <color indexed="23"/>
      </top>
      <bottom style="thin">
        <color theme="1" tint="0.499984740745262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indexed="23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medium">
        <color theme="1"/>
      </right>
      <top style="thin">
        <color indexed="23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medium">
        <color theme="1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medium">
        <color indexed="64"/>
      </right>
      <top style="medium">
        <color indexed="23"/>
      </top>
      <bottom style="thin">
        <color indexed="23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medium">
        <color indexed="64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indexed="64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23"/>
      </left>
      <right style="thin">
        <color indexed="23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indexed="23"/>
      </right>
      <top/>
      <bottom style="thin">
        <color indexed="23"/>
      </bottom>
      <diagonal/>
    </border>
    <border>
      <left style="medium">
        <color indexed="64"/>
      </left>
      <right/>
      <top style="thin">
        <color indexed="23"/>
      </top>
      <bottom style="thin">
        <color theme="2" tint="-0.24994659260841701"/>
      </bottom>
      <diagonal/>
    </border>
    <border>
      <left/>
      <right/>
      <top style="thin">
        <color indexed="23"/>
      </top>
      <bottom style="thin">
        <color theme="2" tint="-0.2499465926084170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theme="2" tint="-0.24994659260841701"/>
      </bottom>
      <diagonal/>
    </border>
    <border>
      <left/>
      <right style="medium">
        <color indexed="64"/>
      </right>
      <top style="thin">
        <color indexed="23"/>
      </top>
      <bottom style="thin">
        <color theme="2" tint="-0.24994659260841701"/>
      </bottom>
      <diagonal/>
    </border>
    <border>
      <left style="thin">
        <color theme="2" tint="-0.24994659260841701"/>
      </left>
      <right/>
      <top style="thin">
        <color theme="2" tint="-0.24994659260841701"/>
      </top>
      <bottom style="thin">
        <color indexed="23"/>
      </bottom>
      <diagonal/>
    </border>
    <border>
      <left/>
      <right/>
      <top style="thin">
        <color theme="2" tint="-0.24994659260841701"/>
      </top>
      <bottom style="thin">
        <color indexed="23"/>
      </bottom>
      <diagonal/>
    </border>
    <border>
      <left/>
      <right style="medium">
        <color indexed="64"/>
      </right>
      <top style="thin">
        <color theme="2" tint="-0.24994659260841701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theme="1" tint="0.499984740745262"/>
      </bottom>
      <diagonal/>
    </border>
    <border>
      <left style="medium">
        <color indexed="64"/>
      </left>
      <right style="thin">
        <color indexed="23"/>
      </right>
      <top style="thin">
        <color theme="2" tint="-0.24994659260841701"/>
      </top>
      <bottom style="medium">
        <color theme="1"/>
      </bottom>
      <diagonal/>
    </border>
    <border>
      <left/>
      <right style="thin">
        <color indexed="23"/>
      </right>
      <top style="thin">
        <color theme="2" tint="-0.24994659260841701"/>
      </top>
      <bottom style="medium">
        <color theme="1"/>
      </bottom>
      <diagonal/>
    </border>
    <border>
      <left style="thin">
        <color indexed="23"/>
      </left>
      <right style="thin">
        <color indexed="23"/>
      </right>
      <top style="thin">
        <color theme="2" tint="-0.24994659260841701"/>
      </top>
      <bottom style="medium">
        <color theme="1"/>
      </bottom>
      <diagonal/>
    </border>
    <border>
      <left style="thin">
        <color indexed="23"/>
      </left>
      <right style="medium">
        <color indexed="64"/>
      </right>
      <top style="thin">
        <color theme="2" tint="-0.24994659260841701"/>
      </top>
      <bottom style="medium">
        <color theme="1"/>
      </bottom>
      <diagonal/>
    </border>
    <border>
      <left style="medium">
        <color indexed="64"/>
      </left>
      <right style="thin">
        <color theme="1" tint="0.499984740745262"/>
      </right>
      <top style="thin">
        <color indexed="23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indexed="23"/>
      </right>
      <top style="thin">
        <color indexed="23"/>
      </top>
      <bottom style="thin">
        <color theme="1" tint="0.499984740745262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indexed="23"/>
      </right>
      <top style="thin">
        <color theme="1" tint="0.499984740745262"/>
      </top>
      <bottom/>
      <diagonal/>
    </border>
    <border>
      <left/>
      <right style="thin">
        <color indexed="23"/>
      </right>
      <top style="thin">
        <color indexed="23"/>
      </top>
      <bottom style="thin">
        <color theme="1" tint="0.4999847407452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theme="1" tint="0.499984740745262"/>
      </bottom>
      <diagonal/>
    </border>
    <border>
      <left style="thin">
        <color indexed="23"/>
      </left>
      <right style="medium">
        <color indexed="64"/>
      </right>
      <top style="thin">
        <color indexed="23"/>
      </top>
      <bottom style="thin">
        <color theme="1" tint="0.499984740745262"/>
      </bottom>
      <diagonal/>
    </border>
    <border>
      <left/>
      <right/>
      <top style="thin">
        <color indexed="23"/>
      </top>
      <bottom/>
      <diagonal/>
    </border>
    <border>
      <left style="thin">
        <color indexed="23"/>
      </left>
      <right style="thin">
        <color indexed="23"/>
      </right>
      <top/>
      <bottom/>
      <diagonal/>
    </border>
    <border>
      <left style="thin">
        <color theme="1" tint="0.499984740745262"/>
      </left>
      <right style="thin">
        <color indexed="23"/>
      </right>
      <top/>
      <bottom/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theme="2" tint="-9.9948118533890809E-2"/>
      </bottom>
      <diagonal/>
    </border>
    <border>
      <left/>
      <right style="thin">
        <color indexed="23"/>
      </right>
      <top style="thin">
        <color indexed="23"/>
      </top>
      <bottom style="medium">
        <color theme="2" tint="-9.9948118533890809E-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theme="2" tint="-9.9948118533890809E-2"/>
      </bottom>
      <diagonal/>
    </border>
    <border>
      <left style="thin">
        <color indexed="23"/>
      </left>
      <right style="medium">
        <color indexed="64"/>
      </right>
      <top style="thin">
        <color indexed="23"/>
      </top>
      <bottom style="medium">
        <color theme="2" tint="-9.9948118533890809E-2"/>
      </bottom>
      <diagonal/>
    </border>
    <border>
      <left style="medium">
        <color indexed="64"/>
      </left>
      <right style="thin">
        <color indexed="23"/>
      </right>
      <top/>
      <bottom/>
      <diagonal/>
    </border>
    <border>
      <left style="thin">
        <color indexed="23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23"/>
      </right>
      <top style="thin">
        <color theme="1" tint="0.499984740745262"/>
      </top>
      <bottom style="medium">
        <color indexed="64"/>
      </bottom>
      <diagonal/>
    </border>
    <border>
      <left/>
      <right style="thin">
        <color indexed="23"/>
      </right>
      <top style="thin">
        <color theme="1" tint="0.499984740745262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theme="1" tint="0.499984740745262"/>
      </top>
      <bottom style="medium">
        <color indexed="64"/>
      </bottom>
      <diagonal/>
    </border>
    <border>
      <left style="thin">
        <color indexed="23"/>
      </left>
      <right style="medium">
        <color indexed="64"/>
      </right>
      <top style="thin">
        <color theme="1" tint="0.499984740745262"/>
      </top>
      <bottom style="medium">
        <color indexed="64"/>
      </bottom>
      <diagonal/>
    </border>
    <border>
      <left style="thin">
        <color theme="1" tint="0.499984740745262"/>
      </left>
      <right style="medium">
        <color indexed="64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 style="medium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medium">
        <color indexed="64"/>
      </bottom>
      <diagonal/>
    </border>
    <border>
      <left style="thin">
        <color theme="1" tint="0.499984740745262"/>
      </left>
      <right style="medium">
        <color indexed="64"/>
      </right>
      <top style="thin">
        <color theme="1" tint="0.499984740745262"/>
      </top>
      <bottom style="medium">
        <color indexed="64"/>
      </bottom>
      <diagonal/>
    </border>
    <border>
      <left style="medium">
        <color theme="1"/>
      </left>
      <right style="medium">
        <color indexed="64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theme="1"/>
      </left>
      <right style="medium">
        <color theme="1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indexed="64"/>
      </left>
      <right style="medium">
        <color theme="0"/>
      </right>
      <top style="medium">
        <color indexed="64"/>
      </top>
      <bottom/>
      <diagonal/>
    </border>
    <border>
      <left/>
      <right style="medium">
        <color theme="0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23"/>
      </top>
      <bottom style="thin">
        <color indexed="23"/>
      </bottom>
      <diagonal/>
    </border>
    <border>
      <left/>
      <right style="medium">
        <color indexed="64"/>
      </right>
      <top style="thin">
        <color indexed="23"/>
      </top>
      <bottom/>
      <diagonal/>
    </border>
    <border>
      <left/>
      <right style="medium">
        <color indexed="64"/>
      </right>
      <top style="thin">
        <color indexed="23"/>
      </top>
      <bottom style="medium">
        <color indexed="23"/>
      </bottom>
      <diagonal/>
    </border>
    <border>
      <left/>
      <right style="medium">
        <color indexed="64"/>
      </right>
      <top style="thin">
        <color indexed="23"/>
      </top>
      <bottom style="thin">
        <color theme="0" tint="-0.499984740745262"/>
      </bottom>
      <diagonal/>
    </border>
    <border>
      <left/>
      <right style="medium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medium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1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medium">
        <color theme="1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theme="1"/>
      </left>
      <right style="thin">
        <color indexed="23"/>
      </right>
      <top style="thin">
        <color indexed="23"/>
      </top>
      <bottom style="medium">
        <color indexed="23"/>
      </bottom>
      <diagonal/>
    </border>
    <border>
      <left style="medium">
        <color theme="1"/>
      </left>
      <right/>
      <top style="medium">
        <color indexed="23"/>
      </top>
      <bottom style="thin">
        <color indexed="23"/>
      </bottom>
      <diagonal/>
    </border>
    <border>
      <left style="medium">
        <color theme="1"/>
      </left>
      <right style="thin">
        <color indexed="23"/>
      </right>
      <top style="thin">
        <color indexed="23"/>
      </top>
      <bottom style="medium">
        <color theme="2" tint="-0.499984740745262"/>
      </bottom>
      <diagonal/>
    </border>
    <border>
      <left style="medium">
        <color theme="1"/>
      </left>
      <right/>
      <top style="thin">
        <color theme="2" tint="-0.499984740745262"/>
      </top>
      <bottom/>
      <diagonal/>
    </border>
    <border>
      <left style="medium">
        <color theme="1"/>
      </left>
      <right/>
      <top/>
      <bottom style="thin">
        <color indexed="23"/>
      </bottom>
      <diagonal/>
    </border>
    <border>
      <left style="medium">
        <color theme="1"/>
      </left>
      <right style="thin">
        <color indexed="23"/>
      </right>
      <top style="thin">
        <color indexed="23"/>
      </top>
      <bottom/>
      <diagonal/>
    </border>
    <border>
      <left style="medium">
        <color theme="1"/>
      </left>
      <right/>
      <top style="medium">
        <color indexed="64"/>
      </top>
      <bottom/>
      <diagonal/>
    </border>
    <border>
      <left style="medium">
        <color theme="1"/>
      </left>
      <right/>
      <top/>
      <bottom/>
      <diagonal/>
    </border>
    <border>
      <left style="medium">
        <color theme="1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1"/>
      </left>
      <right/>
      <top style="thin">
        <color indexed="23"/>
      </top>
      <bottom/>
      <diagonal/>
    </border>
    <border>
      <left style="medium">
        <color theme="1"/>
      </left>
      <right style="thin">
        <color indexed="23"/>
      </right>
      <top/>
      <bottom style="thin">
        <color indexed="23"/>
      </bottom>
      <diagonal/>
    </border>
    <border>
      <left style="medium">
        <color theme="1"/>
      </left>
      <right style="thin">
        <color indexed="23"/>
      </right>
      <top style="thin">
        <color indexed="23"/>
      </top>
      <bottom style="medium">
        <color theme="1" tint="0.499984740745262"/>
      </bottom>
      <diagonal/>
    </border>
    <border>
      <left style="medium">
        <color theme="1"/>
      </left>
      <right style="thin">
        <color indexed="23"/>
      </right>
      <top/>
      <bottom style="medium">
        <color indexed="23"/>
      </bottom>
      <diagonal/>
    </border>
    <border>
      <left style="medium">
        <color theme="1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medium">
        <color theme="1"/>
      </left>
      <right/>
      <top style="thin">
        <color theme="1" tint="0.34998626667073579"/>
      </top>
      <bottom/>
      <diagonal/>
    </border>
    <border>
      <left style="medium">
        <color theme="1"/>
      </left>
      <right/>
      <top style="thin">
        <color indexed="23"/>
      </top>
      <bottom style="thin">
        <color theme="1" tint="0.499984740745262"/>
      </bottom>
      <diagonal/>
    </border>
    <border>
      <left style="medium">
        <color theme="1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theme="1"/>
      </left>
      <right/>
      <top style="thin">
        <color indexed="23"/>
      </top>
      <bottom style="thin">
        <color theme="2" tint="-0.24994659260841701"/>
      </bottom>
      <diagonal/>
    </border>
    <border>
      <left style="medium">
        <color theme="1"/>
      </left>
      <right style="thin">
        <color theme="1" tint="0.499984740745262"/>
      </right>
      <top style="thin">
        <color indexed="23"/>
      </top>
      <bottom style="thin">
        <color theme="1" tint="0.499984740745262"/>
      </bottom>
      <diagonal/>
    </border>
    <border>
      <left style="medium">
        <color theme="1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medium">
        <color theme="1"/>
      </left>
      <right style="thin">
        <color indexed="23"/>
      </right>
      <top style="thin">
        <color indexed="23"/>
      </top>
      <bottom style="thin">
        <color theme="1" tint="0.499984740745262"/>
      </bottom>
      <diagonal/>
    </border>
    <border>
      <left style="medium">
        <color theme="1"/>
      </left>
      <right style="thin">
        <color indexed="23"/>
      </right>
      <top style="thin">
        <color indexed="23"/>
      </top>
      <bottom style="medium">
        <color theme="2" tint="-9.9948118533890809E-2"/>
      </bottom>
      <diagonal/>
    </border>
    <border>
      <left style="medium">
        <color theme="1"/>
      </left>
      <right style="thin">
        <color indexed="23"/>
      </right>
      <top/>
      <bottom/>
      <diagonal/>
    </border>
    <border>
      <left style="medium">
        <color theme="1"/>
      </left>
      <right style="thin">
        <color theme="1" tint="0.499984740745262"/>
      </right>
      <top style="thin">
        <color theme="1" tint="0.499984740745262"/>
      </top>
      <bottom style="medium">
        <color indexed="64"/>
      </bottom>
      <diagonal/>
    </border>
    <border>
      <left style="medium">
        <color theme="0" tint="-0.499984740745262"/>
      </left>
      <right style="medium">
        <color indexed="64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/>
      <bottom style="medium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/>
      <bottom style="thin">
        <color theme="0" tint="-0.499984740745262"/>
      </bottom>
      <diagonal/>
    </border>
    <border>
      <left style="thin">
        <color indexed="23"/>
      </left>
      <right style="thin">
        <color indexed="23"/>
      </right>
      <top/>
      <bottom style="medium">
        <color indexed="23"/>
      </bottom>
      <diagonal/>
    </border>
    <border>
      <left style="medium">
        <color theme="1"/>
      </left>
      <right style="thin">
        <color indexed="23"/>
      </right>
      <top style="medium">
        <color indexed="23"/>
      </top>
      <bottom style="thin">
        <color theme="0" tint="-0.499984740745262"/>
      </bottom>
      <diagonal/>
    </border>
    <border>
      <left/>
      <right style="thin">
        <color indexed="23"/>
      </right>
      <top style="medium">
        <color indexed="23"/>
      </top>
      <bottom style="thin">
        <color theme="0" tint="-0.499984740745262"/>
      </bottom>
      <diagonal/>
    </border>
    <border>
      <left style="thin">
        <color indexed="23"/>
      </left>
      <right style="thin">
        <color indexed="23"/>
      </right>
      <top style="medium">
        <color indexed="23"/>
      </top>
      <bottom style="thin">
        <color theme="0" tint="-0.499984740745262"/>
      </bottom>
      <diagonal/>
    </border>
    <border>
      <left/>
      <right style="medium">
        <color indexed="64"/>
      </right>
      <top style="medium">
        <color indexed="23"/>
      </top>
      <bottom style="thin">
        <color theme="0" tint="-0.499984740745262"/>
      </bottom>
      <diagonal/>
    </border>
    <border>
      <left style="medium">
        <color theme="1"/>
      </left>
      <right style="thin">
        <color indexed="23"/>
      </right>
      <top style="thin">
        <color indexed="23"/>
      </top>
      <bottom style="thin">
        <color theme="0" tint="-0.499984740745262"/>
      </bottom>
      <diagonal/>
    </border>
    <border>
      <left/>
      <right style="thin">
        <color indexed="23"/>
      </right>
      <top style="thin">
        <color indexed="23"/>
      </top>
      <bottom style="thin">
        <color theme="0" tint="-0.4999847407452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theme="0" tint="-0.499984740745262"/>
      </bottom>
      <diagonal/>
    </border>
    <border>
      <left style="medium">
        <color theme="1"/>
      </left>
      <right style="thin">
        <color indexed="23"/>
      </right>
      <top style="thin">
        <color theme="1" tint="0.499984740745262"/>
      </top>
      <bottom/>
      <diagonal/>
    </border>
    <border>
      <left/>
      <right style="thin">
        <color indexed="23"/>
      </right>
      <top style="thin">
        <color theme="1" tint="0.499984740745262"/>
      </top>
      <bottom/>
      <diagonal/>
    </border>
    <border>
      <left style="thin">
        <color indexed="23"/>
      </left>
      <right style="thin">
        <color indexed="23"/>
      </right>
      <top style="thin">
        <color theme="1" tint="0.499984740745262"/>
      </top>
      <bottom/>
      <diagonal/>
    </border>
    <border>
      <left style="thin">
        <color indexed="23"/>
      </left>
      <right style="medium">
        <color indexed="64"/>
      </right>
      <top style="thin">
        <color theme="1" tint="0.499984740745262"/>
      </top>
      <bottom/>
      <diagonal/>
    </border>
    <border>
      <left style="medium">
        <color theme="1"/>
      </left>
      <right style="thin">
        <color indexed="23"/>
      </right>
      <top style="thin">
        <color theme="2" tint="-0.24994659260841701"/>
      </top>
      <bottom/>
      <diagonal/>
    </border>
    <border>
      <left/>
      <right style="thin">
        <color indexed="23"/>
      </right>
      <top style="thin">
        <color theme="2" tint="-0.24994659260841701"/>
      </top>
      <bottom/>
      <diagonal/>
    </border>
    <border>
      <left style="thin">
        <color indexed="23"/>
      </left>
      <right style="thin">
        <color indexed="23"/>
      </right>
      <top style="thin">
        <color theme="2" tint="-0.24994659260841701"/>
      </top>
      <bottom/>
      <diagonal/>
    </border>
    <border>
      <left style="thin">
        <color indexed="23"/>
      </left>
      <right style="medium">
        <color indexed="64"/>
      </right>
      <top style="thin">
        <color theme="2" tint="-0.24994659260841701"/>
      </top>
      <bottom/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4" fillId="0" borderId="0"/>
  </cellStyleXfs>
  <cellXfs count="57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44" fontId="2" fillId="3" borderId="1" xfId="2" applyFont="1" applyFill="1" applyBorder="1" applyAlignment="1">
      <alignment horizontal="center" vertical="center" wrapText="1"/>
    </xf>
    <xf numFmtId="44" fontId="0" fillId="4" borderId="1" xfId="2" applyFont="1" applyFill="1" applyBorder="1" applyAlignment="1">
      <alignment horizontal="center" wrapText="1"/>
    </xf>
    <xf numFmtId="0" fontId="0" fillId="0" borderId="2" xfId="0" applyBorder="1"/>
    <xf numFmtId="43" fontId="0" fillId="0" borderId="2" xfId="1" applyFont="1" applyBorder="1"/>
    <xf numFmtId="44" fontId="0" fillId="3" borderId="2" xfId="2" applyFont="1" applyFill="1" applyBorder="1"/>
    <xf numFmtId="44" fontId="0" fillId="4" borderId="2" xfId="2" applyFont="1" applyFill="1" applyBorder="1"/>
    <xf numFmtId="44" fontId="0" fillId="0" borderId="0" xfId="0" applyNumberFormat="1"/>
    <xf numFmtId="0" fontId="0" fillId="0" borderId="3" xfId="0" applyBorder="1"/>
    <xf numFmtId="43" fontId="0" fillId="0" borderId="3" xfId="1" applyFont="1" applyBorder="1"/>
    <xf numFmtId="44" fontId="0" fillId="3" borderId="3" xfId="2" applyFont="1" applyFill="1" applyBorder="1"/>
    <xf numFmtId="44" fontId="0" fillId="4" borderId="3" xfId="2" applyFont="1" applyFill="1" applyBorder="1"/>
    <xf numFmtId="0" fontId="0" fillId="4" borderId="3" xfId="0" applyFill="1" applyBorder="1"/>
    <xf numFmtId="0" fontId="0" fillId="5" borderId="3" xfId="0" applyFill="1" applyBorder="1"/>
    <xf numFmtId="43" fontId="0" fillId="5" borderId="3" xfId="1" applyFont="1" applyFill="1" applyBorder="1"/>
    <xf numFmtId="44" fontId="0" fillId="0" borderId="0" xfId="2" applyFont="1" applyFill="1"/>
    <xf numFmtId="44" fontId="0" fillId="4" borderId="0" xfId="2" applyFont="1" applyFill="1"/>
    <xf numFmtId="0" fontId="6" fillId="0" borderId="0" xfId="4" applyFont="1" applyAlignment="1">
      <alignment horizontal="center"/>
    </xf>
    <xf numFmtId="0" fontId="7" fillId="0" borderId="0" xfId="4" applyFont="1"/>
    <xf numFmtId="0" fontId="8" fillId="0" borderId="0" xfId="4" applyFont="1"/>
    <xf numFmtId="4" fontId="8" fillId="0" borderId="0" xfId="4" applyNumberFormat="1" applyFont="1" applyAlignment="1">
      <alignment horizontal="right"/>
    </xf>
    <xf numFmtId="10" fontId="8" fillId="0" borderId="0" xfId="5" applyNumberFormat="1" applyFont="1" applyAlignment="1">
      <alignment horizontal="right"/>
    </xf>
    <xf numFmtId="4" fontId="9" fillId="0" borderId="0" xfId="4" applyNumberFormat="1" applyFont="1" applyAlignment="1">
      <alignment horizontal="right"/>
    </xf>
    <xf numFmtId="0" fontId="10" fillId="7" borderId="0" xfId="4" applyFont="1" applyFill="1" applyAlignment="1">
      <alignment horizontal="center" vertical="center"/>
    </xf>
    <xf numFmtId="4" fontId="10" fillId="7" borderId="0" xfId="4" applyNumberFormat="1" applyFont="1" applyFill="1" applyAlignment="1">
      <alignment horizontal="center" vertical="center"/>
    </xf>
    <xf numFmtId="4" fontId="10" fillId="7" borderId="0" xfId="4" applyNumberFormat="1" applyFont="1" applyFill="1" applyAlignment="1">
      <alignment horizontal="center" wrapText="1"/>
    </xf>
    <xf numFmtId="0" fontId="10" fillId="8" borderId="0" xfId="4" applyFont="1" applyFill="1" applyAlignment="1">
      <alignment horizontal="left"/>
    </xf>
    <xf numFmtId="0" fontId="11" fillId="8" borderId="0" xfId="4" applyFont="1" applyFill="1" applyAlignment="1">
      <alignment horizontal="left"/>
    </xf>
    <xf numFmtId="4" fontId="11" fillId="8" borderId="0" xfId="4" applyNumberFormat="1" applyFont="1" applyFill="1" applyAlignment="1">
      <alignment horizontal="right"/>
    </xf>
    <xf numFmtId="0" fontId="10" fillId="9" borderId="0" xfId="4" applyFont="1" applyFill="1"/>
    <xf numFmtId="4" fontId="10" fillId="9" borderId="0" xfId="4" applyNumberFormat="1" applyFont="1" applyFill="1" applyAlignment="1">
      <alignment horizontal="right"/>
    </xf>
    <xf numFmtId="0" fontId="10" fillId="10" borderId="0" xfId="4" applyFont="1" applyFill="1" applyAlignment="1">
      <alignment horizontal="left"/>
    </xf>
    <xf numFmtId="0" fontId="11" fillId="10" borderId="0" xfId="4" applyFont="1" applyFill="1" applyAlignment="1">
      <alignment horizontal="left"/>
    </xf>
    <xf numFmtId="4" fontId="11" fillId="10" borderId="0" xfId="4" applyNumberFormat="1" applyFont="1" applyFill="1" applyAlignment="1">
      <alignment horizontal="right"/>
    </xf>
    <xf numFmtId="0" fontId="8" fillId="0" borderId="0" xfId="4" applyFont="1" applyAlignment="1">
      <alignment horizontal="left"/>
    </xf>
    <xf numFmtId="0" fontId="12" fillId="0" borderId="0" xfId="4" applyFont="1"/>
    <xf numFmtId="164" fontId="6" fillId="11" borderId="1" xfId="6" applyNumberFormat="1" applyFont="1" applyFill="1" applyBorder="1" applyAlignment="1">
      <alignment horizontal="center" vertical="center"/>
    </xf>
    <xf numFmtId="0" fontId="14" fillId="0" borderId="0" xfId="7" applyAlignment="1">
      <alignment horizontal="center" vertical="center"/>
    </xf>
    <xf numFmtId="0" fontId="16" fillId="0" borderId="0" xfId="7" applyFont="1" applyAlignment="1">
      <alignment horizontal="center" vertical="center"/>
    </xf>
    <xf numFmtId="0" fontId="17" fillId="0" borderId="0" xfId="7" applyFont="1" applyAlignment="1">
      <alignment horizontal="center" vertical="center"/>
    </xf>
    <xf numFmtId="0" fontId="17" fillId="0" borderId="0" xfId="7" applyFont="1" applyAlignment="1">
      <alignment horizontal="center" vertical="center" wrapText="1"/>
    </xf>
    <xf numFmtId="0" fontId="18" fillId="0" borderId="0" xfId="7" applyFont="1" applyAlignment="1">
      <alignment horizontal="center" vertical="center"/>
    </xf>
    <xf numFmtId="0" fontId="19" fillId="0" borderId="0" xfId="7" applyFont="1" applyAlignment="1">
      <alignment horizontal="center" vertical="center"/>
    </xf>
    <xf numFmtId="3" fontId="19" fillId="0" borderId="0" xfId="7" applyNumberFormat="1" applyFont="1" applyAlignment="1">
      <alignment horizontal="center" vertical="center"/>
    </xf>
    <xf numFmtId="0" fontId="24" fillId="13" borderId="14" xfId="0" applyFont="1" applyFill="1" applyBorder="1" applyAlignment="1">
      <alignment horizontal="center" vertical="center"/>
    </xf>
    <xf numFmtId="0" fontId="26" fillId="16" borderId="16" xfId="0" applyFont="1" applyFill="1" applyBorder="1" applyAlignment="1">
      <alignment horizontal="left" vertical="center"/>
    </xf>
    <xf numFmtId="0" fontId="26" fillId="16" borderId="0" xfId="0" applyFont="1" applyFill="1" applyAlignment="1">
      <alignment horizontal="left" vertical="center"/>
    </xf>
    <xf numFmtId="0" fontId="28" fillId="0" borderId="18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28" fillId="0" borderId="20" xfId="0" applyFont="1" applyBorder="1" applyAlignment="1">
      <alignment horizontal="center" vertical="center"/>
    </xf>
    <xf numFmtId="0" fontId="28" fillId="0" borderId="21" xfId="0" applyFont="1" applyBorder="1" applyAlignment="1">
      <alignment horizontal="center" vertical="center"/>
    </xf>
    <xf numFmtId="44" fontId="29" fillId="0" borderId="22" xfId="2" applyFont="1" applyFill="1" applyBorder="1" applyAlignment="1">
      <alignment horizontal="right" vertical="center"/>
    </xf>
    <xf numFmtId="44" fontId="29" fillId="0" borderId="22" xfId="2" applyFont="1" applyBorder="1" applyAlignment="1">
      <alignment horizontal="right" vertical="center"/>
    </xf>
    <xf numFmtId="0" fontId="28" fillId="0" borderId="23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8" fillId="0" borderId="25" xfId="0" applyFont="1" applyBorder="1" applyAlignment="1">
      <alignment horizontal="center" vertical="center"/>
    </xf>
    <xf numFmtId="44" fontId="29" fillId="0" borderId="26" xfId="2" applyFont="1" applyBorder="1" applyAlignment="1">
      <alignment horizontal="right" vertical="center"/>
    </xf>
    <xf numFmtId="44" fontId="29" fillId="0" borderId="26" xfId="2" applyFont="1" applyFill="1" applyBorder="1" applyAlignment="1">
      <alignment horizontal="right" vertical="center"/>
    </xf>
    <xf numFmtId="0" fontId="28" fillId="0" borderId="27" xfId="0" applyFont="1" applyBorder="1" applyAlignment="1">
      <alignment horizontal="center" vertical="center"/>
    </xf>
    <xf numFmtId="0" fontId="26" fillId="0" borderId="28" xfId="0" applyFont="1" applyBorder="1" applyAlignment="1">
      <alignment horizontal="center" vertical="center"/>
    </xf>
    <xf numFmtId="0" fontId="28" fillId="0" borderId="29" xfId="0" applyFont="1" applyBorder="1" applyAlignment="1">
      <alignment horizontal="center" vertical="center"/>
    </xf>
    <xf numFmtId="44" fontId="29" fillId="0" borderId="30" xfId="2" applyFont="1" applyFill="1" applyBorder="1" applyAlignment="1">
      <alignment horizontal="right" vertical="center"/>
    </xf>
    <xf numFmtId="44" fontId="29" fillId="0" borderId="31" xfId="2" applyFont="1" applyBorder="1" applyAlignment="1">
      <alignment horizontal="right" vertical="center"/>
    </xf>
    <xf numFmtId="44" fontId="29" fillId="0" borderId="31" xfId="2" applyFont="1" applyFill="1" applyBorder="1" applyAlignment="1">
      <alignment horizontal="right" vertical="center"/>
    </xf>
    <xf numFmtId="0" fontId="28" fillId="0" borderId="32" xfId="0" applyFont="1" applyBorder="1" applyAlignment="1">
      <alignment horizontal="center" vertical="center"/>
    </xf>
    <xf numFmtId="0" fontId="26" fillId="0" borderId="33" xfId="0" applyFont="1" applyBorder="1" applyAlignment="1">
      <alignment horizontal="center" vertical="center"/>
    </xf>
    <xf numFmtId="0" fontId="28" fillId="0" borderId="34" xfId="0" applyFont="1" applyBorder="1" applyAlignment="1">
      <alignment horizontal="center" vertical="center"/>
    </xf>
    <xf numFmtId="44" fontId="29" fillId="0" borderId="35" xfId="2" applyFont="1" applyBorder="1" applyAlignment="1">
      <alignment horizontal="right" vertical="center"/>
    </xf>
    <xf numFmtId="44" fontId="29" fillId="0" borderId="35" xfId="2" applyFont="1" applyFill="1" applyBorder="1" applyAlignment="1">
      <alignment horizontal="right" vertical="center"/>
    </xf>
    <xf numFmtId="0" fontId="28" fillId="0" borderId="36" xfId="0" applyFont="1" applyBorder="1" applyAlignment="1">
      <alignment horizontal="center" vertical="center"/>
    </xf>
    <xf numFmtId="0" fontId="26" fillId="0" borderId="37" xfId="0" applyFont="1" applyBorder="1" applyAlignment="1">
      <alignment horizontal="center" vertical="center"/>
    </xf>
    <xf numFmtId="0" fontId="28" fillId="0" borderId="38" xfId="0" applyFont="1" applyBorder="1" applyAlignment="1">
      <alignment horizontal="center" vertical="center"/>
    </xf>
    <xf numFmtId="0" fontId="28" fillId="0" borderId="39" xfId="0" applyFont="1" applyBorder="1" applyAlignment="1">
      <alignment horizontal="center" vertical="center"/>
    </xf>
    <xf numFmtId="0" fontId="26" fillId="0" borderId="40" xfId="0" applyFont="1" applyBorder="1" applyAlignment="1">
      <alignment horizontal="center" vertical="center"/>
    </xf>
    <xf numFmtId="0" fontId="28" fillId="0" borderId="40" xfId="0" applyFont="1" applyBorder="1" applyAlignment="1">
      <alignment horizontal="center" vertical="center"/>
    </xf>
    <xf numFmtId="44" fontId="29" fillId="0" borderId="41" xfId="2" applyFont="1" applyFill="1" applyBorder="1" applyAlignment="1">
      <alignment horizontal="right" vertical="center"/>
    </xf>
    <xf numFmtId="0" fontId="24" fillId="15" borderId="16" xfId="0" applyFont="1" applyFill="1" applyBorder="1" applyAlignment="1">
      <alignment horizontal="left" vertical="center"/>
    </xf>
    <xf numFmtId="0" fontId="28" fillId="0" borderId="43" xfId="0" applyFont="1" applyBorder="1" applyAlignment="1">
      <alignment horizontal="center" vertical="center"/>
    </xf>
    <xf numFmtId="0" fontId="28" fillId="0" borderId="46" xfId="0" applyFont="1" applyBorder="1" applyAlignment="1">
      <alignment horizontal="center" vertical="center"/>
    </xf>
    <xf numFmtId="0" fontId="24" fillId="14" borderId="16" xfId="0" applyFont="1" applyFill="1" applyBorder="1" applyAlignment="1">
      <alignment horizontal="left" vertical="center"/>
    </xf>
    <xf numFmtId="0" fontId="24" fillId="14" borderId="16" xfId="0" applyFont="1" applyFill="1" applyBorder="1" applyAlignment="1">
      <alignment vertical="center"/>
    </xf>
    <xf numFmtId="0" fontId="24" fillId="15" borderId="16" xfId="0" applyFont="1" applyFill="1" applyBorder="1" applyAlignment="1">
      <alignment vertical="center"/>
    </xf>
    <xf numFmtId="0" fontId="24" fillId="15" borderId="0" xfId="0" applyFont="1" applyFill="1" applyAlignment="1">
      <alignment horizontal="center" vertical="center"/>
    </xf>
    <xf numFmtId="0" fontId="26" fillId="16" borderId="0" xfId="0" applyFont="1" applyFill="1" applyAlignment="1">
      <alignment horizontal="center" vertical="center"/>
    </xf>
    <xf numFmtId="0" fontId="6" fillId="11" borderId="1" xfId="0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4" fontId="8" fillId="0" borderId="0" xfId="0" applyNumberFormat="1" applyFont="1" applyAlignment="1">
      <alignment horizontal="right"/>
    </xf>
    <xf numFmtId="0" fontId="6" fillId="0" borderId="1" xfId="0" applyFont="1" applyBorder="1" applyAlignment="1">
      <alignment horizontal="center"/>
    </xf>
    <xf numFmtId="0" fontId="10" fillId="10" borderId="0" xfId="0" applyFont="1" applyFill="1" applyAlignment="1">
      <alignment horizontal="left"/>
    </xf>
    <xf numFmtId="0" fontId="11" fillId="10" borderId="0" xfId="0" applyFont="1" applyFill="1" applyAlignment="1">
      <alignment horizontal="left"/>
    </xf>
    <xf numFmtId="4" fontId="11" fillId="10" borderId="0" xfId="0" applyNumberFormat="1" applyFont="1" applyFill="1" applyAlignment="1">
      <alignment horizontal="right"/>
    </xf>
    <xf numFmtId="0" fontId="8" fillId="0" borderId="0" xfId="0" applyFont="1"/>
    <xf numFmtId="0" fontId="10" fillId="9" borderId="0" xfId="0" applyFont="1" applyFill="1"/>
    <xf numFmtId="4" fontId="10" fillId="9" borderId="0" xfId="0" applyNumberFormat="1" applyFont="1" applyFill="1" applyAlignment="1">
      <alignment horizontal="right"/>
    </xf>
    <xf numFmtId="4" fontId="13" fillId="0" borderId="0" xfId="0" applyNumberFormat="1" applyFont="1" applyAlignment="1">
      <alignment horizontal="right"/>
    </xf>
    <xf numFmtId="0" fontId="10" fillId="10" borderId="0" xfId="0" applyFont="1" applyFill="1" applyAlignment="1">
      <alignment horizontal="right"/>
    </xf>
    <xf numFmtId="0" fontId="13" fillId="0" borderId="0" xfId="0" applyFont="1" applyAlignment="1">
      <alignment horizontal="left"/>
    </xf>
    <xf numFmtId="0" fontId="10" fillId="8" borderId="0" xfId="0" applyFont="1" applyFill="1" applyAlignment="1">
      <alignment horizontal="left"/>
    </xf>
    <xf numFmtId="0" fontId="11" fillId="8" borderId="0" xfId="0" applyFont="1" applyFill="1" applyAlignment="1">
      <alignment horizontal="left"/>
    </xf>
    <xf numFmtId="4" fontId="11" fillId="8" borderId="0" xfId="0" applyNumberFormat="1" applyFont="1" applyFill="1" applyAlignment="1">
      <alignment horizontal="right"/>
    </xf>
    <xf numFmtId="0" fontId="6" fillId="0" borderId="0" xfId="0" applyFont="1" applyAlignment="1">
      <alignment horizontal="center"/>
    </xf>
    <xf numFmtId="10" fontId="8" fillId="0" borderId="0" xfId="5" applyNumberFormat="1" applyFont="1" applyAlignment="1">
      <alignment horizontal="right" vertical="center"/>
    </xf>
    <xf numFmtId="0" fontId="8" fillId="0" borderId="0" xfId="4" applyFont="1" applyAlignment="1">
      <alignment vertical="center"/>
    </xf>
    <xf numFmtId="0" fontId="6" fillId="0" borderId="0" xfId="4" applyFont="1" applyAlignment="1">
      <alignment horizontal="center" vertical="center"/>
    </xf>
    <xf numFmtId="0" fontId="7" fillId="0" borderId="0" xfId="4" applyFont="1" applyAlignment="1">
      <alignment vertical="center"/>
    </xf>
    <xf numFmtId="4" fontId="8" fillId="0" borderId="0" xfId="4" applyNumberFormat="1" applyFont="1" applyAlignment="1">
      <alignment horizontal="right" vertical="center"/>
    </xf>
    <xf numFmtId="4" fontId="9" fillId="0" borderId="0" xfId="4" applyNumberFormat="1" applyFont="1" applyAlignment="1">
      <alignment horizontal="right" vertical="center"/>
    </xf>
    <xf numFmtId="0" fontId="6" fillId="11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4" fontId="8" fillId="0" borderId="0" xfId="0" applyNumberFormat="1" applyFont="1" applyAlignment="1">
      <alignment horizontal="right" vertical="center"/>
    </xf>
    <xf numFmtId="0" fontId="8" fillId="0" borderId="0" xfId="0" applyFont="1" applyAlignment="1">
      <alignment vertical="center"/>
    </xf>
    <xf numFmtId="0" fontId="13" fillId="0" borderId="0" xfId="0" applyFont="1" applyAlignment="1">
      <alignment horizontal="left" vertical="center"/>
    </xf>
    <xf numFmtId="0" fontId="8" fillId="0" borderId="0" xfId="4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10" fillId="18" borderId="0" xfId="4" applyFont="1" applyFill="1" applyAlignment="1">
      <alignment horizontal="center" vertical="center"/>
    </xf>
    <xf numFmtId="4" fontId="10" fillId="18" borderId="0" xfId="4" applyNumberFormat="1" applyFont="1" applyFill="1" applyAlignment="1">
      <alignment horizontal="center" vertical="center" wrapText="1"/>
    </xf>
    <xf numFmtId="0" fontId="24" fillId="14" borderId="14" xfId="0" applyFont="1" applyFill="1" applyBorder="1" applyAlignment="1">
      <alignment vertical="center"/>
    </xf>
    <xf numFmtId="44" fontId="29" fillId="0" borderId="55" xfId="2" applyFont="1" applyBorder="1" applyAlignment="1">
      <alignment horizontal="right" vertical="center"/>
    </xf>
    <xf numFmtId="44" fontId="29" fillId="0" borderId="56" xfId="2" applyFont="1" applyBorder="1" applyAlignment="1">
      <alignment horizontal="right" vertical="center"/>
    </xf>
    <xf numFmtId="0" fontId="24" fillId="14" borderId="58" xfId="0" applyFont="1" applyFill="1" applyBorder="1" applyAlignment="1">
      <alignment vertical="center"/>
    </xf>
    <xf numFmtId="16" fontId="28" fillId="0" borderId="29" xfId="0" applyNumberFormat="1" applyFont="1" applyBorder="1" applyAlignment="1">
      <alignment horizontal="center" vertical="center"/>
    </xf>
    <xf numFmtId="44" fontId="29" fillId="4" borderId="50" xfId="2" applyFont="1" applyFill="1" applyBorder="1" applyAlignment="1">
      <alignment horizontal="right" vertical="center"/>
    </xf>
    <xf numFmtId="44" fontId="29" fillId="4" borderId="55" xfId="2" applyFont="1" applyFill="1" applyBorder="1" applyAlignment="1">
      <alignment horizontal="right" vertical="center"/>
    </xf>
    <xf numFmtId="44" fontId="29" fillId="4" borderId="56" xfId="2" applyFont="1" applyFill="1" applyBorder="1" applyAlignment="1">
      <alignment horizontal="right" vertical="center"/>
    </xf>
    <xf numFmtId="16" fontId="28" fillId="0" borderId="20" xfId="0" applyNumberFormat="1" applyFont="1" applyBorder="1" applyAlignment="1">
      <alignment horizontal="center" vertical="center"/>
    </xf>
    <xf numFmtId="0" fontId="28" fillId="0" borderId="59" xfId="0" applyFont="1" applyBorder="1" applyAlignment="1">
      <alignment horizontal="center" vertical="center"/>
    </xf>
    <xf numFmtId="0" fontId="26" fillId="0" borderId="60" xfId="0" applyFont="1" applyBorder="1" applyAlignment="1">
      <alignment horizontal="center" vertical="center"/>
    </xf>
    <xf numFmtId="0" fontId="28" fillId="0" borderId="61" xfId="0" applyFont="1" applyBorder="1" applyAlignment="1">
      <alignment horizontal="center" vertical="center"/>
    </xf>
    <xf numFmtId="44" fontId="29" fillId="4" borderId="62" xfId="2" applyFont="1" applyFill="1" applyBorder="1" applyAlignment="1">
      <alignment horizontal="right" vertical="center"/>
    </xf>
    <xf numFmtId="0" fontId="28" fillId="0" borderId="63" xfId="0" applyFont="1" applyBorder="1" applyAlignment="1">
      <alignment horizontal="center" vertical="center"/>
    </xf>
    <xf numFmtId="0" fontId="26" fillId="0" borderId="64" xfId="0" applyFont="1" applyBorder="1" applyAlignment="1">
      <alignment horizontal="center" vertical="center"/>
    </xf>
    <xf numFmtId="44" fontId="29" fillId="4" borderId="65" xfId="2" applyFont="1" applyFill="1" applyBorder="1" applyAlignment="1">
      <alignment horizontal="right" vertical="center"/>
    </xf>
    <xf numFmtId="44" fontId="29" fillId="0" borderId="66" xfId="2" applyFont="1" applyBorder="1" applyAlignment="1">
      <alignment horizontal="right" vertical="center"/>
    </xf>
    <xf numFmtId="44" fontId="29" fillId="0" borderId="50" xfId="2" applyFont="1" applyBorder="1" applyAlignment="1">
      <alignment horizontal="right" vertical="center"/>
    </xf>
    <xf numFmtId="0" fontId="28" fillId="0" borderId="67" xfId="0" applyFont="1" applyBorder="1" applyAlignment="1">
      <alignment horizontal="center" vertical="center"/>
    </xf>
    <xf numFmtId="0" fontId="26" fillId="0" borderId="68" xfId="0" applyFont="1" applyBorder="1" applyAlignment="1">
      <alignment horizontal="center" vertical="center"/>
    </xf>
    <xf numFmtId="0" fontId="28" fillId="0" borderId="69" xfId="0" applyFont="1" applyBorder="1" applyAlignment="1">
      <alignment horizontal="center" vertical="center"/>
    </xf>
    <xf numFmtId="44" fontId="29" fillId="0" borderId="70" xfId="2" applyFont="1" applyBorder="1" applyAlignment="1">
      <alignment horizontal="right" vertical="center"/>
    </xf>
    <xf numFmtId="0" fontId="24" fillId="14" borderId="13" xfId="0" applyFont="1" applyFill="1" applyBorder="1" applyAlignment="1">
      <alignment vertical="center"/>
    </xf>
    <xf numFmtId="0" fontId="26" fillId="17" borderId="16" xfId="0" applyFont="1" applyFill="1" applyBorder="1" applyAlignment="1">
      <alignment horizontal="left" vertical="center"/>
    </xf>
    <xf numFmtId="44" fontId="29" fillId="17" borderId="17" xfId="2" applyFont="1" applyFill="1" applyBorder="1" applyAlignment="1">
      <alignment horizontal="right" vertical="center"/>
    </xf>
    <xf numFmtId="0" fontId="28" fillId="4" borderId="71" xfId="0" applyFont="1" applyFill="1" applyBorder="1" applyAlignment="1">
      <alignment horizontal="center" vertical="center"/>
    </xf>
    <xf numFmtId="0" fontId="26" fillId="4" borderId="72" xfId="0" applyFont="1" applyFill="1" applyBorder="1" applyAlignment="1">
      <alignment horizontal="center" vertical="center"/>
    </xf>
    <xf numFmtId="0" fontId="26" fillId="16" borderId="73" xfId="0" applyFont="1" applyFill="1" applyBorder="1" applyAlignment="1">
      <alignment horizontal="left" vertical="center"/>
    </xf>
    <xf numFmtId="0" fontId="26" fillId="19" borderId="74" xfId="0" applyFont="1" applyFill="1" applyBorder="1" applyAlignment="1">
      <alignment horizontal="center" vertical="center"/>
    </xf>
    <xf numFmtId="44" fontId="29" fillId="19" borderId="55" xfId="2" applyFont="1" applyFill="1" applyBorder="1" applyAlignment="1">
      <alignment horizontal="right" vertical="center"/>
    </xf>
    <xf numFmtId="0" fontId="28" fillId="4" borderId="75" xfId="0" applyFont="1" applyFill="1" applyBorder="1" applyAlignment="1">
      <alignment horizontal="center" vertical="center"/>
    </xf>
    <xf numFmtId="0" fontId="26" fillId="4" borderId="76" xfId="0" applyFont="1" applyFill="1" applyBorder="1" applyAlignment="1">
      <alignment horizontal="center" vertical="center"/>
    </xf>
    <xf numFmtId="44" fontId="29" fillId="19" borderId="77" xfId="2" applyFont="1" applyFill="1" applyBorder="1" applyAlignment="1">
      <alignment horizontal="right" vertical="center"/>
    </xf>
    <xf numFmtId="0" fontId="28" fillId="0" borderId="75" xfId="0" applyFont="1" applyBorder="1" applyAlignment="1">
      <alignment horizontal="center" vertical="center"/>
    </xf>
    <xf numFmtId="0" fontId="26" fillId="0" borderId="78" xfId="0" applyFont="1" applyBorder="1" applyAlignment="1">
      <alignment horizontal="center" vertical="center"/>
    </xf>
    <xf numFmtId="0" fontId="28" fillId="4" borderId="78" xfId="0" applyFont="1" applyFill="1" applyBorder="1" applyAlignment="1">
      <alignment horizontal="center" vertical="center"/>
    </xf>
    <xf numFmtId="44" fontId="29" fillId="4" borderId="79" xfId="2" applyFont="1" applyFill="1" applyBorder="1" applyAlignment="1">
      <alignment horizontal="right" vertical="center"/>
    </xf>
    <xf numFmtId="44" fontId="29" fillId="0" borderId="80" xfId="2" applyFont="1" applyBorder="1" applyAlignment="1">
      <alignment horizontal="right" vertical="center"/>
    </xf>
    <xf numFmtId="0" fontId="26" fillId="17" borderId="75" xfId="0" applyFont="1" applyFill="1" applyBorder="1" applyAlignment="1">
      <alignment horizontal="left" vertical="center"/>
    </xf>
    <xf numFmtId="0" fontId="26" fillId="17" borderId="81" xfId="0" applyFont="1" applyFill="1" applyBorder="1" applyAlignment="1">
      <alignment horizontal="center" vertical="center"/>
    </xf>
    <xf numFmtId="0" fontId="28" fillId="17" borderId="82" xfId="0" applyFont="1" applyFill="1" applyBorder="1" applyAlignment="1">
      <alignment horizontal="center" vertical="center"/>
    </xf>
    <xf numFmtId="44" fontId="29" fillId="17" borderId="83" xfId="2" applyFont="1" applyFill="1" applyBorder="1" applyAlignment="1">
      <alignment horizontal="right" vertical="center"/>
    </xf>
    <xf numFmtId="0" fontId="28" fillId="0" borderId="78" xfId="0" applyFont="1" applyBorder="1" applyAlignment="1">
      <alignment horizontal="center" vertical="center"/>
    </xf>
    <xf numFmtId="44" fontId="29" fillId="0" borderId="83" xfId="2" applyFont="1" applyBorder="1" applyAlignment="1">
      <alignment horizontal="right" vertical="center"/>
    </xf>
    <xf numFmtId="0" fontId="28" fillId="0" borderId="84" xfId="0" applyFont="1" applyBorder="1" applyAlignment="1">
      <alignment horizontal="center" vertical="center"/>
    </xf>
    <xf numFmtId="0" fontId="26" fillId="0" borderId="82" xfId="0" applyFont="1" applyBorder="1" applyAlignment="1">
      <alignment horizontal="center" vertical="center"/>
    </xf>
    <xf numFmtId="0" fontId="28" fillId="0" borderId="85" xfId="0" applyFont="1" applyBorder="1" applyAlignment="1">
      <alignment horizontal="center" vertical="center"/>
    </xf>
    <xf numFmtId="0" fontId="26" fillId="14" borderId="0" xfId="0" applyFont="1" applyFill="1" applyAlignment="1">
      <alignment horizontal="left" vertical="center"/>
    </xf>
    <xf numFmtId="0" fontId="28" fillId="4" borderId="84" xfId="0" applyFont="1" applyFill="1" applyBorder="1" applyAlignment="1">
      <alignment horizontal="center" vertical="center"/>
    </xf>
    <xf numFmtId="0" fontId="26" fillId="0" borderId="76" xfId="0" applyFont="1" applyBorder="1" applyAlignment="1">
      <alignment horizontal="center" vertical="center"/>
    </xf>
    <xf numFmtId="0" fontId="28" fillId="4" borderId="16" xfId="0" applyFont="1" applyFill="1" applyBorder="1" applyAlignment="1">
      <alignment horizontal="center" vertical="center"/>
    </xf>
    <xf numFmtId="0" fontId="26" fillId="0" borderId="86" xfId="0" applyFont="1" applyBorder="1" applyAlignment="1">
      <alignment horizontal="center" vertical="center"/>
    </xf>
    <xf numFmtId="0" fontId="28" fillId="0" borderId="87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8" fillId="0" borderId="88" xfId="0" applyFont="1" applyBorder="1" applyAlignment="1">
      <alignment horizontal="center" vertical="center"/>
    </xf>
    <xf numFmtId="0" fontId="28" fillId="0" borderId="89" xfId="0" applyFont="1" applyBorder="1" applyAlignment="1">
      <alignment horizontal="center" vertical="center"/>
    </xf>
    <xf numFmtId="44" fontId="29" fillId="0" borderId="90" xfId="2" applyFont="1" applyBorder="1" applyAlignment="1">
      <alignment horizontal="right" vertical="center"/>
    </xf>
    <xf numFmtId="0" fontId="26" fillId="16" borderId="91" xfId="0" applyFont="1" applyFill="1" applyBorder="1" applyAlignment="1">
      <alignment horizontal="left" vertical="center"/>
    </xf>
    <xf numFmtId="0" fontId="26" fillId="16" borderId="92" xfId="0" applyFont="1" applyFill="1" applyBorder="1" applyAlignment="1">
      <alignment horizontal="left" vertical="center"/>
    </xf>
    <xf numFmtId="0" fontId="28" fillId="0" borderId="94" xfId="0" applyFont="1" applyBorder="1" applyAlignment="1">
      <alignment horizontal="center" vertical="center"/>
    </xf>
    <xf numFmtId="0" fontId="28" fillId="0" borderId="95" xfId="0" applyFont="1" applyBorder="1" applyAlignment="1">
      <alignment horizontal="center" vertical="center"/>
    </xf>
    <xf numFmtId="0" fontId="26" fillId="0" borderId="96" xfId="0" applyFont="1" applyBorder="1" applyAlignment="1">
      <alignment horizontal="center" vertical="center"/>
    </xf>
    <xf numFmtId="0" fontId="28" fillId="0" borderId="97" xfId="0" applyFont="1" applyBorder="1" applyAlignment="1">
      <alignment horizontal="center" vertical="center"/>
    </xf>
    <xf numFmtId="44" fontId="29" fillId="0" borderId="98" xfId="2" applyFont="1" applyBorder="1" applyAlignment="1">
      <alignment horizontal="right" vertical="center"/>
    </xf>
    <xf numFmtId="0" fontId="28" fillId="0" borderId="99" xfId="0" applyFont="1" applyBorder="1" applyAlignment="1">
      <alignment horizontal="center" vertical="center"/>
    </xf>
    <xf numFmtId="0" fontId="26" fillId="0" borderId="100" xfId="0" applyFont="1" applyBorder="1" applyAlignment="1">
      <alignment horizontal="center" vertical="center"/>
    </xf>
    <xf numFmtId="0" fontId="28" fillId="0" borderId="101" xfId="0" applyFont="1" applyBorder="1" applyAlignment="1">
      <alignment horizontal="center" vertical="center"/>
    </xf>
    <xf numFmtId="0" fontId="26" fillId="0" borderId="102" xfId="0" applyFont="1" applyBorder="1" applyAlignment="1">
      <alignment horizontal="center" vertical="center"/>
    </xf>
    <xf numFmtId="0" fontId="26" fillId="0" borderId="103" xfId="0" applyFont="1" applyBorder="1" applyAlignment="1">
      <alignment horizontal="center" vertical="center"/>
    </xf>
    <xf numFmtId="0" fontId="28" fillId="0" borderId="104" xfId="0" applyFont="1" applyBorder="1" applyAlignment="1">
      <alignment horizontal="center" vertical="center"/>
    </xf>
    <xf numFmtId="44" fontId="29" fillId="0" borderId="105" xfId="2" applyFont="1" applyBorder="1" applyAlignment="1">
      <alignment horizontal="right" vertical="center"/>
    </xf>
    <xf numFmtId="0" fontId="24" fillId="20" borderId="16" xfId="0" applyFont="1" applyFill="1" applyBorder="1" applyAlignment="1">
      <alignment horizontal="left" vertical="center"/>
    </xf>
    <xf numFmtId="0" fontId="26" fillId="4" borderId="19" xfId="0" applyFont="1" applyFill="1" applyBorder="1" applyAlignment="1">
      <alignment horizontal="center" vertical="center"/>
    </xf>
    <xf numFmtId="0" fontId="26" fillId="16" borderId="74" xfId="0" applyFont="1" applyFill="1" applyBorder="1" applyAlignment="1">
      <alignment horizontal="left" vertical="center"/>
    </xf>
    <xf numFmtId="0" fontId="26" fillId="16" borderId="106" xfId="0" applyFont="1" applyFill="1" applyBorder="1" applyAlignment="1">
      <alignment horizontal="left" vertical="center"/>
    </xf>
    <xf numFmtId="0" fontId="26" fillId="0" borderId="29" xfId="0" applyFont="1" applyBorder="1" applyAlignment="1">
      <alignment horizontal="center" vertical="center"/>
    </xf>
    <xf numFmtId="0" fontId="26" fillId="17" borderId="84" xfId="0" applyFont="1" applyFill="1" applyBorder="1" applyAlignment="1">
      <alignment horizontal="left" vertical="center"/>
    </xf>
    <xf numFmtId="0" fontId="26" fillId="17" borderId="82" xfId="0" applyFont="1" applyFill="1" applyBorder="1" applyAlignment="1">
      <alignment horizontal="center" vertical="center"/>
    </xf>
    <xf numFmtId="0" fontId="28" fillId="0" borderId="107" xfId="0" applyFont="1" applyBorder="1" applyAlignment="1">
      <alignment horizontal="center" vertical="center"/>
    </xf>
    <xf numFmtId="44" fontId="29" fillId="0" borderId="17" xfId="2" applyFont="1" applyBorder="1" applyAlignment="1">
      <alignment horizontal="right" vertical="center"/>
    </xf>
    <xf numFmtId="0" fontId="28" fillId="0" borderId="16" xfId="0" applyFont="1" applyBorder="1" applyAlignment="1">
      <alignment horizontal="center" vertical="center"/>
    </xf>
    <xf numFmtId="0" fontId="26" fillId="0" borderId="108" xfId="0" applyFont="1" applyBorder="1" applyAlignment="1">
      <alignment horizontal="center" vertical="center"/>
    </xf>
    <xf numFmtId="0" fontId="26" fillId="14" borderId="16" xfId="0" applyFont="1" applyFill="1" applyBorder="1" applyAlignment="1">
      <alignment horizontal="left" vertical="center"/>
    </xf>
    <xf numFmtId="0" fontId="28" fillId="16" borderId="0" xfId="0" applyFont="1" applyFill="1" applyAlignment="1">
      <alignment horizontal="center" vertical="center"/>
    </xf>
    <xf numFmtId="0" fontId="28" fillId="0" borderId="109" xfId="0" applyFont="1" applyBorder="1" applyAlignment="1">
      <alignment horizontal="center" vertical="center"/>
    </xf>
    <xf numFmtId="0" fontId="26" fillId="0" borderId="110" xfId="0" applyFont="1" applyBorder="1" applyAlignment="1">
      <alignment horizontal="center" vertical="center"/>
    </xf>
    <xf numFmtId="0" fontId="28" fillId="0" borderId="111" xfId="0" applyFont="1" applyBorder="1" applyAlignment="1">
      <alignment horizontal="center" vertical="center"/>
    </xf>
    <xf numFmtId="44" fontId="29" fillId="0" borderId="112" xfId="2" applyFont="1" applyBorder="1" applyAlignment="1">
      <alignment horizontal="right" vertical="center"/>
    </xf>
    <xf numFmtId="0" fontId="28" fillId="0" borderId="113" xfId="0" applyFont="1" applyBorder="1" applyAlignment="1">
      <alignment horizontal="center" vertical="center"/>
    </xf>
    <xf numFmtId="0" fontId="26" fillId="0" borderId="57" xfId="0" applyFont="1" applyBorder="1" applyAlignment="1">
      <alignment horizontal="center" vertical="center"/>
    </xf>
    <xf numFmtId="44" fontId="29" fillId="0" borderId="114" xfId="2" applyFont="1" applyBorder="1" applyAlignment="1">
      <alignment horizontal="right" vertical="center"/>
    </xf>
    <xf numFmtId="0" fontId="28" fillId="0" borderId="115" xfId="0" applyFont="1" applyBorder="1" applyAlignment="1">
      <alignment horizontal="center" vertical="center"/>
    </xf>
    <xf numFmtId="0" fontId="26" fillId="0" borderId="116" xfId="0" applyFont="1" applyBorder="1" applyAlignment="1">
      <alignment horizontal="center" vertical="center"/>
    </xf>
    <xf numFmtId="0" fontId="28" fillId="0" borderId="117" xfId="0" applyFont="1" applyBorder="1" applyAlignment="1">
      <alignment horizontal="center" vertical="center"/>
    </xf>
    <xf numFmtId="44" fontId="29" fillId="0" borderId="118" xfId="2" applyFont="1" applyBorder="1" applyAlignment="1">
      <alignment horizontal="right" vertical="center"/>
    </xf>
    <xf numFmtId="0" fontId="24" fillId="15" borderId="13" xfId="0" applyFont="1" applyFill="1" applyBorder="1" applyAlignment="1">
      <alignment horizontal="left" vertical="center"/>
    </xf>
    <xf numFmtId="0" fontId="24" fillId="15" borderId="14" xfId="0" applyFont="1" applyFill="1" applyBorder="1" applyAlignment="1">
      <alignment horizontal="left" vertical="center"/>
    </xf>
    <xf numFmtId="0" fontId="24" fillId="15" borderId="14" xfId="0" applyFont="1" applyFill="1" applyBorder="1" applyAlignment="1">
      <alignment vertical="center"/>
    </xf>
    <xf numFmtId="44" fontId="29" fillId="0" borderId="119" xfId="2" applyFont="1" applyBorder="1" applyAlignment="1">
      <alignment horizontal="right" vertical="center"/>
    </xf>
    <xf numFmtId="44" fontId="26" fillId="4" borderId="119" xfId="2" applyFont="1" applyFill="1" applyBorder="1" applyAlignment="1">
      <alignment horizontal="left" vertical="center"/>
    </xf>
    <xf numFmtId="0" fontId="24" fillId="14" borderId="17" xfId="0" applyFont="1" applyFill="1" applyBorder="1" applyAlignment="1">
      <alignment vertical="center"/>
    </xf>
    <xf numFmtId="0" fontId="24" fillId="15" borderId="17" xfId="0" applyFont="1" applyFill="1" applyBorder="1" applyAlignment="1">
      <alignment vertical="center"/>
    </xf>
    <xf numFmtId="0" fontId="26" fillId="16" borderId="48" xfId="0" applyFont="1" applyFill="1" applyBorder="1" applyAlignment="1">
      <alignment vertical="center"/>
    </xf>
    <xf numFmtId="0" fontId="26" fillId="16" borderId="49" xfId="0" applyFont="1" applyFill="1" applyBorder="1" applyAlignment="1">
      <alignment vertical="center"/>
    </xf>
    <xf numFmtId="0" fontId="26" fillId="16" borderId="50" xfId="0" applyFont="1" applyFill="1" applyBorder="1" applyAlignment="1">
      <alignment vertical="center"/>
    </xf>
    <xf numFmtId="0" fontId="26" fillId="16" borderId="49" xfId="0" applyFont="1" applyFill="1" applyBorder="1" applyAlignment="1">
      <alignment horizontal="center" vertical="center"/>
    </xf>
    <xf numFmtId="0" fontId="24" fillId="14" borderId="14" xfId="0" applyFont="1" applyFill="1" applyBorder="1" applyAlignment="1">
      <alignment horizontal="center" vertical="center"/>
    </xf>
    <xf numFmtId="0" fontId="26" fillId="14" borderId="0" xfId="0" applyFont="1" applyFill="1" applyAlignment="1">
      <alignment horizontal="center" vertical="center"/>
    </xf>
    <xf numFmtId="0" fontId="26" fillId="16" borderId="92" xfId="0" applyFont="1" applyFill="1" applyBorder="1" applyAlignment="1">
      <alignment horizontal="center" vertical="center"/>
    </xf>
    <xf numFmtId="0" fontId="26" fillId="16" borderId="106" xfId="0" applyFont="1" applyFill="1" applyBorder="1" applyAlignment="1">
      <alignment horizontal="center" vertical="center"/>
    </xf>
    <xf numFmtId="0" fontId="24" fillId="15" borderId="14" xfId="0" applyFont="1" applyFill="1" applyBorder="1" applyAlignment="1">
      <alignment horizontal="center" vertical="center"/>
    </xf>
    <xf numFmtId="44" fontId="26" fillId="4" borderId="119" xfId="2" applyFont="1" applyFill="1" applyBorder="1" applyAlignment="1">
      <alignment vertical="center"/>
    </xf>
    <xf numFmtId="44" fontId="29" fillId="0" borderId="119" xfId="2" applyFont="1" applyBorder="1" applyAlignment="1">
      <alignment vertical="center"/>
    </xf>
    <xf numFmtId="44" fontId="29" fillId="0" borderId="22" xfId="2" applyFont="1" applyFill="1" applyBorder="1" applyAlignment="1">
      <alignment vertical="center"/>
    </xf>
    <xf numFmtId="44" fontId="29" fillId="0" borderId="26" xfId="2" applyFont="1" applyFill="1" applyBorder="1" applyAlignment="1">
      <alignment vertical="center"/>
    </xf>
    <xf numFmtId="44" fontId="29" fillId="0" borderId="30" xfId="2" applyFont="1" applyFill="1" applyBorder="1" applyAlignment="1">
      <alignment vertical="center"/>
    </xf>
    <xf numFmtId="44" fontId="29" fillId="0" borderId="31" xfId="2" applyFont="1" applyFill="1" applyBorder="1" applyAlignment="1">
      <alignment vertical="center"/>
    </xf>
    <xf numFmtId="44" fontId="29" fillId="0" borderId="35" xfId="2" applyFont="1" applyFill="1" applyBorder="1" applyAlignment="1">
      <alignment vertical="center"/>
    </xf>
    <xf numFmtId="44" fontId="29" fillId="0" borderId="41" xfId="2" applyFont="1" applyFill="1" applyBorder="1" applyAlignment="1">
      <alignment vertical="center"/>
    </xf>
    <xf numFmtId="44" fontId="29" fillId="0" borderId="22" xfId="2" applyFont="1" applyBorder="1" applyAlignment="1">
      <alignment vertical="center"/>
    </xf>
    <xf numFmtId="44" fontId="29" fillId="0" borderId="31" xfId="2" applyFont="1" applyBorder="1" applyAlignment="1">
      <alignment vertical="center"/>
    </xf>
    <xf numFmtId="44" fontId="29" fillId="0" borderId="35" xfId="2" applyFont="1" applyBorder="1" applyAlignment="1">
      <alignment vertical="center"/>
    </xf>
    <xf numFmtId="44" fontId="29" fillId="0" borderId="26" xfId="2" applyFont="1" applyBorder="1" applyAlignment="1">
      <alignment vertical="center"/>
    </xf>
    <xf numFmtId="44" fontId="29" fillId="0" borderId="55" xfId="2" applyFont="1" applyBorder="1" applyAlignment="1">
      <alignment vertical="center"/>
    </xf>
    <xf numFmtId="44" fontId="29" fillId="0" borderId="56" xfId="2" applyFont="1" applyBorder="1" applyAlignment="1">
      <alignment vertical="center"/>
    </xf>
    <xf numFmtId="44" fontId="29" fillId="4" borderId="50" xfId="2" applyFont="1" applyFill="1" applyBorder="1" applyAlignment="1">
      <alignment vertical="center"/>
    </xf>
    <xf numFmtId="44" fontId="29" fillId="4" borderId="55" xfId="2" applyFont="1" applyFill="1" applyBorder="1" applyAlignment="1">
      <alignment vertical="center"/>
    </xf>
    <xf numFmtId="44" fontId="29" fillId="4" borderId="56" xfId="2" applyFont="1" applyFill="1" applyBorder="1" applyAlignment="1">
      <alignment vertical="center"/>
    </xf>
    <xf numFmtId="44" fontId="29" fillId="4" borderId="62" xfId="2" applyFont="1" applyFill="1" applyBorder="1" applyAlignment="1">
      <alignment vertical="center"/>
    </xf>
    <xf numFmtId="44" fontId="29" fillId="4" borderId="65" xfId="2" applyFont="1" applyFill="1" applyBorder="1" applyAlignment="1">
      <alignment vertical="center"/>
    </xf>
    <xf numFmtId="44" fontId="29" fillId="0" borderId="66" xfId="2" applyFont="1" applyBorder="1" applyAlignment="1">
      <alignment vertical="center"/>
    </xf>
    <xf numFmtId="44" fontId="29" fillId="0" borderId="50" xfId="2" applyFont="1" applyBorder="1" applyAlignment="1">
      <alignment vertical="center"/>
    </xf>
    <xf numFmtId="44" fontId="29" fillId="0" borderId="70" xfId="2" applyFont="1" applyBorder="1" applyAlignment="1">
      <alignment vertical="center"/>
    </xf>
    <xf numFmtId="44" fontId="29" fillId="17" borderId="17" xfId="2" applyFont="1" applyFill="1" applyBorder="1" applyAlignment="1">
      <alignment vertical="center"/>
    </xf>
    <xf numFmtId="44" fontId="29" fillId="19" borderId="55" xfId="2" applyFont="1" applyFill="1" applyBorder="1" applyAlignment="1">
      <alignment vertical="center"/>
    </xf>
    <xf numFmtId="44" fontId="29" fillId="19" borderId="77" xfId="2" applyFont="1" applyFill="1" applyBorder="1" applyAlignment="1">
      <alignment vertical="center"/>
    </xf>
    <xf numFmtId="44" fontId="29" fillId="4" borderId="79" xfId="2" applyFont="1" applyFill="1" applyBorder="1" applyAlignment="1">
      <alignment vertical="center"/>
    </xf>
    <xf numFmtId="44" fontId="29" fillId="0" borderId="80" xfId="2" applyFont="1" applyBorder="1" applyAlignment="1">
      <alignment vertical="center"/>
    </xf>
    <xf numFmtId="44" fontId="29" fillId="17" borderId="83" xfId="2" applyFont="1" applyFill="1" applyBorder="1" applyAlignment="1">
      <alignment vertical="center"/>
    </xf>
    <xf numFmtId="44" fontId="29" fillId="0" borderId="83" xfId="2" applyFont="1" applyBorder="1" applyAlignment="1">
      <alignment vertical="center"/>
    </xf>
    <xf numFmtId="44" fontId="29" fillId="0" borderId="90" xfId="2" applyFont="1" applyBorder="1" applyAlignment="1">
      <alignment vertical="center"/>
    </xf>
    <xf numFmtId="44" fontId="29" fillId="0" borderId="98" xfId="2" applyFont="1" applyBorder="1" applyAlignment="1">
      <alignment vertical="center"/>
    </xf>
    <xf numFmtId="44" fontId="29" fillId="0" borderId="105" xfId="2" applyFont="1" applyBorder="1" applyAlignment="1">
      <alignment vertical="center"/>
    </xf>
    <xf numFmtId="44" fontId="29" fillId="0" borderId="17" xfId="2" applyFont="1" applyBorder="1" applyAlignment="1">
      <alignment vertical="center"/>
    </xf>
    <xf numFmtId="44" fontId="29" fillId="0" borderId="112" xfId="2" applyFont="1" applyBorder="1" applyAlignment="1">
      <alignment vertical="center"/>
    </xf>
    <xf numFmtId="44" fontId="29" fillId="0" borderId="114" xfId="2" applyFont="1" applyBorder="1" applyAlignment="1">
      <alignment vertical="center"/>
    </xf>
    <xf numFmtId="44" fontId="29" fillId="0" borderId="118" xfId="2" applyFont="1" applyBorder="1" applyAlignment="1">
      <alignment vertical="center"/>
    </xf>
    <xf numFmtId="0" fontId="26" fillId="16" borderId="51" xfId="0" applyFont="1" applyFill="1" applyBorder="1" applyAlignment="1">
      <alignment vertical="center"/>
    </xf>
    <xf numFmtId="0" fontId="26" fillId="16" borderId="52" xfId="0" applyFont="1" applyFill="1" applyBorder="1" applyAlignment="1">
      <alignment vertical="center"/>
    </xf>
    <xf numFmtId="0" fontId="24" fillId="15" borderId="53" xfId="0" applyFont="1" applyFill="1" applyBorder="1" applyAlignment="1">
      <alignment vertical="center"/>
    </xf>
    <xf numFmtId="0" fontId="24" fillId="15" borderId="54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2" fillId="12" borderId="12" xfId="0" applyFont="1" applyFill="1" applyBorder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9" fontId="24" fillId="13" borderId="15" xfId="3" quotePrefix="1" applyFont="1" applyFill="1" applyBorder="1" applyAlignment="1">
      <alignment horizontal="center" vertical="center"/>
    </xf>
    <xf numFmtId="0" fontId="24" fillId="13" borderId="15" xfId="0" applyFont="1" applyFill="1" applyBorder="1" applyAlignment="1">
      <alignment horizontal="center" vertical="center"/>
    </xf>
    <xf numFmtId="9" fontId="24" fillId="14" borderId="17" xfId="0" applyNumberFormat="1" applyFont="1" applyFill="1" applyBorder="1" applyAlignment="1">
      <alignment horizontal="center" vertical="center"/>
    </xf>
    <xf numFmtId="9" fontId="25" fillId="15" borderId="17" xfId="0" applyNumberFormat="1" applyFont="1" applyFill="1" applyBorder="1" applyAlignment="1">
      <alignment horizontal="center" vertical="center"/>
    </xf>
    <xf numFmtId="2" fontId="27" fillId="16" borderId="17" xfId="0" applyNumberFormat="1" applyFont="1" applyFill="1" applyBorder="1" applyAlignment="1">
      <alignment horizontal="center" vertical="center"/>
    </xf>
    <xf numFmtId="44" fontId="29" fillId="16" borderId="17" xfId="2" applyFont="1" applyFill="1" applyBorder="1" applyAlignment="1">
      <alignment horizontal="right" vertical="center"/>
    </xf>
    <xf numFmtId="44" fontId="29" fillId="16" borderId="17" xfId="2" applyFont="1" applyFill="1" applyBorder="1" applyAlignment="1">
      <alignment vertical="center"/>
    </xf>
    <xf numFmtId="44" fontId="29" fillId="15" borderId="17" xfId="2" applyFont="1" applyFill="1" applyBorder="1" applyAlignment="1">
      <alignment horizontal="right" vertical="center"/>
    </xf>
    <xf numFmtId="44" fontId="29" fillId="15" borderId="17" xfId="2" applyFont="1" applyFill="1" applyBorder="1" applyAlignment="1">
      <alignment vertical="center"/>
    </xf>
    <xf numFmtId="0" fontId="20" fillId="0" borderId="42" xfId="0" applyFont="1" applyBorder="1" applyAlignment="1">
      <alignment horizontal="center" vertical="center"/>
    </xf>
    <xf numFmtId="0" fontId="29" fillId="0" borderId="43" xfId="0" applyFont="1" applyBorder="1" applyAlignment="1">
      <alignment horizontal="center" vertical="center"/>
    </xf>
    <xf numFmtId="44" fontId="29" fillId="0" borderId="44" xfId="2" applyFont="1" applyBorder="1" applyAlignment="1">
      <alignment vertical="center"/>
    </xf>
    <xf numFmtId="0" fontId="20" fillId="0" borderId="45" xfId="0" applyFont="1" applyBorder="1" applyAlignment="1">
      <alignment horizontal="center" vertical="center"/>
    </xf>
    <xf numFmtId="0" fontId="29" fillId="0" borderId="46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44" fontId="29" fillId="0" borderId="47" xfId="2" applyFont="1" applyBorder="1" applyAlignment="1">
      <alignment vertical="center"/>
    </xf>
    <xf numFmtId="9" fontId="24" fillId="14" borderId="15" xfId="0" applyNumberFormat="1" applyFont="1" applyFill="1" applyBorder="1" applyAlignment="1">
      <alignment horizontal="center" vertical="center"/>
    </xf>
    <xf numFmtId="9" fontId="24" fillId="14" borderId="15" xfId="0" applyNumberFormat="1" applyFont="1" applyFill="1" applyBorder="1" applyAlignment="1">
      <alignment vertical="center"/>
    </xf>
    <xf numFmtId="1" fontId="30" fillId="15" borderId="17" xfId="0" applyNumberFormat="1" applyFont="1" applyFill="1" applyBorder="1" applyAlignment="1">
      <alignment horizontal="center" vertical="center"/>
    </xf>
    <xf numFmtId="1" fontId="30" fillId="15" borderId="17" xfId="0" applyNumberFormat="1" applyFont="1" applyFill="1" applyBorder="1" applyAlignment="1">
      <alignment vertical="center"/>
    </xf>
    <xf numFmtId="2" fontId="27" fillId="16" borderId="17" xfId="0" applyNumberFormat="1" applyFont="1" applyFill="1" applyBorder="1" applyAlignment="1">
      <alignment vertical="center"/>
    </xf>
    <xf numFmtId="44" fontId="29" fillId="14" borderId="17" xfId="2" applyFont="1" applyFill="1" applyBorder="1" applyAlignment="1">
      <alignment horizontal="right" vertical="center"/>
    </xf>
    <xf numFmtId="44" fontId="29" fillId="14" borderId="17" xfId="2" applyFont="1" applyFill="1" applyBorder="1" applyAlignment="1">
      <alignment vertical="center"/>
    </xf>
    <xf numFmtId="165" fontId="30" fillId="14" borderId="17" xfId="0" applyNumberFormat="1" applyFont="1" applyFill="1" applyBorder="1" applyAlignment="1">
      <alignment horizontal="right" vertical="center"/>
    </xf>
    <xf numFmtId="165" fontId="30" fillId="14" borderId="17" xfId="0" applyNumberFormat="1" applyFont="1" applyFill="1" applyBorder="1" applyAlignment="1">
      <alignment vertical="center"/>
    </xf>
    <xf numFmtId="165" fontId="30" fillId="15" borderId="17" xfId="0" applyNumberFormat="1" applyFont="1" applyFill="1" applyBorder="1" applyAlignment="1">
      <alignment horizontal="right" vertical="center"/>
    </xf>
    <xf numFmtId="165" fontId="30" fillId="15" borderId="17" xfId="0" applyNumberFormat="1" applyFont="1" applyFill="1" applyBorder="1" applyAlignment="1">
      <alignment vertical="center"/>
    </xf>
    <xf numFmtId="165" fontId="27" fillId="16" borderId="17" xfId="0" applyNumberFormat="1" applyFont="1" applyFill="1" applyBorder="1" applyAlignment="1">
      <alignment horizontal="right" vertical="center"/>
    </xf>
    <xf numFmtId="165" fontId="27" fillId="16" borderId="17" xfId="0" applyNumberFormat="1" applyFont="1" applyFill="1" applyBorder="1" applyAlignment="1">
      <alignment vertical="center"/>
    </xf>
    <xf numFmtId="165" fontId="24" fillId="14" borderId="17" xfId="0" applyNumberFormat="1" applyFont="1" applyFill="1" applyBorder="1" applyAlignment="1">
      <alignment horizontal="right" vertical="center"/>
    </xf>
    <xf numFmtId="165" fontId="24" fillId="14" borderId="17" xfId="0" applyNumberFormat="1" applyFont="1" applyFill="1" applyBorder="1" applyAlignment="1">
      <alignment vertical="center"/>
    </xf>
    <xf numFmtId="44" fontId="29" fillId="4" borderId="83" xfId="2" applyFont="1" applyFill="1" applyBorder="1" applyAlignment="1">
      <alignment horizontal="right" vertical="center"/>
    </xf>
    <xf numFmtId="44" fontId="29" fillId="4" borderId="83" xfId="2" applyFont="1" applyFill="1" applyBorder="1" applyAlignment="1">
      <alignment vertical="center"/>
    </xf>
    <xf numFmtId="44" fontId="29" fillId="4" borderId="17" xfId="2" applyFont="1" applyFill="1" applyBorder="1" applyAlignment="1">
      <alignment horizontal="right" vertical="center"/>
    </xf>
    <xf numFmtId="44" fontId="29" fillId="4" borderId="17" xfId="2" applyFont="1" applyFill="1" applyBorder="1" applyAlignment="1">
      <alignment vertical="center"/>
    </xf>
    <xf numFmtId="44" fontId="29" fillId="16" borderId="93" xfId="2" applyFont="1" applyFill="1" applyBorder="1" applyAlignment="1">
      <alignment horizontal="right" vertical="center"/>
    </xf>
    <xf numFmtId="44" fontId="29" fillId="16" borderId="93" xfId="2" applyFont="1" applyFill="1" applyBorder="1" applyAlignment="1">
      <alignment vertical="center"/>
    </xf>
    <xf numFmtId="0" fontId="29" fillId="4" borderId="29" xfId="0" applyFont="1" applyFill="1" applyBorder="1" applyAlignment="1">
      <alignment horizontal="center" vertical="center"/>
    </xf>
    <xf numFmtId="44" fontId="29" fillId="16" borderId="55" xfId="2" applyFont="1" applyFill="1" applyBorder="1" applyAlignment="1">
      <alignment horizontal="right" vertical="center"/>
    </xf>
    <xf numFmtId="44" fontId="29" fillId="16" borderId="55" xfId="2" applyFont="1" applyFill="1" applyBorder="1" applyAlignment="1">
      <alignment vertical="center"/>
    </xf>
    <xf numFmtId="165" fontId="30" fillId="15" borderId="15" xfId="0" applyNumberFormat="1" applyFont="1" applyFill="1" applyBorder="1" applyAlignment="1">
      <alignment horizontal="right" vertical="center"/>
    </xf>
    <xf numFmtId="165" fontId="30" fillId="15" borderId="15" xfId="0" applyNumberFormat="1" applyFont="1" applyFill="1" applyBorder="1" applyAlignment="1">
      <alignment vertical="center"/>
    </xf>
    <xf numFmtId="44" fontId="20" fillId="16" borderId="120" xfId="2" applyFont="1" applyFill="1" applyBorder="1" applyAlignment="1">
      <alignment vertical="center"/>
    </xf>
    <xf numFmtId="0" fontId="24" fillId="21" borderId="16" xfId="0" applyFont="1" applyFill="1" applyBorder="1" applyAlignment="1">
      <alignment horizontal="left" vertical="center"/>
    </xf>
    <xf numFmtId="44" fontId="29" fillId="4" borderId="119" xfId="2" applyFont="1" applyFill="1" applyBorder="1" applyAlignment="1">
      <alignment horizontal="left" vertical="center"/>
    </xf>
    <xf numFmtId="44" fontId="29" fillId="4" borderId="119" xfId="2" applyFont="1" applyFill="1" applyBorder="1" applyAlignment="1">
      <alignment vertical="center"/>
    </xf>
    <xf numFmtId="44" fontId="29" fillId="0" borderId="119" xfId="2" applyFont="1" applyBorder="1" applyAlignment="1">
      <alignment horizontal="left" vertical="center"/>
    </xf>
    <xf numFmtId="0" fontId="28" fillId="0" borderId="121" xfId="0" applyFont="1" applyBorder="1" applyAlignment="1">
      <alignment horizontal="center" vertical="center"/>
    </xf>
    <xf numFmtId="0" fontId="26" fillId="0" borderId="122" xfId="0" applyFont="1" applyBorder="1" applyAlignment="1">
      <alignment horizontal="center" vertical="center"/>
    </xf>
    <xf numFmtId="0" fontId="28" fillId="0" borderId="122" xfId="0" applyFont="1" applyBorder="1" applyAlignment="1">
      <alignment horizontal="center" vertical="center"/>
    </xf>
    <xf numFmtId="44" fontId="29" fillId="0" borderId="123" xfId="2" applyFont="1" applyBorder="1" applyAlignment="1">
      <alignment horizontal="left" vertical="center"/>
    </xf>
    <xf numFmtId="44" fontId="29" fillId="0" borderId="123" xfId="2" applyFont="1" applyBorder="1" applyAlignment="1">
      <alignment vertical="center"/>
    </xf>
    <xf numFmtId="0" fontId="31" fillId="0" borderId="0" xfId="0" applyFont="1" applyAlignment="1">
      <alignment vertical="center"/>
    </xf>
    <xf numFmtId="0" fontId="3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4" fillId="14" borderId="17" xfId="0" applyFont="1" applyFill="1" applyBorder="1" applyAlignment="1">
      <alignment horizontal="center" vertical="center"/>
    </xf>
    <xf numFmtId="44" fontId="29" fillId="21" borderId="125" xfId="2" applyFont="1" applyFill="1" applyBorder="1" applyAlignment="1">
      <alignment horizontal="left" vertical="center"/>
    </xf>
    <xf numFmtId="44" fontId="29" fillId="21" borderId="125" xfId="2" applyFont="1" applyFill="1" applyBorder="1" applyAlignment="1">
      <alignment vertical="center"/>
    </xf>
    <xf numFmtId="44" fontId="29" fillId="21" borderId="124" xfId="2" applyFont="1" applyFill="1" applyBorder="1" applyAlignment="1">
      <alignment vertical="center"/>
    </xf>
    <xf numFmtId="44" fontId="29" fillId="21" borderId="79" xfId="2" applyFont="1" applyFill="1" applyBorder="1" applyAlignment="1">
      <alignment horizontal="left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6" fillId="16" borderId="0" xfId="0" applyFont="1" applyFill="1" applyAlignment="1">
      <alignment vertical="center"/>
    </xf>
    <xf numFmtId="0" fontId="24" fillId="15" borderId="0" xfId="0" applyFont="1" applyFill="1" applyAlignment="1">
      <alignment vertical="center"/>
    </xf>
    <xf numFmtId="0" fontId="24" fillId="15" borderId="0" xfId="0" applyFont="1" applyFill="1" applyAlignment="1">
      <alignment horizontal="left" vertical="center"/>
    </xf>
    <xf numFmtId="0" fontId="24" fillId="14" borderId="0" xfId="0" applyFont="1" applyFill="1" applyAlignment="1">
      <alignment vertical="center"/>
    </xf>
    <xf numFmtId="0" fontId="24" fillId="14" borderId="0" xfId="0" applyFont="1" applyFill="1" applyAlignment="1">
      <alignment horizontal="left" vertical="center"/>
    </xf>
    <xf numFmtId="0" fontId="26" fillId="17" borderId="0" xfId="0" applyFont="1" applyFill="1" applyAlignment="1">
      <alignment horizontal="center" vertical="center"/>
    </xf>
    <xf numFmtId="0" fontId="24" fillId="21" borderId="0" xfId="0" applyFont="1" applyFill="1" applyAlignment="1">
      <alignment horizontal="left" vertical="center"/>
    </xf>
    <xf numFmtId="0" fontId="28" fillId="19" borderId="0" xfId="0" applyFont="1" applyFill="1" applyAlignment="1">
      <alignment horizontal="center" vertical="center"/>
    </xf>
    <xf numFmtId="0" fontId="28" fillId="17" borderId="0" xfId="0" applyFont="1" applyFill="1" applyAlignment="1">
      <alignment horizontal="center" vertical="center"/>
    </xf>
    <xf numFmtId="0" fontId="24" fillId="21" borderId="0" xfId="0" applyFont="1" applyFill="1" applyAlignment="1">
      <alignment horizontal="center" vertical="center"/>
    </xf>
    <xf numFmtId="0" fontId="20" fillId="19" borderId="0" xfId="0" applyFont="1" applyFill="1" applyAlignment="1">
      <alignment vertical="center"/>
    </xf>
    <xf numFmtId="0" fontId="24" fillId="14" borderId="0" xfId="0" applyFont="1" applyFill="1" applyAlignment="1">
      <alignment horizontal="center" vertical="center"/>
    </xf>
    <xf numFmtId="0" fontId="20" fillId="19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24" fillId="13" borderId="127" xfId="0" applyFont="1" applyFill="1" applyBorder="1" applyAlignment="1">
      <alignment horizontal="center" vertical="center"/>
    </xf>
    <xf numFmtId="0" fontId="24" fillId="13" borderId="126" xfId="0" applyFont="1" applyFill="1" applyBorder="1" applyAlignment="1">
      <alignment horizontal="center" vertical="center"/>
    </xf>
    <xf numFmtId="9" fontId="24" fillId="13" borderId="127" xfId="3" quotePrefix="1" applyFont="1" applyFill="1" applyBorder="1" applyAlignment="1">
      <alignment horizontal="center" vertical="center"/>
    </xf>
    <xf numFmtId="0" fontId="34" fillId="4" borderId="72" xfId="0" applyFont="1" applyFill="1" applyBorder="1" applyAlignment="1">
      <alignment horizontal="center" vertical="center"/>
    </xf>
    <xf numFmtId="0" fontId="34" fillId="4" borderId="76" xfId="0" applyFont="1" applyFill="1" applyBorder="1" applyAlignment="1">
      <alignment horizontal="center" vertical="center"/>
    </xf>
    <xf numFmtId="0" fontId="34" fillId="4" borderId="19" xfId="0" applyFont="1" applyFill="1" applyBorder="1" applyAlignment="1">
      <alignment horizontal="center" vertical="center"/>
    </xf>
    <xf numFmtId="0" fontId="31" fillId="4" borderId="29" xfId="0" applyFont="1" applyFill="1" applyBorder="1" applyAlignment="1">
      <alignment horizontal="center" vertical="center"/>
    </xf>
    <xf numFmtId="0" fontId="36" fillId="0" borderId="20" xfId="0" applyFont="1" applyBorder="1" applyAlignment="1">
      <alignment horizontal="center" vertical="center"/>
    </xf>
    <xf numFmtId="0" fontId="36" fillId="0" borderId="25" xfId="0" applyFont="1" applyBorder="1" applyAlignment="1">
      <alignment horizontal="center" vertical="center"/>
    </xf>
    <xf numFmtId="0" fontId="36" fillId="0" borderId="29" xfId="0" applyFont="1" applyBorder="1" applyAlignment="1">
      <alignment horizontal="center" vertical="center"/>
    </xf>
    <xf numFmtId="0" fontId="36" fillId="0" borderId="34" xfId="0" applyFont="1" applyBorder="1" applyAlignment="1">
      <alignment horizontal="center" vertical="center"/>
    </xf>
    <xf numFmtId="0" fontId="36" fillId="0" borderId="38" xfId="0" applyFont="1" applyBorder="1" applyAlignment="1">
      <alignment horizontal="center" vertical="center"/>
    </xf>
    <xf numFmtId="0" fontId="35" fillId="15" borderId="54" xfId="0" applyFont="1" applyFill="1" applyBorder="1" applyAlignment="1">
      <alignment vertical="center"/>
    </xf>
    <xf numFmtId="0" fontId="34" fillId="16" borderId="49" xfId="0" applyFont="1" applyFill="1" applyBorder="1" applyAlignment="1">
      <alignment vertical="center"/>
    </xf>
    <xf numFmtId="0" fontId="34" fillId="16" borderId="52" xfId="0" applyFont="1" applyFill="1" applyBorder="1" applyAlignment="1">
      <alignment vertical="center"/>
    </xf>
    <xf numFmtId="0" fontId="35" fillId="14" borderId="14" xfId="0" applyFont="1" applyFill="1" applyBorder="1" applyAlignment="1">
      <alignment vertical="center"/>
    </xf>
    <xf numFmtId="0" fontId="35" fillId="15" borderId="0" xfId="0" applyFont="1" applyFill="1" applyAlignment="1">
      <alignment vertical="center"/>
    </xf>
    <xf numFmtId="0" fontId="34" fillId="16" borderId="0" xfId="0" applyFont="1" applyFill="1" applyAlignment="1">
      <alignment vertical="center"/>
    </xf>
    <xf numFmtId="0" fontId="34" fillId="16" borderId="0" xfId="0" applyFont="1" applyFill="1" applyAlignment="1">
      <alignment horizontal="left" vertical="center"/>
    </xf>
    <xf numFmtId="0" fontId="35" fillId="14" borderId="0" xfId="0" applyFont="1" applyFill="1" applyAlignment="1">
      <alignment vertical="center"/>
    </xf>
    <xf numFmtId="0" fontId="36" fillId="0" borderId="61" xfId="0" applyFont="1" applyBorder="1" applyAlignment="1">
      <alignment horizontal="center" vertical="center"/>
    </xf>
    <xf numFmtId="0" fontId="36" fillId="0" borderId="69" xfId="0" applyFont="1" applyBorder="1" applyAlignment="1">
      <alignment horizontal="center" vertical="center"/>
    </xf>
    <xf numFmtId="0" fontId="36" fillId="17" borderId="0" xfId="0" applyFont="1" applyFill="1" applyAlignment="1">
      <alignment horizontal="center" vertical="center"/>
    </xf>
    <xf numFmtId="0" fontId="36" fillId="19" borderId="0" xfId="0" applyFont="1" applyFill="1" applyAlignment="1">
      <alignment horizontal="center" vertical="center"/>
    </xf>
    <xf numFmtId="0" fontId="36" fillId="4" borderId="78" xfId="0" applyFont="1" applyFill="1" applyBorder="1" applyAlignment="1">
      <alignment horizontal="center" vertical="center"/>
    </xf>
    <xf numFmtId="0" fontId="36" fillId="17" borderId="82" xfId="0" applyFont="1" applyFill="1" applyBorder="1" applyAlignment="1">
      <alignment horizontal="center" vertical="center"/>
    </xf>
    <xf numFmtId="0" fontId="36" fillId="0" borderId="78" xfId="0" applyFont="1" applyBorder="1" applyAlignment="1">
      <alignment horizontal="center" vertical="center"/>
    </xf>
    <xf numFmtId="0" fontId="36" fillId="0" borderId="85" xfId="0" applyFont="1" applyBorder="1" applyAlignment="1">
      <alignment horizontal="center" vertical="center"/>
    </xf>
    <xf numFmtId="0" fontId="34" fillId="14" borderId="0" xfId="0" applyFont="1" applyFill="1" applyAlignment="1">
      <alignment horizontal="left" vertical="center"/>
    </xf>
    <xf numFmtId="0" fontId="35" fillId="14" borderId="0" xfId="0" applyFont="1" applyFill="1" applyAlignment="1">
      <alignment horizontal="left" vertical="center"/>
    </xf>
    <xf numFmtId="0" fontId="36" fillId="0" borderId="89" xfId="0" applyFont="1" applyBorder="1" applyAlignment="1">
      <alignment horizontal="center" vertical="center"/>
    </xf>
    <xf numFmtId="0" fontId="34" fillId="16" borderId="92" xfId="0" applyFont="1" applyFill="1" applyBorder="1" applyAlignment="1">
      <alignment horizontal="left" vertical="center"/>
    </xf>
    <xf numFmtId="0" fontId="36" fillId="0" borderId="104" xfId="0" applyFont="1" applyBorder="1" applyAlignment="1">
      <alignment horizontal="center" vertical="center"/>
    </xf>
    <xf numFmtId="0" fontId="34" fillId="16" borderId="106" xfId="0" applyFont="1" applyFill="1" applyBorder="1" applyAlignment="1">
      <alignment horizontal="left" vertical="center"/>
    </xf>
    <xf numFmtId="0" fontId="36" fillId="16" borderId="0" xfId="0" applyFont="1" applyFill="1" applyAlignment="1">
      <alignment horizontal="center" vertical="center"/>
    </xf>
    <xf numFmtId="0" fontId="36" fillId="0" borderId="111" xfId="0" applyFont="1" applyBorder="1" applyAlignment="1">
      <alignment horizontal="center" vertical="center"/>
    </xf>
    <xf numFmtId="0" fontId="36" fillId="0" borderId="107" xfId="0" applyFont="1" applyBorder="1" applyAlignment="1">
      <alignment horizontal="center" vertical="center"/>
    </xf>
    <xf numFmtId="0" fontId="35" fillId="21" borderId="0" xfId="0" applyFont="1" applyFill="1" applyAlignment="1">
      <alignment horizontal="center" vertical="center"/>
    </xf>
    <xf numFmtId="0" fontId="36" fillId="0" borderId="122" xfId="0" applyFont="1" applyBorder="1" applyAlignment="1">
      <alignment horizontal="center" vertical="center"/>
    </xf>
    <xf numFmtId="16" fontId="36" fillId="0" borderId="29" xfId="0" applyNumberFormat="1" applyFont="1" applyBorder="1" applyAlignment="1">
      <alignment horizontal="center" vertical="center"/>
    </xf>
    <xf numFmtId="16" fontId="36" fillId="0" borderId="20" xfId="0" applyNumberFormat="1" applyFont="1" applyBorder="1" applyAlignment="1">
      <alignment horizontal="center" vertical="center"/>
    </xf>
    <xf numFmtId="0" fontId="36" fillId="0" borderId="88" xfId="0" applyFont="1" applyBorder="1" applyAlignment="1">
      <alignment horizontal="center" vertical="center"/>
    </xf>
    <xf numFmtId="0" fontId="34" fillId="16" borderId="91" xfId="0" applyFont="1" applyFill="1" applyBorder="1" applyAlignment="1">
      <alignment horizontal="left" vertical="center"/>
    </xf>
    <xf numFmtId="0" fontId="35" fillId="14" borderId="16" xfId="0" applyFont="1" applyFill="1" applyBorder="1" applyAlignment="1">
      <alignment vertical="center"/>
    </xf>
    <xf numFmtId="0" fontId="35" fillId="14" borderId="0" xfId="0" applyFont="1" applyFill="1" applyAlignment="1">
      <alignment horizontal="right" vertical="center"/>
    </xf>
    <xf numFmtId="9" fontId="35" fillId="14" borderId="17" xfId="0" applyNumberFormat="1" applyFont="1" applyFill="1" applyBorder="1" applyAlignment="1">
      <alignment horizontal="center" vertical="center"/>
    </xf>
    <xf numFmtId="0" fontId="35" fillId="15" borderId="16" xfId="0" applyFont="1" applyFill="1" applyBorder="1" applyAlignment="1">
      <alignment vertical="center"/>
    </xf>
    <xf numFmtId="9" fontId="37" fillId="15" borderId="17" xfId="0" applyNumberFormat="1" applyFont="1" applyFill="1" applyBorder="1" applyAlignment="1">
      <alignment horizontal="center" vertical="center"/>
    </xf>
    <xf numFmtId="0" fontId="20" fillId="4" borderId="0" xfId="0" applyFont="1" applyFill="1" applyAlignment="1">
      <alignment vertical="center"/>
    </xf>
    <xf numFmtId="0" fontId="34" fillId="4" borderId="24" xfId="0" applyFont="1" applyFill="1" applyBorder="1" applyAlignment="1">
      <alignment horizontal="center" vertical="center"/>
    </xf>
    <xf numFmtId="0" fontId="34" fillId="4" borderId="28" xfId="0" applyFont="1" applyFill="1" applyBorder="1" applyAlignment="1">
      <alignment horizontal="center" vertical="center"/>
    </xf>
    <xf numFmtId="0" fontId="34" fillId="4" borderId="33" xfId="0" applyFont="1" applyFill="1" applyBorder="1" applyAlignment="1">
      <alignment horizontal="center" vertical="center"/>
    </xf>
    <xf numFmtId="0" fontId="34" fillId="4" borderId="37" xfId="0" applyFont="1" applyFill="1" applyBorder="1" applyAlignment="1">
      <alignment horizontal="center" vertical="center"/>
    </xf>
    <xf numFmtId="0" fontId="34" fillId="4" borderId="60" xfId="0" applyFont="1" applyFill="1" applyBorder="1" applyAlignment="1">
      <alignment horizontal="center" vertical="center"/>
    </xf>
    <xf numFmtId="0" fontId="34" fillId="4" borderId="64" xfId="0" applyFont="1" applyFill="1" applyBorder="1" applyAlignment="1">
      <alignment horizontal="center" vertical="center"/>
    </xf>
    <xf numFmtId="0" fontId="34" fillId="4" borderId="68" xfId="0" applyFont="1" applyFill="1" applyBorder="1" applyAlignment="1">
      <alignment horizontal="center" vertical="center"/>
    </xf>
    <xf numFmtId="0" fontId="34" fillId="4" borderId="78" xfId="0" applyFont="1" applyFill="1" applyBorder="1" applyAlignment="1">
      <alignment horizontal="center" vertical="center"/>
    </xf>
    <xf numFmtId="0" fontId="34" fillId="4" borderId="82" xfId="0" applyFont="1" applyFill="1" applyBorder="1" applyAlignment="1">
      <alignment horizontal="center" vertical="center"/>
    </xf>
    <xf numFmtId="0" fontId="34" fillId="4" borderId="86" xfId="0" applyFont="1" applyFill="1" applyBorder="1" applyAlignment="1">
      <alignment horizontal="center" vertical="center"/>
    </xf>
    <xf numFmtId="0" fontId="34" fillId="4" borderId="20" xfId="0" applyFont="1" applyFill="1" applyBorder="1" applyAlignment="1">
      <alignment horizontal="center" vertical="center"/>
    </xf>
    <xf numFmtId="0" fontId="34" fillId="4" borderId="100" xfId="0" applyFont="1" applyFill="1" applyBorder="1" applyAlignment="1">
      <alignment horizontal="center" vertical="center"/>
    </xf>
    <xf numFmtId="0" fontId="34" fillId="4" borderId="102" xfId="0" applyFont="1" applyFill="1" applyBorder="1" applyAlignment="1">
      <alignment horizontal="center" vertical="center"/>
    </xf>
    <xf numFmtId="0" fontId="34" fillId="4" borderId="103" xfId="0" applyFont="1" applyFill="1" applyBorder="1" applyAlignment="1">
      <alignment horizontal="center" vertical="center"/>
    </xf>
    <xf numFmtId="0" fontId="34" fillId="4" borderId="29" xfId="0" applyFont="1" applyFill="1" applyBorder="1" applyAlignment="1">
      <alignment horizontal="center" vertical="center"/>
    </xf>
    <xf numFmtId="0" fontId="34" fillId="4" borderId="110" xfId="0" applyFont="1" applyFill="1" applyBorder="1" applyAlignment="1">
      <alignment horizontal="center" vertical="center"/>
    </xf>
    <xf numFmtId="0" fontId="34" fillId="4" borderId="57" xfId="0" applyFont="1" applyFill="1" applyBorder="1" applyAlignment="1">
      <alignment horizontal="center" vertical="center"/>
    </xf>
    <xf numFmtId="0" fontId="34" fillId="4" borderId="122" xfId="0" applyFont="1" applyFill="1" applyBorder="1" applyAlignment="1">
      <alignment horizontal="center" vertical="center"/>
    </xf>
    <xf numFmtId="0" fontId="0" fillId="4" borderId="0" xfId="0" applyFill="1" applyAlignment="1">
      <alignment vertical="center"/>
    </xf>
    <xf numFmtId="0" fontId="35" fillId="23" borderId="0" xfId="0" applyFont="1" applyFill="1" applyAlignment="1">
      <alignment vertical="center"/>
    </xf>
    <xf numFmtId="0" fontId="26" fillId="19" borderId="49" xfId="0" applyFont="1" applyFill="1" applyBorder="1" applyAlignment="1">
      <alignment vertical="center"/>
    </xf>
    <xf numFmtId="0" fontId="39" fillId="23" borderId="0" xfId="0" applyFont="1" applyFill="1" applyAlignment="1">
      <alignment horizontal="center"/>
    </xf>
    <xf numFmtId="0" fontId="36" fillId="4" borderId="20" xfId="0" applyFont="1" applyFill="1" applyBorder="1" applyAlignment="1">
      <alignment horizontal="center" vertical="center"/>
    </xf>
    <xf numFmtId="0" fontId="32" fillId="4" borderId="0" xfId="0" applyFont="1" applyFill="1" applyAlignment="1">
      <alignment horizontal="center" vertical="center"/>
    </xf>
    <xf numFmtId="44" fontId="44" fillId="16" borderId="17" xfId="2" applyFont="1" applyFill="1" applyBorder="1" applyAlignment="1">
      <alignment horizontal="right" vertical="center"/>
    </xf>
    <xf numFmtId="44" fontId="44" fillId="15" borderId="17" xfId="2" applyFont="1" applyFill="1" applyBorder="1" applyAlignment="1">
      <alignment horizontal="right" vertical="center"/>
    </xf>
    <xf numFmtId="44" fontId="44" fillId="0" borderId="22" xfId="2" applyFont="1" applyBorder="1" applyAlignment="1">
      <alignment horizontal="right" vertical="center"/>
    </xf>
    <xf numFmtId="9" fontId="45" fillId="14" borderId="15" xfId="0" applyNumberFormat="1" applyFont="1" applyFill="1" applyBorder="1" applyAlignment="1">
      <alignment horizontal="center" vertical="center"/>
    </xf>
    <xf numFmtId="1" fontId="46" fillId="15" borderId="17" xfId="0" applyNumberFormat="1" applyFont="1" applyFill="1" applyBorder="1" applyAlignment="1">
      <alignment horizontal="center" vertical="center"/>
    </xf>
    <xf numFmtId="2" fontId="47" fillId="16" borderId="17" xfId="0" applyNumberFormat="1" applyFont="1" applyFill="1" applyBorder="1" applyAlignment="1">
      <alignment horizontal="center" vertical="center"/>
    </xf>
    <xf numFmtId="44" fontId="44" fillId="14" borderId="17" xfId="2" applyFont="1" applyFill="1" applyBorder="1" applyAlignment="1">
      <alignment horizontal="right" vertical="center"/>
    </xf>
    <xf numFmtId="44" fontId="44" fillId="4" borderId="50" xfId="2" applyFont="1" applyFill="1" applyBorder="1" applyAlignment="1">
      <alignment horizontal="right" vertical="center"/>
    </xf>
    <xf numFmtId="44" fontId="44" fillId="4" borderId="62" xfId="2" applyFont="1" applyFill="1" applyBorder="1" applyAlignment="1">
      <alignment horizontal="right" vertical="center"/>
    </xf>
    <xf numFmtId="44" fontId="44" fillId="4" borderId="65" xfId="2" applyFont="1" applyFill="1" applyBorder="1" applyAlignment="1">
      <alignment horizontal="right" vertical="center"/>
    </xf>
    <xf numFmtId="44" fontId="44" fillId="0" borderId="50" xfId="2" applyFont="1" applyBorder="1" applyAlignment="1">
      <alignment horizontal="right" vertical="center"/>
    </xf>
    <xf numFmtId="44" fontId="44" fillId="0" borderId="70" xfId="2" applyFont="1" applyBorder="1" applyAlignment="1">
      <alignment horizontal="right" vertical="center"/>
    </xf>
    <xf numFmtId="165" fontId="46" fillId="14" borderId="17" xfId="0" applyNumberFormat="1" applyFont="1" applyFill="1" applyBorder="1" applyAlignment="1">
      <alignment horizontal="right" vertical="center"/>
    </xf>
    <xf numFmtId="165" fontId="46" fillId="15" borderId="17" xfId="0" applyNumberFormat="1" applyFont="1" applyFill="1" applyBorder="1" applyAlignment="1">
      <alignment horizontal="right" vertical="center"/>
    </xf>
    <xf numFmtId="165" fontId="47" fillId="16" borderId="17" xfId="0" applyNumberFormat="1" applyFont="1" applyFill="1" applyBorder="1" applyAlignment="1">
      <alignment horizontal="right" vertical="center"/>
    </xf>
    <xf numFmtId="44" fontId="44" fillId="17" borderId="17" xfId="2" applyFont="1" applyFill="1" applyBorder="1" applyAlignment="1">
      <alignment horizontal="right" vertical="center"/>
    </xf>
    <xf numFmtId="44" fontId="44" fillId="0" borderId="80" xfId="2" applyFont="1" applyBorder="1" applyAlignment="1">
      <alignment horizontal="right" vertical="center"/>
    </xf>
    <xf numFmtId="44" fontId="44" fillId="17" borderId="83" xfId="2" applyFont="1" applyFill="1" applyBorder="1" applyAlignment="1">
      <alignment horizontal="right" vertical="center"/>
    </xf>
    <xf numFmtId="165" fontId="45" fillId="14" borderId="17" xfId="0" applyNumberFormat="1" applyFont="1" applyFill="1" applyBorder="1" applyAlignment="1">
      <alignment horizontal="right" vertical="center"/>
    </xf>
    <xf numFmtId="44" fontId="44" fillId="4" borderId="22" xfId="2" applyFont="1" applyFill="1" applyBorder="1" applyAlignment="1">
      <alignment horizontal="right" vertical="center"/>
    </xf>
    <xf numFmtId="44" fontId="44" fillId="4" borderId="83" xfId="2" applyFont="1" applyFill="1" applyBorder="1" applyAlignment="1">
      <alignment horizontal="right" vertical="center"/>
    </xf>
    <xf numFmtId="44" fontId="44" fillId="4" borderId="17" xfId="2" applyFont="1" applyFill="1" applyBorder="1" applyAlignment="1">
      <alignment horizontal="right" vertical="center"/>
    </xf>
    <xf numFmtId="44" fontId="44" fillId="0" borderId="90" xfId="2" applyFont="1" applyBorder="1" applyAlignment="1">
      <alignment horizontal="right" vertical="center"/>
    </xf>
    <xf numFmtId="44" fontId="44" fillId="16" borderId="93" xfId="2" applyFont="1" applyFill="1" applyBorder="1" applyAlignment="1">
      <alignment horizontal="right" vertical="center"/>
    </xf>
    <xf numFmtId="44" fontId="44" fillId="0" borderId="26" xfId="2" applyFont="1" applyBorder="1" applyAlignment="1">
      <alignment horizontal="right" vertical="center"/>
    </xf>
    <xf numFmtId="44" fontId="44" fillId="0" borderId="83" xfId="2" applyFont="1" applyBorder="1" applyAlignment="1">
      <alignment horizontal="right" vertical="center"/>
    </xf>
    <xf numFmtId="44" fontId="44" fillId="0" borderId="105" xfId="2" applyFont="1" applyBorder="1" applyAlignment="1">
      <alignment horizontal="right" vertical="center"/>
    </xf>
    <xf numFmtId="44" fontId="44" fillId="0" borderId="112" xfId="2" applyFont="1" applyBorder="1" applyAlignment="1">
      <alignment horizontal="right" vertical="center"/>
    </xf>
    <xf numFmtId="44" fontId="44" fillId="0" borderId="114" xfId="2" applyFont="1" applyBorder="1" applyAlignment="1">
      <alignment horizontal="right" vertical="center"/>
    </xf>
    <xf numFmtId="44" fontId="44" fillId="0" borderId="119" xfId="2" applyFont="1" applyBorder="1" applyAlignment="1">
      <alignment horizontal="right" vertical="center"/>
    </xf>
    <xf numFmtId="44" fontId="44" fillId="4" borderId="119" xfId="2" applyFont="1" applyFill="1" applyBorder="1" applyAlignment="1">
      <alignment horizontal="left" vertical="center"/>
    </xf>
    <xf numFmtId="44" fontId="48" fillId="4" borderId="119" xfId="2" applyFont="1" applyFill="1" applyBorder="1" applyAlignment="1">
      <alignment horizontal="left" vertical="center"/>
    </xf>
    <xf numFmtId="44" fontId="44" fillId="0" borderId="119" xfId="2" applyFont="1" applyBorder="1" applyAlignment="1">
      <alignment horizontal="left" vertical="center"/>
    </xf>
    <xf numFmtId="44" fontId="44" fillId="0" borderId="123" xfId="2" applyFont="1" applyBorder="1" applyAlignment="1">
      <alignment horizontal="left" vertical="center"/>
    </xf>
    <xf numFmtId="0" fontId="39" fillId="19" borderId="0" xfId="0" applyFont="1" applyFill="1" applyAlignment="1">
      <alignment horizontal="left"/>
    </xf>
    <xf numFmtId="0" fontId="40" fillId="19" borderId="0" xfId="0" applyFont="1" applyFill="1" applyAlignment="1">
      <alignment horizontal="center"/>
    </xf>
    <xf numFmtId="0" fontId="31" fillId="0" borderId="136" xfId="0" applyFont="1" applyBorder="1" applyAlignment="1">
      <alignment horizontal="center"/>
    </xf>
    <xf numFmtId="0" fontId="41" fillId="0" borderId="136" xfId="0" applyFont="1" applyBorder="1" applyAlignment="1">
      <alignment horizontal="center"/>
    </xf>
    <xf numFmtId="0" fontId="42" fillId="19" borderId="0" xfId="0" applyFont="1" applyFill="1" applyAlignment="1">
      <alignment horizontal="center"/>
    </xf>
    <xf numFmtId="0" fontId="43" fillId="19" borderId="0" xfId="0" applyFont="1" applyFill="1" applyAlignment="1">
      <alignment horizontal="center"/>
    </xf>
    <xf numFmtId="0" fontId="41" fillId="19" borderId="0" xfId="0" applyFont="1" applyFill="1" applyAlignment="1">
      <alignment horizontal="center"/>
    </xf>
    <xf numFmtId="44" fontId="44" fillId="4" borderId="105" xfId="2" applyFont="1" applyFill="1" applyBorder="1" applyAlignment="1">
      <alignment horizontal="right" vertical="center"/>
    </xf>
    <xf numFmtId="44" fontId="44" fillId="0" borderId="133" xfId="2" applyFont="1" applyBorder="1"/>
    <xf numFmtId="44" fontId="44" fillId="0" borderId="134" xfId="2" applyFont="1" applyBorder="1"/>
    <xf numFmtId="44" fontId="44" fillId="4" borderId="135" xfId="2" applyFont="1" applyFill="1" applyBorder="1"/>
    <xf numFmtId="44" fontId="44" fillId="0" borderId="135" xfId="2" applyFont="1" applyBorder="1" applyAlignment="1">
      <alignment horizontal="center"/>
    </xf>
    <xf numFmtId="44" fontId="44" fillId="0" borderId="128" xfId="2" applyFont="1" applyBorder="1" applyAlignment="1">
      <alignment horizontal="right" vertical="center"/>
    </xf>
    <xf numFmtId="44" fontId="44" fillId="0" borderId="130" xfId="2" applyFont="1" applyBorder="1" applyAlignment="1">
      <alignment horizontal="right" vertical="center"/>
    </xf>
    <xf numFmtId="44" fontId="44" fillId="4" borderId="128" xfId="2" applyFont="1" applyFill="1" applyBorder="1" applyAlignment="1">
      <alignment horizontal="right" vertical="center"/>
    </xf>
    <xf numFmtId="44" fontId="44" fillId="4" borderId="130" xfId="2" applyFont="1" applyFill="1" applyBorder="1" applyAlignment="1">
      <alignment horizontal="right" vertical="center"/>
    </xf>
    <xf numFmtId="44" fontId="44" fillId="0" borderId="129" xfId="2" applyFont="1" applyBorder="1" applyAlignment="1">
      <alignment horizontal="right" vertical="center"/>
    </xf>
    <xf numFmtId="44" fontId="44" fillId="19" borderId="128" xfId="2" applyFont="1" applyFill="1" applyBorder="1" applyAlignment="1">
      <alignment horizontal="right" vertical="center"/>
    </xf>
    <xf numFmtId="44" fontId="44" fillId="19" borderId="129" xfId="2" applyFont="1" applyFill="1" applyBorder="1" applyAlignment="1">
      <alignment horizontal="right" vertical="center"/>
    </xf>
    <xf numFmtId="44" fontId="44" fillId="16" borderId="128" xfId="2" applyFont="1" applyFill="1" applyBorder="1" applyAlignment="1">
      <alignment horizontal="right" vertical="center"/>
    </xf>
    <xf numFmtId="0" fontId="36" fillId="0" borderId="138" xfId="0" applyFont="1" applyBorder="1" applyAlignment="1">
      <alignment horizontal="center" vertical="center"/>
    </xf>
    <xf numFmtId="0" fontId="36" fillId="0" borderId="139" xfId="0" applyFont="1" applyBorder="1" applyAlignment="1">
      <alignment horizontal="center" vertical="center"/>
    </xf>
    <xf numFmtId="0" fontId="26" fillId="16" borderId="140" xfId="0" applyFont="1" applyFill="1" applyBorder="1" applyAlignment="1">
      <alignment vertical="center"/>
    </xf>
    <xf numFmtId="0" fontId="36" fillId="0" borderId="141" xfId="0" applyFont="1" applyBorder="1" applyAlignment="1">
      <alignment horizontal="center" vertical="center"/>
    </xf>
    <xf numFmtId="0" fontId="24" fillId="15" borderId="142" xfId="0" applyFont="1" applyFill="1" applyBorder="1" applyAlignment="1">
      <alignment vertical="center"/>
    </xf>
    <xf numFmtId="0" fontId="26" fillId="16" borderId="143" xfId="0" applyFont="1" applyFill="1" applyBorder="1" applyAlignment="1">
      <alignment vertical="center"/>
    </xf>
    <xf numFmtId="0" fontId="36" fillId="0" borderId="144" xfId="0" applyFont="1" applyBorder="1" applyAlignment="1">
      <alignment horizontal="center" vertical="center"/>
    </xf>
    <xf numFmtId="0" fontId="24" fillId="14" borderId="145" xfId="0" applyFont="1" applyFill="1" applyBorder="1" applyAlignment="1">
      <alignment vertical="center"/>
    </xf>
    <xf numFmtId="0" fontId="24" fillId="15" borderId="146" xfId="0" applyFont="1" applyFill="1" applyBorder="1" applyAlignment="1">
      <alignment horizontal="left" vertical="center"/>
    </xf>
    <xf numFmtId="0" fontId="26" fillId="16" borderId="146" xfId="0" applyFont="1" applyFill="1" applyBorder="1" applyAlignment="1">
      <alignment horizontal="left" vertical="center"/>
    </xf>
    <xf numFmtId="0" fontId="24" fillId="19" borderId="146" xfId="0" applyFont="1" applyFill="1" applyBorder="1" applyAlignment="1">
      <alignment horizontal="left" vertical="center"/>
    </xf>
    <xf numFmtId="0" fontId="36" fillId="0" borderId="147" xfId="0" applyFont="1" applyBorder="1" applyAlignment="1">
      <alignment horizontal="center" vertical="center"/>
    </xf>
    <xf numFmtId="0" fontId="38" fillId="19" borderId="146" xfId="0" applyFont="1" applyFill="1" applyBorder="1" applyAlignment="1">
      <alignment horizontal="center"/>
    </xf>
    <xf numFmtId="0" fontId="31" fillId="19" borderId="146" xfId="0" applyFont="1" applyFill="1" applyBorder="1" applyAlignment="1">
      <alignment horizontal="center"/>
    </xf>
    <xf numFmtId="0" fontId="24" fillId="14" borderId="148" xfId="0" applyFont="1" applyFill="1" applyBorder="1" applyAlignment="1">
      <alignment vertical="center"/>
    </xf>
    <xf numFmtId="0" fontId="36" fillId="0" borderId="149" xfId="0" applyFont="1" applyBorder="1" applyAlignment="1">
      <alignment horizontal="center" vertical="center"/>
    </xf>
    <xf numFmtId="0" fontId="36" fillId="0" borderId="150" xfId="0" applyFont="1" applyBorder="1" applyAlignment="1">
      <alignment horizontal="center" vertical="center"/>
    </xf>
    <xf numFmtId="0" fontId="36" fillId="0" borderId="151" xfId="0" applyFont="1" applyBorder="1" applyAlignment="1">
      <alignment horizontal="center" vertical="center"/>
    </xf>
    <xf numFmtId="0" fontId="36" fillId="0" borderId="152" xfId="0" applyFont="1" applyBorder="1" applyAlignment="1">
      <alignment horizontal="center" vertical="center"/>
    </xf>
    <xf numFmtId="0" fontId="24" fillId="14" borderId="146" xfId="0" applyFont="1" applyFill="1" applyBorder="1" applyAlignment="1">
      <alignment horizontal="left" vertical="center"/>
    </xf>
    <xf numFmtId="0" fontId="26" fillId="17" borderId="146" xfId="0" applyFont="1" applyFill="1" applyBorder="1" applyAlignment="1">
      <alignment horizontal="left" vertical="center"/>
    </xf>
    <xf numFmtId="0" fontId="36" fillId="4" borderId="153" xfId="0" applyFont="1" applyFill="1" applyBorder="1" applyAlignment="1">
      <alignment horizontal="center" vertical="center"/>
    </xf>
    <xf numFmtId="0" fontId="26" fillId="16" borderId="154" xfId="0" applyFont="1" applyFill="1" applyBorder="1" applyAlignment="1">
      <alignment horizontal="left" vertical="center"/>
    </xf>
    <xf numFmtId="0" fontId="36" fillId="4" borderId="155" xfId="0" applyFont="1" applyFill="1" applyBorder="1" applyAlignment="1">
      <alignment horizontal="center" vertical="center"/>
    </xf>
    <xf numFmtId="0" fontId="28" fillId="0" borderId="155" xfId="0" applyFont="1" applyBorder="1" applyAlignment="1">
      <alignment horizontal="center" vertical="center"/>
    </xf>
    <xf numFmtId="0" fontId="36" fillId="4" borderId="138" xfId="0" applyFont="1" applyFill="1" applyBorder="1" applyAlignment="1">
      <alignment horizontal="center" vertical="center"/>
    </xf>
    <xf numFmtId="0" fontId="26" fillId="17" borderId="155" xfId="0" applyFont="1" applyFill="1" applyBorder="1" applyAlignment="1">
      <alignment horizontal="left" vertical="center"/>
    </xf>
    <xf numFmtId="0" fontId="36" fillId="0" borderId="155" xfId="0" applyFont="1" applyBorder="1" applyAlignment="1">
      <alignment horizontal="center" vertical="center"/>
    </xf>
    <xf numFmtId="0" fontId="36" fillId="0" borderId="137" xfId="0" applyFont="1" applyBorder="1" applyAlignment="1">
      <alignment horizontal="center" vertical="center"/>
    </xf>
    <xf numFmtId="0" fontId="28" fillId="0" borderId="138" xfId="0" applyFont="1" applyBorder="1" applyAlignment="1">
      <alignment horizontal="center" vertical="center"/>
    </xf>
    <xf numFmtId="0" fontId="36" fillId="4" borderId="137" xfId="0" applyFont="1" applyFill="1" applyBorder="1" applyAlignment="1">
      <alignment horizontal="center" vertical="center"/>
    </xf>
    <xf numFmtId="0" fontId="36" fillId="4" borderId="146" xfId="0" applyFont="1" applyFill="1" applyBorder="1" applyAlignment="1">
      <alignment horizontal="center" vertical="center"/>
    </xf>
    <xf numFmtId="0" fontId="36" fillId="0" borderId="156" xfId="0" applyFont="1" applyBorder="1" applyAlignment="1">
      <alignment horizontal="center" vertical="center"/>
    </xf>
    <xf numFmtId="0" fontId="36" fillId="0" borderId="157" xfId="0" applyFont="1" applyBorder="1" applyAlignment="1">
      <alignment horizontal="center" vertical="center"/>
    </xf>
    <xf numFmtId="0" fontId="36" fillId="0" borderId="158" xfId="0" applyFont="1" applyBorder="1" applyAlignment="1">
      <alignment horizontal="center" vertical="center"/>
    </xf>
    <xf numFmtId="0" fontId="36" fillId="0" borderId="159" xfId="0" applyFont="1" applyBorder="1" applyAlignment="1">
      <alignment horizontal="center" vertical="center"/>
    </xf>
    <xf numFmtId="0" fontId="24" fillId="20" borderId="146" xfId="0" applyFont="1" applyFill="1" applyBorder="1" applyAlignment="1">
      <alignment horizontal="left" vertical="center"/>
    </xf>
    <xf numFmtId="0" fontId="26" fillId="17" borderId="137" xfId="0" applyFont="1" applyFill="1" applyBorder="1" applyAlignment="1">
      <alignment horizontal="left" vertical="center"/>
    </xf>
    <xf numFmtId="0" fontId="26" fillId="14" borderId="146" xfId="0" applyFont="1" applyFill="1" applyBorder="1" applyAlignment="1">
      <alignment horizontal="left" vertical="center"/>
    </xf>
    <xf numFmtId="0" fontId="36" fillId="0" borderId="160" xfId="0" applyFont="1" applyBorder="1" applyAlignment="1">
      <alignment horizontal="center" vertical="center"/>
    </xf>
    <xf numFmtId="0" fontId="36" fillId="0" borderId="161" xfId="0" applyFont="1" applyBorder="1" applyAlignment="1">
      <alignment horizontal="center" vertical="center"/>
    </xf>
    <xf numFmtId="0" fontId="33" fillId="21" borderId="146" xfId="0" applyFont="1" applyFill="1" applyBorder="1" applyAlignment="1">
      <alignment horizontal="left" vertical="center"/>
    </xf>
    <xf numFmtId="0" fontId="36" fillId="0" borderId="162" xfId="0" applyFont="1" applyBorder="1" applyAlignment="1">
      <alignment horizontal="center" vertical="center"/>
    </xf>
    <xf numFmtId="44" fontId="44" fillId="16" borderId="163" xfId="2" applyFont="1" applyFill="1" applyBorder="1" applyAlignment="1">
      <alignment vertical="center"/>
    </xf>
    <xf numFmtId="44" fontId="44" fillId="21" borderId="163" xfId="2" applyFont="1" applyFill="1" applyBorder="1" applyAlignment="1">
      <alignment horizontal="left" vertical="center"/>
    </xf>
    <xf numFmtId="44" fontId="44" fillId="0" borderId="135" xfId="2" applyFont="1" applyBorder="1"/>
    <xf numFmtId="44" fontId="44" fillId="0" borderId="164" xfId="2" applyFont="1" applyBorder="1"/>
    <xf numFmtId="44" fontId="44" fillId="0" borderId="165" xfId="2" applyFont="1" applyBorder="1"/>
    <xf numFmtId="44" fontId="44" fillId="0" borderId="166" xfId="2" applyFont="1" applyBorder="1" applyAlignment="1">
      <alignment horizontal="right" vertical="center"/>
    </xf>
    <xf numFmtId="44" fontId="44" fillId="0" borderId="135" xfId="2" applyFont="1" applyBorder="1" applyAlignment="1">
      <alignment horizontal="right" vertical="center"/>
    </xf>
    <xf numFmtId="44" fontId="44" fillId="16" borderId="132" xfId="2" applyFont="1" applyFill="1" applyBorder="1" applyAlignment="1">
      <alignment horizontal="right" vertical="center"/>
    </xf>
    <xf numFmtId="0" fontId="36" fillId="0" borderId="167" xfId="0" applyFont="1" applyBorder="1" applyAlignment="1">
      <alignment horizontal="center" vertical="center"/>
    </xf>
    <xf numFmtId="0" fontId="28" fillId="0" borderId="167" xfId="0" applyFont="1" applyBorder="1" applyAlignment="1">
      <alignment horizontal="center" vertical="center"/>
    </xf>
    <xf numFmtId="44" fontId="44" fillId="0" borderId="65" xfId="2" applyFont="1" applyBorder="1" applyAlignment="1">
      <alignment horizontal="right" vertical="center"/>
    </xf>
    <xf numFmtId="0" fontId="36" fillId="0" borderId="168" xfId="0" applyFont="1" applyBorder="1" applyAlignment="1">
      <alignment horizontal="center" vertical="center"/>
    </xf>
    <xf numFmtId="0" fontId="34" fillId="4" borderId="169" xfId="0" applyFont="1" applyFill="1" applyBorder="1" applyAlignment="1">
      <alignment horizontal="center" vertical="center"/>
    </xf>
    <xf numFmtId="0" fontId="36" fillId="0" borderId="170" xfId="0" applyFont="1" applyBorder="1" applyAlignment="1">
      <alignment horizontal="center" vertical="center"/>
    </xf>
    <xf numFmtId="44" fontId="44" fillId="0" borderId="171" xfId="2" applyFont="1" applyBorder="1" applyAlignment="1">
      <alignment horizontal="right" vertical="center"/>
    </xf>
    <xf numFmtId="0" fontId="36" fillId="0" borderId="172" xfId="0" applyFont="1" applyBorder="1" applyAlignment="1">
      <alignment horizontal="center" vertical="center"/>
    </xf>
    <xf numFmtId="0" fontId="34" fillId="4" borderId="173" xfId="0" applyFont="1" applyFill="1" applyBorder="1" applyAlignment="1">
      <alignment horizontal="center" vertical="center"/>
    </xf>
    <xf numFmtId="0" fontId="36" fillId="0" borderId="174" xfId="0" applyFont="1" applyBorder="1" applyAlignment="1">
      <alignment horizontal="center" vertical="center"/>
    </xf>
    <xf numFmtId="0" fontId="28" fillId="0" borderId="174" xfId="0" applyFont="1" applyBorder="1" applyAlignment="1">
      <alignment horizontal="center" vertical="center"/>
    </xf>
    <xf numFmtId="44" fontId="44" fillId="0" borderId="131" xfId="2" applyFont="1" applyBorder="1" applyAlignment="1">
      <alignment horizontal="right" vertical="center"/>
    </xf>
    <xf numFmtId="0" fontId="35" fillId="24" borderId="126" xfId="0" applyFont="1" applyFill="1" applyBorder="1" applyAlignment="1">
      <alignment horizontal="center" vertical="center"/>
    </xf>
    <xf numFmtId="9" fontId="24" fillId="24" borderId="15" xfId="3" quotePrefix="1" applyFont="1" applyFill="1" applyBorder="1" applyAlignment="1">
      <alignment horizontal="center" vertical="center"/>
    </xf>
    <xf numFmtId="0" fontId="35" fillId="24" borderId="127" xfId="0" applyFont="1" applyFill="1" applyBorder="1" applyAlignment="1">
      <alignment horizontal="center" vertical="center"/>
    </xf>
    <xf numFmtId="9" fontId="35" fillId="24" borderId="17" xfId="3" quotePrefix="1" applyFont="1" applyFill="1" applyBorder="1" applyAlignment="1">
      <alignment horizontal="center" vertical="center"/>
    </xf>
    <xf numFmtId="0" fontId="24" fillId="14" borderId="146" xfId="0" applyFont="1" applyFill="1" applyBorder="1" applyAlignment="1">
      <alignment vertical="center"/>
    </xf>
    <xf numFmtId="9" fontId="45" fillId="14" borderId="17" xfId="0" applyNumberFormat="1" applyFont="1" applyFill="1" applyBorder="1" applyAlignment="1">
      <alignment horizontal="center" vertical="center"/>
    </xf>
    <xf numFmtId="0" fontId="36" fillId="0" borderId="175" xfId="0" applyFont="1" applyBorder="1" applyAlignment="1">
      <alignment horizontal="center" vertical="center"/>
    </xf>
    <xf numFmtId="0" fontId="34" fillId="4" borderId="176" xfId="0" applyFont="1" applyFill="1" applyBorder="1" applyAlignment="1">
      <alignment horizontal="center" vertical="center"/>
    </xf>
    <xf numFmtId="0" fontId="36" fillId="0" borderId="177" xfId="0" applyFont="1" applyBorder="1" applyAlignment="1">
      <alignment horizontal="center" vertical="center"/>
    </xf>
    <xf numFmtId="44" fontId="44" fillId="4" borderId="178" xfId="2" applyFont="1" applyFill="1" applyBorder="1" applyAlignment="1">
      <alignment horizontal="right" vertical="center"/>
    </xf>
    <xf numFmtId="0" fontId="36" fillId="0" borderId="179" xfId="0" applyFont="1" applyBorder="1" applyAlignment="1">
      <alignment horizontal="center" vertical="center"/>
    </xf>
    <xf numFmtId="0" fontId="34" fillId="4" borderId="180" xfId="0" applyFont="1" applyFill="1" applyBorder="1" applyAlignment="1">
      <alignment horizontal="center" vertical="center"/>
    </xf>
    <xf numFmtId="0" fontId="36" fillId="0" borderId="181" xfId="0" applyFont="1" applyBorder="1" applyAlignment="1">
      <alignment horizontal="center" vertical="center"/>
    </xf>
    <xf numFmtId="44" fontId="44" fillId="0" borderId="182" xfId="2" applyFont="1" applyBorder="1" applyAlignment="1">
      <alignment horizontal="right" vertical="center"/>
    </xf>
    <xf numFmtId="0" fontId="34" fillId="4" borderId="38" xfId="0" applyFont="1" applyFill="1" applyBorder="1" applyAlignment="1">
      <alignment horizontal="center" vertical="center"/>
    </xf>
    <xf numFmtId="0" fontId="41" fillId="0" borderId="183" xfId="0" applyFont="1" applyBorder="1" applyAlignment="1">
      <alignment horizontal="center"/>
    </xf>
    <xf numFmtId="44" fontId="44" fillId="0" borderId="132" xfId="2" applyFont="1" applyBorder="1" applyAlignment="1">
      <alignment horizontal="center"/>
    </xf>
    <xf numFmtId="0" fontId="31" fillId="0" borderId="184" xfId="0" applyFont="1" applyBorder="1" applyAlignment="1">
      <alignment horizontal="center"/>
    </xf>
    <xf numFmtId="0" fontId="38" fillId="19" borderId="183" xfId="0" applyFont="1" applyFill="1" applyBorder="1" applyAlignment="1">
      <alignment horizontal="center"/>
    </xf>
    <xf numFmtId="0" fontId="31" fillId="19" borderId="183" xfId="0" applyFont="1" applyFill="1" applyBorder="1" applyAlignment="1">
      <alignment horizontal="center"/>
    </xf>
    <xf numFmtId="0" fontId="21" fillId="0" borderId="0" xfId="0" applyFont="1" applyAlignment="1">
      <alignment horizontal="center" vertical="center"/>
    </xf>
    <xf numFmtId="0" fontId="21" fillId="12" borderId="8" xfId="0" applyFont="1" applyFill="1" applyBorder="1" applyAlignment="1">
      <alignment horizontal="center" vertical="center"/>
    </xf>
    <xf numFmtId="0" fontId="21" fillId="12" borderId="9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6" borderId="0" xfId="4" applyFont="1" applyFill="1" applyAlignment="1">
      <alignment horizontal="center"/>
    </xf>
    <xf numFmtId="0" fontId="6" fillId="6" borderId="4" xfId="4" applyFont="1" applyFill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21" fillId="12" borderId="10" xfId="0" applyFont="1" applyFill="1" applyBorder="1" applyAlignment="1">
      <alignment horizontal="center" vertical="center"/>
    </xf>
    <xf numFmtId="0" fontId="23" fillId="22" borderId="8" xfId="0" applyFont="1" applyFill="1" applyBorder="1" applyAlignment="1">
      <alignment horizontal="left" vertical="center"/>
    </xf>
    <xf numFmtId="0" fontId="23" fillId="22" borderId="9" xfId="0" applyFont="1" applyFill="1" applyBorder="1" applyAlignment="1">
      <alignment horizontal="left" vertical="center"/>
    </xf>
    <xf numFmtId="0" fontId="23" fillId="22" borderId="10" xfId="0" applyFont="1" applyFill="1" applyBorder="1" applyAlignment="1">
      <alignment horizontal="left" vertical="center"/>
    </xf>
    <xf numFmtId="0" fontId="15" fillId="0" borderId="0" xfId="7" applyFont="1" applyAlignment="1">
      <alignment horizontal="center" vertical="center"/>
    </xf>
    <xf numFmtId="0" fontId="16" fillId="0" borderId="0" xfId="7" applyFont="1" applyAlignment="1">
      <alignment horizontal="center" vertical="center"/>
    </xf>
  </cellXfs>
  <cellStyles count="8">
    <cellStyle name="Millares" xfId="1" builtinId="3"/>
    <cellStyle name="Millares 2" xfId="6" xr:uid="{00000000-0005-0000-0000-000001000000}"/>
    <cellStyle name="Moneda" xfId="2" builtinId="4"/>
    <cellStyle name="Normal" xfId="0" builtinId="0"/>
    <cellStyle name="Normal 2" xfId="7" xr:uid="{00000000-0005-0000-0000-000004000000}"/>
    <cellStyle name="Normal 3" xfId="4" xr:uid="{00000000-0005-0000-0000-000005000000}"/>
    <cellStyle name="Porcentaje" xfId="3" builtinId="5"/>
    <cellStyle name="Porcentaje 2" xfId="5" xr:uid="{00000000-0005-0000-0000-000007000000}"/>
  </cellStyles>
  <dxfs count="3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b/>
        <i/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b/>
        <i/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b/>
        <i/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2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581024</xdr:colOff>
      <xdr:row>0</xdr:row>
      <xdr:rowOff>175856</xdr:rowOff>
    </xdr:from>
    <xdr:to>
      <xdr:col>5</xdr:col>
      <xdr:colOff>2533650</xdr:colOff>
      <xdr:row>3</xdr:row>
      <xdr:rowOff>142875</xdr:rowOff>
    </xdr:to>
    <xdr:pic>
      <xdr:nvPicPr>
        <xdr:cNvPr id="5" name="Picture 1" descr="img014">
          <a:extLst>
            <a:ext uri="{FF2B5EF4-FFF2-40B4-BE49-F238E27FC236}">
              <a16:creationId xmlns:a16="http://schemas.microsoft.com/office/drawing/2014/main" id="{4B0C9DB3-5F48-4E27-A738-BA5EAD2C4CD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lum contrast="24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825" t="20000" b="17895"/>
        <a:stretch/>
      </xdr:blipFill>
      <xdr:spPr bwMode="auto">
        <a:xfrm>
          <a:off x="581024" y="175856"/>
          <a:ext cx="4114801" cy="5385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9</xdr:col>
      <xdr:colOff>47625</xdr:colOff>
      <xdr:row>0</xdr:row>
      <xdr:rowOff>38100</xdr:rowOff>
    </xdr:from>
    <xdr:ext cx="777127" cy="723900"/>
    <xdr:pic>
      <xdr:nvPicPr>
        <xdr:cNvPr id="6" name="Imagen 5">
          <a:extLst>
            <a:ext uri="{FF2B5EF4-FFF2-40B4-BE49-F238E27FC236}">
              <a16:creationId xmlns:a16="http://schemas.microsoft.com/office/drawing/2014/main" id="{875B318A-9237-42C0-A449-99B8EDE6B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62500" y="38100"/>
          <a:ext cx="777127" cy="723900"/>
        </a:xfrm>
        <a:prstGeom prst="rect">
          <a:avLst/>
        </a:prstGeom>
      </xdr:spPr>
    </xdr:pic>
    <xdr:clientData/>
  </xdr:oneCellAnchor>
  <xdr:twoCellAnchor editAs="oneCell">
    <xdr:from>
      <xdr:col>1</xdr:col>
      <xdr:colOff>0</xdr:colOff>
      <xdr:row>0</xdr:row>
      <xdr:rowOff>0</xdr:rowOff>
    </xdr:from>
    <xdr:to>
      <xdr:col>1</xdr:col>
      <xdr:colOff>657225</xdr:colOff>
      <xdr:row>3</xdr:row>
      <xdr:rowOff>141052</xdr:rowOff>
    </xdr:to>
    <xdr:pic>
      <xdr:nvPicPr>
        <xdr:cNvPr id="7" name="Picture 1" descr="img014">
          <a:extLst>
            <a:ext uri="{FF2B5EF4-FFF2-40B4-BE49-F238E27FC236}">
              <a16:creationId xmlns:a16="http://schemas.microsoft.com/office/drawing/2014/main" id="{4B0C9DB3-5F48-4E27-A738-BA5EAD2C4CD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lum contrast="24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087" t="-2674" r="86087" b="2674"/>
        <a:stretch/>
      </xdr:blipFill>
      <xdr:spPr bwMode="auto">
        <a:xfrm>
          <a:off x="0" y="0"/>
          <a:ext cx="657225" cy="71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514349</xdr:colOff>
      <xdr:row>0</xdr:row>
      <xdr:rowOff>38100</xdr:rowOff>
    </xdr:from>
    <xdr:to>
      <xdr:col>3</xdr:col>
      <xdr:colOff>2000250</xdr:colOff>
      <xdr:row>1</xdr:row>
      <xdr:rowOff>266700</xdr:rowOff>
    </xdr:to>
    <xdr:pic>
      <xdr:nvPicPr>
        <xdr:cNvPr id="2" name="Picture 1" descr="img014">
          <a:extLst>
            <a:ext uri="{FF2B5EF4-FFF2-40B4-BE49-F238E27FC236}">
              <a16:creationId xmlns:a16="http://schemas.microsoft.com/office/drawing/2014/main" id="{840BF02F-6ACD-4A16-B111-46C3A4B480D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lum contrast="24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825" t="20000" b="17895"/>
        <a:stretch/>
      </xdr:blipFill>
      <xdr:spPr bwMode="auto">
        <a:xfrm>
          <a:off x="1552574" y="38100"/>
          <a:ext cx="3409951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4</xdr:col>
      <xdr:colOff>504825</xdr:colOff>
      <xdr:row>0</xdr:row>
      <xdr:rowOff>0</xdr:rowOff>
    </xdr:from>
    <xdr:ext cx="533399" cy="496866"/>
    <xdr:pic>
      <xdr:nvPicPr>
        <xdr:cNvPr id="3" name="Imagen 2">
          <a:extLst>
            <a:ext uri="{FF2B5EF4-FFF2-40B4-BE49-F238E27FC236}">
              <a16:creationId xmlns:a16="http://schemas.microsoft.com/office/drawing/2014/main" id="{4B9B3BB0-2F35-4352-B9DF-682112B0D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72200" y="0"/>
          <a:ext cx="533399" cy="496866"/>
        </a:xfrm>
        <a:prstGeom prst="rect">
          <a:avLst/>
        </a:prstGeom>
      </xdr:spPr>
    </xdr:pic>
    <xdr:clientData/>
  </xdr:oneCellAnchor>
  <xdr:twoCellAnchor editAs="oneCell">
    <xdr:from>
      <xdr:col>0</xdr:col>
      <xdr:colOff>63341</xdr:colOff>
      <xdr:row>0</xdr:row>
      <xdr:rowOff>-5715</xdr:rowOff>
    </xdr:from>
    <xdr:to>
      <xdr:col>0</xdr:col>
      <xdr:colOff>765334</xdr:colOff>
      <xdr:row>2</xdr:row>
      <xdr:rowOff>5715</xdr:rowOff>
    </xdr:to>
    <xdr:pic>
      <xdr:nvPicPr>
        <xdr:cNvPr id="4" name="Picture 1" descr="img014">
          <a:extLst>
            <a:ext uri="{FF2B5EF4-FFF2-40B4-BE49-F238E27FC236}">
              <a16:creationId xmlns:a16="http://schemas.microsoft.com/office/drawing/2014/main" id="{6BF71EEF-0558-4181-9E8E-C6D29464B61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lum contrast="24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087" t="-2674" r="86087" b="2674"/>
        <a:stretch/>
      </xdr:blipFill>
      <xdr:spPr bwMode="auto">
        <a:xfrm>
          <a:off x="63341" y="-5715"/>
          <a:ext cx="701993" cy="5448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47625</xdr:colOff>
      <xdr:row>0</xdr:row>
      <xdr:rowOff>38100</xdr:rowOff>
    </xdr:from>
    <xdr:ext cx="777127" cy="723900"/>
    <xdr:pic>
      <xdr:nvPicPr>
        <xdr:cNvPr id="3" name="Imagen 2">
          <a:extLst>
            <a:ext uri="{FF2B5EF4-FFF2-40B4-BE49-F238E27FC236}">
              <a16:creationId xmlns:a16="http://schemas.microsoft.com/office/drawing/2014/main" id="{05843A20-3D86-4F14-9267-20A2D6305A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10125" y="38100"/>
          <a:ext cx="777127" cy="723900"/>
        </a:xfrm>
        <a:prstGeom prst="rect">
          <a:avLst/>
        </a:prstGeom>
      </xdr:spPr>
    </xdr:pic>
    <xdr:clientData/>
  </xdr:oneCellAnchor>
  <xdr:twoCellAnchor editAs="oneCell">
    <xdr:from>
      <xdr:col>1</xdr:col>
      <xdr:colOff>0</xdr:colOff>
      <xdr:row>0</xdr:row>
      <xdr:rowOff>0</xdr:rowOff>
    </xdr:from>
    <xdr:to>
      <xdr:col>1</xdr:col>
      <xdr:colOff>657225</xdr:colOff>
      <xdr:row>3</xdr:row>
      <xdr:rowOff>141052</xdr:rowOff>
    </xdr:to>
    <xdr:pic>
      <xdr:nvPicPr>
        <xdr:cNvPr id="4" name="Picture 1" descr="img014">
          <a:extLst>
            <a:ext uri="{FF2B5EF4-FFF2-40B4-BE49-F238E27FC236}">
              <a16:creationId xmlns:a16="http://schemas.microsoft.com/office/drawing/2014/main" id="{0682B565-E9D8-40A1-83A8-E997F812C0F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lum contrast="24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087" t="-2674" r="86087" b="2674"/>
        <a:stretch/>
      </xdr:blipFill>
      <xdr:spPr bwMode="auto">
        <a:xfrm>
          <a:off x="0" y="0"/>
          <a:ext cx="657225" cy="71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47625</xdr:colOff>
      <xdr:row>0</xdr:row>
      <xdr:rowOff>66675</xdr:rowOff>
    </xdr:from>
    <xdr:to>
      <xdr:col>14</xdr:col>
      <xdr:colOff>161926</xdr:colOff>
      <xdr:row>3</xdr:row>
      <xdr:rowOff>33694</xdr:rowOff>
    </xdr:to>
    <xdr:pic>
      <xdr:nvPicPr>
        <xdr:cNvPr id="5" name="Picture 1" descr="img014">
          <a:extLst>
            <a:ext uri="{FF2B5EF4-FFF2-40B4-BE49-F238E27FC236}">
              <a16:creationId xmlns:a16="http://schemas.microsoft.com/office/drawing/2014/main" id="{862720B8-26EC-412B-B654-6EC48744986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lum contrast="24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825" t="20000" b="17895"/>
        <a:stretch/>
      </xdr:blipFill>
      <xdr:spPr bwMode="auto">
        <a:xfrm>
          <a:off x="809625" y="66675"/>
          <a:ext cx="4114801" cy="5385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Mi%20unidad\Respaldo%20PC%20Lallosa%20Oct%202024-18\Lallosa%20RRM\Listas%20de%20Precios%20Roshfrans%20Lallosa\Lista%20de%20Precios%20Julio%202025\Lista%20Roshfrans%20Actualizacion%20Julio%202025-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UEVA LISTA ROSH"/>
      <sheetName val="NUEVA LISTA ROSH COPIA"/>
      <sheetName val="NUEVA LISTA ROSH COPIA (2)"/>
      <sheetName val="NUEVA LISTA ROSH COPIA (3)"/>
      <sheetName val="Aceites (2)"/>
      <sheetName val="Grasas (2)"/>
      <sheetName val="Aditivos (2)"/>
      <sheetName val="2025 JUL Ajust $ A 95 Items"/>
      <sheetName val="Aceites"/>
      <sheetName val="Grasas"/>
      <sheetName val="Aditivos"/>
      <sheetName val="Batrak 1"/>
      <sheetName val="Batrak 2"/>
      <sheetName val="Batrak 3"/>
      <sheetName val="Batrak 4"/>
      <sheetName val="Inventario"/>
    </sheetNames>
    <sheetDataSet>
      <sheetData sheetId="0">
        <row r="1">
          <cell r="B1" t="str">
            <v>SKU SAP</v>
          </cell>
          <cell r="C1" t="str">
            <v>Descripción</v>
          </cell>
          <cell r="D1" t="str">
            <v>División</v>
          </cell>
          <cell r="E1" t="str">
            <v>Linea</v>
          </cell>
          <cell r="F1" t="str">
            <v>UmULK</v>
          </cell>
          <cell r="G1" t="str">
            <v>Estatus Jul'24</v>
          </cell>
          <cell r="H1" t="str">
            <v>PRECIO LISTA NVO AGO 2024</v>
          </cell>
          <cell r="I1" t="str">
            <v xml:space="preserve">PRECIO LA LLOSA AGO 2024 </v>
          </cell>
        </row>
        <row r="2">
          <cell r="B2" t="str">
            <v>PT55000001</v>
          </cell>
          <cell r="C2" t="str">
            <v>0.950 L ROSHPACK REFRIGERANTE CLIMATIZADO</v>
          </cell>
          <cell r="D2" t="str">
            <v>PT ANTICONGELANTES</v>
          </cell>
          <cell r="E2" t="str">
            <v>CLIMATIZADO</v>
          </cell>
          <cell r="F2">
            <v>0.95</v>
          </cell>
          <cell r="G2" t="str">
            <v>ACTIVO</v>
          </cell>
          <cell r="H2">
            <v>44.44</v>
          </cell>
          <cell r="I2">
            <v>711.04</v>
          </cell>
        </row>
        <row r="3">
          <cell r="B3" t="str">
            <v>PT07000024</v>
          </cell>
          <cell r="C3" t="str">
            <v>0.950 L ROSHPACK AK HI-ENERGY PLUS API SL SAE 25W-50</v>
          </cell>
          <cell r="D3" t="str">
            <v>PT A. MOT SERV LIG</v>
          </cell>
          <cell r="E3" t="str">
            <v>HI-ENERGY</v>
          </cell>
          <cell r="F3">
            <v>0.95</v>
          </cell>
          <cell r="G3" t="str">
            <v>OBSOLETO</v>
          </cell>
          <cell r="H3">
            <v>101.1</v>
          </cell>
          <cell r="I3">
            <v>1617.6</v>
          </cell>
        </row>
        <row r="4">
          <cell r="B4" t="str">
            <v>PT55400001</v>
          </cell>
          <cell r="C4" t="str">
            <v>0.950 L ROSHPACK REFRIGERANTE COOLANT</v>
          </cell>
          <cell r="D4" t="str">
            <v>PT ANTICONGELANTES</v>
          </cell>
          <cell r="E4" t="str">
            <v>COOLANT USO DIRECTO</v>
          </cell>
          <cell r="F4">
            <v>0.95</v>
          </cell>
          <cell r="G4" t="str">
            <v>ACTIVO</v>
          </cell>
          <cell r="H4">
            <v>54.36</v>
          </cell>
          <cell r="I4">
            <v>869.76</v>
          </cell>
        </row>
        <row r="5">
          <cell r="B5" t="str">
            <v>PT60100001</v>
          </cell>
          <cell r="C5" t="str">
            <v>0.950 L ROSHPACK FLUIDO ESPECIAL PARA BATERIA</v>
          </cell>
          <cell r="D5" t="str">
            <v>PT ESPECIALIDADES</v>
          </cell>
          <cell r="E5" t="str">
            <v>AGUA PARA BATERIA</v>
          </cell>
          <cell r="F5">
            <v>0.95</v>
          </cell>
          <cell r="G5" t="str">
            <v>ACTIVO</v>
          </cell>
          <cell r="H5">
            <v>43.26</v>
          </cell>
          <cell r="I5">
            <v>692.16</v>
          </cell>
        </row>
        <row r="6">
          <cell r="B6" t="str">
            <v>PT06900001</v>
          </cell>
          <cell r="C6" t="str">
            <v>0.950 L ROSHPACK HD HEAVY DUTY PLUS API SL SAE 40</v>
          </cell>
          <cell r="D6" t="str">
            <v>PT A. MOT SERV LIG</v>
          </cell>
          <cell r="E6" t="str">
            <v>HEAVY DUTY</v>
          </cell>
          <cell r="F6">
            <v>0.95</v>
          </cell>
          <cell r="G6" t="str">
            <v>OBSOLETO</v>
          </cell>
          <cell r="H6">
            <v>113.22</v>
          </cell>
          <cell r="I6">
            <v>1811.52</v>
          </cell>
        </row>
        <row r="7">
          <cell r="B7" t="str">
            <v>PT12500001</v>
          </cell>
          <cell r="C7" t="str">
            <v>19.000 L CUBETA TRANSMISION CAT ALI SAE 10 W</v>
          </cell>
          <cell r="D7" t="str">
            <v>PT A.TRANSMISIONES</v>
          </cell>
          <cell r="E7" t="str">
            <v>TRANSMISION CAT-ALI</v>
          </cell>
          <cell r="F7">
            <v>19</v>
          </cell>
          <cell r="G7" t="str">
            <v>ACTIVO</v>
          </cell>
          <cell r="H7">
            <v>2102.5500000000002</v>
          </cell>
          <cell r="I7">
            <v>2102.5500000000002</v>
          </cell>
        </row>
        <row r="8">
          <cell r="B8" t="str">
            <v>PT12500002</v>
          </cell>
          <cell r="C8" t="str">
            <v>19.000 L CUBETA TRANSMISION CAT ALI SAE 50</v>
          </cell>
          <cell r="D8" t="str">
            <v>PT A.TRANSMISIONES</v>
          </cell>
          <cell r="E8" t="str">
            <v>TRANSMISION CAT-ALI</v>
          </cell>
          <cell r="F8">
            <v>19</v>
          </cell>
          <cell r="G8" t="str">
            <v>ACTIVO</v>
          </cell>
          <cell r="H8">
            <v>2216.89</v>
          </cell>
          <cell r="I8">
            <v>2216.89</v>
          </cell>
        </row>
        <row r="9">
          <cell r="B9" t="str">
            <v>PT06900003</v>
          </cell>
          <cell r="C9" t="str">
            <v>3.800 L PROMO ROSHPACK HD HEAVY DUTY PLUS API SL SAE 40</v>
          </cell>
          <cell r="D9" t="str">
            <v>PT A. MOT SERV LIG</v>
          </cell>
          <cell r="E9" t="str">
            <v>HEAVY DUTY</v>
          </cell>
          <cell r="F9">
            <v>3.8</v>
          </cell>
          <cell r="G9" t="str">
            <v>OBSOLETO</v>
          </cell>
          <cell r="H9">
            <v>412.42</v>
          </cell>
          <cell r="I9">
            <v>1649.68</v>
          </cell>
        </row>
        <row r="10">
          <cell r="B10" t="str">
            <v>PT60500001</v>
          </cell>
          <cell r="C10" t="str">
            <v>3.800 L PROMO ROSHPACK LIQUIDO LIMPIAPARABRISAS ELIT CAR CARE</v>
          </cell>
          <cell r="D10" t="str">
            <v>PT ESPECIALIDADES</v>
          </cell>
          <cell r="E10" t="str">
            <v>COSMETICOS</v>
          </cell>
          <cell r="F10">
            <v>3.8</v>
          </cell>
          <cell r="G10" t="str">
            <v>ACTIVO</v>
          </cell>
          <cell r="H10">
            <v>230.12</v>
          </cell>
          <cell r="I10">
            <v>920.48</v>
          </cell>
        </row>
        <row r="11">
          <cell r="B11" t="str">
            <v>PT11500001</v>
          </cell>
          <cell r="C11" t="str">
            <v>0.950 L ROSHPACK GEAR OIL API GL-1 SAE 140</v>
          </cell>
          <cell r="D11" t="str">
            <v>PT A.TRANSMISIONES</v>
          </cell>
          <cell r="E11" t="str">
            <v>GEAR OIL</v>
          </cell>
          <cell r="F11">
            <v>0.95</v>
          </cell>
          <cell r="G11" t="str">
            <v>ACTIVO</v>
          </cell>
          <cell r="H11">
            <v>91.64</v>
          </cell>
          <cell r="I11">
            <v>1466.24</v>
          </cell>
        </row>
        <row r="12">
          <cell r="B12" t="str">
            <v>PT12400006</v>
          </cell>
          <cell r="C12" t="str">
            <v>0.950 L ROSHPACK TRANSMISION AUTOMATICA ATF DEXRON II</v>
          </cell>
          <cell r="D12" t="str">
            <v>PT A.TRANSMISIONES</v>
          </cell>
          <cell r="E12" t="str">
            <v>TRANSMISION AUTOMATICA ATF</v>
          </cell>
          <cell r="F12">
            <v>0.95</v>
          </cell>
          <cell r="G12" t="str">
            <v>ACTIVO</v>
          </cell>
          <cell r="H12">
            <v>79.349999999999994</v>
          </cell>
          <cell r="I12">
            <v>1269.5999999999999</v>
          </cell>
        </row>
        <row r="13">
          <cell r="B13" t="str">
            <v>PT06900004</v>
          </cell>
          <cell r="C13" t="str">
            <v>3.800 L 4PACK ROSHPACK HEAVY DUTY PLUS SAE 20W-50</v>
          </cell>
          <cell r="D13" t="str">
            <v>PT A. MOT SERV LIG</v>
          </cell>
          <cell r="E13" t="str">
            <v>HEAVY DUTY</v>
          </cell>
          <cell r="F13">
            <v>3.8</v>
          </cell>
          <cell r="G13" t="str">
            <v>OBSOLETO</v>
          </cell>
          <cell r="H13">
            <v>421.9</v>
          </cell>
          <cell r="I13">
            <v>1687.6</v>
          </cell>
        </row>
        <row r="14">
          <cell r="B14" t="str">
            <v>PT11500002</v>
          </cell>
          <cell r="C14" t="str">
            <v>0.950 L ROSHPACK GEAR OIL  API GL-1  SAE 90</v>
          </cell>
          <cell r="D14" t="str">
            <v>PT A.TRANSMISIONES</v>
          </cell>
          <cell r="E14" t="str">
            <v>GEAR OIL</v>
          </cell>
          <cell r="F14">
            <v>0.95</v>
          </cell>
          <cell r="G14" t="str">
            <v>ACTIVO</v>
          </cell>
          <cell r="H14">
            <v>91.39</v>
          </cell>
          <cell r="I14">
            <v>1462.24</v>
          </cell>
        </row>
        <row r="15">
          <cell r="B15" t="str">
            <v>PT07400001</v>
          </cell>
          <cell r="C15" t="str">
            <v>0.950 L ROSHPACK MOTORMATIC RHF-15 SAE 40</v>
          </cell>
          <cell r="D15" t="str">
            <v>PT A. MOT SERV LIG</v>
          </cell>
          <cell r="E15" t="str">
            <v>MOTORMATIC</v>
          </cell>
          <cell r="F15">
            <v>0.95</v>
          </cell>
          <cell r="G15" t="str">
            <v>OBSOLETO</v>
          </cell>
          <cell r="H15">
            <v>99.75</v>
          </cell>
          <cell r="I15">
            <v>1596</v>
          </cell>
        </row>
        <row r="16">
          <cell r="B16" t="str">
            <v>PT55200001</v>
          </cell>
          <cell r="C16" t="str">
            <v>0.950 L ROSHPACK ANTICONGELANTE CONCENTRADO</v>
          </cell>
          <cell r="D16" t="str">
            <v>PT ANTICONGELANTES</v>
          </cell>
          <cell r="E16" t="str">
            <v>CONCENTRADO</v>
          </cell>
          <cell r="F16">
            <v>0.95</v>
          </cell>
          <cell r="G16" t="str">
            <v>OBSOLETO</v>
          </cell>
          <cell r="H16">
            <v>83.04</v>
          </cell>
          <cell r="I16">
            <v>1328.64</v>
          </cell>
        </row>
        <row r="17">
          <cell r="B17" t="str">
            <v>PT10700001</v>
          </cell>
          <cell r="C17" t="str">
            <v>19.000 L CUBETA VOLTRO RAS SERIE 3 API CF SAE 40</v>
          </cell>
          <cell r="D17" t="str">
            <v>PT A. MOT SERV PES</v>
          </cell>
          <cell r="E17" t="str">
            <v>VOLTRO RAS SERIES 3</v>
          </cell>
          <cell r="F17">
            <v>19</v>
          </cell>
          <cell r="G17" t="str">
            <v>ACTIVO</v>
          </cell>
          <cell r="H17">
            <v>1703.51</v>
          </cell>
          <cell r="I17">
            <v>1703.51</v>
          </cell>
        </row>
        <row r="18">
          <cell r="B18" t="str">
            <v>PT09400001</v>
          </cell>
          <cell r="C18" t="str">
            <v>19.000 L CUBETA MOTORMATIC DIESEL RHF-20 SAE 40</v>
          </cell>
          <cell r="D18" t="str">
            <v>PT A. MOT SERV PES</v>
          </cell>
          <cell r="E18" t="str">
            <v>MOTORMATIC DIESEL</v>
          </cell>
          <cell r="F18">
            <v>19</v>
          </cell>
          <cell r="G18" t="str">
            <v>OBSOLETO</v>
          </cell>
          <cell r="H18">
            <v>1974.72</v>
          </cell>
          <cell r="I18">
            <v>1974.72</v>
          </cell>
        </row>
        <row r="19">
          <cell r="B19" t="str">
            <v>PT10700002</v>
          </cell>
          <cell r="C19" t="str">
            <v>200.000 L TAMBOR VOLTRO RAS SERIES 3 API CF/CF-2 SAE 40</v>
          </cell>
          <cell r="D19" t="str">
            <v>PT A. MOT SERV PES</v>
          </cell>
          <cell r="E19" t="str">
            <v>VOLTRO RAS SERIES 3</v>
          </cell>
          <cell r="F19">
            <v>200</v>
          </cell>
          <cell r="G19" t="str">
            <v>ACTIVO</v>
          </cell>
          <cell r="H19">
            <v>18032.580000000002</v>
          </cell>
          <cell r="I19">
            <v>18032.580000000002</v>
          </cell>
        </row>
        <row r="20">
          <cell r="B20" t="str">
            <v>PT12400001</v>
          </cell>
          <cell r="C20" t="str">
            <v>19.000 L CUBETA TRANSMISION AUTOMATICA ATF DEXRON II</v>
          </cell>
          <cell r="D20" t="str">
            <v>PT A.TRANSMISIONES</v>
          </cell>
          <cell r="E20" t="str">
            <v>TRANSMISION AUTOMATICA ATF</v>
          </cell>
          <cell r="F20">
            <v>19</v>
          </cell>
          <cell r="G20" t="str">
            <v>OBSOLETO</v>
          </cell>
          <cell r="H20">
            <v>1629.39</v>
          </cell>
          <cell r="I20">
            <v>1629.39</v>
          </cell>
        </row>
        <row r="21">
          <cell r="B21" t="str">
            <v>PT12400002</v>
          </cell>
          <cell r="C21" t="str">
            <v>200.000 L TAMBOR TRANSMISION AUTOMATICA ATF DEXRON II</v>
          </cell>
          <cell r="D21" t="str">
            <v>PT A.TRANSMISIONES</v>
          </cell>
          <cell r="E21" t="str">
            <v>TRANSMISION AUTOMATICA ATF</v>
          </cell>
          <cell r="F21">
            <v>200</v>
          </cell>
          <cell r="G21" t="str">
            <v>OBSOLETO</v>
          </cell>
          <cell r="H21">
            <v>17259.29</v>
          </cell>
          <cell r="I21">
            <v>17259.29</v>
          </cell>
        </row>
        <row r="22">
          <cell r="B22" t="str">
            <v>PT07600001</v>
          </cell>
          <cell r="C22" t="str">
            <v>0.950 L ROSHPACK TI-22 API SN SAE 50</v>
          </cell>
          <cell r="D22" t="str">
            <v>PT A. MOT SERV LIG</v>
          </cell>
          <cell r="E22" t="str">
            <v>ROSHFRANS Ti-22</v>
          </cell>
          <cell r="F22">
            <v>0.95</v>
          </cell>
          <cell r="G22" t="str">
            <v>OBSOLETO</v>
          </cell>
          <cell r="H22">
            <v>117.74</v>
          </cell>
          <cell r="I22">
            <v>1883.84</v>
          </cell>
        </row>
        <row r="23">
          <cell r="B23" t="str">
            <v>PT11900001</v>
          </cell>
          <cell r="C23" t="str">
            <v>19.000 L CUBETA MULTITRANS P TRANSMISION STD API GL-4 SAE 90</v>
          </cell>
          <cell r="D23" t="str">
            <v>PT A.TRANSMISIONES</v>
          </cell>
          <cell r="E23" t="str">
            <v>MULTI TRANS STD</v>
          </cell>
          <cell r="F23">
            <v>19</v>
          </cell>
          <cell r="G23" t="str">
            <v>ACTIVO</v>
          </cell>
          <cell r="H23">
            <v>1893.43</v>
          </cell>
          <cell r="I23">
            <v>1893.43</v>
          </cell>
        </row>
        <row r="24">
          <cell r="B24" t="str">
            <v>PT11900002</v>
          </cell>
          <cell r="C24" t="str">
            <v>19.000 L CUBETA MULTITRANS P TRANSMISION STD API GL-4 SAE 140</v>
          </cell>
          <cell r="D24" t="str">
            <v>PT A.TRANSMISIONES</v>
          </cell>
          <cell r="E24" t="str">
            <v>MULTI TRANS STD</v>
          </cell>
          <cell r="F24">
            <v>19</v>
          </cell>
          <cell r="G24" t="str">
            <v>ACTIVO</v>
          </cell>
          <cell r="H24">
            <v>1888.64</v>
          </cell>
          <cell r="I24">
            <v>1888.64</v>
          </cell>
        </row>
        <row r="25">
          <cell r="B25" t="str">
            <v>PT11900003</v>
          </cell>
          <cell r="C25" t="str">
            <v>19.000 L CUBETA MULTITRANS P TRANSMISION STD API GL-4 SAE 250</v>
          </cell>
          <cell r="D25" t="str">
            <v>PT A.TRANSMISIONES</v>
          </cell>
          <cell r="E25" t="str">
            <v>MULTI TRANS STD</v>
          </cell>
          <cell r="F25">
            <v>19</v>
          </cell>
          <cell r="G25" t="str">
            <v>ACTIVO</v>
          </cell>
          <cell r="H25">
            <v>1884.3</v>
          </cell>
          <cell r="I25">
            <v>1884.3</v>
          </cell>
        </row>
        <row r="26">
          <cell r="B26" t="str">
            <v>PT60900001</v>
          </cell>
          <cell r="C26" t="str">
            <v>0.250 L  BOTELLA ADITIVO GAS CLEAN</v>
          </cell>
          <cell r="D26" t="str">
            <v>PT ESPECIALIDADES</v>
          </cell>
          <cell r="E26" t="str">
            <v>GAS CLEAN</v>
          </cell>
          <cell r="F26">
            <v>0.25</v>
          </cell>
          <cell r="G26" t="str">
            <v>OBSOLETO</v>
          </cell>
          <cell r="H26">
            <v>33.28</v>
          </cell>
          <cell r="I26">
            <v>199.68</v>
          </cell>
        </row>
        <row r="27">
          <cell r="B27" t="str">
            <v>PT11900004</v>
          </cell>
          <cell r="C27" t="str">
            <v>200.000 L TAMBOR MULTITRANS P TRANSMISION STD API GL-4 SAE 90</v>
          </cell>
          <cell r="D27" t="str">
            <v>PT A.TRANSMISIONES</v>
          </cell>
          <cell r="E27" t="str">
            <v>MULTI TRANS STD</v>
          </cell>
          <cell r="F27">
            <v>200</v>
          </cell>
          <cell r="G27" t="str">
            <v>ACTIVO</v>
          </cell>
          <cell r="H27">
            <v>20035.990000000002</v>
          </cell>
          <cell r="I27">
            <v>20035.990000000002</v>
          </cell>
        </row>
        <row r="28">
          <cell r="B28" t="str">
            <v>PT11900005</v>
          </cell>
          <cell r="C28" t="str">
            <v>200.000 L TAMBOR MULTITRANS P TRANSMISION STD API GL-4 SAE 140</v>
          </cell>
          <cell r="D28" t="str">
            <v>PT A.TRANSMISIONES</v>
          </cell>
          <cell r="E28" t="str">
            <v>MULTI TRANS STD</v>
          </cell>
          <cell r="F28">
            <v>200</v>
          </cell>
          <cell r="G28" t="str">
            <v>ACTIVO</v>
          </cell>
          <cell r="H28">
            <v>20009.310000000001</v>
          </cell>
          <cell r="I28">
            <v>20009.310000000001</v>
          </cell>
        </row>
        <row r="29">
          <cell r="B29" t="str">
            <v>PT11900006</v>
          </cell>
          <cell r="C29" t="str">
            <v>200.000 L TAMBOR MULTITRANS P TRANSMISION STD API GL-4 SAE 250</v>
          </cell>
          <cell r="D29" t="str">
            <v>PT A.TRANSMISIONES</v>
          </cell>
          <cell r="E29" t="str">
            <v>MULTI TRANS STD</v>
          </cell>
          <cell r="F29">
            <v>200</v>
          </cell>
          <cell r="G29" t="str">
            <v>ACTIVO</v>
          </cell>
          <cell r="H29">
            <v>19902.939999999999</v>
          </cell>
          <cell r="I29">
            <v>19902.939999999999</v>
          </cell>
        </row>
        <row r="30">
          <cell r="B30" t="str">
            <v>PT07000001</v>
          </cell>
          <cell r="C30" t="str">
            <v>3.800 L ROSHPACK PROMO AAA FULL AK HI-ENERGY API SL SAE 25W-50</v>
          </cell>
          <cell r="D30" t="str">
            <v>PT A. MOT SERV LIG</v>
          </cell>
          <cell r="E30" t="str">
            <v>HI-ENERGY</v>
          </cell>
          <cell r="F30">
            <v>3.8</v>
          </cell>
          <cell r="G30" t="str">
            <v>OBSOLETO</v>
          </cell>
          <cell r="H30">
            <v>581.5</v>
          </cell>
          <cell r="I30">
            <v>2326</v>
          </cell>
        </row>
        <row r="31">
          <cell r="B31" t="str">
            <v>PT07000002</v>
          </cell>
          <cell r="C31" t="str">
            <v>3.800 L ROSHPACK PROMO 2 AAA  FULL AK HI- ENERGY API SL SAE 25W-50</v>
          </cell>
          <cell r="D31" t="str">
            <v>PT A. MOT SERV LIG</v>
          </cell>
          <cell r="E31" t="str">
            <v>HI-ENERGY</v>
          </cell>
          <cell r="F31">
            <v>3.8</v>
          </cell>
          <cell r="G31" t="str">
            <v>OBSOLETO</v>
          </cell>
          <cell r="H31">
            <v>558.79</v>
          </cell>
          <cell r="I31">
            <v>2235.16</v>
          </cell>
        </row>
        <row r="32">
          <cell r="B32" t="str">
            <v>PT07000003</v>
          </cell>
          <cell r="C32" t="str">
            <v>3.800 L ROSHPACK PROMO 3 AAA FULL AK HI-ENERGY API SL SAE 25W-50</v>
          </cell>
          <cell r="D32" t="str">
            <v>PT A. MOT SERV LIG</v>
          </cell>
          <cell r="E32" t="str">
            <v>HI-ENERGY</v>
          </cell>
          <cell r="F32">
            <v>3.8</v>
          </cell>
          <cell r="G32" t="str">
            <v>OBSOLETO</v>
          </cell>
          <cell r="H32">
            <v>571.57000000000005</v>
          </cell>
          <cell r="I32">
            <v>2286.2800000000002</v>
          </cell>
        </row>
        <row r="33">
          <cell r="B33" t="str">
            <v>PT12200001</v>
          </cell>
          <cell r="C33" t="str">
            <v>19.000 L CUBETA SUPER GEAR OIL API GL-5 SAE 90</v>
          </cell>
          <cell r="D33" t="str">
            <v>PT A.TRANSMISIONES</v>
          </cell>
          <cell r="E33" t="str">
            <v>SUPER GEAR OIL</v>
          </cell>
          <cell r="F33">
            <v>19</v>
          </cell>
          <cell r="G33" t="str">
            <v>ACTIVO</v>
          </cell>
          <cell r="H33">
            <v>1975.57</v>
          </cell>
          <cell r="I33">
            <v>1975.57</v>
          </cell>
        </row>
        <row r="34">
          <cell r="B34" t="str">
            <v>PT12200002</v>
          </cell>
          <cell r="C34" t="str">
            <v>19.000 L CUBETA SUPER GEAR OIL API GL-5 SAE 140</v>
          </cell>
          <cell r="D34" t="str">
            <v>PT A.TRANSMISIONES</v>
          </cell>
          <cell r="E34" t="str">
            <v>SUPER GEAR OIL</v>
          </cell>
          <cell r="F34">
            <v>19</v>
          </cell>
          <cell r="G34" t="str">
            <v>ACTIVO</v>
          </cell>
          <cell r="H34">
            <v>1965.31</v>
          </cell>
          <cell r="I34">
            <v>1965.31</v>
          </cell>
        </row>
        <row r="35">
          <cell r="B35" t="str">
            <v>PT12200003</v>
          </cell>
          <cell r="C35" t="str">
            <v>19.000 L CUBETA SUPER GEAR OIL API GL-5 SAE 250</v>
          </cell>
          <cell r="D35" t="str">
            <v>PT A.TRANSMISIONES</v>
          </cell>
          <cell r="E35" t="str">
            <v>SUPER GEAR OIL</v>
          </cell>
          <cell r="F35">
            <v>19</v>
          </cell>
          <cell r="G35" t="str">
            <v>ACTIVO</v>
          </cell>
          <cell r="H35">
            <v>1963.67</v>
          </cell>
          <cell r="I35">
            <v>1963.67</v>
          </cell>
        </row>
        <row r="36">
          <cell r="B36" t="str">
            <v>PT12200004</v>
          </cell>
          <cell r="C36" t="str">
            <v>200.000 L TAMBOR SUPER GEAR OIL API GL-5 SAE 90</v>
          </cell>
          <cell r="D36" t="str">
            <v>PT A.TRANSMISIONES</v>
          </cell>
          <cell r="E36" t="str">
            <v>SUPER GEAR OIL</v>
          </cell>
          <cell r="F36">
            <v>200</v>
          </cell>
          <cell r="G36" t="str">
            <v>ACTIVO</v>
          </cell>
          <cell r="H36">
            <v>20902.12</v>
          </cell>
          <cell r="I36">
            <v>20902.12</v>
          </cell>
        </row>
        <row r="37">
          <cell r="B37" t="str">
            <v>PT12200005</v>
          </cell>
          <cell r="C37" t="str">
            <v>200.000 L TAMBOR SUPER GEAR OIL API GL-5 SAE 140</v>
          </cell>
          <cell r="D37" t="str">
            <v>PT A.TRANSMISIONES</v>
          </cell>
          <cell r="E37" t="str">
            <v>SUPER GEAR OIL</v>
          </cell>
          <cell r="F37">
            <v>200</v>
          </cell>
          <cell r="G37" t="str">
            <v>ACTIVO</v>
          </cell>
          <cell r="H37">
            <v>20794.060000000001</v>
          </cell>
          <cell r="I37">
            <v>20794.060000000001</v>
          </cell>
        </row>
        <row r="38">
          <cell r="B38" t="str">
            <v>PT12200006</v>
          </cell>
          <cell r="C38" t="str">
            <v>200.000 L TAMBOR SUPER GEAR OIL API GL-5 SAE 250</v>
          </cell>
          <cell r="D38" t="str">
            <v>PT A.TRANSMISIONES</v>
          </cell>
          <cell r="E38" t="str">
            <v>SUPER GEAR OIL</v>
          </cell>
          <cell r="F38">
            <v>200</v>
          </cell>
          <cell r="G38" t="str">
            <v>ACTIVO</v>
          </cell>
          <cell r="H38">
            <v>20773.36</v>
          </cell>
          <cell r="I38">
            <v>20773.36</v>
          </cell>
        </row>
        <row r="39">
          <cell r="B39" t="str">
            <v>PT06800001</v>
          </cell>
          <cell r="C39" t="str">
            <v>0.950 L BOTELLA NAUTIC 4 TIEMPOS NMMA FC-W SAE 10W-30</v>
          </cell>
          <cell r="D39" t="str">
            <v>PT A. MOT SERV LIG</v>
          </cell>
          <cell r="E39" t="str">
            <v>4 TIEMPOS NAUTIC</v>
          </cell>
          <cell r="F39">
            <v>0.95</v>
          </cell>
          <cell r="G39" t="str">
            <v>OBSOLETO</v>
          </cell>
          <cell r="H39">
            <v>123.07</v>
          </cell>
          <cell r="I39">
            <v>1846.05</v>
          </cell>
        </row>
        <row r="40">
          <cell r="B40" t="str">
            <v>PT06800002</v>
          </cell>
          <cell r="C40" t="str">
            <v>0.950 L BOTELLA NAUTIC 4 TIEMPOS NMMA FC-W SAE 25W-40</v>
          </cell>
          <cell r="D40" t="str">
            <v>PT A. MOT SERV LIG</v>
          </cell>
          <cell r="E40" t="str">
            <v>4 TIEMPOS NAUTIC</v>
          </cell>
          <cell r="F40">
            <v>0.95</v>
          </cell>
          <cell r="G40" t="str">
            <v>OBSOLETO</v>
          </cell>
          <cell r="H40">
            <v>139.25</v>
          </cell>
          <cell r="I40">
            <v>2088.75</v>
          </cell>
        </row>
        <row r="41">
          <cell r="B41" t="str">
            <v>PT07200001</v>
          </cell>
          <cell r="C41" t="str">
            <v>19.000 L CUBETA MOTONIC 2 TIEMPOS API TC</v>
          </cell>
          <cell r="D41" t="str">
            <v>PT A. MOT SERV LIG</v>
          </cell>
          <cell r="E41" t="str">
            <v>MOTONIC 2 TIEMPOS</v>
          </cell>
          <cell r="F41">
            <v>19</v>
          </cell>
          <cell r="G41" t="str">
            <v>ACTIVO</v>
          </cell>
          <cell r="H41">
            <v>2221.88</v>
          </cell>
          <cell r="I41">
            <v>2221.88</v>
          </cell>
        </row>
        <row r="42">
          <cell r="B42" t="str">
            <v>PT07200002</v>
          </cell>
          <cell r="C42" t="str">
            <v>200.000 L TAMBOR MOTONIC 2 TIEMPOS API TC</v>
          </cell>
          <cell r="D42" t="str">
            <v>PT A. MOT SERV LIG</v>
          </cell>
          <cell r="E42" t="str">
            <v>MOTONIC 2 TIEMPOS</v>
          </cell>
          <cell r="F42">
            <v>200</v>
          </cell>
          <cell r="G42" t="str">
            <v>ACTIVO</v>
          </cell>
          <cell r="H42">
            <v>23479.21</v>
          </cell>
          <cell r="I42">
            <v>23479.21</v>
          </cell>
        </row>
        <row r="43">
          <cell r="B43" t="str">
            <v>PT12200007</v>
          </cell>
          <cell r="C43" t="str">
            <v>0.950 L BOTELLA SUPER GEAR OIL SAE 85W-140</v>
          </cell>
          <cell r="D43" t="str">
            <v>PT A.TRANSMISIONES</v>
          </cell>
          <cell r="E43" t="str">
            <v>SUPER GEAR OIL</v>
          </cell>
          <cell r="F43">
            <v>0.95</v>
          </cell>
          <cell r="G43" t="str">
            <v>ACTIVO</v>
          </cell>
          <cell r="H43">
            <v>107.96</v>
          </cell>
          <cell r="I43">
            <v>1727.36</v>
          </cell>
        </row>
        <row r="44">
          <cell r="B44" t="str">
            <v>PT12200008</v>
          </cell>
          <cell r="C44" t="str">
            <v>5.000 L GARRAFA SUPER GEAR OIL GL-5  SAE 85W-140</v>
          </cell>
          <cell r="D44" t="str">
            <v>PT A.TRANSMISIONES</v>
          </cell>
          <cell r="E44" t="str">
            <v>SUPER GEAR OIL</v>
          </cell>
          <cell r="F44">
            <v>5</v>
          </cell>
          <cell r="G44" t="str">
            <v>ACTIVO</v>
          </cell>
          <cell r="H44">
            <v>544.80999999999995</v>
          </cell>
          <cell r="I44">
            <v>2179.2399999999998</v>
          </cell>
        </row>
        <row r="45">
          <cell r="B45" t="str">
            <v>PT11500003</v>
          </cell>
          <cell r="C45" t="str">
            <v>0.950 L BOTELLA GEAR OIL API GL-1 SAE 90</v>
          </cell>
          <cell r="D45" t="str">
            <v>PT A.TRANSMISIONES</v>
          </cell>
          <cell r="E45" t="str">
            <v>GEAR OIL</v>
          </cell>
          <cell r="F45">
            <v>0.95</v>
          </cell>
          <cell r="G45" t="str">
            <v>ACTIVO</v>
          </cell>
          <cell r="H45">
            <v>97.46</v>
          </cell>
          <cell r="I45">
            <v>1559.36</v>
          </cell>
        </row>
        <row r="46">
          <cell r="B46" t="str">
            <v>PT11500004</v>
          </cell>
          <cell r="C46" t="str">
            <v>5.000 L GARRAFA GEAR OIL API GL-1 SAE 90</v>
          </cell>
          <cell r="D46" t="str">
            <v>PT A.TRANSMISIONES</v>
          </cell>
          <cell r="E46" t="str">
            <v>GEAR OIL</v>
          </cell>
          <cell r="F46">
            <v>5</v>
          </cell>
          <cell r="G46" t="str">
            <v>ACTIVO</v>
          </cell>
          <cell r="H46">
            <v>500.51</v>
          </cell>
          <cell r="I46">
            <v>2002.04</v>
          </cell>
        </row>
        <row r="47">
          <cell r="B47" t="str">
            <v>PT11500005</v>
          </cell>
          <cell r="C47" t="str">
            <v>19.000 L CUBETA GEAR OIL API GL-1 SAE 90</v>
          </cell>
          <cell r="D47" t="str">
            <v>PT A.TRANSMISIONES</v>
          </cell>
          <cell r="E47" t="str">
            <v>GEAR OIL</v>
          </cell>
          <cell r="F47">
            <v>19</v>
          </cell>
          <cell r="G47" t="str">
            <v>ACTIVO</v>
          </cell>
          <cell r="H47">
            <v>1830.3</v>
          </cell>
          <cell r="I47">
            <v>1830.3</v>
          </cell>
        </row>
        <row r="48">
          <cell r="B48" t="str">
            <v>PT11500006</v>
          </cell>
          <cell r="C48" t="str">
            <v>200.000 L TAMBOR GEAR OIL API GL-1 SAE 90</v>
          </cell>
          <cell r="D48" t="str">
            <v>PT A.TRANSMISIONES</v>
          </cell>
          <cell r="E48" t="str">
            <v>GEAR OIL</v>
          </cell>
          <cell r="F48">
            <v>200</v>
          </cell>
          <cell r="G48" t="str">
            <v>ACTIVO</v>
          </cell>
          <cell r="H48">
            <v>19372.91</v>
          </cell>
          <cell r="I48">
            <v>19372.91</v>
          </cell>
        </row>
        <row r="49">
          <cell r="B49" t="str">
            <v>PT11500007</v>
          </cell>
          <cell r="C49" t="str">
            <v>0.950 L BOTELLA GEAR OIL API GL-1 SAE 140</v>
          </cell>
          <cell r="D49" t="str">
            <v>PT A.TRANSMISIONES</v>
          </cell>
          <cell r="E49" t="str">
            <v>GEAR OIL</v>
          </cell>
          <cell r="F49">
            <v>0.95</v>
          </cell>
          <cell r="G49" t="str">
            <v>ACTIVO</v>
          </cell>
          <cell r="H49">
            <v>98.77</v>
          </cell>
          <cell r="I49">
            <v>1580.32</v>
          </cell>
        </row>
        <row r="50">
          <cell r="B50" t="str">
            <v>PT11500008</v>
          </cell>
          <cell r="C50" t="str">
            <v>5.000 L GARRAFA GEAR OIL API GL-1 SAE 140</v>
          </cell>
          <cell r="D50" t="str">
            <v>PT A.TRANSMISIONES</v>
          </cell>
          <cell r="E50" t="str">
            <v>GEAR OIL</v>
          </cell>
          <cell r="F50">
            <v>5</v>
          </cell>
          <cell r="G50" t="str">
            <v>ACTIVO</v>
          </cell>
          <cell r="H50">
            <v>499.52</v>
          </cell>
          <cell r="I50">
            <v>1998.08</v>
          </cell>
        </row>
        <row r="51">
          <cell r="B51" t="str">
            <v>PT11500009</v>
          </cell>
          <cell r="C51" t="str">
            <v>19.000 L CUBETA GEAR OIL API GL-1 SAE 140</v>
          </cell>
          <cell r="D51" t="str">
            <v>PT A.TRANSMISIONES</v>
          </cell>
          <cell r="E51" t="str">
            <v>GEAR OIL</v>
          </cell>
          <cell r="F51">
            <v>19</v>
          </cell>
          <cell r="G51" t="str">
            <v>ACTIVO</v>
          </cell>
          <cell r="H51">
            <v>1825.26</v>
          </cell>
          <cell r="I51">
            <v>1825.26</v>
          </cell>
        </row>
        <row r="52">
          <cell r="B52" t="str">
            <v>PT11500010</v>
          </cell>
          <cell r="C52" t="str">
            <v>200.000 L TAMBOR GEAR OIL API GL-1 SAE 140</v>
          </cell>
          <cell r="D52" t="str">
            <v>PT A.TRANSMISIONES</v>
          </cell>
          <cell r="E52" t="str">
            <v>GEAR OIL</v>
          </cell>
          <cell r="F52">
            <v>200</v>
          </cell>
          <cell r="G52" t="str">
            <v>ACTIVO</v>
          </cell>
          <cell r="H52">
            <v>19318.41</v>
          </cell>
          <cell r="I52">
            <v>19318.41</v>
          </cell>
        </row>
        <row r="53">
          <cell r="B53" t="str">
            <v>PT12200009</v>
          </cell>
          <cell r="C53" t="str">
            <v>0.950 L BOTELLA SUPER GEAR OIL API GL-5 SAE 80W-90</v>
          </cell>
          <cell r="D53" t="str">
            <v>PT A.TRANSMISIONES</v>
          </cell>
          <cell r="E53" t="str">
            <v>SUPER GEAR OIL</v>
          </cell>
          <cell r="F53">
            <v>0.95</v>
          </cell>
          <cell r="G53" t="str">
            <v>ACTIVO</v>
          </cell>
          <cell r="H53">
            <v>105.36</v>
          </cell>
          <cell r="I53">
            <v>1685.76</v>
          </cell>
        </row>
        <row r="54">
          <cell r="B54" t="str">
            <v>PT12200010</v>
          </cell>
          <cell r="C54" t="str">
            <v>5.000 L GARRAFA SUPER GEAR OIL GL-5 SAE 80W-90</v>
          </cell>
          <cell r="D54" t="str">
            <v>PT A.TRANSMISIONES</v>
          </cell>
          <cell r="E54" t="str">
            <v>SUPER GEAR OIL</v>
          </cell>
          <cell r="F54">
            <v>5</v>
          </cell>
          <cell r="G54" t="str">
            <v>ACTIVO</v>
          </cell>
          <cell r="H54">
            <v>539.55999999999995</v>
          </cell>
          <cell r="I54">
            <v>2158.2399999999998</v>
          </cell>
        </row>
        <row r="55">
          <cell r="B55" t="str">
            <v>PT11500011</v>
          </cell>
          <cell r="C55" t="str">
            <v>0.950 L BOTELLA GEAR OIL API GL-1 SAE 250</v>
          </cell>
          <cell r="D55" t="str">
            <v>PT A.TRANSMISIONES</v>
          </cell>
          <cell r="E55" t="str">
            <v>GEAR OIL</v>
          </cell>
          <cell r="F55">
            <v>0.95</v>
          </cell>
          <cell r="G55" t="str">
            <v>ACTIVO</v>
          </cell>
          <cell r="H55">
            <v>96.79</v>
          </cell>
          <cell r="I55">
            <v>1548.64</v>
          </cell>
        </row>
        <row r="56">
          <cell r="B56" t="str">
            <v>PT11500012</v>
          </cell>
          <cell r="C56" t="str">
            <v>5.000 L GARRAFA GEAR OIL API GL-1 SAE 250</v>
          </cell>
          <cell r="D56" t="str">
            <v>PT A.TRANSMISIONES</v>
          </cell>
          <cell r="E56" t="str">
            <v>GEAR OIL</v>
          </cell>
          <cell r="F56">
            <v>5</v>
          </cell>
          <cell r="G56" t="str">
            <v>ACTIVO</v>
          </cell>
          <cell r="H56">
            <v>504.04</v>
          </cell>
          <cell r="I56">
            <v>2016.16</v>
          </cell>
        </row>
        <row r="57">
          <cell r="B57" t="str">
            <v>PT11500013</v>
          </cell>
          <cell r="C57" t="str">
            <v>19.000 L CUBETA GEAR OIL API GL-1 SAE 250</v>
          </cell>
          <cell r="D57" t="str">
            <v>PT A.TRANSMISIONES</v>
          </cell>
          <cell r="E57" t="str">
            <v>GEAR OIL</v>
          </cell>
          <cell r="F57">
            <v>19</v>
          </cell>
          <cell r="G57" t="str">
            <v>ACTIVO</v>
          </cell>
          <cell r="H57">
            <v>1819.8</v>
          </cell>
          <cell r="I57">
            <v>1819.8</v>
          </cell>
        </row>
        <row r="58">
          <cell r="B58" t="str">
            <v>PT11500014</v>
          </cell>
          <cell r="C58" t="str">
            <v>200.000 L TAMBOR GEAR OIL API GL-1 SAE 250</v>
          </cell>
          <cell r="D58" t="str">
            <v>PT A.TRANSMISIONES</v>
          </cell>
          <cell r="E58" t="str">
            <v>GEAR OIL</v>
          </cell>
          <cell r="F58">
            <v>200</v>
          </cell>
          <cell r="G58" t="str">
            <v>ACTIVO</v>
          </cell>
          <cell r="H58">
            <v>19259.939999999999</v>
          </cell>
          <cell r="I58">
            <v>19259.939999999999</v>
          </cell>
        </row>
        <row r="59">
          <cell r="B59" t="str">
            <v>PT00500001</v>
          </cell>
          <cell r="C59" t="str">
            <v>19.000 L CUBETA SUPER TRACTOR MULTIPROPOSITO</v>
          </cell>
          <cell r="D59" t="str">
            <v>PT A.HIDRAULICOS</v>
          </cell>
          <cell r="E59" t="str">
            <v>TRACTOR</v>
          </cell>
          <cell r="F59">
            <v>19</v>
          </cell>
          <cell r="G59" t="str">
            <v>ACTIVO</v>
          </cell>
          <cell r="H59">
            <v>2555.48</v>
          </cell>
          <cell r="I59">
            <v>2555.48</v>
          </cell>
        </row>
        <row r="60">
          <cell r="B60" t="str">
            <v>PT00400001</v>
          </cell>
          <cell r="C60" t="str">
            <v>1.000 L GRANEL SUPER TRACTOR MULTIPROPOSITO</v>
          </cell>
          <cell r="D60" t="str">
            <v>PT A.HIDRAULICOS</v>
          </cell>
          <cell r="E60" t="str">
            <v>HIDRAULICO MULTIUSOS</v>
          </cell>
          <cell r="F60">
            <v>1</v>
          </cell>
          <cell r="G60" t="str">
            <v>ACTIVO</v>
          </cell>
          <cell r="H60">
            <v>132.05000000000001</v>
          </cell>
          <cell r="I60">
            <v>132050</v>
          </cell>
        </row>
        <row r="61">
          <cell r="B61" t="str">
            <v>PT00500002</v>
          </cell>
          <cell r="C61" t="str">
            <v>200.000 L TAMBOR SUPER TRACTOR MULTIPROPOSITO</v>
          </cell>
          <cell r="D61" t="str">
            <v>PT A.HIDRAULICOS</v>
          </cell>
          <cell r="E61" t="str">
            <v>TRACTOR</v>
          </cell>
          <cell r="F61">
            <v>200</v>
          </cell>
          <cell r="G61" t="str">
            <v>ACTIVO</v>
          </cell>
          <cell r="H61">
            <v>27038.639999999999</v>
          </cell>
          <cell r="I61">
            <v>27038.639999999999</v>
          </cell>
        </row>
        <row r="62">
          <cell r="B62" t="str">
            <v>PT00100002</v>
          </cell>
          <cell r="C62" t="str">
            <v>200.000 L TAMBOR ROSHFRANS DIELECTRIC</v>
          </cell>
          <cell r="D62" t="str">
            <v>PT A. DIELECTRICOS</v>
          </cell>
          <cell r="E62" t="str">
            <v>DIELECTRIC</v>
          </cell>
          <cell r="F62">
            <v>200</v>
          </cell>
          <cell r="G62" t="str">
            <v>OBSOLETO</v>
          </cell>
          <cell r="H62">
            <v>16163.94</v>
          </cell>
          <cell r="I62">
            <v>16163.94</v>
          </cell>
        </row>
        <row r="63">
          <cell r="B63" t="str">
            <v>PT43100001</v>
          </cell>
          <cell r="C63" t="str">
            <v>0.250 KG TARRO GRASA GRAFITADA FIBROSA CR</v>
          </cell>
          <cell r="D63" t="str">
            <v>PT GRASAS</v>
          </cell>
          <cell r="E63" t="str">
            <v>GRAFITADA FIBROSA CR</v>
          </cell>
          <cell r="F63">
            <v>0.25</v>
          </cell>
          <cell r="G63" t="str">
            <v>ACTIVO</v>
          </cell>
          <cell r="H63">
            <v>34.17</v>
          </cell>
          <cell r="I63">
            <v>820.08</v>
          </cell>
        </row>
        <row r="64">
          <cell r="B64" t="str">
            <v>PT43100002</v>
          </cell>
          <cell r="C64" t="str">
            <v>0.425 KG TARRO GRASA GRAFITADA FIBROSA CR</v>
          </cell>
          <cell r="D64" t="str">
            <v>PT GRASAS</v>
          </cell>
          <cell r="E64" t="str">
            <v>GRAFITADA FIBROSA CR</v>
          </cell>
          <cell r="F64">
            <v>0.42500000000000004</v>
          </cell>
          <cell r="G64" t="str">
            <v>ACTIVO</v>
          </cell>
          <cell r="H64">
            <v>56.58</v>
          </cell>
          <cell r="I64">
            <v>1357.92</v>
          </cell>
        </row>
        <row r="65">
          <cell r="B65" t="str">
            <v>PT43100003</v>
          </cell>
          <cell r="C65" t="str">
            <v>0.850 KG TARRO GSA GRAF FIBROSA CR</v>
          </cell>
          <cell r="D65" t="str">
            <v>PT GRASAS</v>
          </cell>
          <cell r="E65" t="str">
            <v>GRAFITADA FIBROSA CR</v>
          </cell>
          <cell r="F65">
            <v>0.85</v>
          </cell>
          <cell r="G65" t="str">
            <v>ACTIVO</v>
          </cell>
          <cell r="H65">
            <v>103.42</v>
          </cell>
          <cell r="I65">
            <v>1241.04</v>
          </cell>
        </row>
        <row r="66">
          <cell r="B66" t="str">
            <v>PT43100004</v>
          </cell>
          <cell r="C66" t="str">
            <v>16.000 KG CUBETA GRASA GRAFITADA FIBROSA CR</v>
          </cell>
          <cell r="D66" t="str">
            <v>PT GRASAS</v>
          </cell>
          <cell r="E66" t="str">
            <v>GRAFITADA FIBROSA CR</v>
          </cell>
          <cell r="F66">
            <v>16</v>
          </cell>
          <cell r="G66" t="str">
            <v>ACTIVO</v>
          </cell>
          <cell r="H66">
            <v>1740.67</v>
          </cell>
          <cell r="I66">
            <v>1740.67</v>
          </cell>
        </row>
        <row r="67">
          <cell r="B67" t="str">
            <v>PT43100005</v>
          </cell>
          <cell r="C67" t="str">
            <v>170.000 KG TAMBOR GRASA GRAFITADA FIBROSA CR</v>
          </cell>
          <cell r="D67" t="str">
            <v>PT GRASAS</v>
          </cell>
          <cell r="E67" t="str">
            <v>GRAFITADA FIBROSA CR</v>
          </cell>
          <cell r="F67">
            <v>170</v>
          </cell>
          <cell r="G67" t="str">
            <v>ACTIVO</v>
          </cell>
          <cell r="H67">
            <v>18765.650000000001</v>
          </cell>
          <cell r="I67">
            <v>18765.650000000001</v>
          </cell>
        </row>
        <row r="68">
          <cell r="B68" t="str">
            <v>PT42800001</v>
          </cell>
          <cell r="C68" t="str">
            <v>16.000 KG CUBETA GRASA CHASIS 1 CR</v>
          </cell>
          <cell r="D68" t="str">
            <v>PT GRASAS</v>
          </cell>
          <cell r="E68" t="str">
            <v>CHASIS</v>
          </cell>
          <cell r="F68">
            <v>16</v>
          </cell>
          <cell r="G68" t="str">
            <v>ACTIVO</v>
          </cell>
          <cell r="H68">
            <v>1736.68</v>
          </cell>
          <cell r="I68">
            <v>1736.68</v>
          </cell>
        </row>
        <row r="69">
          <cell r="B69" t="str">
            <v>PT42800002</v>
          </cell>
          <cell r="C69" t="str">
            <v>16.000 KG CUBETA GRASA CHASIS 2 CR</v>
          </cell>
          <cell r="D69" t="str">
            <v>PT GRASAS</v>
          </cell>
          <cell r="E69" t="str">
            <v>CHASIS</v>
          </cell>
          <cell r="F69">
            <v>16</v>
          </cell>
          <cell r="G69" t="str">
            <v>ACTIVO</v>
          </cell>
          <cell r="H69">
            <v>1735.21</v>
          </cell>
          <cell r="I69">
            <v>1735.21</v>
          </cell>
        </row>
        <row r="70">
          <cell r="B70" t="str">
            <v>PT42800003</v>
          </cell>
          <cell r="C70" t="str">
            <v>16.000 KG CUBETA GRASA CHASIS 3 CR</v>
          </cell>
          <cell r="D70" t="str">
            <v>PT GRASAS</v>
          </cell>
          <cell r="E70" t="str">
            <v>CHASIS</v>
          </cell>
          <cell r="F70">
            <v>16</v>
          </cell>
          <cell r="G70" t="str">
            <v>ACTIVO</v>
          </cell>
          <cell r="H70">
            <v>1738.73</v>
          </cell>
          <cell r="I70">
            <v>1738.73</v>
          </cell>
        </row>
        <row r="71">
          <cell r="B71" t="str">
            <v>PT42800004</v>
          </cell>
          <cell r="C71" t="str">
            <v>170.000 KG TAMBOR GRASA CHASIS 1 CR</v>
          </cell>
          <cell r="D71" t="str">
            <v>PT GRASAS</v>
          </cell>
          <cell r="E71" t="str">
            <v>CHASIS</v>
          </cell>
          <cell r="F71">
            <v>170</v>
          </cell>
          <cell r="G71" t="str">
            <v>ACTIVO</v>
          </cell>
          <cell r="H71">
            <v>18718.46</v>
          </cell>
          <cell r="I71">
            <v>18718.46</v>
          </cell>
        </row>
        <row r="72">
          <cell r="B72" t="str">
            <v>PT42800005</v>
          </cell>
          <cell r="C72" t="str">
            <v>170.000 KG TAMBOR GRASA CHASIS 2 CR</v>
          </cell>
          <cell r="D72" t="str">
            <v>PT GRASAS</v>
          </cell>
          <cell r="E72" t="str">
            <v>CHASIS</v>
          </cell>
          <cell r="F72">
            <v>170</v>
          </cell>
          <cell r="G72" t="str">
            <v>ACTIVO</v>
          </cell>
          <cell r="H72">
            <v>18702.88</v>
          </cell>
          <cell r="I72">
            <v>18702.88</v>
          </cell>
        </row>
        <row r="73">
          <cell r="B73" t="str">
            <v>PT42800006</v>
          </cell>
          <cell r="C73" t="str">
            <v>170.000 KG TAMBOR GRASA CHASIS 3 CR</v>
          </cell>
          <cell r="D73" t="str">
            <v>PT GRASAS</v>
          </cell>
          <cell r="E73" t="str">
            <v>CHASIS</v>
          </cell>
          <cell r="F73">
            <v>170</v>
          </cell>
          <cell r="G73" t="str">
            <v>ACTIVO</v>
          </cell>
          <cell r="H73">
            <v>18740.310000000001</v>
          </cell>
          <cell r="I73">
            <v>18740.310000000001</v>
          </cell>
        </row>
        <row r="74">
          <cell r="B74" t="str">
            <v>PT40400001</v>
          </cell>
          <cell r="C74" t="str">
            <v>0.250 KG TARRO GRASA BAT 3</v>
          </cell>
          <cell r="D74" t="str">
            <v>PT GRASAS</v>
          </cell>
          <cell r="E74" t="str">
            <v>BAT</v>
          </cell>
          <cell r="F74">
            <v>0.25</v>
          </cell>
          <cell r="G74" t="str">
            <v>ACTIVO</v>
          </cell>
          <cell r="H74">
            <v>42.3</v>
          </cell>
          <cell r="I74">
            <v>1015.1999999999999</v>
          </cell>
        </row>
        <row r="75">
          <cell r="B75" t="str">
            <v>PT40400002</v>
          </cell>
          <cell r="C75" t="str">
            <v>0.425 KG TARRO GRASA BAT 3</v>
          </cell>
          <cell r="D75" t="str">
            <v>PT GRASAS</v>
          </cell>
          <cell r="E75" t="str">
            <v>BAT</v>
          </cell>
          <cell r="F75">
            <v>0.42500000000000004</v>
          </cell>
          <cell r="G75" t="str">
            <v>ACTIVO</v>
          </cell>
          <cell r="H75">
            <v>70.44</v>
          </cell>
          <cell r="I75">
            <v>1690.56</v>
          </cell>
        </row>
        <row r="76">
          <cell r="B76" t="str">
            <v>PT40400003</v>
          </cell>
          <cell r="C76" t="str">
            <v>0.850 KG TARRO GRASA BAT 3</v>
          </cell>
          <cell r="D76" t="str">
            <v>PT GRASAS</v>
          </cell>
          <cell r="E76" t="str">
            <v>BAT</v>
          </cell>
          <cell r="F76">
            <v>0.85</v>
          </cell>
          <cell r="G76" t="str">
            <v>ACTIVO</v>
          </cell>
          <cell r="H76">
            <v>131.12</v>
          </cell>
          <cell r="I76">
            <v>1573.44</v>
          </cell>
        </row>
        <row r="77">
          <cell r="B77" t="str">
            <v>PT40400004</v>
          </cell>
          <cell r="C77" t="str">
            <v>16.000 KG CUBETA GRASA BAT 3</v>
          </cell>
          <cell r="D77" t="str">
            <v>PT GRASAS</v>
          </cell>
          <cell r="E77" t="str">
            <v>BAT</v>
          </cell>
          <cell r="F77">
            <v>16</v>
          </cell>
          <cell r="G77" t="str">
            <v>ACTIVO</v>
          </cell>
          <cell r="H77">
            <v>2262.4699999999998</v>
          </cell>
          <cell r="I77">
            <v>2262.4699999999998</v>
          </cell>
        </row>
        <row r="78">
          <cell r="B78" t="str">
            <v>PT40400005</v>
          </cell>
          <cell r="C78" t="str">
            <v>170.000 KG TAMBOR GRASA BAT 3</v>
          </cell>
          <cell r="D78" t="str">
            <v>PT GRASAS</v>
          </cell>
          <cell r="E78" t="str">
            <v>BAT</v>
          </cell>
          <cell r="F78">
            <v>170</v>
          </cell>
          <cell r="G78" t="str">
            <v>ACTIVO</v>
          </cell>
          <cell r="H78">
            <v>24304.97</v>
          </cell>
          <cell r="I78">
            <v>24304.97</v>
          </cell>
        </row>
        <row r="79">
          <cell r="B79" t="str">
            <v>PT40300001</v>
          </cell>
          <cell r="C79" t="str">
            <v>16.000 KG CUBETA GRASA BALIT PLUS 2</v>
          </cell>
          <cell r="D79" t="str">
            <v>PT GRASAS</v>
          </cell>
          <cell r="E79" t="str">
            <v>BALIT EP</v>
          </cell>
          <cell r="F79">
            <v>16</v>
          </cell>
          <cell r="G79" t="str">
            <v>ACTIVO</v>
          </cell>
          <cell r="H79">
            <v>2050.04</v>
          </cell>
          <cell r="I79">
            <v>2050.04</v>
          </cell>
        </row>
        <row r="80">
          <cell r="B80" t="str">
            <v>PT40300002</v>
          </cell>
          <cell r="C80" t="str">
            <v>170.000 KG TAMBOR GRASA BALIT PLUS</v>
          </cell>
          <cell r="D80" t="str">
            <v>PT GRASAS</v>
          </cell>
          <cell r="E80" t="str">
            <v>BALIT EP</v>
          </cell>
          <cell r="F80">
            <v>170</v>
          </cell>
          <cell r="G80" t="str">
            <v>ACTIVO</v>
          </cell>
          <cell r="H80">
            <v>22052.73</v>
          </cell>
          <cell r="I80">
            <v>22052.73</v>
          </cell>
        </row>
        <row r="81">
          <cell r="B81" t="str">
            <v>PT40000001</v>
          </cell>
          <cell r="C81" t="str">
            <v>3.500 KG CUBETA GRASA BALIT</v>
          </cell>
          <cell r="D81" t="str">
            <v>PT GRASAS</v>
          </cell>
          <cell r="E81" t="str">
            <v>BALIT</v>
          </cell>
          <cell r="F81">
            <v>3.5</v>
          </cell>
          <cell r="G81" t="str">
            <v>ACTIVO</v>
          </cell>
          <cell r="H81">
            <v>413.6</v>
          </cell>
          <cell r="I81">
            <v>413.6</v>
          </cell>
        </row>
        <row r="82">
          <cell r="B82" t="str">
            <v>PT40000002</v>
          </cell>
          <cell r="C82" t="str">
            <v>7.000 KG CUBETA GRASA BALIT</v>
          </cell>
          <cell r="D82" t="str">
            <v>PT GRASAS</v>
          </cell>
          <cell r="E82" t="str">
            <v>BALIT</v>
          </cell>
          <cell r="F82">
            <v>7</v>
          </cell>
          <cell r="G82" t="str">
            <v>ACTIVO</v>
          </cell>
          <cell r="H82">
            <v>820.63</v>
          </cell>
          <cell r="I82">
            <v>820.63</v>
          </cell>
        </row>
        <row r="83">
          <cell r="B83" t="str">
            <v>PT40000003</v>
          </cell>
          <cell r="C83" t="str">
            <v>16.000 KG CUBETA GRASA BALIT 2</v>
          </cell>
          <cell r="D83" t="str">
            <v>PT GRASAS</v>
          </cell>
          <cell r="E83" t="str">
            <v>BALIT</v>
          </cell>
          <cell r="F83">
            <v>16</v>
          </cell>
          <cell r="G83" t="str">
            <v>ACTIVO</v>
          </cell>
          <cell r="H83">
            <v>1801.37</v>
          </cell>
          <cell r="I83">
            <v>1801.37</v>
          </cell>
        </row>
        <row r="84">
          <cell r="B84" t="str">
            <v>PT40000004</v>
          </cell>
          <cell r="C84" t="str">
            <v>170.000 KG TAMBOR GRASA BALIT</v>
          </cell>
          <cell r="D84" t="str">
            <v>PT GRASAS</v>
          </cell>
          <cell r="E84" t="str">
            <v>BALIT</v>
          </cell>
          <cell r="F84">
            <v>170</v>
          </cell>
          <cell r="G84" t="str">
            <v>ACTIVO</v>
          </cell>
          <cell r="H84">
            <v>19410.560000000001</v>
          </cell>
          <cell r="I84">
            <v>19410.560000000001</v>
          </cell>
        </row>
        <row r="85">
          <cell r="B85" t="str">
            <v>PT40200001</v>
          </cell>
          <cell r="C85" t="str">
            <v>16.000 KG CUBETA GRASA BALIT COMPLEX PLUS 2</v>
          </cell>
          <cell r="D85" t="str">
            <v>PT GRASAS</v>
          </cell>
          <cell r="E85" t="str">
            <v>BALIT COMPLEX EP</v>
          </cell>
          <cell r="F85">
            <v>16</v>
          </cell>
          <cell r="G85" t="str">
            <v>ACTIVO</v>
          </cell>
          <cell r="H85">
            <v>2461.81</v>
          </cell>
          <cell r="I85">
            <v>2461.81</v>
          </cell>
        </row>
        <row r="86">
          <cell r="B86" t="str">
            <v>PT40200002</v>
          </cell>
          <cell r="C86" t="str">
            <v>170.000 KG TAMBOR GRASA BALIT COMPLEX PLUS</v>
          </cell>
          <cell r="D86" t="str">
            <v>PT GRASAS</v>
          </cell>
          <cell r="E86" t="str">
            <v>BALIT COMPLEX EP</v>
          </cell>
          <cell r="F86">
            <v>170</v>
          </cell>
          <cell r="G86" t="str">
            <v>ACTIVO</v>
          </cell>
          <cell r="H86">
            <v>26427.73</v>
          </cell>
          <cell r="I86">
            <v>26427.73</v>
          </cell>
        </row>
        <row r="87">
          <cell r="B87" t="str">
            <v>PT07200003</v>
          </cell>
          <cell r="C87" t="str">
            <v>0.950 L BOTELLA MOTONIC 2 TIEMPOS API TC.</v>
          </cell>
          <cell r="D87" t="str">
            <v>PT A. MOT SERV LIG</v>
          </cell>
          <cell r="E87" t="str">
            <v>MOTONIC 2 TIEMPOS</v>
          </cell>
          <cell r="F87">
            <v>0.95</v>
          </cell>
          <cell r="G87" t="str">
            <v>OBSOLETO</v>
          </cell>
          <cell r="H87">
            <v>112.85</v>
          </cell>
          <cell r="I87">
            <v>1692.75</v>
          </cell>
        </row>
        <row r="88">
          <cell r="B88" t="str">
            <v>PT09800001</v>
          </cell>
          <cell r="C88" t="str">
            <v>1.000 L GRANEL ACEITE SINTETICO VOLTRO CNG SAE 10W-40</v>
          </cell>
          <cell r="D88" t="str">
            <v>PT A. MOT SERV PES</v>
          </cell>
          <cell r="E88" t="str">
            <v>SINTETICO VOLTRO</v>
          </cell>
          <cell r="F88">
            <v>1</v>
          </cell>
          <cell r="G88" t="str">
            <v>OBSOLETO</v>
          </cell>
          <cell r="H88">
            <v>171.02</v>
          </cell>
          <cell r="I88">
            <v>171020</v>
          </cell>
        </row>
        <row r="89">
          <cell r="B89" t="str">
            <v>PT09800003</v>
          </cell>
          <cell r="C89" t="str">
            <v>200.000 L TAMBOR ACEITE SINTETICO VOLTRO CNG SAE 10W-40</v>
          </cell>
          <cell r="D89" t="str">
            <v>PT A. MOT SERV PES</v>
          </cell>
          <cell r="E89" t="str">
            <v>SINTETICO VOLTRO</v>
          </cell>
          <cell r="F89">
            <v>200</v>
          </cell>
          <cell r="G89" t="str">
            <v>OBSOLETO</v>
          </cell>
          <cell r="H89">
            <v>35156.54</v>
          </cell>
          <cell r="I89">
            <v>35156.54</v>
          </cell>
        </row>
        <row r="90">
          <cell r="B90" t="str">
            <v>PT07700001</v>
          </cell>
          <cell r="C90" t="str">
            <v>5.000 L GARRAFA Ti-22m API SN SAE 15W-40</v>
          </cell>
          <cell r="D90" t="str">
            <v>PT A. MOT SERV LIG</v>
          </cell>
          <cell r="E90" t="str">
            <v>ROSHFRANS Ti-22m</v>
          </cell>
          <cell r="F90">
            <v>5</v>
          </cell>
          <cell r="G90" t="str">
            <v>OBSOLETO</v>
          </cell>
          <cell r="H90">
            <v>591.75</v>
          </cell>
          <cell r="I90">
            <v>2367</v>
          </cell>
        </row>
        <row r="91">
          <cell r="B91" t="str">
            <v>PT07700002</v>
          </cell>
          <cell r="C91" t="str">
            <v>19.000 L CUBETA Ti-22m API SN SAE 15W-40</v>
          </cell>
          <cell r="D91" t="str">
            <v>PT A. MOT SERV LIG</v>
          </cell>
          <cell r="E91" t="str">
            <v>ROSHFRANS Ti-22m</v>
          </cell>
          <cell r="F91">
            <v>19</v>
          </cell>
          <cell r="G91" t="str">
            <v>OBSOLETO</v>
          </cell>
          <cell r="H91">
            <v>2169.71</v>
          </cell>
          <cell r="I91">
            <v>2169.71</v>
          </cell>
        </row>
        <row r="92">
          <cell r="B92" t="str">
            <v>PT07700004</v>
          </cell>
          <cell r="C92" t="str">
            <v>19.000 L CUBETA Ti-22m API SN SAE 20W-50</v>
          </cell>
          <cell r="D92" t="str">
            <v>PT A. MOT SERV LIG</v>
          </cell>
          <cell r="E92" t="str">
            <v>ROSHFRANS Ti-22m</v>
          </cell>
          <cell r="F92">
            <v>19</v>
          </cell>
          <cell r="G92" t="str">
            <v>OBSOLETO</v>
          </cell>
          <cell r="H92">
            <v>2335.2800000000002</v>
          </cell>
          <cell r="I92">
            <v>2335.2800000000002</v>
          </cell>
        </row>
        <row r="93">
          <cell r="B93" t="str">
            <v>PT07700005</v>
          </cell>
          <cell r="C93" t="str">
            <v>200.000 L TAMBOR Ti-22m API SN SAE 20W-50</v>
          </cell>
          <cell r="D93" t="str">
            <v>PT A. MOT SERV LIG</v>
          </cell>
          <cell r="E93" t="str">
            <v>ROSHFRANS Ti-22m</v>
          </cell>
          <cell r="F93">
            <v>200</v>
          </cell>
          <cell r="G93" t="str">
            <v>OBSOLETO</v>
          </cell>
          <cell r="H93">
            <v>24257.18</v>
          </cell>
          <cell r="I93">
            <v>24257.18</v>
          </cell>
        </row>
        <row r="94">
          <cell r="B94" t="str">
            <v>PT08500001</v>
          </cell>
          <cell r="C94" t="str">
            <v>0.950 L BOTELLA  Ti-22 SINTETICO API SN ILSAC GF-5 SAE 10W-30</v>
          </cell>
          <cell r="D94" t="str">
            <v>PT A. MOT SERV LIG</v>
          </cell>
          <cell r="E94" t="str">
            <v>SINTETICO ROSHFRANS Ti-22</v>
          </cell>
          <cell r="F94">
            <v>0.95</v>
          </cell>
          <cell r="G94" t="str">
            <v>OBSOLETO</v>
          </cell>
          <cell r="H94">
            <v>171.91</v>
          </cell>
          <cell r="I94">
            <v>2578.65</v>
          </cell>
        </row>
        <row r="95">
          <cell r="B95" t="str">
            <v>PT08500002</v>
          </cell>
          <cell r="C95" t="str">
            <v>19.000 L CUBETA Ti-22 SINTETICO API SN ILSAC GF-5 SAE 10W-30</v>
          </cell>
          <cell r="D95" t="str">
            <v>PT A. MOT SERV LIG</v>
          </cell>
          <cell r="E95" t="str">
            <v>SINTETICO ROSHFRANS Ti-22</v>
          </cell>
          <cell r="F95">
            <v>19</v>
          </cell>
          <cell r="G95" t="str">
            <v>OBSOLETO</v>
          </cell>
          <cell r="H95">
            <v>3360.66</v>
          </cell>
          <cell r="I95">
            <v>3360.66</v>
          </cell>
        </row>
        <row r="96">
          <cell r="B96" t="str">
            <v>PT08500003</v>
          </cell>
          <cell r="C96" t="str">
            <v>200.000 L TAMBOR  Ti-22 SINTETICO API SN ILSAC GF-5 SAE 10W-30</v>
          </cell>
          <cell r="D96" t="str">
            <v>PT A. MOT SERV LIG</v>
          </cell>
          <cell r="E96" t="str">
            <v>SINTETICO ROSHFRANS Ti-22</v>
          </cell>
          <cell r="F96">
            <v>200</v>
          </cell>
          <cell r="G96" t="str">
            <v>OBSOLETO</v>
          </cell>
          <cell r="H96">
            <v>27851.02</v>
          </cell>
          <cell r="I96">
            <v>27851.02</v>
          </cell>
        </row>
        <row r="97">
          <cell r="B97" t="str">
            <v>PT12100001</v>
          </cell>
          <cell r="C97" t="str">
            <v>19.000 L CUBETA ACEITE GEAR PLUS CD-50</v>
          </cell>
          <cell r="D97" t="str">
            <v>PT A.TRANSMISIONES</v>
          </cell>
          <cell r="E97" t="str">
            <v>SINTETICO GEAR PLUS</v>
          </cell>
          <cell r="F97">
            <v>19</v>
          </cell>
          <cell r="G97" t="str">
            <v>OBSOLETO</v>
          </cell>
          <cell r="H97">
            <v>5319.69</v>
          </cell>
          <cell r="I97">
            <v>5319.69</v>
          </cell>
        </row>
        <row r="98">
          <cell r="B98" t="str">
            <v>PT60500003</v>
          </cell>
          <cell r="C98" t="str">
            <v>0.950 L ROSHPACK LIQUIDO LIMPIAPARABRISAS USO DIRECTO</v>
          </cell>
          <cell r="D98" t="str">
            <v>PT ESPECIALIDADES</v>
          </cell>
          <cell r="E98" t="str">
            <v>COSMETICOS</v>
          </cell>
          <cell r="F98">
            <v>0.95</v>
          </cell>
          <cell r="G98" t="str">
            <v>OBSOLETO</v>
          </cell>
          <cell r="H98">
            <v>49.27</v>
          </cell>
          <cell r="I98">
            <v>788.32</v>
          </cell>
        </row>
        <row r="99">
          <cell r="B99" t="str">
            <v>PT61700001</v>
          </cell>
          <cell r="C99" t="str">
            <v>0.443 L BOTE ADITIVO ROSHFRANS PREMIUM</v>
          </cell>
          <cell r="D99" t="str">
            <v>PT ESPECIALIDADES</v>
          </cell>
          <cell r="E99" t="str">
            <v>ROSHFRANS</v>
          </cell>
          <cell r="F99">
            <v>0.443</v>
          </cell>
          <cell r="G99" t="str">
            <v>ACTIVO</v>
          </cell>
          <cell r="H99">
            <v>67.23</v>
          </cell>
          <cell r="I99">
            <v>1613.52</v>
          </cell>
        </row>
        <row r="100">
          <cell r="B100" t="str">
            <v>PT61700002</v>
          </cell>
          <cell r="C100" t="str">
            <v>0.443 L BOTE ADITIVO ROSHFRANS MEDIUM   6 PZAS</v>
          </cell>
          <cell r="D100" t="str">
            <v>PT ESPECIALIDADES</v>
          </cell>
          <cell r="E100" t="str">
            <v>ROSHFRANS</v>
          </cell>
          <cell r="F100">
            <v>0.443</v>
          </cell>
          <cell r="G100" t="str">
            <v>ACTIVO</v>
          </cell>
          <cell r="H100">
            <v>67.849999999999994</v>
          </cell>
          <cell r="I100">
            <v>407.09999999999997</v>
          </cell>
        </row>
        <row r="101">
          <cell r="B101" t="str">
            <v>PT61700003</v>
          </cell>
          <cell r="C101" t="str">
            <v>0.443 L BOTE ADITIVO ROSHFRANS HEAVY</v>
          </cell>
          <cell r="D101" t="str">
            <v>PT ESPECIALIDADES</v>
          </cell>
          <cell r="E101" t="str">
            <v>ROSHFRANS</v>
          </cell>
          <cell r="F101">
            <v>0.443</v>
          </cell>
          <cell r="G101" t="str">
            <v>OBSOLETO</v>
          </cell>
          <cell r="H101">
            <v>9.26</v>
          </cell>
          <cell r="I101">
            <v>222.24</v>
          </cell>
        </row>
        <row r="102">
          <cell r="B102" t="str">
            <v>PT07300003</v>
          </cell>
          <cell r="C102" t="str">
            <v>19.000 L CUBETA MOTONIC 4 TIEMPOS SAE 15W 40</v>
          </cell>
          <cell r="D102" t="str">
            <v>PT A. MOT SERV LIG</v>
          </cell>
          <cell r="E102" t="str">
            <v>MOTONIC 4 TIEMPOS</v>
          </cell>
          <cell r="F102">
            <v>19</v>
          </cell>
          <cell r="G102" t="str">
            <v>OBSOLETO</v>
          </cell>
          <cell r="H102">
            <v>2069.69</v>
          </cell>
          <cell r="I102">
            <v>2069.69</v>
          </cell>
        </row>
        <row r="103">
          <cell r="B103" t="str">
            <v>PT07300004</v>
          </cell>
          <cell r="C103" t="str">
            <v>19.000 L CUBETA MOTONIC 4 TIEMPOS SAE 20W 50</v>
          </cell>
          <cell r="D103" t="str">
            <v>PT A. MOT SERV LIG</v>
          </cell>
          <cell r="E103" t="str">
            <v>MOTONIC 4 TIEMPOS</v>
          </cell>
          <cell r="F103">
            <v>19</v>
          </cell>
          <cell r="G103" t="str">
            <v>OBSOLETO</v>
          </cell>
          <cell r="H103">
            <v>2080.5500000000002</v>
          </cell>
          <cell r="I103">
            <v>2080.5500000000002</v>
          </cell>
        </row>
        <row r="104">
          <cell r="B104" t="str">
            <v>PT07300005</v>
          </cell>
          <cell r="C104" t="str">
            <v>0.950 L BOTELLA MOTONIC 4 TIEMPOS SAE 15W 40</v>
          </cell>
          <cell r="D104" t="str">
            <v>PT A. MOT SERV LIG</v>
          </cell>
          <cell r="E104" t="str">
            <v>MOTONIC 4 TIEMPOS</v>
          </cell>
          <cell r="F104">
            <v>0.95</v>
          </cell>
          <cell r="G104" t="str">
            <v>OBSOLETO</v>
          </cell>
          <cell r="H104">
            <v>108.12</v>
          </cell>
          <cell r="I104">
            <v>1621.8000000000002</v>
          </cell>
        </row>
        <row r="105">
          <cell r="B105" t="str">
            <v>PT07400002</v>
          </cell>
          <cell r="C105" t="str">
            <v>200.000 L TAMBOR MOTORMATIC RHF-15 SAE 25W-60</v>
          </cell>
          <cell r="D105" t="str">
            <v>PT A. MOT SERV LIG</v>
          </cell>
          <cell r="E105" t="str">
            <v>MOTORMATIC</v>
          </cell>
          <cell r="F105">
            <v>200</v>
          </cell>
          <cell r="G105" t="str">
            <v>ACTIVO</v>
          </cell>
          <cell r="H105">
            <v>21225.919999999998</v>
          </cell>
          <cell r="I105">
            <v>21225.919999999998</v>
          </cell>
        </row>
        <row r="106">
          <cell r="B106" t="str">
            <v>PT61400003</v>
          </cell>
          <cell r="C106" t="str">
            <v>0.440 L BOTE ADITIVO MC-2</v>
          </cell>
          <cell r="D106" t="str">
            <v>PT ESPECIALIDADES</v>
          </cell>
          <cell r="E106" t="str">
            <v>MC-2</v>
          </cell>
          <cell r="F106">
            <v>0.44</v>
          </cell>
          <cell r="G106" t="str">
            <v>ACTIVO</v>
          </cell>
          <cell r="H106">
            <v>57.23</v>
          </cell>
          <cell r="I106">
            <v>1373.52</v>
          </cell>
        </row>
        <row r="107">
          <cell r="B107" t="str">
            <v>PT61400004</v>
          </cell>
          <cell r="C107" t="str">
            <v>0.950 L BOTE ADITIVO MC-2</v>
          </cell>
          <cell r="D107" t="str">
            <v>PT ESPECIALIDADES</v>
          </cell>
          <cell r="E107" t="str">
            <v>MC-2</v>
          </cell>
          <cell r="F107">
            <v>0.95</v>
          </cell>
          <cell r="G107" t="str">
            <v>ACTIVO</v>
          </cell>
          <cell r="H107">
            <v>111.11</v>
          </cell>
          <cell r="I107">
            <v>2666.64</v>
          </cell>
        </row>
        <row r="108">
          <cell r="B108" t="str">
            <v>PT55700001</v>
          </cell>
          <cell r="C108" t="str">
            <v>19.000 L CUBETA ANTICONGELANTE VOLTRO CONCENTRADO</v>
          </cell>
          <cell r="D108" t="str">
            <v>PT ANTICONGELANTES</v>
          </cell>
          <cell r="E108" t="str">
            <v>VOLTRO CONCENTRADO</v>
          </cell>
          <cell r="F108">
            <v>19</v>
          </cell>
          <cell r="G108" t="str">
            <v>OBSOLETO</v>
          </cell>
          <cell r="H108">
            <v>3134.64</v>
          </cell>
          <cell r="I108">
            <v>3134.64</v>
          </cell>
        </row>
        <row r="109">
          <cell r="B109" t="str">
            <v>PT61200003</v>
          </cell>
          <cell r="C109" t="str">
            <v>200.000 L TAMBOR LIQUIDO PARA FRENOS DOT-3</v>
          </cell>
          <cell r="D109" t="str">
            <v>PT ESPECIALIDADES</v>
          </cell>
          <cell r="E109" t="str">
            <v>LPF 3</v>
          </cell>
          <cell r="F109">
            <v>200</v>
          </cell>
          <cell r="G109" t="str">
            <v>ACTIVO</v>
          </cell>
          <cell r="H109">
            <v>18951.82</v>
          </cell>
          <cell r="I109">
            <v>18951.82</v>
          </cell>
        </row>
        <row r="110">
          <cell r="B110" t="str">
            <v>PT55000002</v>
          </cell>
          <cell r="C110" t="str">
            <v>0.950 L GARRAFA REFRIGERANTE CLIMATIZADO</v>
          </cell>
          <cell r="D110" t="str">
            <v>PT ANTICONGELANTES</v>
          </cell>
          <cell r="E110" t="str">
            <v>CLIMATIZADO</v>
          </cell>
          <cell r="F110">
            <v>0.95</v>
          </cell>
          <cell r="G110" t="str">
            <v>OBSOLETO</v>
          </cell>
          <cell r="H110">
            <v>51.56</v>
          </cell>
          <cell r="I110">
            <v>618.72</v>
          </cell>
        </row>
        <row r="111">
          <cell r="B111" t="str">
            <v>PT55100001</v>
          </cell>
          <cell r="C111" t="str">
            <v>1.000 L GRANEL REFRIGERANTE ROSHFRANS CLIMATIZADO DIESEL</v>
          </cell>
          <cell r="D111" t="str">
            <v>PT ANTICONGELANTES</v>
          </cell>
          <cell r="E111" t="str">
            <v>CLIMATIZADO DIESEL</v>
          </cell>
          <cell r="F111">
            <v>1</v>
          </cell>
          <cell r="G111" t="str">
            <v>OBSOLETO</v>
          </cell>
          <cell r="H111">
            <v>40.28</v>
          </cell>
          <cell r="I111">
            <v>40280</v>
          </cell>
        </row>
        <row r="112">
          <cell r="B112" t="str">
            <v>PT55500001</v>
          </cell>
          <cell r="C112" t="str">
            <v>1.000 L GRANEL REFRIGERANTE ROSHFRANS COOLANT DIESEL LONG LIFE</v>
          </cell>
          <cell r="D112" t="str">
            <v>PT ANTICONGELANTES</v>
          </cell>
          <cell r="E112" t="str">
            <v>DIESEL LONG LIFE</v>
          </cell>
          <cell r="F112">
            <v>1</v>
          </cell>
          <cell r="G112" t="str">
            <v>ACTIVO</v>
          </cell>
          <cell r="H112">
            <v>50.95</v>
          </cell>
          <cell r="I112">
            <v>50950</v>
          </cell>
        </row>
        <row r="113">
          <cell r="B113" t="str">
            <v>PT55500002</v>
          </cell>
          <cell r="C113" t="str">
            <v>200.000 L TAMBOR REFRIGERANTE ROSHFRANS COOLANT DIESEL LONG LIFE</v>
          </cell>
          <cell r="D113" t="str">
            <v>PT ANTICONGELANTES</v>
          </cell>
          <cell r="E113" t="str">
            <v>DIESEL LONG LIFE</v>
          </cell>
          <cell r="F113">
            <v>200</v>
          </cell>
          <cell r="G113" t="str">
            <v>ACTIVO</v>
          </cell>
          <cell r="H113">
            <v>11259.49</v>
          </cell>
          <cell r="I113">
            <v>11259.49</v>
          </cell>
        </row>
        <row r="114">
          <cell r="B114" t="str">
            <v>PT55500003</v>
          </cell>
          <cell r="C114" t="str">
            <v>19.000 L CUB REFRIGERANTE ROSHFRANS COOLANT DIESEL LONG LIFE</v>
          </cell>
          <cell r="D114" t="str">
            <v>PT ANTICONGELANTES</v>
          </cell>
          <cell r="E114" t="str">
            <v>DIESEL LONG LIFE</v>
          </cell>
          <cell r="F114">
            <v>19</v>
          </cell>
          <cell r="G114" t="str">
            <v>ACTIVO</v>
          </cell>
          <cell r="H114">
            <v>1123.6400000000001</v>
          </cell>
          <cell r="I114">
            <v>1123.6400000000001</v>
          </cell>
        </row>
        <row r="115">
          <cell r="B115" t="str">
            <v>PT55500004</v>
          </cell>
          <cell r="C115" t="str">
            <v>3.785 L GARRAFA REFRIGERANTE ROSHFRANS COOLANT DIESEL LONG LIFE</v>
          </cell>
          <cell r="D115" t="str">
            <v>PT ANTICONGELANTES</v>
          </cell>
          <cell r="E115" t="str">
            <v>DIESEL LONG LIFE</v>
          </cell>
          <cell r="F115">
            <v>3.7850000000000001</v>
          </cell>
          <cell r="G115" t="str">
            <v>ACTIVO</v>
          </cell>
          <cell r="H115">
            <v>241.4</v>
          </cell>
          <cell r="I115">
            <v>965.6</v>
          </cell>
        </row>
        <row r="116">
          <cell r="B116" t="str">
            <v>PT08500004</v>
          </cell>
          <cell r="C116" t="str">
            <v>0.950 L BOTELLA Ti-22 100 API SN/ILSAC GF-5 SAE 5W-30  EXPORTACION</v>
          </cell>
          <cell r="D116" t="str">
            <v>PT A. MOT SERV LIG</v>
          </cell>
          <cell r="E116" t="str">
            <v>SINTETICO ROSHFRANS Ti-22</v>
          </cell>
          <cell r="F116">
            <v>0.95</v>
          </cell>
          <cell r="G116" t="str">
            <v>OBSOLETO</v>
          </cell>
          <cell r="H116">
            <v>171.7</v>
          </cell>
          <cell r="I116">
            <v>2575.5</v>
          </cell>
        </row>
        <row r="117">
          <cell r="B117" t="str">
            <v>PT55200003</v>
          </cell>
          <cell r="C117" t="str">
            <v>200.000 L TAMBOR ANTICONGELANTE CONCENTRADO</v>
          </cell>
          <cell r="D117" t="str">
            <v>PT ANTICONGELANTES</v>
          </cell>
          <cell r="E117" t="str">
            <v>CONCENTRADO</v>
          </cell>
          <cell r="F117">
            <v>200</v>
          </cell>
          <cell r="G117" t="str">
            <v>OBSOLETO</v>
          </cell>
          <cell r="H117">
            <v>17313.86</v>
          </cell>
          <cell r="I117">
            <v>17313.86</v>
          </cell>
        </row>
        <row r="118">
          <cell r="B118" t="str">
            <v>PT55200004</v>
          </cell>
          <cell r="C118" t="str">
            <v>3.785 L GARRAFA ANTICONGELANTE CONCENTRADO</v>
          </cell>
          <cell r="D118" t="str">
            <v>PT ANTICONGELANTES</v>
          </cell>
          <cell r="E118" t="str">
            <v>CONCENTRADO</v>
          </cell>
          <cell r="F118">
            <v>3.7850000000000001</v>
          </cell>
          <cell r="G118" t="str">
            <v>OBSOLETO</v>
          </cell>
          <cell r="H118">
            <v>352.53</v>
          </cell>
          <cell r="I118">
            <v>1410.12</v>
          </cell>
        </row>
        <row r="119">
          <cell r="B119" t="str">
            <v>PT55400002</v>
          </cell>
          <cell r="C119" t="str">
            <v>3.785 L GARRAFA REFRIGERANTE COOLANT</v>
          </cell>
          <cell r="D119" t="str">
            <v>PT ANTICONGELANTES</v>
          </cell>
          <cell r="E119" t="str">
            <v>COOLANT USO DIRECTO</v>
          </cell>
          <cell r="F119">
            <v>3.7850000000000001</v>
          </cell>
          <cell r="G119" t="str">
            <v>ACTIVO</v>
          </cell>
          <cell r="H119">
            <v>235.8</v>
          </cell>
          <cell r="I119">
            <v>943.2</v>
          </cell>
        </row>
        <row r="120">
          <cell r="B120" t="str">
            <v>PT55400003</v>
          </cell>
          <cell r="C120" t="str">
            <v>1.000 L GRANEL REFRIGERANTE COOLANT</v>
          </cell>
          <cell r="D120" t="str">
            <v>PT ANTICONGELANTES</v>
          </cell>
          <cell r="E120" t="str">
            <v>COOLANT USO DIRECTO</v>
          </cell>
          <cell r="F120">
            <v>1</v>
          </cell>
          <cell r="G120" t="str">
            <v>ACTIVO</v>
          </cell>
          <cell r="H120">
            <v>50.91</v>
          </cell>
          <cell r="I120">
            <v>50910</v>
          </cell>
        </row>
        <row r="121">
          <cell r="B121" t="str">
            <v>PT55700002</v>
          </cell>
          <cell r="C121" t="str">
            <v>200.000 L TAMBOR ANTICONGELANTE VOLTRO CONCENTRADO</v>
          </cell>
          <cell r="D121" t="str">
            <v>PT ANTICONGELANTES</v>
          </cell>
          <cell r="E121" t="str">
            <v>VOLTRO CONCENTRADO</v>
          </cell>
          <cell r="F121">
            <v>200</v>
          </cell>
          <cell r="G121" t="str">
            <v>ACTIVO</v>
          </cell>
          <cell r="H121">
            <v>32743.94</v>
          </cell>
          <cell r="I121">
            <v>32743.94</v>
          </cell>
        </row>
        <row r="122">
          <cell r="B122" t="str">
            <v>PT10100001</v>
          </cell>
          <cell r="C122" t="str">
            <v>1.000 L GRANEL VOLTRO EUROFLEET 3 SAE 10W-40</v>
          </cell>
          <cell r="D122" t="str">
            <v>PT A. MOT SERV PES</v>
          </cell>
          <cell r="E122" t="str">
            <v>VOLTRO EUROFLEET 3</v>
          </cell>
          <cell r="F122">
            <v>1</v>
          </cell>
          <cell r="G122" t="str">
            <v>ACTIVO</v>
          </cell>
          <cell r="H122">
            <v>209.98</v>
          </cell>
          <cell r="I122">
            <v>209980</v>
          </cell>
        </row>
        <row r="123">
          <cell r="B123" t="str">
            <v>PT10100002</v>
          </cell>
          <cell r="C123" t="str">
            <v>19.000 L CUBETA VOLTRO EUROFLEET 3 SAE 10W-40</v>
          </cell>
          <cell r="D123" t="str">
            <v>PT A. MOT SERV PES</v>
          </cell>
          <cell r="E123" t="str">
            <v>VOLTRO EUROFLEET 3</v>
          </cell>
          <cell r="F123">
            <v>19</v>
          </cell>
          <cell r="G123" t="str">
            <v>ACTIVO</v>
          </cell>
          <cell r="H123">
            <v>4136.51</v>
          </cell>
          <cell r="I123">
            <v>4136.51</v>
          </cell>
        </row>
        <row r="124">
          <cell r="B124" t="str">
            <v>PT10100003</v>
          </cell>
          <cell r="C124" t="str">
            <v>200.000 L TAMBOR VOLTRO EUROFLEET 3 SAE 10W-40</v>
          </cell>
          <cell r="D124" t="str">
            <v>PT A. MOT SERV PES</v>
          </cell>
          <cell r="E124" t="str">
            <v>VOLTRO EUROFLEET 3</v>
          </cell>
          <cell r="F124">
            <v>200</v>
          </cell>
          <cell r="G124" t="str">
            <v>ACTIVO</v>
          </cell>
          <cell r="H124">
            <v>43642.54</v>
          </cell>
          <cell r="I124">
            <v>43642.54</v>
          </cell>
        </row>
        <row r="125">
          <cell r="B125" t="str">
            <v>PT10000001</v>
          </cell>
          <cell r="C125" t="str">
            <v>1.000 L GRANEL SINTETICO VOLTRO AMERICANFLEET API CJ-4/SN SAE 5W-40</v>
          </cell>
          <cell r="D125" t="str">
            <v>PT A. MOT SERV PES</v>
          </cell>
          <cell r="E125" t="str">
            <v>VOLTRO AMERICANFLEET</v>
          </cell>
          <cell r="F125">
            <v>1</v>
          </cell>
          <cell r="G125" t="str">
            <v>OBSOLETO</v>
          </cell>
          <cell r="H125">
            <v>201.44</v>
          </cell>
          <cell r="I125">
            <v>201440</v>
          </cell>
        </row>
        <row r="126">
          <cell r="B126" t="str">
            <v>PT10000002</v>
          </cell>
          <cell r="C126" t="str">
            <v>19.000 L CUBETA  SINTETICO VOLTRO AMERICANFLEET API CJ-4/SN SAE 5W-40</v>
          </cell>
          <cell r="D126" t="str">
            <v>PT A. MOT SERV PES</v>
          </cell>
          <cell r="E126" t="str">
            <v>VOLTRO AMERICANFLEET</v>
          </cell>
          <cell r="F126">
            <v>19</v>
          </cell>
          <cell r="G126" t="str">
            <v>OBSOLETO</v>
          </cell>
          <cell r="H126">
            <v>3926.95</v>
          </cell>
          <cell r="I126">
            <v>3926.95</v>
          </cell>
        </row>
        <row r="127">
          <cell r="B127" t="str">
            <v>PT10000003</v>
          </cell>
          <cell r="C127" t="str">
            <v>200.000 L TAMBOR  SINTETICO VOLTRO AMERICANFLEET API CJ-4/SN SAE 5W-40</v>
          </cell>
          <cell r="D127" t="str">
            <v>PT A. MOT SERV PES</v>
          </cell>
          <cell r="E127" t="str">
            <v>VOLTRO AMERICANFLEET</v>
          </cell>
          <cell r="F127">
            <v>200</v>
          </cell>
          <cell r="G127" t="str">
            <v>OBSOLETO</v>
          </cell>
          <cell r="H127">
            <v>41239.230000000003</v>
          </cell>
          <cell r="I127">
            <v>41239.230000000003</v>
          </cell>
        </row>
        <row r="128">
          <cell r="B128" t="str">
            <v>PT43100006</v>
          </cell>
          <cell r="C128" t="str">
            <v>7.000 KG CUBETA GRASA GRAFITADA FIBROSA CR</v>
          </cell>
          <cell r="D128" t="str">
            <v>PT GRASAS</v>
          </cell>
          <cell r="E128" t="str">
            <v>GRAFITADA FIBROSA CR</v>
          </cell>
          <cell r="F128">
            <v>7</v>
          </cell>
          <cell r="G128" t="str">
            <v>ACTIVO</v>
          </cell>
          <cell r="H128">
            <v>769.39</v>
          </cell>
          <cell r="I128">
            <v>769.39</v>
          </cell>
        </row>
        <row r="129">
          <cell r="B129" t="str">
            <v>PT42800007</v>
          </cell>
          <cell r="C129" t="str">
            <v>7.000 KG CUBETA GRASA CHASIS 2 CR</v>
          </cell>
          <cell r="D129" t="str">
            <v>PT GRASAS</v>
          </cell>
          <cell r="E129" t="str">
            <v>CHASIS</v>
          </cell>
          <cell r="F129">
            <v>7</v>
          </cell>
          <cell r="G129" t="str">
            <v>ACTIVO</v>
          </cell>
          <cell r="H129">
            <v>791.5</v>
          </cell>
          <cell r="I129">
            <v>791.5</v>
          </cell>
        </row>
        <row r="130">
          <cell r="B130" t="str">
            <v>PT40400006</v>
          </cell>
          <cell r="C130" t="str">
            <v>7.000 KG CUBETA GRASA BAT 3</v>
          </cell>
          <cell r="D130" t="str">
            <v>PT GRASAS</v>
          </cell>
          <cell r="E130" t="str">
            <v>BAT</v>
          </cell>
          <cell r="F130">
            <v>7</v>
          </cell>
          <cell r="G130" t="str">
            <v>ACTIVO</v>
          </cell>
          <cell r="H130">
            <v>1022.17</v>
          </cell>
          <cell r="I130">
            <v>1022.17</v>
          </cell>
        </row>
        <row r="131">
          <cell r="B131" t="str">
            <v>PT10400001</v>
          </cell>
          <cell r="C131" t="str">
            <v>5.000 L GARRAFA Ti-22 DSL API CF SAE 20W-50</v>
          </cell>
          <cell r="D131" t="str">
            <v>PT A. MOT SERV PES</v>
          </cell>
          <cell r="E131" t="str">
            <v>VOLTRO MAX POWER</v>
          </cell>
          <cell r="F131">
            <v>5</v>
          </cell>
          <cell r="G131" t="str">
            <v>OBSOLETO</v>
          </cell>
          <cell r="H131">
            <v>494.39</v>
          </cell>
          <cell r="I131">
            <v>1977.56</v>
          </cell>
        </row>
        <row r="132">
          <cell r="B132" t="str">
            <v>PT10400004</v>
          </cell>
          <cell r="C132" t="str">
            <v>200.000 L TAMBOR Ti-22 DSL API CF SAE 15W-40</v>
          </cell>
          <cell r="D132" t="str">
            <v>PT A. MOT SERV PES</v>
          </cell>
          <cell r="E132" t="str">
            <v>VOLTRO MAX POWER</v>
          </cell>
          <cell r="F132">
            <v>200</v>
          </cell>
          <cell r="G132" t="str">
            <v>OBSOLETO</v>
          </cell>
          <cell r="H132">
            <v>18085.96</v>
          </cell>
          <cell r="I132">
            <v>18085.96</v>
          </cell>
        </row>
        <row r="133">
          <cell r="B133" t="str">
            <v>PT10300001</v>
          </cell>
          <cell r="C133" t="str">
            <v>1.000 L GRANEL VOLTRO DIESEL FORCE API CI-4/SL SAE 15W-40</v>
          </cell>
          <cell r="D133" t="str">
            <v>PT A. MOT SERV PES</v>
          </cell>
          <cell r="E133" t="str">
            <v>VOLTRO FORCE</v>
          </cell>
          <cell r="F133">
            <v>1</v>
          </cell>
          <cell r="G133" t="str">
            <v>ACTIVO</v>
          </cell>
          <cell r="H133">
            <v>90.11</v>
          </cell>
          <cell r="I133">
            <v>90110</v>
          </cell>
        </row>
        <row r="134">
          <cell r="B134" t="str">
            <v>PT10300002</v>
          </cell>
          <cell r="C134" t="str">
            <v>200.000 L TAMBOR VOLTRO DIESEL FORCE API CI-4/SL SAE 15W-40</v>
          </cell>
          <cell r="D134" t="str">
            <v>PT A. MOT SERV PES</v>
          </cell>
          <cell r="E134" t="str">
            <v>VOLTRO FORCE</v>
          </cell>
          <cell r="F134">
            <v>200</v>
          </cell>
          <cell r="G134" t="str">
            <v>OBSOLETO</v>
          </cell>
          <cell r="H134">
            <v>18786.150000000001</v>
          </cell>
          <cell r="I134">
            <v>18786.150000000001</v>
          </cell>
        </row>
        <row r="135">
          <cell r="B135" t="str">
            <v>PT10600001</v>
          </cell>
          <cell r="C135" t="str">
            <v>200.000 L TAMBOR  SEMISINTETICO VOLTRO PRO API CJ-4/SN SAE 15W-40</v>
          </cell>
          <cell r="D135" t="str">
            <v>PT A. MOT SERV PES</v>
          </cell>
          <cell r="E135" t="str">
            <v>VOLTRO PRO</v>
          </cell>
          <cell r="F135">
            <v>200</v>
          </cell>
          <cell r="G135" t="str">
            <v>OBSOLETO</v>
          </cell>
          <cell r="H135">
            <v>25205.42</v>
          </cell>
          <cell r="I135">
            <v>25205.42</v>
          </cell>
        </row>
        <row r="136">
          <cell r="B136" t="str">
            <v>PT40300003</v>
          </cell>
          <cell r="C136" t="str">
            <v>7.000 KG CUBETA GRASA BALIT PLUS</v>
          </cell>
          <cell r="D136" t="str">
            <v>PT GRASAS</v>
          </cell>
          <cell r="E136" t="str">
            <v>BALIT EP</v>
          </cell>
          <cell r="F136">
            <v>7</v>
          </cell>
          <cell r="G136" t="str">
            <v>ACTIVO</v>
          </cell>
          <cell r="H136">
            <v>890.25</v>
          </cell>
          <cell r="I136">
            <v>890.25</v>
          </cell>
        </row>
        <row r="137">
          <cell r="B137" t="str">
            <v>PT08500005</v>
          </cell>
          <cell r="C137" t="str">
            <v>19.000 L CUBETA ROSHFRANS Ti-22 API SM SAE 10W-40</v>
          </cell>
          <cell r="D137" t="str">
            <v>PT A. MOT SERV LIG</v>
          </cell>
          <cell r="E137" t="str">
            <v>SINTETICO ROSHFRANS Ti-22</v>
          </cell>
          <cell r="F137">
            <v>19</v>
          </cell>
          <cell r="G137" t="str">
            <v>OBSOLETO</v>
          </cell>
          <cell r="H137">
            <v>3306.87</v>
          </cell>
          <cell r="I137">
            <v>3306.87</v>
          </cell>
        </row>
        <row r="138">
          <cell r="B138" t="str">
            <v>PT10300003</v>
          </cell>
          <cell r="C138" t="str">
            <v>200.000 L TAMBOR VOLTRO DIESEL FORCE API CI-4/SL SAE 20W-50</v>
          </cell>
          <cell r="D138" t="str">
            <v>PT A. MOT SERV PES</v>
          </cell>
          <cell r="E138" t="str">
            <v>VOLTRO FORCE</v>
          </cell>
          <cell r="F138">
            <v>200</v>
          </cell>
          <cell r="G138" t="str">
            <v>OBSOLETO</v>
          </cell>
          <cell r="H138">
            <v>19381.71</v>
          </cell>
          <cell r="I138">
            <v>19381.71</v>
          </cell>
        </row>
        <row r="139">
          <cell r="B139" t="str">
            <v>PT12300001</v>
          </cell>
          <cell r="C139" t="str">
            <v>5.000 L GARRAFA SUPER ATF DEX-III-MERC</v>
          </cell>
          <cell r="D139" t="str">
            <v>PT A.TRANSMISIONES</v>
          </cell>
          <cell r="E139" t="str">
            <v>SUPER-ATF</v>
          </cell>
          <cell r="F139">
            <v>5</v>
          </cell>
          <cell r="G139" t="str">
            <v>ACTIVO</v>
          </cell>
          <cell r="H139">
            <v>472.44</v>
          </cell>
          <cell r="I139">
            <v>1889.76</v>
          </cell>
        </row>
        <row r="140">
          <cell r="B140" t="str">
            <v>PT12400003</v>
          </cell>
          <cell r="C140" t="str">
            <v>0.950 L BOTELLA TRANSMISION AUTOMATICA ATF DEXRON II</v>
          </cell>
          <cell r="D140" t="str">
            <v>PT A.TRANSMISIONES</v>
          </cell>
          <cell r="E140" t="str">
            <v>TRANSMISION AUTOMATICA ATF</v>
          </cell>
          <cell r="F140">
            <v>0.95</v>
          </cell>
          <cell r="G140" t="str">
            <v>OBSOLETO</v>
          </cell>
          <cell r="H140">
            <v>87.54</v>
          </cell>
          <cell r="I140">
            <v>1400.64</v>
          </cell>
        </row>
        <row r="141">
          <cell r="B141" t="str">
            <v>PT11200001</v>
          </cell>
          <cell r="C141" t="str">
            <v>0.950 L BOTELLA ATF ALLPOWER MULTIVEHICULOS</v>
          </cell>
          <cell r="D141" t="str">
            <v>PT A.TRANSMISIONES</v>
          </cell>
          <cell r="E141" t="str">
            <v>ATF ALL POWER MULTIVEHICULOS</v>
          </cell>
          <cell r="F141">
            <v>0.95</v>
          </cell>
          <cell r="G141" t="str">
            <v>ACTIVO</v>
          </cell>
          <cell r="H141">
            <v>159.24</v>
          </cell>
          <cell r="I141">
            <v>2547.84</v>
          </cell>
        </row>
        <row r="142">
          <cell r="B142" t="str">
            <v>PT12300002</v>
          </cell>
          <cell r="C142" t="str">
            <v>0.950 L BOTELLA SUPER ATF DEX-III-MERC</v>
          </cell>
          <cell r="D142" t="str">
            <v>PT A.TRANSMISIONES</v>
          </cell>
          <cell r="E142" t="str">
            <v>SUPER-ATF</v>
          </cell>
          <cell r="F142">
            <v>0.95</v>
          </cell>
          <cell r="G142" t="str">
            <v>ACTIVO</v>
          </cell>
          <cell r="H142">
            <v>91.74</v>
          </cell>
          <cell r="I142">
            <v>1467.84</v>
          </cell>
        </row>
        <row r="143">
          <cell r="B143" t="str">
            <v>PT12300003</v>
          </cell>
          <cell r="C143" t="str">
            <v>19.000 L CUBETA SUPER ATF DEX-III-MERC</v>
          </cell>
          <cell r="D143" t="str">
            <v>PT A.TRANSMISIONES</v>
          </cell>
          <cell r="E143" t="str">
            <v>SUPER-ATF</v>
          </cell>
          <cell r="F143">
            <v>19</v>
          </cell>
          <cell r="G143" t="str">
            <v>ACTIVO</v>
          </cell>
          <cell r="H143">
            <v>1722.58</v>
          </cell>
          <cell r="I143">
            <v>1722.58</v>
          </cell>
        </row>
        <row r="144">
          <cell r="B144" t="str">
            <v>PT12300004</v>
          </cell>
          <cell r="C144" t="str">
            <v>200.000 L TAMBOR SUPER ATF DEX-III-MERC</v>
          </cell>
          <cell r="D144" t="str">
            <v>PT A.TRANSMISIONES</v>
          </cell>
          <cell r="E144" t="str">
            <v>SUPER-ATF</v>
          </cell>
          <cell r="F144">
            <v>200</v>
          </cell>
          <cell r="G144" t="str">
            <v>ACTIVO</v>
          </cell>
          <cell r="H144">
            <v>18236.47</v>
          </cell>
          <cell r="I144">
            <v>18236.47</v>
          </cell>
        </row>
        <row r="145">
          <cell r="B145" t="str">
            <v>PT08300001</v>
          </cell>
          <cell r="C145" t="str">
            <v>0.950 L BOTELLA SPEED RACING GT SEMISINTETICO API SM SAE 10W-50</v>
          </cell>
          <cell r="D145" t="str">
            <v>PT A. MOT SERV LIG</v>
          </cell>
          <cell r="E145" t="str">
            <v>SEMI SINTETICO SPEED RACING</v>
          </cell>
          <cell r="F145">
            <v>0.95</v>
          </cell>
          <cell r="G145" t="str">
            <v>OBSOLETO</v>
          </cell>
          <cell r="H145">
            <v>148.61000000000001</v>
          </cell>
          <cell r="I145">
            <v>2229.15</v>
          </cell>
        </row>
        <row r="146">
          <cell r="B146" t="str">
            <v>PT11200002</v>
          </cell>
          <cell r="C146" t="str">
            <v>200.000 L TAMBOR ATF ALLPOWER MULTIVEHICULOS</v>
          </cell>
          <cell r="D146" t="str">
            <v>PT A.TRANSMISIONES</v>
          </cell>
          <cell r="E146" t="str">
            <v>ATF ALL POWER MULTIVEHICULOS</v>
          </cell>
          <cell r="F146">
            <v>200</v>
          </cell>
          <cell r="G146" t="str">
            <v>ACTIVO</v>
          </cell>
          <cell r="H146">
            <v>32296.43</v>
          </cell>
          <cell r="I146">
            <v>32296.43</v>
          </cell>
        </row>
        <row r="147">
          <cell r="B147" t="str">
            <v>PT11200003</v>
          </cell>
          <cell r="C147" t="str">
            <v>1.000 L GRANEL ATF ALLPOWER MULTIVEHICULOS</v>
          </cell>
          <cell r="D147" t="str">
            <v>PT A.TRANSMISIONES</v>
          </cell>
          <cell r="E147" t="str">
            <v>ATF ALL POWER MULTIVEHICULOS</v>
          </cell>
          <cell r="F147">
            <v>1</v>
          </cell>
          <cell r="G147" t="str">
            <v>ACTIVO</v>
          </cell>
          <cell r="H147">
            <v>153.26</v>
          </cell>
          <cell r="I147">
            <v>153260</v>
          </cell>
        </row>
        <row r="148">
          <cell r="B148" t="str">
            <v>PT12300005</v>
          </cell>
          <cell r="C148" t="str">
            <v>0.950 L ROSHPACK TRANSMISION AUTOMATICA SUPER ATF DEXRON-III</v>
          </cell>
          <cell r="D148" t="str">
            <v>PT A.TRANSMISIONES</v>
          </cell>
          <cell r="E148" t="str">
            <v>SUPER-ATF</v>
          </cell>
          <cell r="F148">
            <v>0.95</v>
          </cell>
          <cell r="G148" t="str">
            <v>ACTIVO</v>
          </cell>
          <cell r="H148">
            <v>85.72</v>
          </cell>
          <cell r="I148">
            <v>1371.52</v>
          </cell>
        </row>
        <row r="149">
          <cell r="B149" t="str">
            <v>PT07000004</v>
          </cell>
          <cell r="C149" t="str">
            <v>4.000 L ROSHPACK  HI ENERGY API SL SAE 25W-50</v>
          </cell>
          <cell r="D149" t="str">
            <v>PT A. MOT SERV LIG</v>
          </cell>
          <cell r="E149" t="str">
            <v>HI-ENERGY</v>
          </cell>
          <cell r="F149">
            <v>4</v>
          </cell>
          <cell r="G149" t="str">
            <v>OBSOLETO</v>
          </cell>
          <cell r="H149">
            <v>426.04</v>
          </cell>
          <cell r="I149">
            <v>1704.16</v>
          </cell>
        </row>
        <row r="150">
          <cell r="B150" t="str">
            <v>PT07000005</v>
          </cell>
          <cell r="C150" t="str">
            <v>4.000 L ROSHPACK HI-ENERGY API SL SAE  20W-50</v>
          </cell>
          <cell r="D150" t="str">
            <v>PT A. MOT SERV LIG</v>
          </cell>
          <cell r="E150" t="str">
            <v>HI-ENERGY</v>
          </cell>
          <cell r="F150">
            <v>4</v>
          </cell>
          <cell r="G150" t="str">
            <v>ACTIVO</v>
          </cell>
          <cell r="H150">
            <v>376.42</v>
          </cell>
          <cell r="I150">
            <v>1505.68</v>
          </cell>
        </row>
        <row r="151">
          <cell r="B151" t="str">
            <v>PT06900006</v>
          </cell>
          <cell r="C151" t="str">
            <v>4.000 L ROSHPACK SUPER HD API SL SAE 40</v>
          </cell>
          <cell r="D151" t="str">
            <v>PT A. MOT SERV LIG</v>
          </cell>
          <cell r="E151" t="str">
            <v>HEAVY DUTY</v>
          </cell>
          <cell r="F151">
            <v>4</v>
          </cell>
          <cell r="G151" t="str">
            <v>ACTIVO</v>
          </cell>
          <cell r="H151">
            <v>383.69</v>
          </cell>
          <cell r="I151">
            <v>1534.76</v>
          </cell>
        </row>
        <row r="152">
          <cell r="B152" t="str">
            <v>PT06900007</v>
          </cell>
          <cell r="C152" t="str">
            <v>4.000 L ROSHPACK SUPER HD API SL SAE 50</v>
          </cell>
          <cell r="D152" t="str">
            <v>PT A. MOT SERV LIG</v>
          </cell>
          <cell r="E152" t="str">
            <v>HEAVY DUTY</v>
          </cell>
          <cell r="F152">
            <v>4</v>
          </cell>
          <cell r="G152" t="str">
            <v>ACTIVO</v>
          </cell>
          <cell r="H152">
            <v>387.17</v>
          </cell>
          <cell r="I152">
            <v>1548.68</v>
          </cell>
        </row>
        <row r="153">
          <cell r="B153" t="str">
            <v>PT06900008</v>
          </cell>
          <cell r="C153" t="str">
            <v>4.000 L ROSHPACK SUPER HD API SL SAE 60</v>
          </cell>
          <cell r="D153" t="str">
            <v>PT A. MOT SERV LIG</v>
          </cell>
          <cell r="E153" t="str">
            <v>HEAVY DUTY</v>
          </cell>
          <cell r="F153">
            <v>4</v>
          </cell>
          <cell r="G153" t="str">
            <v>ACTIVO</v>
          </cell>
          <cell r="H153">
            <v>387.67</v>
          </cell>
          <cell r="I153">
            <v>1550.68</v>
          </cell>
        </row>
        <row r="154">
          <cell r="B154" t="str">
            <v>PT12400004</v>
          </cell>
          <cell r="C154" t="str">
            <v>5.000 L GARRAFA TRANSMISION AUTOMATICA ATF DEXRON II</v>
          </cell>
          <cell r="D154" t="str">
            <v>PT A.TRANSMISIONES</v>
          </cell>
          <cell r="E154" t="str">
            <v>TRANSMISION AUTOMATICA ATF</v>
          </cell>
          <cell r="F154">
            <v>5</v>
          </cell>
          <cell r="G154" t="str">
            <v>OBSOLETO</v>
          </cell>
          <cell r="H154">
            <v>444.84</v>
          </cell>
          <cell r="I154">
            <v>1779.36</v>
          </cell>
        </row>
        <row r="155">
          <cell r="B155" t="str">
            <v>PT11900007</v>
          </cell>
          <cell r="C155" t="str">
            <v>5.000 L GARRAFA MULTITRANS P TRANSMISION STD API GL-4 SAE 90</v>
          </cell>
          <cell r="D155" t="str">
            <v>PT A.TRANSMISIONES</v>
          </cell>
          <cell r="E155" t="str">
            <v>MULTI TRANS STD</v>
          </cell>
          <cell r="F155">
            <v>5</v>
          </cell>
          <cell r="G155" t="str">
            <v>ACTIVO</v>
          </cell>
          <cell r="H155">
            <v>507.3</v>
          </cell>
          <cell r="I155">
            <v>2029.2</v>
          </cell>
        </row>
        <row r="156">
          <cell r="B156" t="str">
            <v>PT11900008</v>
          </cell>
          <cell r="C156" t="str">
            <v>5.000 L GARRAFA MULTITRANS P TRANSMISION STD API GL-4 SAE 250</v>
          </cell>
          <cell r="D156" t="str">
            <v>PT A.TRANSMISIONES</v>
          </cell>
          <cell r="E156" t="str">
            <v>MULTI TRANS STD</v>
          </cell>
          <cell r="F156">
            <v>5</v>
          </cell>
          <cell r="G156" t="str">
            <v>OBSOLETO</v>
          </cell>
          <cell r="H156">
            <v>501.3</v>
          </cell>
          <cell r="I156">
            <v>2005.2</v>
          </cell>
        </row>
        <row r="157">
          <cell r="B157" t="str">
            <v>PT12200011</v>
          </cell>
          <cell r="C157" t="str">
            <v>1.000 L GRANEL SUPER GEAR OIL API GL-5 SAE 90</v>
          </cell>
          <cell r="D157" t="str">
            <v>PT A.TRANSMISIONES</v>
          </cell>
          <cell r="E157" t="str">
            <v>SUPER GEAR OIL</v>
          </cell>
          <cell r="F157">
            <v>1</v>
          </cell>
          <cell r="G157" t="str">
            <v>ACTIVO</v>
          </cell>
          <cell r="H157">
            <v>97.84</v>
          </cell>
          <cell r="I157">
            <v>97840</v>
          </cell>
        </row>
        <row r="158">
          <cell r="B158" t="str">
            <v>PT12200012</v>
          </cell>
          <cell r="C158" t="str">
            <v>1.000 L GRANEL SUPER GEAR OIL API GL-5 SAE 140</v>
          </cell>
          <cell r="D158" t="str">
            <v>PT A.TRANSMISIONES</v>
          </cell>
          <cell r="E158" t="str">
            <v>SUPER GEAR OIL</v>
          </cell>
          <cell r="F158">
            <v>1</v>
          </cell>
          <cell r="G158" t="str">
            <v>ACTIVO</v>
          </cell>
          <cell r="H158">
            <v>97.77</v>
          </cell>
          <cell r="I158">
            <v>97770</v>
          </cell>
        </row>
        <row r="159">
          <cell r="B159" t="str">
            <v>PT07300006</v>
          </cell>
          <cell r="C159" t="str">
            <v>1.000 L GRANEL MOTONIC 4 TIEMPOS JASO MA2 SAE 20W-50</v>
          </cell>
          <cell r="D159" t="str">
            <v>PT A. MOT SERV LIG</v>
          </cell>
          <cell r="E159" t="str">
            <v>MOTONIC 4 TIEMPOS</v>
          </cell>
          <cell r="F159">
            <v>1</v>
          </cell>
          <cell r="G159" t="str">
            <v>ACTIVO</v>
          </cell>
          <cell r="H159">
            <v>103.87</v>
          </cell>
          <cell r="I159">
            <v>103870</v>
          </cell>
        </row>
        <row r="160">
          <cell r="B160" t="str">
            <v>PT06800003</v>
          </cell>
          <cell r="C160" t="str">
            <v>19.000 L CUBETA NAUTIC 4 TIEMPOS NMMA FC-W SAE 25W-40</v>
          </cell>
          <cell r="D160" t="str">
            <v>PT A. MOT SERV LIG</v>
          </cell>
          <cell r="E160" t="str">
            <v>4 TIEMPOS NAUTIC</v>
          </cell>
          <cell r="F160">
            <v>19</v>
          </cell>
          <cell r="G160" t="str">
            <v>OBSOLETO</v>
          </cell>
          <cell r="H160">
            <v>2723.76</v>
          </cell>
          <cell r="I160">
            <v>2723.76</v>
          </cell>
        </row>
        <row r="161">
          <cell r="B161" t="str">
            <v>PT09900001</v>
          </cell>
          <cell r="C161" t="str">
            <v>1.000 L GRANEL VOLTRO + PLUS API CI-4 PLUS/SL SAE 15W-40</v>
          </cell>
          <cell r="D161" t="str">
            <v>PT A. MOT SERV PES</v>
          </cell>
          <cell r="E161" t="str">
            <v>VOLTRO + PLUS</v>
          </cell>
          <cell r="F161">
            <v>1</v>
          </cell>
          <cell r="G161" t="str">
            <v>ACTIVO</v>
          </cell>
          <cell r="H161">
            <v>98.1</v>
          </cell>
          <cell r="I161">
            <v>98100</v>
          </cell>
        </row>
        <row r="162">
          <cell r="B162" t="str">
            <v>PT43100007</v>
          </cell>
          <cell r="C162" t="str">
            <v>3.500 KG CUBETA GRASA GRAFITADA FIBROSA CR</v>
          </cell>
          <cell r="D162" t="str">
            <v>PT GRASAS</v>
          </cell>
          <cell r="E162" t="str">
            <v>GRAFITADA FIBROSA CR</v>
          </cell>
          <cell r="F162">
            <v>3.5</v>
          </cell>
          <cell r="G162" t="str">
            <v>ACTIVO</v>
          </cell>
          <cell r="H162">
            <v>400.32</v>
          </cell>
          <cell r="I162">
            <v>400.32</v>
          </cell>
        </row>
        <row r="163">
          <cell r="B163" t="str">
            <v>PT42800008</v>
          </cell>
          <cell r="C163" t="str">
            <v>3.500 KG CUBETA GRASA CHASIS 1 CR</v>
          </cell>
          <cell r="D163" t="str">
            <v>PT GRASAS</v>
          </cell>
          <cell r="E163" t="str">
            <v>CHASIS</v>
          </cell>
          <cell r="F163">
            <v>3.5</v>
          </cell>
          <cell r="G163" t="str">
            <v>ACTIVO</v>
          </cell>
          <cell r="H163">
            <v>399.36</v>
          </cell>
          <cell r="I163">
            <v>399.36</v>
          </cell>
        </row>
        <row r="164">
          <cell r="B164" t="str">
            <v>PT42800009</v>
          </cell>
          <cell r="C164" t="str">
            <v>3.500 KG CUBETA GRASA CHASIS 2 CR</v>
          </cell>
          <cell r="D164" t="str">
            <v>PT GRASAS</v>
          </cell>
          <cell r="E164" t="str">
            <v>CHASIS</v>
          </cell>
          <cell r="F164">
            <v>3.5</v>
          </cell>
          <cell r="G164" t="str">
            <v>ACTIVO</v>
          </cell>
          <cell r="H164">
            <v>399.03</v>
          </cell>
          <cell r="I164">
            <v>399.03</v>
          </cell>
        </row>
        <row r="165">
          <cell r="B165" t="str">
            <v>PT40400007</v>
          </cell>
          <cell r="C165" t="str">
            <v>3.500 KG CUBETA GRASA BAT 3</v>
          </cell>
          <cell r="D165" t="str">
            <v>PT GRASAS</v>
          </cell>
          <cell r="E165" t="str">
            <v>BAT</v>
          </cell>
          <cell r="F165">
            <v>3.5</v>
          </cell>
          <cell r="G165" t="str">
            <v>ACTIVO</v>
          </cell>
          <cell r="H165">
            <v>514.36</v>
          </cell>
          <cell r="I165">
            <v>514.36</v>
          </cell>
        </row>
        <row r="166">
          <cell r="B166" t="str">
            <v>PT42800010</v>
          </cell>
          <cell r="C166" t="str">
            <v>3.500 KG CUBETA GRASA CHASIS 3 CR</v>
          </cell>
          <cell r="D166" t="str">
            <v>PT GRASAS</v>
          </cell>
          <cell r="E166" t="str">
            <v>CHASIS</v>
          </cell>
          <cell r="F166">
            <v>3.5</v>
          </cell>
          <cell r="G166" t="str">
            <v>ACTIVO</v>
          </cell>
          <cell r="H166">
            <v>399.81</v>
          </cell>
          <cell r="I166">
            <v>399.81</v>
          </cell>
        </row>
        <row r="167">
          <cell r="B167" t="str">
            <v>PT43200001</v>
          </cell>
          <cell r="C167" t="str">
            <v>0.250 KG TARRO GRASA JUNTAS HOMOCINETICAS</v>
          </cell>
          <cell r="D167" t="str">
            <v>PT GRASAS</v>
          </cell>
          <cell r="E167" t="str">
            <v>JUNTAS HOMOCINETICAS</v>
          </cell>
          <cell r="F167">
            <v>0.25</v>
          </cell>
          <cell r="G167" t="str">
            <v>ACTIVO</v>
          </cell>
          <cell r="H167">
            <v>41.57</v>
          </cell>
          <cell r="I167">
            <v>997.68000000000006</v>
          </cell>
        </row>
        <row r="168">
          <cell r="B168" t="str">
            <v>PT10700004</v>
          </cell>
          <cell r="C168" t="str">
            <v>19.000 L CUBETA VOLTRO RAS SERIES 3 API CF SAE 50</v>
          </cell>
          <cell r="D168" t="str">
            <v>PT A. MOT SERV PES</v>
          </cell>
          <cell r="E168" t="str">
            <v>VOLTRO RAS SERIES 3</v>
          </cell>
          <cell r="F168">
            <v>19</v>
          </cell>
          <cell r="G168" t="str">
            <v>ACTIVO</v>
          </cell>
          <cell r="H168">
            <v>1706.2</v>
          </cell>
          <cell r="I168">
            <v>1706.2</v>
          </cell>
        </row>
        <row r="169">
          <cell r="B169" t="str">
            <v>PT55200005</v>
          </cell>
          <cell r="C169" t="str">
            <v>0.950 L GARRAFA ANTICONGELANTE CONCENTRADO</v>
          </cell>
          <cell r="D169" t="str">
            <v>PT ANTICONGELANTES</v>
          </cell>
          <cell r="E169" t="str">
            <v>CONCENTRADO</v>
          </cell>
          <cell r="F169">
            <v>0.95</v>
          </cell>
          <cell r="G169" t="str">
            <v>OBSOLETO</v>
          </cell>
          <cell r="H169">
            <v>88.53</v>
          </cell>
          <cell r="I169">
            <v>1062.3600000000001</v>
          </cell>
        </row>
        <row r="170">
          <cell r="B170" t="str">
            <v>PT10300004</v>
          </cell>
          <cell r="C170" t="str">
            <v>19.000 L CUBETA VOLTRO FORCE API CI-4/SL SAE 15W-40</v>
          </cell>
          <cell r="D170" t="str">
            <v>PT A. MOT SERV PES</v>
          </cell>
          <cell r="E170" t="str">
            <v>VOLTRO FORCE</v>
          </cell>
          <cell r="F170">
            <v>19</v>
          </cell>
          <cell r="G170" t="str">
            <v>ACTIVO</v>
          </cell>
          <cell r="H170">
            <v>1858.44</v>
          </cell>
          <cell r="I170">
            <v>1858.44</v>
          </cell>
        </row>
        <row r="171">
          <cell r="B171" t="str">
            <v>PT10300005</v>
          </cell>
          <cell r="C171" t="str">
            <v>200.000 L TAMBOR VOLTRO FORCE API CI-4/SL SAE 15W-40</v>
          </cell>
          <cell r="D171" t="str">
            <v>PT A. MOT SERV PES</v>
          </cell>
          <cell r="E171" t="str">
            <v>VOLTRO FORCE</v>
          </cell>
          <cell r="F171">
            <v>200</v>
          </cell>
          <cell r="G171" t="str">
            <v>ACTIVO</v>
          </cell>
          <cell r="H171">
            <v>19667.57</v>
          </cell>
          <cell r="I171">
            <v>19667.57</v>
          </cell>
        </row>
        <row r="172">
          <cell r="B172" t="str">
            <v>PT10300006</v>
          </cell>
          <cell r="C172" t="str">
            <v>19.000 L CUBETA VOLTRO FORCE API CI-4/SL  SAE 20W-50</v>
          </cell>
          <cell r="D172" t="str">
            <v>PT A. MOT SERV PES</v>
          </cell>
          <cell r="E172" t="str">
            <v>VOLTRO FORCE</v>
          </cell>
          <cell r="F172">
            <v>19</v>
          </cell>
          <cell r="G172" t="str">
            <v>ACTIVO</v>
          </cell>
          <cell r="H172">
            <v>2029.72</v>
          </cell>
          <cell r="I172">
            <v>2029.72</v>
          </cell>
        </row>
        <row r="173">
          <cell r="B173" t="str">
            <v>PT10300007</v>
          </cell>
          <cell r="C173" t="str">
            <v>200.000 L TAMBOR  VOLTRO FORCE API CI-4/SL SAE 20W-50</v>
          </cell>
          <cell r="D173" t="str">
            <v>PT A. MOT SERV PES</v>
          </cell>
          <cell r="E173" t="str">
            <v>VOLTRO FORCE</v>
          </cell>
          <cell r="F173">
            <v>200</v>
          </cell>
          <cell r="G173" t="str">
            <v>ACTIVO</v>
          </cell>
          <cell r="H173">
            <v>21475.32</v>
          </cell>
          <cell r="I173">
            <v>21475.32</v>
          </cell>
        </row>
        <row r="174">
          <cell r="B174" t="str">
            <v>PT10700005</v>
          </cell>
          <cell r="C174" t="str">
            <v>200.000 L TAMBOR VOLTRO RAS SERIES 3 API CF/CF-2 SAE 50</v>
          </cell>
          <cell r="D174" t="str">
            <v>PT A. MOT SERV PES</v>
          </cell>
          <cell r="E174" t="str">
            <v>VOLTRO RAS SERIES 3</v>
          </cell>
          <cell r="F174">
            <v>200</v>
          </cell>
          <cell r="G174" t="str">
            <v>ACTIVO</v>
          </cell>
          <cell r="H174">
            <v>18060.41</v>
          </cell>
          <cell r="I174">
            <v>18060.41</v>
          </cell>
        </row>
        <row r="175">
          <cell r="B175" t="str">
            <v>PT10700006</v>
          </cell>
          <cell r="C175" t="str">
            <v>5.000 L GARRAFA VOLTRO RAS SERIES 3 API CF/CF-2 SAE 40</v>
          </cell>
          <cell r="D175" t="str">
            <v>PT A. MOT SERV PES</v>
          </cell>
          <cell r="E175" t="str">
            <v>VOLTRO RAS SERIES 3</v>
          </cell>
          <cell r="F175">
            <v>5</v>
          </cell>
          <cell r="G175" t="str">
            <v>ACTIVO</v>
          </cell>
          <cell r="H175">
            <v>467.93</v>
          </cell>
          <cell r="I175">
            <v>1871.72</v>
          </cell>
        </row>
        <row r="176">
          <cell r="B176" t="str">
            <v>PT55400004</v>
          </cell>
          <cell r="C176" t="str">
            <v>19.000 L CUBETA REFRIGERANTE COOLANT</v>
          </cell>
          <cell r="D176" t="str">
            <v>PT ANTICONGELANTES</v>
          </cell>
          <cell r="E176" t="str">
            <v>COOLANT USO DIRECTO</v>
          </cell>
          <cell r="F176">
            <v>19</v>
          </cell>
          <cell r="G176" t="str">
            <v>ACTIVO</v>
          </cell>
          <cell r="H176">
            <v>1116.44</v>
          </cell>
          <cell r="I176">
            <v>1116.44</v>
          </cell>
        </row>
        <row r="177">
          <cell r="B177" t="str">
            <v>PT12600001</v>
          </cell>
          <cell r="C177" t="str">
            <v>1.000 L GRANEL ACEITE VOLTRO GEAR API GL-5 SAE 80W-90</v>
          </cell>
          <cell r="D177" t="str">
            <v>PT A.TRANSMISIONES</v>
          </cell>
          <cell r="E177" t="str">
            <v>VOLTRO GEAR</v>
          </cell>
          <cell r="F177">
            <v>1</v>
          </cell>
          <cell r="G177" t="str">
            <v>ACTIVO</v>
          </cell>
          <cell r="H177">
            <v>153.88</v>
          </cell>
          <cell r="I177">
            <v>153880</v>
          </cell>
        </row>
        <row r="178">
          <cell r="B178" t="str">
            <v>PT12700001</v>
          </cell>
          <cell r="C178" t="str">
            <v>1.000 L GRANEL ACEITE VOLTRO SUPER GEAR API GL-5 SAE 85W-140</v>
          </cell>
          <cell r="D178" t="str">
            <v>PT A.TRANSMISIONES</v>
          </cell>
          <cell r="E178" t="str">
            <v>VOLTRO SUPER GEAR</v>
          </cell>
          <cell r="F178">
            <v>1</v>
          </cell>
          <cell r="G178" t="str">
            <v>ACTIVO</v>
          </cell>
          <cell r="H178">
            <v>176.55</v>
          </cell>
          <cell r="I178">
            <v>176550</v>
          </cell>
        </row>
        <row r="179">
          <cell r="B179" t="str">
            <v>PT11500016</v>
          </cell>
          <cell r="C179" t="str">
            <v>19.000 L CUBETA ACEITE VOLTRO SUPER GEAR API GL-5 SAE 85W-140</v>
          </cell>
          <cell r="D179" t="str">
            <v>PT A.TRANSMISIONES</v>
          </cell>
          <cell r="E179" t="str">
            <v>GEAR OIL</v>
          </cell>
          <cell r="F179">
            <v>19</v>
          </cell>
          <cell r="G179" t="str">
            <v>ACTIVO</v>
          </cell>
          <cell r="H179">
            <v>3647.21</v>
          </cell>
          <cell r="I179">
            <v>3647.21</v>
          </cell>
        </row>
        <row r="180">
          <cell r="B180" t="str">
            <v>PT12600002</v>
          </cell>
          <cell r="C180" t="str">
            <v>200.000 L TAMBOR ACEITE VOLTRO GEAR API GL-5 SAE 80W-90</v>
          </cell>
          <cell r="D180" t="str">
            <v>PT A.TRANSMISIONES</v>
          </cell>
          <cell r="E180" t="str">
            <v>VOLTRO GEAR</v>
          </cell>
          <cell r="F180">
            <v>200</v>
          </cell>
          <cell r="G180" t="str">
            <v>ACTIVO</v>
          </cell>
          <cell r="H180">
            <v>33254.53</v>
          </cell>
          <cell r="I180">
            <v>33254.53</v>
          </cell>
        </row>
        <row r="181">
          <cell r="B181" t="str">
            <v>PT12700002</v>
          </cell>
          <cell r="C181" t="str">
            <v>200.000 L TAMBOR ACEITE VOLTRO SUPER GEAR API GL-5 SAE 85W-140</v>
          </cell>
          <cell r="D181" t="str">
            <v>PT A.TRANSMISIONES</v>
          </cell>
          <cell r="E181" t="str">
            <v>VOLTRO SUPER GEAR</v>
          </cell>
          <cell r="F181">
            <v>200</v>
          </cell>
          <cell r="G181" t="str">
            <v>ACTIVO</v>
          </cell>
          <cell r="H181">
            <v>38476.31</v>
          </cell>
          <cell r="I181">
            <v>38476.31</v>
          </cell>
        </row>
        <row r="182">
          <cell r="B182" t="str">
            <v>PT55400005</v>
          </cell>
          <cell r="C182" t="str">
            <v>200.000 L TAMBOR REFRIGERANTE COOLANT</v>
          </cell>
          <cell r="D182" t="str">
            <v>PT ANTICONGELANTES</v>
          </cell>
          <cell r="E182" t="str">
            <v>COOLANT USO DIRECTO</v>
          </cell>
          <cell r="F182">
            <v>200</v>
          </cell>
          <cell r="G182" t="str">
            <v>ACTIVO</v>
          </cell>
          <cell r="H182">
            <v>11251.27</v>
          </cell>
          <cell r="I182">
            <v>11251.27</v>
          </cell>
        </row>
        <row r="183">
          <cell r="B183" t="str">
            <v>PT55300001</v>
          </cell>
          <cell r="C183" t="str">
            <v>200.000 L TAMBOR REFRIGERANTE COOLANT FORCE NOAT</v>
          </cell>
          <cell r="D183" t="str">
            <v>PT ANTICONGELANTES</v>
          </cell>
          <cell r="E183" t="str">
            <v>COOLANT FORCE NOAT</v>
          </cell>
          <cell r="F183">
            <v>200</v>
          </cell>
          <cell r="G183" t="str">
            <v>ACTIVO</v>
          </cell>
          <cell r="H183">
            <v>10551.6</v>
          </cell>
          <cell r="I183">
            <v>10551.6</v>
          </cell>
        </row>
        <row r="184">
          <cell r="B184" t="str">
            <v>PT55300002</v>
          </cell>
          <cell r="C184" t="str">
            <v>1.000 L GRANEL REFRIGERANTE COOLANT FORCE NOAT</v>
          </cell>
          <cell r="D184" t="str">
            <v>PT ANTICONGELANTES</v>
          </cell>
          <cell r="E184" t="str">
            <v>COOLANT FORCE NOAT</v>
          </cell>
          <cell r="F184">
            <v>1</v>
          </cell>
          <cell r="G184" t="str">
            <v>ACTIVO</v>
          </cell>
          <cell r="H184">
            <v>47.41</v>
          </cell>
          <cell r="I184">
            <v>47410</v>
          </cell>
        </row>
        <row r="185">
          <cell r="B185" t="str">
            <v>PT10700007</v>
          </cell>
          <cell r="C185" t="str">
            <v>5.000 L GARRAFA VOLTRO RAS SERIES 3 API CF/CF-2 SAE 50</v>
          </cell>
          <cell r="D185" t="str">
            <v>PT A. MOT SERV PES</v>
          </cell>
          <cell r="E185" t="str">
            <v>VOLTRO RAS SERIES 3</v>
          </cell>
          <cell r="F185">
            <v>5</v>
          </cell>
          <cell r="G185" t="str">
            <v>ACTIVO</v>
          </cell>
          <cell r="H185">
            <v>468.1</v>
          </cell>
          <cell r="I185">
            <v>1872.4</v>
          </cell>
        </row>
        <row r="186">
          <cell r="B186" t="str">
            <v>PT00300001</v>
          </cell>
          <cell r="C186" t="str">
            <v>0.950 L BOTELLA HIDRAULICO ANTIDESGASTE AW ISO VG 68</v>
          </cell>
          <cell r="D186" t="str">
            <v>PT A.HIDRAULICOS</v>
          </cell>
          <cell r="E186" t="str">
            <v>HIDRAULICO</v>
          </cell>
          <cell r="F186">
            <v>0.95</v>
          </cell>
          <cell r="G186" t="str">
            <v>ACTIVO</v>
          </cell>
          <cell r="H186">
            <v>92.44</v>
          </cell>
          <cell r="I186">
            <v>1479.04</v>
          </cell>
        </row>
        <row r="187">
          <cell r="B187" t="str">
            <v>PT00400002</v>
          </cell>
          <cell r="C187" t="str">
            <v>0.950 L BOTELLA HIDRAULICO TRACTOR MULTIUSOS</v>
          </cell>
          <cell r="D187" t="str">
            <v>PT A.HIDRAULICOS</v>
          </cell>
          <cell r="E187" t="str">
            <v>HIDRAULICO MULTIUSOS</v>
          </cell>
          <cell r="F187">
            <v>0.95</v>
          </cell>
          <cell r="G187" t="str">
            <v>OBSOLETO</v>
          </cell>
          <cell r="H187">
            <v>115.47</v>
          </cell>
          <cell r="I187">
            <v>1847.52</v>
          </cell>
        </row>
        <row r="188">
          <cell r="B188" t="str">
            <v>PT00300002</v>
          </cell>
          <cell r="C188" t="str">
            <v>5.000 L GARRAFA HIDRAULICO ANTIDESGASTE AW ISO VG 68</v>
          </cell>
          <cell r="D188" t="str">
            <v>PT A.HIDRAULICOS</v>
          </cell>
          <cell r="E188" t="str">
            <v>HIDRAULICO</v>
          </cell>
          <cell r="F188">
            <v>5</v>
          </cell>
          <cell r="G188" t="str">
            <v>ACTIVO</v>
          </cell>
          <cell r="H188">
            <v>473.6</v>
          </cell>
          <cell r="I188">
            <v>1894.4</v>
          </cell>
        </row>
        <row r="189">
          <cell r="B189" t="str">
            <v>PT43200002</v>
          </cell>
          <cell r="C189" t="str">
            <v>16.000 KG CUBETA GRASA JUNTAS HOMOCINETICAS</v>
          </cell>
          <cell r="D189" t="str">
            <v>PT GRASAS</v>
          </cell>
          <cell r="E189" t="str">
            <v>JUNTAS HOMOCINETICAS</v>
          </cell>
          <cell r="F189">
            <v>16</v>
          </cell>
          <cell r="G189" t="str">
            <v>ACTIVO</v>
          </cell>
          <cell r="H189">
            <v>2214.59</v>
          </cell>
          <cell r="I189">
            <v>2214.59</v>
          </cell>
        </row>
        <row r="190">
          <cell r="B190" t="str">
            <v>PT60200001</v>
          </cell>
          <cell r="C190" t="str">
            <v>0.310 L BOTELLA ADITIVO ARRANCADOR PARA MOTORES</v>
          </cell>
          <cell r="D190" t="str">
            <v>PT ESPECIALIDADES</v>
          </cell>
          <cell r="E190" t="str">
            <v>ARRANCADOR</v>
          </cell>
          <cell r="F190">
            <v>0.31</v>
          </cell>
          <cell r="G190" t="str">
            <v>INACTIVO</v>
          </cell>
          <cell r="H190">
            <v>52.68</v>
          </cell>
          <cell r="I190">
            <v>1264.32</v>
          </cell>
        </row>
        <row r="191">
          <cell r="B191" t="str">
            <v>PT60700001</v>
          </cell>
          <cell r="C191" t="str">
            <v>0.350 L BOTELLA FLUIDO PARA DIRECCION HIDRAULICA</v>
          </cell>
          <cell r="D191" t="str">
            <v>PT ESPECIALIDADES</v>
          </cell>
          <cell r="E191" t="str">
            <v>DIRECCION HIDRAULICA</v>
          </cell>
          <cell r="F191">
            <v>0.35</v>
          </cell>
          <cell r="G191" t="str">
            <v>ACTIVO</v>
          </cell>
          <cell r="H191">
            <v>42.47</v>
          </cell>
          <cell r="I191">
            <v>1019.28</v>
          </cell>
        </row>
        <row r="192">
          <cell r="B192" t="str">
            <v>PT55000003</v>
          </cell>
          <cell r="C192" t="str">
            <v>19.000 L CUBETA REFRIGERANTE CLIMATIZADO</v>
          </cell>
          <cell r="D192" t="str">
            <v>PT ANTICONGELANTES</v>
          </cell>
          <cell r="E192" t="str">
            <v>CLIMATIZADO</v>
          </cell>
          <cell r="F192">
            <v>19</v>
          </cell>
          <cell r="G192" t="str">
            <v>ACTIVO</v>
          </cell>
          <cell r="H192">
            <v>912.64</v>
          </cell>
          <cell r="I192">
            <v>912.64</v>
          </cell>
        </row>
        <row r="193">
          <cell r="B193" t="str">
            <v>PT00200001</v>
          </cell>
          <cell r="C193" t="str">
            <v>1.000 L GRANEL HIDRATEC H-300 ISO VG 68</v>
          </cell>
          <cell r="D193" t="str">
            <v>PT A.HIDRAULICOS</v>
          </cell>
          <cell r="E193" t="str">
            <v>HIDRATEC</v>
          </cell>
          <cell r="F193">
            <v>1</v>
          </cell>
          <cell r="G193" t="str">
            <v>ACTIVO</v>
          </cell>
          <cell r="H193">
            <v>65.760000000000005</v>
          </cell>
          <cell r="I193">
            <v>65760</v>
          </cell>
        </row>
        <row r="194">
          <cell r="B194" t="str">
            <v>PT00200002</v>
          </cell>
          <cell r="C194" t="str">
            <v>200.000 L TAMBOR HIDRATEC H-300 ISO VG 68</v>
          </cell>
          <cell r="D194" t="str">
            <v>PT A.HIDRAULICOS</v>
          </cell>
          <cell r="E194" t="str">
            <v>HIDRATEC</v>
          </cell>
          <cell r="F194">
            <v>200</v>
          </cell>
          <cell r="G194" t="str">
            <v>ACTIVO</v>
          </cell>
          <cell r="H194">
            <v>14584.94</v>
          </cell>
          <cell r="I194">
            <v>14584.94</v>
          </cell>
        </row>
        <row r="195">
          <cell r="B195" t="str">
            <v>PT00200003</v>
          </cell>
          <cell r="C195" t="str">
            <v>19.000 L CUBETA HIDRATEC H-300 ISO VG 68</v>
          </cell>
          <cell r="D195" t="str">
            <v>PT A.HIDRAULICOS</v>
          </cell>
          <cell r="E195" t="str">
            <v>HIDRATEC</v>
          </cell>
          <cell r="F195">
            <v>19</v>
          </cell>
          <cell r="G195" t="str">
            <v>ACTIVO</v>
          </cell>
          <cell r="H195">
            <v>1377.57</v>
          </cell>
          <cell r="I195">
            <v>1377.57</v>
          </cell>
        </row>
        <row r="196">
          <cell r="B196" t="str">
            <v>PT11800001</v>
          </cell>
          <cell r="C196" t="str">
            <v>19.000 L CUBETA GEARTECH EUROFLEET SAE 75W-90</v>
          </cell>
          <cell r="D196" t="str">
            <v>PT A.TRANSMISIONES</v>
          </cell>
          <cell r="E196" t="str">
            <v>GEARTECH EUROFLEET</v>
          </cell>
          <cell r="F196">
            <v>19</v>
          </cell>
          <cell r="G196" t="str">
            <v>ACTIVO</v>
          </cell>
          <cell r="H196">
            <v>9626.73</v>
          </cell>
          <cell r="I196">
            <v>9626.73</v>
          </cell>
        </row>
        <row r="197">
          <cell r="B197" t="str">
            <v>PT11800002</v>
          </cell>
          <cell r="C197" t="str">
            <v>200.000 L TAMBOR ACEITE GEARTECH EUROFLEET SAE 75W-90</v>
          </cell>
          <cell r="D197" t="str">
            <v>PT A.TRANSMISIONES</v>
          </cell>
          <cell r="E197" t="str">
            <v>GEARTECH EUROFLEET</v>
          </cell>
          <cell r="F197">
            <v>200</v>
          </cell>
          <cell r="G197" t="str">
            <v>ACTIVO</v>
          </cell>
          <cell r="H197">
            <v>100241.53</v>
          </cell>
          <cell r="I197">
            <v>100241.53</v>
          </cell>
        </row>
        <row r="198">
          <cell r="B198" t="str">
            <v>PT11600001</v>
          </cell>
          <cell r="C198" t="str">
            <v>19.000 L CUBETA ACEITE GEAR OIL EUROFLEET SAE 75W-80</v>
          </cell>
          <cell r="D198" t="str">
            <v>PT A.TRANSMISIONES</v>
          </cell>
          <cell r="E198" t="str">
            <v>GEAR OIL EUROFLEET</v>
          </cell>
          <cell r="F198">
            <v>19</v>
          </cell>
          <cell r="G198" t="str">
            <v>ACTIVO</v>
          </cell>
          <cell r="H198">
            <v>4465.79</v>
          </cell>
          <cell r="I198">
            <v>4465.79</v>
          </cell>
        </row>
        <row r="199">
          <cell r="B199" t="str">
            <v>PT12200014</v>
          </cell>
          <cell r="C199" t="str">
            <v>19.000 L CUBETA SUPER GEAR OIL API GL-5 SAE 85W-140</v>
          </cell>
          <cell r="D199" t="str">
            <v>PT A.TRANSMISIONES</v>
          </cell>
          <cell r="E199" t="str">
            <v>SUPER GEAR OIL</v>
          </cell>
          <cell r="F199">
            <v>19</v>
          </cell>
          <cell r="G199" t="str">
            <v>ACTIVO</v>
          </cell>
          <cell r="H199">
            <v>1994.22</v>
          </cell>
          <cell r="I199">
            <v>1994.22</v>
          </cell>
        </row>
        <row r="200">
          <cell r="B200" t="str">
            <v>PT12200015</v>
          </cell>
          <cell r="C200" t="str">
            <v>200.000 L TAMBOR SUPER GEAR OIL API GL-5 SAE 85W-140</v>
          </cell>
          <cell r="D200" t="str">
            <v>PT A.TRANSMISIONES</v>
          </cell>
          <cell r="E200" t="str">
            <v>SUPER GEAR OIL</v>
          </cell>
          <cell r="F200">
            <v>200</v>
          </cell>
          <cell r="G200" t="str">
            <v>ACTIVO</v>
          </cell>
          <cell r="H200">
            <v>21092.92</v>
          </cell>
          <cell r="I200">
            <v>21092.92</v>
          </cell>
        </row>
        <row r="201">
          <cell r="B201" t="str">
            <v>PT40300004</v>
          </cell>
          <cell r="C201" t="str">
            <v>3.500 KG CUBETA GRASA BALIT PLUS</v>
          </cell>
          <cell r="D201" t="str">
            <v>PT GRASAS</v>
          </cell>
          <cell r="E201" t="str">
            <v>BALIT EP</v>
          </cell>
          <cell r="F201">
            <v>3.5</v>
          </cell>
          <cell r="G201" t="str">
            <v>ACTIVO</v>
          </cell>
          <cell r="H201">
            <v>468</v>
          </cell>
          <cell r="I201">
            <v>468</v>
          </cell>
        </row>
        <row r="202">
          <cell r="B202" t="str">
            <v>PT11200004</v>
          </cell>
          <cell r="C202" t="str">
            <v>19.000 L CUBETA ATF ALLPOWER MULTIVEHICULOS</v>
          </cell>
          <cell r="D202" t="str">
            <v>PT A.TRANSMISIONES</v>
          </cell>
          <cell r="E202" t="str">
            <v>ATF ALL POWER MULTIVEHICULOS</v>
          </cell>
          <cell r="F202">
            <v>19</v>
          </cell>
          <cell r="G202" t="str">
            <v>ACTIVO</v>
          </cell>
          <cell r="H202">
            <v>3052.77</v>
          </cell>
          <cell r="I202">
            <v>3052.77</v>
          </cell>
        </row>
        <row r="203">
          <cell r="B203" t="str">
            <v>PT43200003</v>
          </cell>
          <cell r="C203" t="str">
            <v>0.425 KG TARRO GRASA JUNTAS HOMOCINETICAS</v>
          </cell>
          <cell r="D203" t="str">
            <v>PT GRASAS</v>
          </cell>
          <cell r="E203" t="str">
            <v>JUNTAS HOMOCINETICAS</v>
          </cell>
          <cell r="F203">
            <v>0.42500000000000004</v>
          </cell>
          <cell r="G203" t="str">
            <v>ACTIVO</v>
          </cell>
          <cell r="H203">
            <v>69.17</v>
          </cell>
          <cell r="I203">
            <v>1660.08</v>
          </cell>
        </row>
        <row r="204">
          <cell r="B204" t="str">
            <v>PT40300005</v>
          </cell>
          <cell r="C204" t="str">
            <v>7.000 KG CUBETA GRASA BALIT EP 3</v>
          </cell>
          <cell r="D204" t="str">
            <v>PT GRASAS</v>
          </cell>
          <cell r="E204" t="str">
            <v>BALIT EP</v>
          </cell>
          <cell r="F204">
            <v>7</v>
          </cell>
          <cell r="G204" t="str">
            <v>OBSOLETO</v>
          </cell>
          <cell r="H204">
            <v>882.56</v>
          </cell>
          <cell r="I204">
            <v>882.56</v>
          </cell>
        </row>
        <row r="205">
          <cell r="B205" t="str">
            <v>PT40300006</v>
          </cell>
          <cell r="C205" t="str">
            <v>16.000 KG CUBETA GRASA BALIT EP 3</v>
          </cell>
          <cell r="D205" t="str">
            <v>PT GRASAS</v>
          </cell>
          <cell r="E205" t="str">
            <v>BALIT EP</v>
          </cell>
          <cell r="F205">
            <v>16</v>
          </cell>
          <cell r="G205" t="str">
            <v>OBSOLETO</v>
          </cell>
          <cell r="H205">
            <v>1960.16</v>
          </cell>
          <cell r="I205">
            <v>1960.16</v>
          </cell>
        </row>
        <row r="206">
          <cell r="B206" t="str">
            <v>PT11400001</v>
          </cell>
          <cell r="C206" t="str">
            <v>200.000 L TAMBOR ACEITE GEAR PLUS CD-50</v>
          </cell>
          <cell r="D206" t="str">
            <v>PT A.TRANSMISIONES</v>
          </cell>
          <cell r="E206" t="str">
            <v>GEAR MAX</v>
          </cell>
          <cell r="F206">
            <v>200</v>
          </cell>
          <cell r="G206" t="str">
            <v>OBSOLETO</v>
          </cell>
          <cell r="H206">
            <v>55672.01</v>
          </cell>
          <cell r="I206">
            <v>55672.01</v>
          </cell>
        </row>
        <row r="207">
          <cell r="B207" t="str">
            <v>PT12000001</v>
          </cell>
          <cell r="C207" t="str">
            <v>200.000 L TAMBOR ACEITE GEAR MAX API GL-5 80W-140</v>
          </cell>
          <cell r="D207" t="str">
            <v>PT A.TRANSMISIONES</v>
          </cell>
          <cell r="E207" t="str">
            <v>SINTETICO GEAR MAX</v>
          </cell>
          <cell r="F207">
            <v>200</v>
          </cell>
          <cell r="G207" t="str">
            <v>ACTIVO</v>
          </cell>
          <cell r="H207">
            <v>84812.66</v>
          </cell>
          <cell r="I207">
            <v>84812.66</v>
          </cell>
        </row>
        <row r="208">
          <cell r="B208" t="str">
            <v>PT12000002</v>
          </cell>
          <cell r="C208" t="str">
            <v>19.000 L CUBETA GEAR MAX API GL-5 80W-140</v>
          </cell>
          <cell r="D208" t="str">
            <v>PT A.TRANSMISIONES</v>
          </cell>
          <cell r="E208" t="str">
            <v>SINTETICO GEAR MAX</v>
          </cell>
          <cell r="F208">
            <v>19</v>
          </cell>
          <cell r="G208" t="str">
            <v>ACTIVO</v>
          </cell>
          <cell r="H208">
            <v>7220.57</v>
          </cell>
          <cell r="I208">
            <v>7220.57</v>
          </cell>
        </row>
        <row r="209">
          <cell r="B209" t="str">
            <v>PT11700001</v>
          </cell>
          <cell r="C209" t="str">
            <v>19.000 L CUBETA GEAR PLUS CD-700</v>
          </cell>
          <cell r="D209" t="str">
            <v>PT A.TRANSMISIONES</v>
          </cell>
          <cell r="E209" t="str">
            <v>GEAR PLUS</v>
          </cell>
          <cell r="F209">
            <v>19</v>
          </cell>
          <cell r="G209" t="str">
            <v>ACTIVO</v>
          </cell>
          <cell r="H209">
            <v>8350.8700000000008</v>
          </cell>
          <cell r="I209">
            <v>8350.8700000000008</v>
          </cell>
        </row>
        <row r="210">
          <cell r="B210" t="str">
            <v>PT11700002</v>
          </cell>
          <cell r="C210" t="str">
            <v>200.000 L TAMBOR ACEITE GEAR PLUS CD-700</v>
          </cell>
          <cell r="D210" t="str">
            <v>PT A.TRANSMISIONES</v>
          </cell>
          <cell r="E210" t="str">
            <v>GEAR PLUS</v>
          </cell>
          <cell r="F210">
            <v>200</v>
          </cell>
          <cell r="G210" t="str">
            <v>ACTIVO</v>
          </cell>
          <cell r="H210">
            <v>88030.1</v>
          </cell>
          <cell r="I210">
            <v>88030.1</v>
          </cell>
        </row>
        <row r="211">
          <cell r="B211" t="str">
            <v>PT12200016</v>
          </cell>
          <cell r="C211" t="str">
            <v>200.000 L TAMBOR SUPER GEAR OIL API GL-5 SAE 80W-90</v>
          </cell>
          <cell r="D211" t="str">
            <v>PT A.TRANSMISIONES</v>
          </cell>
          <cell r="E211" t="str">
            <v>SUPER GEAR OIL</v>
          </cell>
          <cell r="F211">
            <v>200</v>
          </cell>
          <cell r="G211" t="str">
            <v>ACTIVO</v>
          </cell>
          <cell r="H211">
            <v>20920.689999999999</v>
          </cell>
          <cell r="I211">
            <v>20920.689999999999</v>
          </cell>
        </row>
        <row r="212">
          <cell r="B212" t="str">
            <v>PT43200004</v>
          </cell>
          <cell r="C212" t="str">
            <v>170.000 KG TAMBOR GRASA JUNTAS HOMOCINETICAS</v>
          </cell>
          <cell r="D212" t="str">
            <v>PT GRASAS</v>
          </cell>
          <cell r="E212" t="str">
            <v>JUNTAS HOMOCINETICAS</v>
          </cell>
          <cell r="F212">
            <v>170</v>
          </cell>
          <cell r="G212" t="str">
            <v>ACTIVO</v>
          </cell>
          <cell r="H212">
            <v>23800.959999999999</v>
          </cell>
          <cell r="I212">
            <v>23800.959999999999</v>
          </cell>
        </row>
        <row r="213">
          <cell r="B213" t="str">
            <v>PT06900010</v>
          </cell>
          <cell r="C213" t="str">
            <v>0.950 L BOTELLA HD HEAVY DUTY PLUS API SL SAE 50</v>
          </cell>
          <cell r="D213" t="str">
            <v>PT A. MOT SERV LIG</v>
          </cell>
          <cell r="E213" t="str">
            <v>HEAVY DUTY</v>
          </cell>
          <cell r="F213">
            <v>0.95</v>
          </cell>
          <cell r="G213" t="str">
            <v>OBSOLETO</v>
          </cell>
          <cell r="H213">
            <v>106.1</v>
          </cell>
          <cell r="I213">
            <v>1591.5</v>
          </cell>
        </row>
        <row r="214">
          <cell r="B214" t="str">
            <v>PT06900011</v>
          </cell>
          <cell r="C214" t="str">
            <v>5.000 L GARRAFA HD HEAVY DUTY PLUS API SL SAE 50</v>
          </cell>
          <cell r="D214" t="str">
            <v>PT A. MOT SERV LIG</v>
          </cell>
          <cell r="E214" t="str">
            <v>HEAVY DUTY</v>
          </cell>
          <cell r="F214">
            <v>5</v>
          </cell>
          <cell r="G214" t="str">
            <v>OBSOLETO</v>
          </cell>
          <cell r="H214">
            <v>556.6</v>
          </cell>
          <cell r="I214">
            <v>2226.4</v>
          </cell>
        </row>
        <row r="215">
          <cell r="B215" t="str">
            <v>PT06900012</v>
          </cell>
          <cell r="C215" t="str">
            <v>0.950 L BOTELLA HD HEAVY DUTY PLUS API SL SAE 60</v>
          </cell>
          <cell r="D215" t="str">
            <v>PT A. MOT SERV LIG</v>
          </cell>
          <cell r="E215" t="str">
            <v>HEAVY DUTY</v>
          </cell>
          <cell r="F215">
            <v>0.95</v>
          </cell>
          <cell r="G215" t="str">
            <v>OBSOLETO</v>
          </cell>
          <cell r="H215">
            <v>106.02</v>
          </cell>
          <cell r="I215">
            <v>1590.3</v>
          </cell>
        </row>
        <row r="216">
          <cell r="B216" t="str">
            <v>PT06900013</v>
          </cell>
          <cell r="C216" t="str">
            <v>5.000 L GARRAFA HD HEAVY DUTY PLUS API SL SAE 60</v>
          </cell>
          <cell r="D216" t="str">
            <v>PT A. MOT SERV LIG</v>
          </cell>
          <cell r="E216" t="str">
            <v>HEAVY DUTY</v>
          </cell>
          <cell r="F216">
            <v>5</v>
          </cell>
          <cell r="G216" t="str">
            <v>OBSOLETO</v>
          </cell>
          <cell r="H216">
            <v>552.80999999999995</v>
          </cell>
          <cell r="I216">
            <v>2211.2399999999998</v>
          </cell>
        </row>
        <row r="217">
          <cell r="B217" t="str">
            <v>PT06900014</v>
          </cell>
          <cell r="C217" t="str">
            <v>19.000 L CUBETA HD HEAVY DUTY PLUS API SL SAE 50</v>
          </cell>
          <cell r="D217" t="str">
            <v>PT A. MOT SERV LIG</v>
          </cell>
          <cell r="E217" t="str">
            <v>HEAVY DUTY</v>
          </cell>
          <cell r="F217">
            <v>19</v>
          </cell>
          <cell r="G217" t="str">
            <v>OBSOLETO</v>
          </cell>
          <cell r="H217">
            <v>2019.52</v>
          </cell>
          <cell r="I217">
            <v>2019.52</v>
          </cell>
        </row>
        <row r="218">
          <cell r="B218" t="str">
            <v>PT06900015</v>
          </cell>
          <cell r="C218" t="str">
            <v>200.000 L TAMBOR HD HEAVY DUTY PLUS API SL SAE 50</v>
          </cell>
          <cell r="D218" t="str">
            <v>PT A. MOT SERV LIG</v>
          </cell>
          <cell r="E218" t="str">
            <v>HEAVY DUTY</v>
          </cell>
          <cell r="F218">
            <v>200</v>
          </cell>
          <cell r="G218" t="str">
            <v>OBSOLETO</v>
          </cell>
          <cell r="H218">
            <v>20975.48</v>
          </cell>
          <cell r="I218">
            <v>20975.48</v>
          </cell>
        </row>
        <row r="219">
          <cell r="B219" t="str">
            <v>PT06900016</v>
          </cell>
          <cell r="C219" t="str">
            <v>19.000 L CUBETA HD HEAVY DUTY PLUS API SL SAE 60</v>
          </cell>
          <cell r="D219" t="str">
            <v>PT A. MOT SERV LIG</v>
          </cell>
          <cell r="E219" t="str">
            <v>HEAVY DUTY</v>
          </cell>
          <cell r="F219">
            <v>19</v>
          </cell>
          <cell r="G219" t="str">
            <v>OBSOLETO</v>
          </cell>
          <cell r="H219">
            <v>2017.98</v>
          </cell>
          <cell r="I219">
            <v>2017.98</v>
          </cell>
        </row>
        <row r="220">
          <cell r="B220" t="str">
            <v>PT07500001</v>
          </cell>
          <cell r="C220" t="str">
            <v>200.000 L TAMBOR ROSHFRANS RACING API SL SAE 20W-50 AMBAR</v>
          </cell>
          <cell r="D220" t="str">
            <v>PT A. MOT SERV LIG</v>
          </cell>
          <cell r="E220" t="str">
            <v>ROSHFRANS RACING</v>
          </cell>
          <cell r="F220">
            <v>200</v>
          </cell>
          <cell r="G220" t="str">
            <v>OBSOLETO</v>
          </cell>
          <cell r="H220">
            <v>21028.12</v>
          </cell>
          <cell r="I220">
            <v>21028.12</v>
          </cell>
        </row>
        <row r="221">
          <cell r="B221" t="str">
            <v>PT12200017</v>
          </cell>
          <cell r="C221" t="str">
            <v>19.000 L CUBETA SUPER GEAR OIL API GL-5 SAE 80W-90</v>
          </cell>
          <cell r="D221" t="str">
            <v>PT A.TRANSMISIONES</v>
          </cell>
          <cell r="E221" t="str">
            <v>SUPER GEAR OIL</v>
          </cell>
          <cell r="F221">
            <v>19</v>
          </cell>
          <cell r="G221" t="str">
            <v>ACTIVO</v>
          </cell>
          <cell r="H221">
            <v>1977.63</v>
          </cell>
          <cell r="I221">
            <v>1977.63</v>
          </cell>
        </row>
        <row r="222">
          <cell r="B222" t="str">
            <v>PT06900017</v>
          </cell>
          <cell r="C222" t="str">
            <v>5.000 L GARRAFA HD HEAVY DUTY PLUS API SL SAE 40</v>
          </cell>
          <cell r="D222" t="str">
            <v>PT A. MOT SERV LIG</v>
          </cell>
          <cell r="E222" t="str">
            <v>HEAVY DUTY</v>
          </cell>
          <cell r="F222">
            <v>5</v>
          </cell>
          <cell r="G222" t="str">
            <v>OBSOLETO</v>
          </cell>
          <cell r="H222">
            <v>555.33000000000004</v>
          </cell>
          <cell r="I222">
            <v>2221.3200000000002</v>
          </cell>
        </row>
        <row r="223">
          <cell r="B223" t="str">
            <v>PT06900018</v>
          </cell>
          <cell r="C223" t="str">
            <v>0.950 L BOTELLA HD HEAVY DUTY PLUS API SL SAE 40</v>
          </cell>
          <cell r="D223" t="str">
            <v>PT A. MOT SERV LIG</v>
          </cell>
          <cell r="E223" t="str">
            <v>HEAVY DUTY</v>
          </cell>
          <cell r="F223">
            <v>0.95</v>
          </cell>
          <cell r="G223" t="str">
            <v>OBSOLETO</v>
          </cell>
          <cell r="H223">
            <v>105.93</v>
          </cell>
          <cell r="I223">
            <v>1588.95</v>
          </cell>
        </row>
        <row r="224">
          <cell r="B224" t="str">
            <v>PT07500002</v>
          </cell>
          <cell r="C224" t="str">
            <v>0.950 L BOTELLA ROSHFRANS RACING API SL SAE 15W-40</v>
          </cell>
          <cell r="D224" t="str">
            <v>PT A. MOT SERV LIG</v>
          </cell>
          <cell r="E224" t="str">
            <v>ROSHFRANS RACING</v>
          </cell>
          <cell r="F224">
            <v>0.95</v>
          </cell>
          <cell r="G224" t="str">
            <v>OBSOLETO</v>
          </cell>
          <cell r="H224">
            <v>102.78</v>
          </cell>
          <cell r="I224">
            <v>1541.7</v>
          </cell>
        </row>
        <row r="225">
          <cell r="B225" t="str">
            <v>PT60600001</v>
          </cell>
          <cell r="C225" t="str">
            <v>0.250 L BOTELLA ADITIVO DIESEL CLEAN YECTOR</v>
          </cell>
          <cell r="D225" t="str">
            <v>PT ESPECIALIDADES</v>
          </cell>
          <cell r="E225" t="str">
            <v>DIESEL CLEAN YECTOR</v>
          </cell>
          <cell r="F225">
            <v>0.25</v>
          </cell>
          <cell r="G225" t="str">
            <v>OBSOLETO</v>
          </cell>
          <cell r="H225">
            <v>41.26</v>
          </cell>
          <cell r="I225">
            <v>247.56</v>
          </cell>
        </row>
        <row r="226">
          <cell r="B226" t="str">
            <v>PT06900019</v>
          </cell>
          <cell r="C226" t="str">
            <v>19.000 L CUBETA HD HEAVY DUTY PLUS API SL SAE 40</v>
          </cell>
          <cell r="D226" t="str">
            <v>PT A. MOT SERV LIG</v>
          </cell>
          <cell r="E226" t="str">
            <v>HEAVY DUTY</v>
          </cell>
          <cell r="F226">
            <v>19</v>
          </cell>
          <cell r="G226" t="str">
            <v>OBSOLETO</v>
          </cell>
          <cell r="H226">
            <v>2014.73</v>
          </cell>
          <cell r="I226">
            <v>2014.73</v>
          </cell>
        </row>
        <row r="227">
          <cell r="B227" t="str">
            <v>PT07500003</v>
          </cell>
          <cell r="C227" t="str">
            <v>19.000 L CUBETA ROSHFRANS RACING API SL SAE 15W-40</v>
          </cell>
          <cell r="D227" t="str">
            <v>PT A. MOT SERV LIG</v>
          </cell>
          <cell r="E227" t="str">
            <v>ROSHFRANS RACING</v>
          </cell>
          <cell r="F227">
            <v>19</v>
          </cell>
          <cell r="G227" t="str">
            <v>OBSOLETO</v>
          </cell>
          <cell r="H227">
            <v>1962.24</v>
          </cell>
          <cell r="I227">
            <v>1962.24</v>
          </cell>
        </row>
        <row r="228">
          <cell r="B228" t="str">
            <v>PT06900020</v>
          </cell>
          <cell r="C228" t="str">
            <v>19.000 L CUBETA HD+ HEAVY DUTY API SL SAE 20W-50</v>
          </cell>
          <cell r="D228" t="str">
            <v>PT A. MOT SERV LIG</v>
          </cell>
          <cell r="E228" t="str">
            <v>HEAVY DUTY</v>
          </cell>
          <cell r="F228">
            <v>19</v>
          </cell>
          <cell r="G228" t="str">
            <v>OBSOLETO</v>
          </cell>
          <cell r="H228">
            <v>2007.48</v>
          </cell>
          <cell r="I228">
            <v>2007.48</v>
          </cell>
        </row>
        <row r="229">
          <cell r="B229" t="str">
            <v>PT06900021</v>
          </cell>
          <cell r="C229" t="str">
            <v>200.000 L TAMBOR HD+ HEAVY DUTY API SL SAE 20W-50</v>
          </cell>
          <cell r="D229" t="str">
            <v>PT A. MOT SERV LIG</v>
          </cell>
          <cell r="E229" t="str">
            <v>HEAVY DUTY</v>
          </cell>
          <cell r="F229">
            <v>200</v>
          </cell>
          <cell r="G229" t="str">
            <v>OBSOLETO</v>
          </cell>
          <cell r="H229">
            <v>20848.95</v>
          </cell>
          <cell r="I229">
            <v>20848.95</v>
          </cell>
        </row>
        <row r="230">
          <cell r="B230" t="str">
            <v>PT10400005</v>
          </cell>
          <cell r="C230" t="str">
            <v>0.950 L ROSHPACK Ti-22 DSL API CF SAE 20W-50</v>
          </cell>
          <cell r="D230" t="str">
            <v>PT A. MOT SERV PES</v>
          </cell>
          <cell r="E230" t="str">
            <v>VOLTRO MAX POWER</v>
          </cell>
          <cell r="F230">
            <v>0.95</v>
          </cell>
          <cell r="G230" t="str">
            <v>OBSOLETO</v>
          </cell>
          <cell r="H230">
            <v>88.26</v>
          </cell>
          <cell r="I230">
            <v>1412.16</v>
          </cell>
        </row>
        <row r="231">
          <cell r="B231" t="str">
            <v>PT10500001</v>
          </cell>
          <cell r="C231" t="str">
            <v>1.000 L GRANEL VOLTRO MD API CI-4 SAE 10W-40</v>
          </cell>
          <cell r="D231" t="str">
            <v>PT A. MOT SERV PES</v>
          </cell>
          <cell r="E231" t="str">
            <v>VOLTRO MD</v>
          </cell>
          <cell r="F231">
            <v>1</v>
          </cell>
          <cell r="G231" t="str">
            <v>ACTIVO</v>
          </cell>
          <cell r="H231">
            <v>158.75</v>
          </cell>
          <cell r="I231">
            <v>158750</v>
          </cell>
        </row>
        <row r="232">
          <cell r="B232" t="str">
            <v>PT06700001</v>
          </cell>
          <cell r="C232" t="str">
            <v>0.950 L BOTELLA 2 TIEMPOS NAUTIC PLUS NMMA TC-W3</v>
          </cell>
          <cell r="D232" t="str">
            <v>PT A. MOT SERV LIG</v>
          </cell>
          <cell r="E232" t="str">
            <v>2 TIEMPOS NAUTIC PLUS</v>
          </cell>
          <cell r="F232">
            <v>0.95</v>
          </cell>
          <cell r="G232" t="str">
            <v>OBSOLETO</v>
          </cell>
          <cell r="H232">
            <v>136.91999999999999</v>
          </cell>
          <cell r="I232">
            <v>2053.7999999999997</v>
          </cell>
        </row>
        <row r="233">
          <cell r="B233" t="str">
            <v>PT06700002</v>
          </cell>
          <cell r="C233" t="str">
            <v>19.000 L CUBETA NAUTIC PLUS 2 TIEMPOS  NMMA TC-W3</v>
          </cell>
          <cell r="D233" t="str">
            <v>PT A. MOT SERV LIG</v>
          </cell>
          <cell r="E233" t="str">
            <v>2 TIEMPOS NAUTIC PLUS</v>
          </cell>
          <cell r="F233">
            <v>19</v>
          </cell>
          <cell r="G233" t="str">
            <v>ACTIVO</v>
          </cell>
          <cell r="H233">
            <v>2705.2</v>
          </cell>
          <cell r="I233">
            <v>2705.2</v>
          </cell>
        </row>
        <row r="234">
          <cell r="B234" t="str">
            <v>PT06700003</v>
          </cell>
          <cell r="C234" t="str">
            <v>200.000 L TAMBOR 2 TIEMPOS NAUTIC PLUS NMMA TC-W3</v>
          </cell>
          <cell r="D234" t="str">
            <v>PT A. MOT SERV LIG</v>
          </cell>
          <cell r="E234" t="str">
            <v>2 TIEMPOS NAUTIC PLUS</v>
          </cell>
          <cell r="F234">
            <v>200</v>
          </cell>
          <cell r="G234" t="str">
            <v>ACTIVO</v>
          </cell>
          <cell r="H234">
            <v>28167.87</v>
          </cell>
          <cell r="I234">
            <v>28167.87</v>
          </cell>
        </row>
        <row r="235">
          <cell r="B235" t="str">
            <v>PT00500003</v>
          </cell>
          <cell r="C235" t="str">
            <v>19.000 L CUBETA HIDRAULICO TRACTOR MULTIUSOS</v>
          </cell>
          <cell r="D235" t="str">
            <v>PT A.HIDRAULICOS</v>
          </cell>
          <cell r="E235" t="str">
            <v>TRACTOR</v>
          </cell>
          <cell r="F235">
            <v>19</v>
          </cell>
          <cell r="G235" t="str">
            <v>ACTIVO</v>
          </cell>
          <cell r="H235">
            <v>2261.34</v>
          </cell>
          <cell r="I235">
            <v>2261.34</v>
          </cell>
        </row>
        <row r="236">
          <cell r="B236" t="str">
            <v>PT00500004</v>
          </cell>
          <cell r="C236" t="str">
            <v>200.000 L TAMBOR HIDRAULICO TRACTOR MULTIUSOS</v>
          </cell>
          <cell r="D236" t="str">
            <v>PT A.HIDRAULICOS</v>
          </cell>
          <cell r="E236" t="str">
            <v>TRACTOR</v>
          </cell>
          <cell r="F236">
            <v>200</v>
          </cell>
          <cell r="G236" t="str">
            <v>ACTIVO</v>
          </cell>
          <cell r="H236">
            <v>23683.84</v>
          </cell>
          <cell r="I236">
            <v>23683.84</v>
          </cell>
        </row>
        <row r="237">
          <cell r="B237" t="str">
            <v>PT00400003</v>
          </cell>
          <cell r="C237" t="str">
            <v>1.000 L GRANEL HIDRAULICO TRACTOR MULTIUSOS</v>
          </cell>
          <cell r="D237" t="str">
            <v>PT A.HIDRAULICOS</v>
          </cell>
          <cell r="E237" t="str">
            <v>HIDRAULICO MULTIUSOS</v>
          </cell>
          <cell r="F237">
            <v>1</v>
          </cell>
          <cell r="G237" t="str">
            <v>ACTIVO</v>
          </cell>
          <cell r="H237">
            <v>115.36</v>
          </cell>
          <cell r="I237">
            <v>115360</v>
          </cell>
        </row>
        <row r="238">
          <cell r="B238" t="str">
            <v>PT00300003</v>
          </cell>
          <cell r="C238" t="str">
            <v>19.000 L CUBETA HIDRAULICO ANTIDESGASTE AW ISO VG  68</v>
          </cell>
          <cell r="D238" t="str">
            <v>PT A.HIDRAULICOS</v>
          </cell>
          <cell r="E238" t="str">
            <v>HIDRAULICO</v>
          </cell>
          <cell r="F238">
            <v>19</v>
          </cell>
          <cell r="G238" t="str">
            <v>ACTIVO</v>
          </cell>
          <cell r="H238">
            <v>1734.71</v>
          </cell>
          <cell r="I238">
            <v>1734.71</v>
          </cell>
        </row>
        <row r="239">
          <cell r="B239" t="str">
            <v>PT00300004</v>
          </cell>
          <cell r="C239" t="str">
            <v>200.000 L TAMBOR HIDRAULICO ANTIDESGASTE AW ISO VG  68</v>
          </cell>
          <cell r="D239" t="str">
            <v>PT A.HIDRAULICOS</v>
          </cell>
          <cell r="E239" t="str">
            <v>HIDRAULICO</v>
          </cell>
          <cell r="F239">
            <v>200</v>
          </cell>
          <cell r="G239" t="str">
            <v>ACTIVO</v>
          </cell>
          <cell r="H239">
            <v>18166.23</v>
          </cell>
          <cell r="I239">
            <v>18166.23</v>
          </cell>
        </row>
        <row r="240">
          <cell r="B240" t="str">
            <v>PT05500001</v>
          </cell>
          <cell r="C240" t="str">
            <v>19.000 L CUBETA INDUSTRIAL EP ISO VG 220</v>
          </cell>
          <cell r="D240" t="str">
            <v>PT A.INDUSTRIALES</v>
          </cell>
          <cell r="E240" t="str">
            <v>INDUSTRIAL EP</v>
          </cell>
          <cell r="F240">
            <v>19</v>
          </cell>
          <cell r="G240" t="str">
            <v>OBSOLETO</v>
          </cell>
          <cell r="H240">
            <v>1979.93</v>
          </cell>
          <cell r="I240">
            <v>1979.93</v>
          </cell>
        </row>
        <row r="241">
          <cell r="B241" t="str">
            <v>PT42800011</v>
          </cell>
          <cell r="C241" t="str">
            <v>7.000 KG CUBETA GRASA CHASIS 1 CR</v>
          </cell>
          <cell r="D241" t="str">
            <v>PT GRASAS</v>
          </cell>
          <cell r="E241" t="str">
            <v>CHASIS</v>
          </cell>
          <cell r="F241">
            <v>7</v>
          </cell>
          <cell r="G241" t="str">
            <v>ACTIVO</v>
          </cell>
          <cell r="H241">
            <v>792.14</v>
          </cell>
          <cell r="I241">
            <v>792.14</v>
          </cell>
        </row>
        <row r="242">
          <cell r="B242" t="str">
            <v>PT42800012</v>
          </cell>
          <cell r="C242" t="str">
            <v>7.000 KG CUBETA GRASA CHASIS 3 CR</v>
          </cell>
          <cell r="D242" t="str">
            <v>PT GRASAS</v>
          </cell>
          <cell r="E242" t="str">
            <v>CHASIS</v>
          </cell>
          <cell r="F242">
            <v>7</v>
          </cell>
          <cell r="G242" t="str">
            <v>ACTIVO</v>
          </cell>
          <cell r="H242">
            <v>793.04</v>
          </cell>
          <cell r="I242">
            <v>793.04</v>
          </cell>
        </row>
        <row r="243">
          <cell r="B243" t="str">
            <v>PT55000004</v>
          </cell>
          <cell r="C243" t="str">
            <v>200.000 L TAMBOR REFRIGERANTE CLIMATIZADO</v>
          </cell>
          <cell r="D243" t="str">
            <v>PT ANTICONGELANTES</v>
          </cell>
          <cell r="E243" t="str">
            <v>CLIMATIZADO</v>
          </cell>
          <cell r="F243">
            <v>200</v>
          </cell>
          <cell r="G243" t="str">
            <v>ACTIVO</v>
          </cell>
          <cell r="H243">
            <v>9109.77</v>
          </cell>
          <cell r="I243">
            <v>9109.77</v>
          </cell>
        </row>
        <row r="244">
          <cell r="B244" t="str">
            <v>PT55000005</v>
          </cell>
          <cell r="C244" t="str">
            <v>1.000 L GRANEL REFRIGERANTE CLIMATIZADO</v>
          </cell>
          <cell r="D244" t="str">
            <v>PT ANTICONGELANTES</v>
          </cell>
          <cell r="E244" t="str">
            <v>CLIMATIZADO</v>
          </cell>
          <cell r="F244">
            <v>1</v>
          </cell>
          <cell r="G244" t="str">
            <v>ACTIVO</v>
          </cell>
          <cell r="H244">
            <v>40.200000000000003</v>
          </cell>
          <cell r="I244">
            <v>40200</v>
          </cell>
        </row>
        <row r="245">
          <cell r="B245" t="str">
            <v>PT10100004</v>
          </cell>
          <cell r="C245" t="str">
            <v>19.000 L CUBETA SINTETICO VOLTRO EUROFLEET SAE 10W-40</v>
          </cell>
          <cell r="D245" t="str">
            <v>PT A. MOT SERV PES</v>
          </cell>
          <cell r="E245" t="str">
            <v>VOLTRO EUROFLEET 3</v>
          </cell>
          <cell r="F245">
            <v>19</v>
          </cell>
          <cell r="G245" t="str">
            <v>OBSOLETO</v>
          </cell>
          <cell r="H245">
            <v>4142.5</v>
          </cell>
          <cell r="I245">
            <v>4142.5</v>
          </cell>
        </row>
        <row r="246">
          <cell r="B246" t="str">
            <v>PT10100005</v>
          </cell>
          <cell r="C246" t="str">
            <v>200.000 L TAMBOR SINTETICO VOLTRO EUROFLEET SAE 10W-40</v>
          </cell>
          <cell r="D246" t="str">
            <v>PT A. MOT SERV PES</v>
          </cell>
          <cell r="E246" t="str">
            <v>VOLTRO EUROFLEET 3</v>
          </cell>
          <cell r="F246">
            <v>200</v>
          </cell>
          <cell r="G246" t="str">
            <v>ACTIVO</v>
          </cell>
          <cell r="H246">
            <v>43508.17</v>
          </cell>
          <cell r="I246">
            <v>43508.17</v>
          </cell>
        </row>
        <row r="247">
          <cell r="B247" t="str">
            <v>PT10700008</v>
          </cell>
          <cell r="C247" t="str">
            <v>1.000 L GRANEL VOLTRO RAS SERIES 3 API CF/CF-2 SAE 40</v>
          </cell>
          <cell r="D247" t="str">
            <v>PT A. MOT SERV PES</v>
          </cell>
          <cell r="E247" t="str">
            <v>VOLTRO RAS SERIES 3</v>
          </cell>
          <cell r="F247">
            <v>1</v>
          </cell>
          <cell r="G247" t="str">
            <v>ACTIVO</v>
          </cell>
          <cell r="H247">
            <v>81.92</v>
          </cell>
          <cell r="I247">
            <v>81920</v>
          </cell>
        </row>
        <row r="248">
          <cell r="B248" t="str">
            <v>PT10300009</v>
          </cell>
          <cell r="C248" t="str">
            <v>1.000 L GRANEL VOLTRO FORCE API CI-4/SL SAE 20W-50</v>
          </cell>
          <cell r="D248" t="str">
            <v>PT A. MOT SERV PES</v>
          </cell>
          <cell r="E248" t="str">
            <v>VOLTRO FORCE</v>
          </cell>
          <cell r="F248">
            <v>1</v>
          </cell>
          <cell r="G248" t="str">
            <v>ACTIVO</v>
          </cell>
          <cell r="H248">
            <v>99.11</v>
          </cell>
          <cell r="I248">
            <v>99110</v>
          </cell>
        </row>
        <row r="249">
          <cell r="B249" t="str">
            <v>PT10700009</v>
          </cell>
          <cell r="C249" t="str">
            <v>1.000 L GRANEL VOLTRO RAS SERIES 3 API CF SAE 50</v>
          </cell>
          <cell r="D249" t="str">
            <v>PT A. MOT SERV PES</v>
          </cell>
          <cell r="E249" t="str">
            <v>VOLTRO RAS SERIES 3</v>
          </cell>
          <cell r="F249">
            <v>1</v>
          </cell>
          <cell r="G249" t="str">
            <v>ACTIVO</v>
          </cell>
          <cell r="H249">
            <v>82.07</v>
          </cell>
          <cell r="I249">
            <v>82070</v>
          </cell>
        </row>
        <row r="250">
          <cell r="B250" t="str">
            <v>PT06700004</v>
          </cell>
          <cell r="C250" t="str">
            <v>1.000 L GRANEL ACEITE 2 TIEMPOS NAUTIC PLUS NMMA TCW-3</v>
          </cell>
          <cell r="D250" t="str">
            <v>PT A. MOT SERV LIG</v>
          </cell>
          <cell r="E250" t="str">
            <v>2 TIEMPOS NAUTIC PLUS</v>
          </cell>
          <cell r="F250">
            <v>1</v>
          </cell>
          <cell r="G250" t="str">
            <v>ACTIVO</v>
          </cell>
          <cell r="H250">
            <v>134.65</v>
          </cell>
          <cell r="I250">
            <v>134650</v>
          </cell>
        </row>
        <row r="251">
          <cell r="B251" t="str">
            <v>PT10900001</v>
          </cell>
          <cell r="C251" t="str">
            <v>1.000 L GRANEL VOLTRO SUPER PLUS API CJ-4/SN SAE 15W-40</v>
          </cell>
          <cell r="D251" t="str">
            <v>PT A. MOT SERV PES</v>
          </cell>
          <cell r="E251" t="str">
            <v>VOLTRO SUPER PLUS</v>
          </cell>
          <cell r="F251">
            <v>1</v>
          </cell>
          <cell r="G251" t="str">
            <v>ACTIVO</v>
          </cell>
          <cell r="H251">
            <v>106.94</v>
          </cell>
          <cell r="I251">
            <v>106940</v>
          </cell>
        </row>
        <row r="252">
          <cell r="B252" t="str">
            <v>PT11500017</v>
          </cell>
          <cell r="C252" t="str">
            <v>1.000 L GRANEL ACEITE GEAR OIL API GL-1 SAE 140</v>
          </cell>
          <cell r="D252" t="str">
            <v>PT A.TRANSMISIONES</v>
          </cell>
          <cell r="E252" t="str">
            <v>GEAR OIL</v>
          </cell>
          <cell r="F252">
            <v>1</v>
          </cell>
          <cell r="G252" t="str">
            <v>ACTIVO</v>
          </cell>
          <cell r="H252">
            <v>89.83</v>
          </cell>
          <cell r="I252">
            <v>89830</v>
          </cell>
        </row>
        <row r="253">
          <cell r="B253" t="str">
            <v>PT12200018</v>
          </cell>
          <cell r="C253" t="str">
            <v>1.000 L GRANEL ACEITE SUPER GEAR OIL API GL-5 SAE 80W-90</v>
          </cell>
          <cell r="D253" t="str">
            <v>PT A.TRANSMISIONES</v>
          </cell>
          <cell r="E253" t="str">
            <v>SUPER GEAR OIL</v>
          </cell>
          <cell r="F253">
            <v>1</v>
          </cell>
          <cell r="G253" t="str">
            <v>ACTIVO</v>
          </cell>
          <cell r="H253">
            <v>97.8</v>
          </cell>
          <cell r="I253">
            <v>97800</v>
          </cell>
        </row>
        <row r="254">
          <cell r="B254" t="str">
            <v>PT07300007</v>
          </cell>
          <cell r="C254" t="str">
            <v>200.000 L TAMBOR MOTONIC 4 TIEMPOS SAE 20W-50</v>
          </cell>
          <cell r="D254" t="str">
            <v>PT A. MOT SERV LIG</v>
          </cell>
          <cell r="E254" t="str">
            <v>MOTONIC 4 TIEMPOS</v>
          </cell>
          <cell r="F254">
            <v>200</v>
          </cell>
          <cell r="G254" t="str">
            <v>OBSOLETO</v>
          </cell>
          <cell r="H254">
            <v>21618.13</v>
          </cell>
          <cell r="I254">
            <v>21618.13</v>
          </cell>
        </row>
        <row r="255">
          <cell r="B255" t="str">
            <v>PT09900002</v>
          </cell>
          <cell r="C255" t="str">
            <v>19.000 L CUBETA VOLTRO + PLUS API CI-4 PLUS/SL SAE 15W-40</v>
          </cell>
          <cell r="D255" t="str">
            <v>PT A. MOT SERV PES</v>
          </cell>
          <cell r="E255" t="str">
            <v>VOLTRO + PLUS</v>
          </cell>
          <cell r="F255">
            <v>19</v>
          </cell>
          <cell r="G255" t="str">
            <v>ACTIVO</v>
          </cell>
          <cell r="H255">
            <v>2010.72</v>
          </cell>
          <cell r="I255">
            <v>2010.72</v>
          </cell>
        </row>
        <row r="256">
          <cell r="B256" t="str">
            <v>PT09900003</v>
          </cell>
          <cell r="C256" t="str">
            <v>200.000 L TAMBOR VOLTRO + PLUS API CI-4 PLUS/SL SAE 15W-40</v>
          </cell>
          <cell r="D256" t="str">
            <v>PT A. MOT SERV PES</v>
          </cell>
          <cell r="E256" t="str">
            <v>VOLTRO + PLUS</v>
          </cell>
          <cell r="F256">
            <v>200</v>
          </cell>
          <cell r="G256" t="str">
            <v>ACTIVO</v>
          </cell>
          <cell r="H256">
            <v>21265.87</v>
          </cell>
          <cell r="I256">
            <v>21265.87</v>
          </cell>
        </row>
        <row r="257">
          <cell r="B257" t="str">
            <v>PT00300006</v>
          </cell>
          <cell r="C257" t="str">
            <v>1.000 L GRANEL HIDRAULICO ANTIDESGASTE AW ISO VG  68</v>
          </cell>
          <cell r="D257" t="str">
            <v>PT A.HIDRAULICOS</v>
          </cell>
          <cell r="E257" t="str">
            <v>HIDRAULICO</v>
          </cell>
          <cell r="F257">
            <v>1</v>
          </cell>
          <cell r="G257" t="str">
            <v>ACTIVO</v>
          </cell>
          <cell r="H257">
            <v>84.59</v>
          </cell>
          <cell r="I257">
            <v>84590</v>
          </cell>
        </row>
        <row r="258">
          <cell r="B258" t="str">
            <v>PT12300007</v>
          </cell>
          <cell r="C258" t="str">
            <v>1.000 L GRANEL SUPER ATF DEX III MERCON</v>
          </cell>
          <cell r="D258" t="str">
            <v>PT A.TRANSMISIONES</v>
          </cell>
          <cell r="E258" t="str">
            <v>SUPER-ATF</v>
          </cell>
          <cell r="F258">
            <v>1</v>
          </cell>
          <cell r="G258" t="str">
            <v>ACTIVO</v>
          </cell>
          <cell r="H258">
            <v>82.85</v>
          </cell>
          <cell r="I258">
            <v>82850</v>
          </cell>
        </row>
        <row r="259">
          <cell r="B259" t="str">
            <v>PT55000006</v>
          </cell>
          <cell r="C259" t="str">
            <v>3.785 L GARRAFA REFRIGERANTE CLIMATIZADO</v>
          </cell>
          <cell r="D259" t="str">
            <v>PT ANTICONGELANTES</v>
          </cell>
          <cell r="E259" t="str">
            <v>CLIMATIZADO</v>
          </cell>
          <cell r="F259">
            <v>3.7850000000000001</v>
          </cell>
          <cell r="G259" t="str">
            <v>OBSOLETO</v>
          </cell>
          <cell r="H259">
            <v>195.51</v>
          </cell>
          <cell r="I259">
            <v>782.04</v>
          </cell>
        </row>
        <row r="260">
          <cell r="B260" t="str">
            <v>PT12500003</v>
          </cell>
          <cell r="C260" t="str">
            <v>200.000 L TAMBOR ACEITE TRANSMISION CAT ALI 10W</v>
          </cell>
          <cell r="D260" t="str">
            <v>PT A.TRANSMISIONES</v>
          </cell>
          <cell r="E260" t="str">
            <v>TRANSMISION CAT-ALI</v>
          </cell>
          <cell r="F260">
            <v>200</v>
          </cell>
          <cell r="G260" t="str">
            <v>ACTIVO</v>
          </cell>
          <cell r="H260">
            <v>22412.39</v>
          </cell>
          <cell r="I260">
            <v>22412.39</v>
          </cell>
        </row>
        <row r="261">
          <cell r="B261" t="str">
            <v>PT12500004</v>
          </cell>
          <cell r="C261" t="str">
            <v>200.000 L TAMBOR TRANSMISION CAT-ALI SAE 30</v>
          </cell>
          <cell r="D261" t="str">
            <v>PT A.TRANSMISIONES</v>
          </cell>
          <cell r="E261" t="str">
            <v>TRANSMISION CAT-ALI</v>
          </cell>
          <cell r="F261">
            <v>200</v>
          </cell>
          <cell r="G261" t="str">
            <v>ACTIVO</v>
          </cell>
          <cell r="H261">
            <v>23068.240000000002</v>
          </cell>
          <cell r="I261">
            <v>23068.240000000002</v>
          </cell>
        </row>
        <row r="262">
          <cell r="B262" t="str">
            <v>PT12500005</v>
          </cell>
          <cell r="C262" t="str">
            <v>200.000 L TAMBOR ACEITE TRANSMISION CAT ALI SAE 50</v>
          </cell>
          <cell r="D262" t="str">
            <v>PT A.TRANSMISIONES</v>
          </cell>
          <cell r="E262" t="str">
            <v>TRANSMISION CAT-ALI</v>
          </cell>
          <cell r="F262">
            <v>200</v>
          </cell>
          <cell r="G262" t="str">
            <v>ACTIVO</v>
          </cell>
          <cell r="H262">
            <v>23178.99</v>
          </cell>
          <cell r="I262">
            <v>23178.99</v>
          </cell>
        </row>
        <row r="263">
          <cell r="B263" t="str">
            <v>PT09100001</v>
          </cell>
          <cell r="C263" t="str">
            <v>200.000 L TAMBOR DIESEL FERROCARRIL G-IV SAE 40</v>
          </cell>
          <cell r="D263" t="str">
            <v>PT A. MOT SERV PES</v>
          </cell>
          <cell r="E263" t="str">
            <v>DIESEL FERROCARRIL</v>
          </cell>
          <cell r="F263">
            <v>200</v>
          </cell>
          <cell r="G263" t="str">
            <v>OBSOLETO</v>
          </cell>
          <cell r="H263">
            <v>21009.22</v>
          </cell>
          <cell r="I263">
            <v>21009.22</v>
          </cell>
        </row>
        <row r="264">
          <cell r="B264" t="str">
            <v>PT12500006</v>
          </cell>
          <cell r="C264" t="str">
            <v>19.000 L CUBETA TRANSMISION CAT-ALI SAE 30</v>
          </cell>
          <cell r="D264" t="str">
            <v>PT A.TRANSMISIONES</v>
          </cell>
          <cell r="E264" t="str">
            <v>TRANSMISION CAT-ALI</v>
          </cell>
          <cell r="F264">
            <v>19</v>
          </cell>
          <cell r="G264" t="str">
            <v>ACTIVO</v>
          </cell>
          <cell r="H264">
            <v>2200.54</v>
          </cell>
          <cell r="I264">
            <v>2200.54</v>
          </cell>
        </row>
        <row r="265">
          <cell r="B265" t="str">
            <v>PT12200019</v>
          </cell>
          <cell r="C265" t="str">
            <v>1.000 L GRANEL SUPER GEAR OIL API GL-5 SAE 85W140</v>
          </cell>
          <cell r="D265" t="str">
            <v>PT A.TRANSMISIONES</v>
          </cell>
          <cell r="E265" t="str">
            <v>SUPER GEAR OIL</v>
          </cell>
          <cell r="F265">
            <v>1</v>
          </cell>
          <cell r="G265" t="str">
            <v>ACTIVO</v>
          </cell>
          <cell r="H265">
            <v>98.52</v>
          </cell>
          <cell r="I265">
            <v>98520</v>
          </cell>
        </row>
        <row r="266">
          <cell r="B266" t="str">
            <v>PT40200003</v>
          </cell>
          <cell r="C266" t="str">
            <v>0.400 KG TUBO DE GRASA BALIT COMPLEX PLUS</v>
          </cell>
          <cell r="D266" t="str">
            <v>PT GRASAS</v>
          </cell>
          <cell r="E266" t="str">
            <v>BALIT COMPLEX EP</v>
          </cell>
          <cell r="F266">
            <v>0.4</v>
          </cell>
          <cell r="G266" t="str">
            <v>ACTIVO</v>
          </cell>
          <cell r="H266">
            <v>69.42</v>
          </cell>
          <cell r="I266">
            <v>833.04</v>
          </cell>
        </row>
        <row r="267">
          <cell r="B267" t="str">
            <v>PT40200004</v>
          </cell>
          <cell r="C267" t="str">
            <v>0.850 KG TARRO GRASA SUPER BALIT COMPLEX EP 2</v>
          </cell>
          <cell r="D267" t="str">
            <v>PT GRASAS</v>
          </cell>
          <cell r="E267" t="str">
            <v>BALIT COMPLEX EP</v>
          </cell>
          <cell r="F267">
            <v>0.85</v>
          </cell>
          <cell r="G267" t="str">
            <v>OBSOLETO</v>
          </cell>
          <cell r="H267">
            <v>132.33000000000001</v>
          </cell>
          <cell r="I267">
            <v>1587.96</v>
          </cell>
        </row>
        <row r="268">
          <cell r="B268" t="str">
            <v>PT07000006</v>
          </cell>
          <cell r="C268" t="str">
            <v>0.950 L BOTELLA AK HI-ENERGY PLUS API SL SAE 25W-50</v>
          </cell>
          <cell r="D268" t="str">
            <v>PT A. MOT SERV LIG</v>
          </cell>
          <cell r="E268" t="str">
            <v>HI-ENERGY</v>
          </cell>
          <cell r="F268">
            <v>0.95</v>
          </cell>
          <cell r="G268" t="str">
            <v>OBSOLETO</v>
          </cell>
          <cell r="H268">
            <v>105.02</v>
          </cell>
          <cell r="I268">
            <v>1575.3</v>
          </cell>
        </row>
        <row r="269">
          <cell r="B269" t="str">
            <v>PT10300010</v>
          </cell>
          <cell r="C269" t="str">
            <v>5.000 L GARRAFA VOLTRO DIESEL SERIES 3 API CI-4/SL SAE 15W-40</v>
          </cell>
          <cell r="D269" t="str">
            <v>PT A. MOT SERV PES</v>
          </cell>
          <cell r="E269" t="str">
            <v>VOLTRO FORCE</v>
          </cell>
          <cell r="F269">
            <v>5</v>
          </cell>
          <cell r="G269" t="str">
            <v>OBSOLETO</v>
          </cell>
          <cell r="H269">
            <v>511.09</v>
          </cell>
          <cell r="I269">
            <v>2044.36</v>
          </cell>
        </row>
        <row r="270">
          <cell r="B270" t="str">
            <v>PT61500001</v>
          </cell>
          <cell r="C270" t="str">
            <v>1.000 PZA APLICADOR PARA TUBO DE GRASA</v>
          </cell>
          <cell r="D270" t="str">
            <v>PT ESPECIALIDADES</v>
          </cell>
          <cell r="E270" t="str">
            <v>DEFAULT</v>
          </cell>
          <cell r="F270">
            <v>1</v>
          </cell>
          <cell r="G270" t="str">
            <v>ACTIVO</v>
          </cell>
          <cell r="H270">
            <v>672.06</v>
          </cell>
          <cell r="I270">
            <v>672.06</v>
          </cell>
        </row>
        <row r="271">
          <cell r="B271" t="str">
            <v>PT10400006</v>
          </cell>
          <cell r="C271" t="str">
            <v>0.950 L BOTELLA DIESEL HI-ENERGY CF-4 SAE 25W-50</v>
          </cell>
          <cell r="D271" t="str">
            <v>PT A. MOT SERV PES</v>
          </cell>
          <cell r="E271" t="str">
            <v>VOLTRO MAX POWER</v>
          </cell>
          <cell r="F271">
            <v>0.95</v>
          </cell>
          <cell r="G271" t="str">
            <v>OBSOLETO</v>
          </cell>
          <cell r="H271">
            <v>92.66</v>
          </cell>
          <cell r="I271">
            <v>1389.8999999999999</v>
          </cell>
        </row>
        <row r="272">
          <cell r="B272" t="str">
            <v>PT10400007</v>
          </cell>
          <cell r="C272" t="str">
            <v>5.000 L GARRAFA DIESEL HI-ENERGY CF-4 SAE 25W-50</v>
          </cell>
          <cell r="D272" t="str">
            <v>PT A. MOT SERV PES</v>
          </cell>
          <cell r="E272" t="str">
            <v>VOLTRO MAX POWER</v>
          </cell>
          <cell r="F272">
            <v>5</v>
          </cell>
          <cell r="G272" t="str">
            <v>OBSOLETO</v>
          </cell>
          <cell r="H272">
            <v>492.29</v>
          </cell>
          <cell r="I272">
            <v>1969.16</v>
          </cell>
        </row>
        <row r="273">
          <cell r="B273" t="str">
            <v>PT10400009</v>
          </cell>
          <cell r="C273" t="str">
            <v>200.000 L TAMBOR  DIESEL HI-ENERGY CF-4 SAE 25W-50</v>
          </cell>
          <cell r="D273" t="str">
            <v>PT A. MOT SERV PES</v>
          </cell>
          <cell r="E273" t="str">
            <v>VOLTRO MAX POWER</v>
          </cell>
          <cell r="F273">
            <v>200</v>
          </cell>
          <cell r="G273" t="str">
            <v>OBSOLETO</v>
          </cell>
          <cell r="H273">
            <v>18479.37</v>
          </cell>
          <cell r="I273">
            <v>18479.37</v>
          </cell>
        </row>
        <row r="274">
          <cell r="B274" t="str">
            <v>PT61300001</v>
          </cell>
          <cell r="C274" t="str">
            <v>0.350 L BOTELLA LIQUIDO PARA FRENOS DOT 4</v>
          </cell>
          <cell r="D274" t="str">
            <v>PT ESPECIALIDADES</v>
          </cell>
          <cell r="E274" t="str">
            <v>LPF 4</v>
          </cell>
          <cell r="F274">
            <v>0.35</v>
          </cell>
          <cell r="G274" t="str">
            <v>ACTIVO</v>
          </cell>
          <cell r="H274">
            <v>47.21</v>
          </cell>
          <cell r="I274">
            <v>1133.04</v>
          </cell>
        </row>
        <row r="275">
          <cell r="B275" t="str">
            <v>PT61300002</v>
          </cell>
          <cell r="C275" t="str">
            <v>0.950 L BOTELLA LIQUIDO PARA FRENOS DOT 4</v>
          </cell>
          <cell r="D275" t="str">
            <v>PT ESPECIALIDADES</v>
          </cell>
          <cell r="E275" t="str">
            <v>LPF 4</v>
          </cell>
          <cell r="F275">
            <v>0.95</v>
          </cell>
          <cell r="G275" t="str">
            <v>ACTIVO</v>
          </cell>
          <cell r="H275">
            <v>120.2</v>
          </cell>
          <cell r="I275">
            <v>1442.4</v>
          </cell>
        </row>
        <row r="276">
          <cell r="B276" t="str">
            <v>PT42900001</v>
          </cell>
          <cell r="C276" t="str">
            <v>3.500 KG CUBETA GRASA CHASIS e-LIT</v>
          </cell>
          <cell r="D276" t="str">
            <v>PT GRASAS</v>
          </cell>
          <cell r="E276" t="str">
            <v>CHASIS E-LIT</v>
          </cell>
          <cell r="F276">
            <v>3.5</v>
          </cell>
          <cell r="G276" t="str">
            <v>ACTIVO</v>
          </cell>
          <cell r="H276">
            <v>414.69</v>
          </cell>
          <cell r="I276">
            <v>414.69</v>
          </cell>
        </row>
        <row r="277">
          <cell r="B277" t="str">
            <v>PT42900002</v>
          </cell>
          <cell r="C277" t="str">
            <v>16.000 KG CUBETA GRASA CHASIS e-LIT</v>
          </cell>
          <cell r="D277" t="str">
            <v>PT GRASAS</v>
          </cell>
          <cell r="E277" t="str">
            <v>CHASIS E-LIT</v>
          </cell>
          <cell r="F277">
            <v>16</v>
          </cell>
          <cell r="G277" t="str">
            <v>ACTIVO</v>
          </cell>
          <cell r="H277">
            <v>1806.8</v>
          </cell>
          <cell r="I277">
            <v>1806.8</v>
          </cell>
        </row>
        <row r="278">
          <cell r="B278" t="str">
            <v>PT42900003</v>
          </cell>
          <cell r="C278" t="str">
            <v>170.000 KG TAMBOR GRASA CHASIS e-LIT</v>
          </cell>
          <cell r="D278" t="str">
            <v>PT GRASAS</v>
          </cell>
          <cell r="E278" t="str">
            <v>CHASIS E-LIT</v>
          </cell>
          <cell r="F278">
            <v>170</v>
          </cell>
          <cell r="G278" t="str">
            <v>ACTIVO</v>
          </cell>
          <cell r="H278">
            <v>19463.45</v>
          </cell>
          <cell r="I278">
            <v>19463.45</v>
          </cell>
        </row>
        <row r="279">
          <cell r="B279" t="str">
            <v>PT42900004</v>
          </cell>
          <cell r="C279" t="str">
            <v>0.850 KG TARRO GRASA CHASIS e-LIT</v>
          </cell>
          <cell r="D279" t="str">
            <v>PT GRASAS</v>
          </cell>
          <cell r="E279" t="str">
            <v>CHASIS E-LIT</v>
          </cell>
          <cell r="F279">
            <v>0.85</v>
          </cell>
          <cell r="G279" t="str">
            <v>ACTIVO</v>
          </cell>
          <cell r="H279">
            <v>106.91</v>
          </cell>
          <cell r="I279">
            <v>1282.92</v>
          </cell>
        </row>
        <row r="280">
          <cell r="B280" t="str">
            <v>PT42900005</v>
          </cell>
          <cell r="C280" t="str">
            <v>7.000 KG CUBETA GRASA CHASIS e-LIT</v>
          </cell>
          <cell r="D280" t="str">
            <v>PT GRASAS</v>
          </cell>
          <cell r="E280" t="str">
            <v>CHASIS E-LIT</v>
          </cell>
          <cell r="F280">
            <v>7</v>
          </cell>
          <cell r="G280" t="str">
            <v>ACTIVO</v>
          </cell>
          <cell r="H280">
            <v>822.82</v>
          </cell>
          <cell r="I280">
            <v>822.82</v>
          </cell>
        </row>
        <row r="281">
          <cell r="B281" t="str">
            <v>PT42900006</v>
          </cell>
          <cell r="C281" t="str">
            <v>0.425 KG TARRO GRASA CHASIS e-LIT</v>
          </cell>
          <cell r="D281" t="str">
            <v>PT GRASAS</v>
          </cell>
          <cell r="E281" t="str">
            <v>CHASIS E-LIT</v>
          </cell>
          <cell r="F281">
            <v>0.42500000000000004</v>
          </cell>
          <cell r="G281" t="str">
            <v>ACTIVO</v>
          </cell>
          <cell r="H281">
            <v>60.32</v>
          </cell>
          <cell r="I281">
            <v>1447.68</v>
          </cell>
        </row>
        <row r="282">
          <cell r="B282" t="str">
            <v>PT42900007</v>
          </cell>
          <cell r="C282" t="str">
            <v>0.250 KG TARRO GRASA CHASIS e-LIT</v>
          </cell>
          <cell r="D282" t="str">
            <v>PT GRASAS</v>
          </cell>
          <cell r="E282" t="str">
            <v>CHASIS E-LIT</v>
          </cell>
          <cell r="F282">
            <v>0.25</v>
          </cell>
          <cell r="G282" t="str">
            <v>ACTIVO</v>
          </cell>
          <cell r="H282">
            <v>35.19</v>
          </cell>
          <cell r="I282">
            <v>844.56</v>
          </cell>
        </row>
        <row r="283">
          <cell r="B283" t="str">
            <v>PT10400011</v>
          </cell>
          <cell r="C283" t="str">
            <v>200.000 L TAMBOR  DIESEL MAX POWER SERIES 3 API CF SAE 20W-50</v>
          </cell>
          <cell r="D283" t="str">
            <v>PT A. MOT SERV PES</v>
          </cell>
          <cell r="E283" t="str">
            <v>VOLTRO MAX POWER</v>
          </cell>
          <cell r="F283">
            <v>200</v>
          </cell>
          <cell r="G283" t="str">
            <v>OBSOLETO</v>
          </cell>
          <cell r="H283">
            <v>18157.86</v>
          </cell>
          <cell r="I283">
            <v>18157.86</v>
          </cell>
        </row>
        <row r="284">
          <cell r="B284" t="str">
            <v>PT10900002</v>
          </cell>
          <cell r="C284" t="str">
            <v>200.000 L TAMBOR VOLTRO SUPER PLUS API CJ-4/SN SAE 15W-40</v>
          </cell>
          <cell r="D284" t="str">
            <v>PT A. MOT SERV PES</v>
          </cell>
          <cell r="E284" t="str">
            <v>VOLTRO SUPER PLUS</v>
          </cell>
          <cell r="F284">
            <v>200</v>
          </cell>
          <cell r="G284" t="str">
            <v>ACTIVO</v>
          </cell>
          <cell r="H284">
            <v>23035.22</v>
          </cell>
          <cell r="I284">
            <v>23035.22</v>
          </cell>
        </row>
        <row r="285">
          <cell r="B285" t="str">
            <v>PT10900003</v>
          </cell>
          <cell r="C285" t="str">
            <v>19.000 L CUBETA DIESEL VOLTRO SUPER PLUS API CJ-4/SN SAE 15W-40</v>
          </cell>
          <cell r="D285" t="str">
            <v>PT A. MOT SERV PES</v>
          </cell>
          <cell r="E285" t="str">
            <v>VOLTRO SUPER PLUS</v>
          </cell>
          <cell r="F285">
            <v>19</v>
          </cell>
          <cell r="G285" t="str">
            <v>ACTIVO</v>
          </cell>
          <cell r="H285">
            <v>2181.56</v>
          </cell>
          <cell r="I285">
            <v>2181.56</v>
          </cell>
        </row>
        <row r="286">
          <cell r="B286" t="str">
            <v>PT60400001</v>
          </cell>
          <cell r="C286" t="str">
            <v>0.250 L BOTELLA ADITIVO CLEAN YECTOR</v>
          </cell>
          <cell r="D286" t="str">
            <v>PT ESPECIALIDADES</v>
          </cell>
          <cell r="E286" t="str">
            <v>CLEAN YECTOR</v>
          </cell>
          <cell r="F286">
            <v>0.25</v>
          </cell>
          <cell r="G286" t="str">
            <v>ACTIVO</v>
          </cell>
          <cell r="H286">
            <v>34.96</v>
          </cell>
          <cell r="I286">
            <v>209.76</v>
          </cell>
        </row>
        <row r="287">
          <cell r="B287" t="str">
            <v>PT60000001</v>
          </cell>
          <cell r="C287" t="str">
            <v>0.250 L BOTELLA ADITIVO OCTAN</v>
          </cell>
          <cell r="D287" t="str">
            <v>PT ESPECIALIDADES</v>
          </cell>
          <cell r="E287" t="str">
            <v xml:space="preserve"> +OCTAN</v>
          </cell>
          <cell r="F287">
            <v>0.25</v>
          </cell>
          <cell r="G287" t="str">
            <v>ACTIVO</v>
          </cell>
          <cell r="H287">
            <v>48.2</v>
          </cell>
          <cell r="I287">
            <v>289.20000000000005</v>
          </cell>
        </row>
        <row r="288">
          <cell r="B288" t="str">
            <v>PT60900002</v>
          </cell>
          <cell r="C288" t="str">
            <v>0.250 L BOTELLA ADITIVO GAS CLEAN</v>
          </cell>
          <cell r="D288" t="str">
            <v>PT ESPECIALIDADES</v>
          </cell>
          <cell r="E288" t="str">
            <v>GAS CLEAN</v>
          </cell>
          <cell r="F288">
            <v>0.25</v>
          </cell>
          <cell r="G288" t="str">
            <v>ACTIVO</v>
          </cell>
          <cell r="H288">
            <v>34.1</v>
          </cell>
          <cell r="I288">
            <v>204.60000000000002</v>
          </cell>
        </row>
        <row r="289">
          <cell r="B289" t="str">
            <v>PT07200004</v>
          </cell>
          <cell r="C289" t="str">
            <v>0.250 L BOTELLA MOTONIC 2 TIEMPOS API TC</v>
          </cell>
          <cell r="D289" t="str">
            <v>PT A. MOT SERV LIG</v>
          </cell>
          <cell r="E289" t="str">
            <v>MOTONIC 2 TIEMPOS</v>
          </cell>
          <cell r="F289">
            <v>0.25</v>
          </cell>
          <cell r="G289" t="str">
            <v>ACTIVO</v>
          </cell>
          <cell r="H289">
            <v>34.29</v>
          </cell>
          <cell r="I289">
            <v>205.74</v>
          </cell>
        </row>
        <row r="290">
          <cell r="B290" t="str">
            <v>PT61200004</v>
          </cell>
          <cell r="C290" t="str">
            <v>0.350 L BOTELLA LIQUIDO PARA FRENOS DOT 3</v>
          </cell>
          <cell r="D290" t="str">
            <v>PT ESPECIALIDADES</v>
          </cell>
          <cell r="E290" t="str">
            <v>LPF 3</v>
          </cell>
          <cell r="F290">
            <v>0.35</v>
          </cell>
          <cell r="G290" t="str">
            <v>ACTIVO</v>
          </cell>
          <cell r="H290">
            <v>38.61</v>
          </cell>
          <cell r="I290">
            <v>926.64</v>
          </cell>
        </row>
        <row r="291">
          <cell r="B291" t="str">
            <v>PT61200005</v>
          </cell>
          <cell r="C291" t="str">
            <v>0.950 L BOTELLA LIQUIDO PARA FRENOS DOT 3</v>
          </cell>
          <cell r="D291" t="str">
            <v>PT ESPECIALIDADES</v>
          </cell>
          <cell r="E291" t="str">
            <v>LPF 3</v>
          </cell>
          <cell r="F291">
            <v>0.95</v>
          </cell>
          <cell r="G291" t="str">
            <v>ACTIVO</v>
          </cell>
          <cell r="H291">
            <v>98.06</v>
          </cell>
          <cell r="I291">
            <v>1176.72</v>
          </cell>
        </row>
        <row r="292">
          <cell r="B292" t="str">
            <v>PT60500004</v>
          </cell>
          <cell r="C292" t="str">
            <v>0.600 L DESENGRASANTE MULTIUSOS ELITE CAR CARE</v>
          </cell>
          <cell r="D292" t="str">
            <v>PT ESPECIALIDADES</v>
          </cell>
          <cell r="E292" t="str">
            <v>COSMETICOS</v>
          </cell>
          <cell r="F292">
            <v>0.6</v>
          </cell>
          <cell r="G292" t="str">
            <v>OBSOLETO</v>
          </cell>
          <cell r="H292">
            <v>54.82</v>
          </cell>
          <cell r="I292">
            <v>328.92</v>
          </cell>
        </row>
        <row r="293">
          <cell r="B293" t="str">
            <v>PT60500005</v>
          </cell>
          <cell r="C293" t="str">
            <v>0.600 L LIQUIDO LIMPIA PARABRISAS ELITE CAR CARE</v>
          </cell>
          <cell r="D293" t="str">
            <v>PT ESPECIALIDADES</v>
          </cell>
          <cell r="E293" t="str">
            <v>COSMETICOS</v>
          </cell>
          <cell r="F293">
            <v>0.6</v>
          </cell>
          <cell r="G293" t="str">
            <v>OBSOLETO</v>
          </cell>
          <cell r="H293">
            <v>43.97</v>
          </cell>
          <cell r="I293">
            <v>263.82</v>
          </cell>
        </row>
        <row r="294">
          <cell r="B294" t="str">
            <v>PT67000001</v>
          </cell>
          <cell r="C294" t="str">
            <v>0.600 L SHAMPOO PARA AUTOS ELITE CAR CARE</v>
          </cell>
          <cell r="D294" t="str">
            <v>PT ESPECIALIDADES</v>
          </cell>
          <cell r="E294" t="str">
            <v>COSMETICOS</v>
          </cell>
          <cell r="F294">
            <v>0.6</v>
          </cell>
          <cell r="G294" t="str">
            <v>OBSOLETO</v>
          </cell>
          <cell r="H294">
            <v>48.32</v>
          </cell>
          <cell r="I294">
            <v>289.92</v>
          </cell>
        </row>
        <row r="295">
          <cell r="B295" t="str">
            <v>PT60500006</v>
          </cell>
          <cell r="C295" t="str">
            <v>0.600 L ABRILLANTADOR VINIL ELITE CAR CARE</v>
          </cell>
          <cell r="D295" t="str">
            <v>PT ESPECIALIDADES</v>
          </cell>
          <cell r="E295" t="str">
            <v>COSMETICOS</v>
          </cell>
          <cell r="F295">
            <v>0.6</v>
          </cell>
          <cell r="G295" t="str">
            <v>OBSOLETO</v>
          </cell>
          <cell r="H295">
            <v>84.25</v>
          </cell>
          <cell r="I295">
            <v>505.5</v>
          </cell>
        </row>
        <row r="296">
          <cell r="B296" t="str">
            <v>PT60500007</v>
          </cell>
          <cell r="C296" t="str">
            <v>200.000 L DESENGRASANTE MULTIUSOS ELITE CAR CARE</v>
          </cell>
          <cell r="D296" t="str">
            <v>PT ESPECIALIDADES</v>
          </cell>
          <cell r="E296" t="str">
            <v>COSMETICOS</v>
          </cell>
          <cell r="F296">
            <v>200</v>
          </cell>
          <cell r="G296" t="str">
            <v>ACTIVO</v>
          </cell>
          <cell r="H296">
            <v>12303.7</v>
          </cell>
          <cell r="I296">
            <v>12303.7</v>
          </cell>
        </row>
        <row r="297">
          <cell r="B297" t="str">
            <v>PT60500008</v>
          </cell>
          <cell r="C297" t="str">
            <v>20.000 L BIDON SHAMPOO PARA AUTOS ELIT CAR CARE</v>
          </cell>
          <cell r="D297" t="str">
            <v>PT ESPECIALIDADES</v>
          </cell>
          <cell r="E297" t="str">
            <v>COSMETICOS</v>
          </cell>
          <cell r="F297">
            <v>20</v>
          </cell>
          <cell r="G297" t="str">
            <v>ACTIVO</v>
          </cell>
          <cell r="H297">
            <v>1651.4</v>
          </cell>
          <cell r="I297">
            <v>1651.4</v>
          </cell>
        </row>
        <row r="298">
          <cell r="B298" t="str">
            <v>PT60500009</v>
          </cell>
          <cell r="C298" t="str">
            <v>20.000 L BIDON DESENGRASANTE MULTIUSOS ELIT CAR CARE</v>
          </cell>
          <cell r="D298" t="str">
            <v>PT ESPECIALIDADES</v>
          </cell>
          <cell r="E298" t="str">
            <v>COSMETICOS</v>
          </cell>
          <cell r="F298">
            <v>20</v>
          </cell>
          <cell r="G298" t="str">
            <v>ACTIVO</v>
          </cell>
          <cell r="H298">
            <v>1931.92</v>
          </cell>
          <cell r="I298">
            <v>1931.92</v>
          </cell>
        </row>
        <row r="299">
          <cell r="B299" t="str">
            <v>PT60500010</v>
          </cell>
          <cell r="C299" t="str">
            <v>20.000 L BIDON LIQUIDO LIMPIA PARABRISAS ELIT CAR CARE</v>
          </cell>
          <cell r="D299" t="str">
            <v>PT ESPECIALIDADES</v>
          </cell>
          <cell r="E299" t="str">
            <v>COSMETICOS</v>
          </cell>
          <cell r="F299">
            <v>20</v>
          </cell>
          <cell r="G299" t="str">
            <v>ACTIVO</v>
          </cell>
          <cell r="H299">
            <v>1189.6099999999999</v>
          </cell>
          <cell r="I299">
            <v>1189.6099999999999</v>
          </cell>
        </row>
        <row r="300">
          <cell r="B300" t="str">
            <v>PT60500011</v>
          </cell>
          <cell r="C300" t="str">
            <v>20.000 L BIDON ABRILLANTADOR VINIL, PLASTICO,PIEL ETC. ELIT CAR CARE</v>
          </cell>
          <cell r="D300" t="str">
            <v>PT ESPECIALIDADES</v>
          </cell>
          <cell r="E300" t="str">
            <v>COSMETICOS</v>
          </cell>
          <cell r="F300">
            <v>20</v>
          </cell>
          <cell r="G300" t="str">
            <v>ACTIVO</v>
          </cell>
          <cell r="H300">
            <v>2417.38</v>
          </cell>
          <cell r="I300">
            <v>2417.38</v>
          </cell>
        </row>
        <row r="301">
          <cell r="B301" t="str">
            <v>PT00800004</v>
          </cell>
          <cell r="C301" t="str">
            <v>1.000 L GRANEL ACEITE BÄTRAK DESNA ISO VG 32</v>
          </cell>
          <cell r="D301" t="str">
            <v>PT A.INDUSTRIALES</v>
          </cell>
          <cell r="E301" t="str">
            <v>BÄTRAK DESNA</v>
          </cell>
          <cell r="F301">
            <v>1</v>
          </cell>
          <cell r="G301" t="str">
            <v>ACTIVO</v>
          </cell>
          <cell r="H301">
            <v>91.91</v>
          </cell>
          <cell r="I301">
            <v>91910</v>
          </cell>
        </row>
        <row r="302">
          <cell r="B302" t="str">
            <v>PT00800005</v>
          </cell>
          <cell r="C302" t="str">
            <v>1.000 L GRANEL ACEITE BÄTRAK DESNA ISO VG 46</v>
          </cell>
          <cell r="D302" t="str">
            <v>PT A.INDUSTRIALES</v>
          </cell>
          <cell r="E302" t="str">
            <v>BÄTRAK DESNA</v>
          </cell>
          <cell r="F302">
            <v>1</v>
          </cell>
          <cell r="G302" t="str">
            <v>ACTIVO</v>
          </cell>
          <cell r="H302">
            <v>95.47</v>
          </cell>
          <cell r="I302">
            <v>95470</v>
          </cell>
        </row>
        <row r="303">
          <cell r="B303" t="str">
            <v>PT00800006</v>
          </cell>
          <cell r="C303" t="str">
            <v>1.000 L GRANEL ACEITE BÄTRAK DESNA ISO VG 68</v>
          </cell>
          <cell r="D303" t="str">
            <v>PT A.INDUSTRIALES</v>
          </cell>
          <cell r="E303" t="str">
            <v>BÄTRAK DESNA</v>
          </cell>
          <cell r="F303">
            <v>1</v>
          </cell>
          <cell r="G303" t="str">
            <v>ACTIVO</v>
          </cell>
          <cell r="H303">
            <v>96.42</v>
          </cell>
          <cell r="I303">
            <v>96420</v>
          </cell>
        </row>
        <row r="304">
          <cell r="B304" t="str">
            <v>PT00800007</v>
          </cell>
          <cell r="C304" t="str">
            <v>1.000 L GRANEL ACEITE BÄTRAK DESNA ISO VG 100</v>
          </cell>
          <cell r="D304" t="str">
            <v>PT A.INDUSTRIALES</v>
          </cell>
          <cell r="E304" t="str">
            <v>BÄTRAK DESNA</v>
          </cell>
          <cell r="F304">
            <v>1</v>
          </cell>
          <cell r="G304" t="str">
            <v>ACTIVO</v>
          </cell>
          <cell r="H304">
            <v>97.16</v>
          </cell>
          <cell r="I304">
            <v>97160</v>
          </cell>
        </row>
        <row r="305">
          <cell r="B305" t="str">
            <v>PT00800008</v>
          </cell>
          <cell r="C305" t="str">
            <v>1.000 L GRANEL ACEITE BÄTRAK DESNA ISO VG 150</v>
          </cell>
          <cell r="D305" t="str">
            <v>PT A.INDUSTRIALES</v>
          </cell>
          <cell r="E305" t="str">
            <v>BÄTRAK DESNA</v>
          </cell>
          <cell r="F305">
            <v>1</v>
          </cell>
          <cell r="G305" t="str">
            <v>ACTIVO</v>
          </cell>
          <cell r="H305">
            <v>97.51</v>
          </cell>
          <cell r="I305">
            <v>97510</v>
          </cell>
        </row>
        <row r="306">
          <cell r="B306" t="str">
            <v>PT00800009</v>
          </cell>
          <cell r="C306" t="str">
            <v>1.000 L GRANEL ACEITE BÄTRAK DESNA ISO VG 220</v>
          </cell>
          <cell r="D306" t="str">
            <v>PT A.INDUSTRIALES</v>
          </cell>
          <cell r="E306" t="str">
            <v>BÄTRAK DESNA</v>
          </cell>
          <cell r="F306">
            <v>1</v>
          </cell>
          <cell r="G306" t="str">
            <v>ACTIVO</v>
          </cell>
          <cell r="H306">
            <v>97.46</v>
          </cell>
          <cell r="I306">
            <v>97460</v>
          </cell>
        </row>
        <row r="307">
          <cell r="B307" t="str">
            <v>PT01000004</v>
          </cell>
          <cell r="C307" t="str">
            <v>1.000 L GRANEL ACEITE BÄTRAK DESNA HVI ISO VG 46</v>
          </cell>
          <cell r="D307" t="str">
            <v>PT A.INDUSTRIALES</v>
          </cell>
          <cell r="E307" t="str">
            <v>BÄTRAK DESNA HVI</v>
          </cell>
          <cell r="F307">
            <v>1</v>
          </cell>
          <cell r="G307" t="str">
            <v>ACTIVO</v>
          </cell>
          <cell r="H307">
            <v>115.15</v>
          </cell>
          <cell r="I307">
            <v>115150</v>
          </cell>
        </row>
        <row r="308">
          <cell r="B308" t="str">
            <v>PT01000005</v>
          </cell>
          <cell r="C308" t="str">
            <v>1.000 L GRANEL ACEITE BÄTRAK DESNA HVI ISO VG 68</v>
          </cell>
          <cell r="D308" t="str">
            <v>PT A.INDUSTRIALES</v>
          </cell>
          <cell r="E308" t="str">
            <v>BÄTRAK DESNA HVI</v>
          </cell>
          <cell r="F308">
            <v>1</v>
          </cell>
          <cell r="G308" t="str">
            <v>ACTIVO</v>
          </cell>
          <cell r="H308">
            <v>128.46</v>
          </cell>
          <cell r="I308">
            <v>128460.00000000001</v>
          </cell>
        </row>
        <row r="309">
          <cell r="B309" t="str">
            <v>PT00900002</v>
          </cell>
          <cell r="C309" t="str">
            <v>1.000 L GRANEL ACEITE BÄTRAK DESNA FZ ISO VG 46</v>
          </cell>
          <cell r="D309" t="str">
            <v>PT A.INDUSTRIALES</v>
          </cell>
          <cell r="E309" t="str">
            <v>BÄTRAK DESNA FZ</v>
          </cell>
          <cell r="F309">
            <v>1</v>
          </cell>
          <cell r="G309" t="str">
            <v>ACTIVO</v>
          </cell>
          <cell r="H309">
            <v>101.15</v>
          </cell>
          <cell r="I309">
            <v>101150</v>
          </cell>
        </row>
        <row r="310">
          <cell r="B310" t="str">
            <v>PT01200001</v>
          </cell>
          <cell r="C310" t="str">
            <v>1.000 L GRANEL ACEITE BÄTRAK DESNA SYNTHEX ISO VG 32</v>
          </cell>
          <cell r="D310" t="str">
            <v>PT A.INDUSTRIALES</v>
          </cell>
          <cell r="E310" t="str">
            <v>BÄTRAK DESNA SYNTEX</v>
          </cell>
          <cell r="F310">
            <v>1</v>
          </cell>
          <cell r="G310" t="str">
            <v>ACTIVO</v>
          </cell>
          <cell r="H310">
            <v>176.43</v>
          </cell>
          <cell r="I310">
            <v>176430</v>
          </cell>
        </row>
        <row r="311">
          <cell r="B311" t="str">
            <v>PT01200003</v>
          </cell>
          <cell r="C311" t="str">
            <v>1.000 L GRANEL ACEITE BÄTRAK DESNA SYNTHEX ISO VG 68</v>
          </cell>
          <cell r="D311" t="str">
            <v>PT A.INDUSTRIALES</v>
          </cell>
          <cell r="E311" t="str">
            <v>BÄTRAK DESNA SYNTEX</v>
          </cell>
          <cell r="F311">
            <v>1</v>
          </cell>
          <cell r="G311" t="str">
            <v>ACTIVO</v>
          </cell>
          <cell r="H311">
            <v>197.98</v>
          </cell>
          <cell r="I311">
            <v>197980</v>
          </cell>
        </row>
        <row r="312">
          <cell r="B312" t="str">
            <v>PT05300002</v>
          </cell>
          <cell r="C312" t="str">
            <v>1.000 L GRANEL ACEITE BÄTRAK ZOLOVIC ISO VG 68</v>
          </cell>
          <cell r="D312" t="str">
            <v>PT A.INDUSTRIALES</v>
          </cell>
          <cell r="E312" t="str">
            <v>BÄTRAK ZOLOVIC</v>
          </cell>
          <cell r="F312">
            <v>1</v>
          </cell>
          <cell r="G312" t="str">
            <v>ACTIVO</v>
          </cell>
          <cell r="H312">
            <v>99.95</v>
          </cell>
          <cell r="I312">
            <v>99950</v>
          </cell>
        </row>
        <row r="313">
          <cell r="B313" t="str">
            <v>PT02300004</v>
          </cell>
          <cell r="C313" t="str">
            <v>1.000 L GRANEL ACEITE BÄTRAK KHOROL ISO VG 68</v>
          </cell>
          <cell r="D313" t="str">
            <v>PT A.INDUSTRIALES</v>
          </cell>
          <cell r="E313" t="str">
            <v>BÄTRAK KHOROL</v>
          </cell>
          <cell r="F313">
            <v>1</v>
          </cell>
          <cell r="G313" t="str">
            <v>ACTIVO</v>
          </cell>
          <cell r="H313">
            <v>98.87</v>
          </cell>
          <cell r="I313">
            <v>98870</v>
          </cell>
        </row>
        <row r="314">
          <cell r="B314" t="str">
            <v>PT02300007</v>
          </cell>
          <cell r="C314" t="str">
            <v>1.000 L GRANEL ACEITE BÄTRAK KHOROL ISO VG 220</v>
          </cell>
          <cell r="D314" t="str">
            <v>PT A.INDUSTRIALES</v>
          </cell>
          <cell r="E314" t="str">
            <v>BÄTRAK KHOROL</v>
          </cell>
          <cell r="F314">
            <v>1</v>
          </cell>
          <cell r="G314" t="str">
            <v>ACTIVO</v>
          </cell>
          <cell r="H314">
            <v>99.43</v>
          </cell>
          <cell r="I314">
            <v>99430</v>
          </cell>
        </row>
        <row r="315">
          <cell r="B315" t="str">
            <v>PT05100003</v>
          </cell>
          <cell r="C315" t="str">
            <v>1.000 L GRANEL ACEITE BÄTRAK ZOLOVE ISO VG 22</v>
          </cell>
          <cell r="D315" t="str">
            <v>PT A.INDUSTRIALES</v>
          </cell>
          <cell r="E315" t="str">
            <v>BÄTRAK ZOLOVE</v>
          </cell>
          <cell r="F315">
            <v>1</v>
          </cell>
          <cell r="G315" t="str">
            <v>ACTIVO</v>
          </cell>
          <cell r="H315">
            <v>87.62</v>
          </cell>
          <cell r="I315">
            <v>87620</v>
          </cell>
        </row>
        <row r="316">
          <cell r="B316" t="str">
            <v>PT05100005</v>
          </cell>
          <cell r="C316" t="str">
            <v>1.000 L GRANEL ACEITE BÄTRAK ZOLOVE ISO VG 46</v>
          </cell>
          <cell r="D316" t="str">
            <v>PT A.INDUSTRIALES</v>
          </cell>
          <cell r="E316" t="str">
            <v>BÄTRAK ZOLOVE</v>
          </cell>
          <cell r="F316">
            <v>1</v>
          </cell>
          <cell r="G316" t="str">
            <v>ACTIVO</v>
          </cell>
          <cell r="H316">
            <v>94.24</v>
          </cell>
          <cell r="I316">
            <v>94240</v>
          </cell>
        </row>
        <row r="317">
          <cell r="B317" t="str">
            <v>PT05100006</v>
          </cell>
          <cell r="C317" t="str">
            <v>1.000 L GRANEL ACEITE BÄTRAK ZOLOVE ISO VG 68</v>
          </cell>
          <cell r="D317" t="str">
            <v>PT A.INDUSTRIALES</v>
          </cell>
          <cell r="E317" t="str">
            <v>BÄTRAK ZOLOVE</v>
          </cell>
          <cell r="F317">
            <v>1</v>
          </cell>
          <cell r="G317" t="str">
            <v>ACTIVO</v>
          </cell>
          <cell r="H317">
            <v>95.83</v>
          </cell>
          <cell r="I317">
            <v>95830</v>
          </cell>
        </row>
        <row r="318">
          <cell r="B318" t="str">
            <v>PT05100008</v>
          </cell>
          <cell r="C318" t="str">
            <v>1.000 L GRANEL ACEITE BÄTRAK ZOLOVE ISO VG 150</v>
          </cell>
          <cell r="D318" t="str">
            <v>PT A.INDUSTRIALES</v>
          </cell>
          <cell r="E318" t="str">
            <v>BÄTRAK ZOLOVE</v>
          </cell>
          <cell r="F318">
            <v>1</v>
          </cell>
          <cell r="G318" t="str">
            <v>ACTIVO</v>
          </cell>
          <cell r="H318">
            <v>96.62</v>
          </cell>
          <cell r="I318">
            <v>96620</v>
          </cell>
        </row>
        <row r="319">
          <cell r="B319" t="str">
            <v>PT05100009</v>
          </cell>
          <cell r="C319" t="str">
            <v>1.000 L GRANEL ACEITE BÄTRAK ZOLOVE ISO VG 220</v>
          </cell>
          <cell r="D319" t="str">
            <v>PT A.INDUSTRIALES</v>
          </cell>
          <cell r="E319" t="str">
            <v>BÄTRAK ZOLOVE</v>
          </cell>
          <cell r="F319">
            <v>1</v>
          </cell>
          <cell r="G319" t="str">
            <v>ACTIVO</v>
          </cell>
          <cell r="H319">
            <v>96.67</v>
          </cell>
          <cell r="I319">
            <v>96670</v>
          </cell>
        </row>
        <row r="320">
          <cell r="B320" t="str">
            <v>PT03100001</v>
          </cell>
          <cell r="C320" t="str">
            <v>1.000 L GRANEL ACEITE BÄTRAK KRASNE ISO VG 32</v>
          </cell>
          <cell r="D320" t="str">
            <v>PT A.INDUSTRIALES</v>
          </cell>
          <cell r="E320" t="str">
            <v>BÄTRAK KRASNE</v>
          </cell>
          <cell r="F320">
            <v>1</v>
          </cell>
          <cell r="G320" t="str">
            <v>ACTIVO</v>
          </cell>
          <cell r="H320">
            <v>127.51</v>
          </cell>
          <cell r="I320">
            <v>127510</v>
          </cell>
        </row>
        <row r="321">
          <cell r="B321" t="str">
            <v>PT03100002</v>
          </cell>
          <cell r="C321" t="str">
            <v>1.000 L GRANEL ACEITE BÄTRAK KRASNE ISO VG 46</v>
          </cell>
          <cell r="D321" t="str">
            <v>PT A.INDUSTRIALES</v>
          </cell>
          <cell r="E321" t="str">
            <v>BÄTRAK KRASNE</v>
          </cell>
          <cell r="F321">
            <v>1</v>
          </cell>
          <cell r="G321" t="str">
            <v>ACTIVO</v>
          </cell>
          <cell r="H321">
            <v>131.03</v>
          </cell>
          <cell r="I321">
            <v>131030</v>
          </cell>
        </row>
        <row r="322">
          <cell r="B322" t="str">
            <v>PT03100004</v>
          </cell>
          <cell r="C322" t="str">
            <v>1.000 L GRANEL ACEITE BÄTRAK KRASNE ISO VG 100</v>
          </cell>
          <cell r="D322" t="str">
            <v>PT A.INDUSTRIALES</v>
          </cell>
          <cell r="E322" t="str">
            <v>BÄTRAK KRASNE</v>
          </cell>
          <cell r="F322">
            <v>1</v>
          </cell>
          <cell r="G322" t="str">
            <v>ACTIVO</v>
          </cell>
          <cell r="H322">
            <v>133.54</v>
          </cell>
          <cell r="I322">
            <v>133540</v>
          </cell>
        </row>
        <row r="323">
          <cell r="B323" t="str">
            <v>PT03400001</v>
          </cell>
          <cell r="C323" t="str">
            <v>1.000 L GRANEL ACEITE BÄTRAK KRASNE SUPER PREMIUM ISO VG 32</v>
          </cell>
          <cell r="D323" t="str">
            <v>PT A.INDUSTRIALES</v>
          </cell>
          <cell r="E323" t="str">
            <v>BÄTRAK KRASNE SUPER PREMIUM</v>
          </cell>
          <cell r="F323">
            <v>1</v>
          </cell>
          <cell r="G323" t="str">
            <v>ACTIVO</v>
          </cell>
          <cell r="H323">
            <v>97.1</v>
          </cell>
          <cell r="I323">
            <v>97100</v>
          </cell>
        </row>
        <row r="324">
          <cell r="B324" t="str">
            <v>PT03400002</v>
          </cell>
          <cell r="C324" t="str">
            <v>1.000 L GRANEL ACEITE BÄTRAK KRASNE SUPER PREMIUM ISO VG 46</v>
          </cell>
          <cell r="D324" t="str">
            <v>PT A.INDUSTRIALES</v>
          </cell>
          <cell r="E324" t="str">
            <v>BÄTRAK KRASNE SUPER PREMIUM</v>
          </cell>
          <cell r="F324">
            <v>1</v>
          </cell>
          <cell r="G324" t="str">
            <v>ACTIVO</v>
          </cell>
          <cell r="H324">
            <v>98.26</v>
          </cell>
          <cell r="I324">
            <v>98260</v>
          </cell>
        </row>
        <row r="325">
          <cell r="B325" t="str">
            <v>PT03900001</v>
          </cell>
          <cell r="C325" t="str">
            <v>1.000 L GRANEL ACEITE BÄTRAK NHOPOL ISO VG 68</v>
          </cell>
          <cell r="D325" t="str">
            <v>PT A.INDUSTRIALES</v>
          </cell>
          <cell r="E325" t="str">
            <v>BÄTRAK NHOPOL</v>
          </cell>
          <cell r="F325">
            <v>1</v>
          </cell>
          <cell r="G325" t="str">
            <v>ACTIVO</v>
          </cell>
          <cell r="H325">
            <v>98.76</v>
          </cell>
          <cell r="I325">
            <v>98760</v>
          </cell>
        </row>
        <row r="326">
          <cell r="B326" t="str">
            <v>PT03900004</v>
          </cell>
          <cell r="C326" t="str">
            <v>1.000 L GRANEL ACEITE BÄTRAK NHOPOL ISO VG 220</v>
          </cell>
          <cell r="D326" t="str">
            <v>PT A.INDUSTRIALES</v>
          </cell>
          <cell r="E326" t="str">
            <v>BÄTRAK NHOPOL</v>
          </cell>
          <cell r="F326">
            <v>1</v>
          </cell>
          <cell r="G326" t="str">
            <v>ACTIVO</v>
          </cell>
          <cell r="H326">
            <v>99.88</v>
          </cell>
          <cell r="I326">
            <v>99880</v>
          </cell>
        </row>
        <row r="327">
          <cell r="B327" t="str">
            <v>PT03900006</v>
          </cell>
          <cell r="C327" t="str">
            <v>1.000 L GRANEL ACEITE BÄTRAK NHOPOL ISO VG 460</v>
          </cell>
          <cell r="D327" t="str">
            <v>PT A.INDUSTRIALES</v>
          </cell>
          <cell r="E327" t="str">
            <v>BÄTRAK NHOPOL</v>
          </cell>
          <cell r="F327">
            <v>1</v>
          </cell>
          <cell r="G327" t="str">
            <v>ACTIVO</v>
          </cell>
          <cell r="H327">
            <v>99.87</v>
          </cell>
          <cell r="I327">
            <v>99870</v>
          </cell>
        </row>
        <row r="328">
          <cell r="B328" t="str">
            <v>PT04000001</v>
          </cell>
          <cell r="C328" t="str">
            <v>1.000 L GRANEL ACEITE BÄTRAK NOVE LIGERO ISO VG 32</v>
          </cell>
          <cell r="D328" t="str">
            <v>PT A.INDUSTRIALES</v>
          </cell>
          <cell r="E328" t="str">
            <v>BÄTRAK NOVE</v>
          </cell>
          <cell r="F328">
            <v>1</v>
          </cell>
          <cell r="G328" t="str">
            <v>ACTIVO</v>
          </cell>
          <cell r="H328">
            <v>105.38</v>
          </cell>
          <cell r="I328">
            <v>105380</v>
          </cell>
        </row>
        <row r="329">
          <cell r="B329" t="str">
            <v>PT04000002</v>
          </cell>
          <cell r="C329" t="str">
            <v>1.000 L GRANEL ACEITE BÄTRAK NOVE MEDIANO ISO VG 32</v>
          </cell>
          <cell r="D329" t="str">
            <v>PT A.INDUSTRIALES</v>
          </cell>
          <cell r="E329" t="str">
            <v>BÄTRAK NOVE</v>
          </cell>
          <cell r="F329">
            <v>1</v>
          </cell>
          <cell r="G329" t="str">
            <v>ACTIVO</v>
          </cell>
          <cell r="H329">
            <v>115.35</v>
          </cell>
          <cell r="I329">
            <v>115350</v>
          </cell>
        </row>
        <row r="330">
          <cell r="B330" t="str">
            <v>PT04000004</v>
          </cell>
          <cell r="C330" t="str">
            <v>1.000 L GRANEL ACEITE BÄTRAK NOVE EXTRAPESADO ISO VG 32</v>
          </cell>
          <cell r="D330" t="str">
            <v>PT A.INDUSTRIALES</v>
          </cell>
          <cell r="E330" t="str">
            <v>BÄTRAK NOVE</v>
          </cell>
          <cell r="F330">
            <v>1</v>
          </cell>
          <cell r="G330" t="str">
            <v>ACTIVO</v>
          </cell>
          <cell r="H330">
            <v>136.22</v>
          </cell>
          <cell r="I330">
            <v>136220</v>
          </cell>
        </row>
        <row r="331">
          <cell r="B331" t="str">
            <v>PT05000001</v>
          </cell>
          <cell r="C331" t="str">
            <v>1.000 L GRANEL ACEITE BÄTRAK SUPER NOVE</v>
          </cell>
          <cell r="D331" t="str">
            <v>PT A.INDUSTRIALES</v>
          </cell>
          <cell r="E331" t="str">
            <v>BÄTRAK SUPER NOVE</v>
          </cell>
          <cell r="F331">
            <v>1</v>
          </cell>
          <cell r="G331" t="str">
            <v>ACTIVO</v>
          </cell>
          <cell r="H331">
            <v>177.65</v>
          </cell>
          <cell r="I331">
            <v>177650</v>
          </cell>
        </row>
        <row r="332">
          <cell r="B332" t="str">
            <v>PT02100001</v>
          </cell>
          <cell r="C332" t="str">
            <v>1.000 L GRANEL ACEITE BÄTRAK KHERSON EP</v>
          </cell>
          <cell r="D332" t="str">
            <v>PT A.INDUSTRIALES</v>
          </cell>
          <cell r="E332" t="str">
            <v>BÄTRAK KHERSON EP</v>
          </cell>
          <cell r="F332">
            <v>1</v>
          </cell>
          <cell r="G332" t="str">
            <v>ACTIVO</v>
          </cell>
          <cell r="H332">
            <v>212.62</v>
          </cell>
          <cell r="I332">
            <v>212620</v>
          </cell>
        </row>
        <row r="333">
          <cell r="B333" t="str">
            <v>PT04800001</v>
          </cell>
          <cell r="C333" t="str">
            <v>1.000 L GRANEL ACEITE BÄTRAK SOLCOV ISO VG-32</v>
          </cell>
          <cell r="D333" t="str">
            <v>PT A.INDUSTRIALES</v>
          </cell>
          <cell r="E333" t="str">
            <v>BÄTRAK SOLCOV</v>
          </cell>
          <cell r="F333">
            <v>1</v>
          </cell>
          <cell r="G333" t="str">
            <v>ACTIVO</v>
          </cell>
          <cell r="H333">
            <v>101.05</v>
          </cell>
          <cell r="I333">
            <v>101050</v>
          </cell>
        </row>
        <row r="334">
          <cell r="B334" t="str">
            <v>PT04900001</v>
          </cell>
          <cell r="C334" t="str">
            <v>1.000 L GRANEL ACEITE BÄTRAK SOLCOV PREMIUM ISO VG-32</v>
          </cell>
          <cell r="D334" t="str">
            <v>PT A.INDUSTRIALES</v>
          </cell>
          <cell r="E334" t="str">
            <v>BÄTRAK SOLCOV PREMIUM</v>
          </cell>
          <cell r="F334">
            <v>1</v>
          </cell>
          <cell r="G334" t="str">
            <v>ACTIVO</v>
          </cell>
          <cell r="H334">
            <v>102.93</v>
          </cell>
          <cell r="I334">
            <v>102930</v>
          </cell>
        </row>
        <row r="335">
          <cell r="B335" t="str">
            <v>PT03600001</v>
          </cell>
          <cell r="C335" t="str">
            <v>1.000 L GRANEL ACEITE BÄTRAK LESK ISO VG 22</v>
          </cell>
          <cell r="D335" t="str">
            <v>PT A.INDUSTRIALES</v>
          </cell>
          <cell r="E335" t="str">
            <v>BÄTRAK LESK</v>
          </cell>
          <cell r="F335">
            <v>1</v>
          </cell>
          <cell r="G335" t="str">
            <v>ACTIVO</v>
          </cell>
          <cell r="H335">
            <v>124.23</v>
          </cell>
          <cell r="I335">
            <v>124230</v>
          </cell>
        </row>
        <row r="336">
          <cell r="B336" t="str">
            <v>PT03600002</v>
          </cell>
          <cell r="C336" t="str">
            <v>1.000 L GRANEL ACEITE BÄTRAK LESK ISO VG 32</v>
          </cell>
          <cell r="D336" t="str">
            <v>PT A.INDUSTRIALES</v>
          </cell>
          <cell r="E336" t="str">
            <v>BÄTRAK LESK</v>
          </cell>
          <cell r="F336">
            <v>1</v>
          </cell>
          <cell r="G336" t="str">
            <v>ACTIVO</v>
          </cell>
          <cell r="H336">
            <v>124.62</v>
          </cell>
          <cell r="I336">
            <v>124620</v>
          </cell>
        </row>
        <row r="337">
          <cell r="B337" t="str">
            <v>PT02200001</v>
          </cell>
          <cell r="C337" t="str">
            <v>1.000 L GRANEL ACEITE BÄTRAK KHOPIL SAE 40</v>
          </cell>
          <cell r="D337" t="str">
            <v>PT A.INDUSTRIALES</v>
          </cell>
          <cell r="E337" t="str">
            <v>BÄTRAK KHOPIL</v>
          </cell>
          <cell r="F337">
            <v>1</v>
          </cell>
          <cell r="G337" t="str">
            <v>ACTIVO</v>
          </cell>
          <cell r="H337">
            <v>119.62</v>
          </cell>
          <cell r="I337">
            <v>119620</v>
          </cell>
        </row>
        <row r="338">
          <cell r="B338" t="str">
            <v>PT02000001</v>
          </cell>
          <cell r="C338" t="str">
            <v>1.000 L GRANEL ACEITE BÄTRAK IVANO</v>
          </cell>
          <cell r="D338" t="str">
            <v>PT A.INDUSTRIALES</v>
          </cell>
          <cell r="E338" t="str">
            <v>BÄTRAK IVANO</v>
          </cell>
          <cell r="F338">
            <v>1</v>
          </cell>
          <cell r="G338" t="str">
            <v>ACTIVO</v>
          </cell>
          <cell r="H338">
            <v>88.09</v>
          </cell>
          <cell r="I338">
            <v>88090</v>
          </cell>
        </row>
        <row r="339">
          <cell r="B339" t="str">
            <v>PT01600001</v>
          </cell>
          <cell r="C339" t="str">
            <v>1.000 L GRANEL ACEITE BÄTRAK GULFSEA SUPERBEAR 3008</v>
          </cell>
          <cell r="D339" t="str">
            <v>PT A.INDUSTRIALES</v>
          </cell>
          <cell r="E339" t="str">
            <v>BÄTRAK GULFSEA</v>
          </cell>
          <cell r="F339">
            <v>1</v>
          </cell>
          <cell r="G339" t="str">
            <v>ACTIVO</v>
          </cell>
          <cell r="H339">
            <v>100.09</v>
          </cell>
          <cell r="I339">
            <v>100090</v>
          </cell>
        </row>
        <row r="340">
          <cell r="B340" t="str">
            <v>PT01600005</v>
          </cell>
          <cell r="C340" t="str">
            <v>1.000 L GRANEL ACEITE BÄTRAK GULFSEA POWER 4030</v>
          </cell>
          <cell r="D340" t="str">
            <v>PT A.INDUSTRIALES</v>
          </cell>
          <cell r="E340" t="str">
            <v>BÄTRAK GULFSEA</v>
          </cell>
          <cell r="F340">
            <v>1</v>
          </cell>
          <cell r="G340" t="str">
            <v>ACTIVO</v>
          </cell>
          <cell r="H340">
            <v>108.12</v>
          </cell>
          <cell r="I340">
            <v>108120</v>
          </cell>
        </row>
        <row r="341">
          <cell r="B341" t="str">
            <v>PT01600006</v>
          </cell>
          <cell r="C341" t="str">
            <v>1.000 L GRANEL ACEITE BÄTRAK GULFSEA POWER 4040</v>
          </cell>
          <cell r="D341" t="str">
            <v>PT A.INDUSTRIALES</v>
          </cell>
          <cell r="E341" t="str">
            <v>BÄTRAK GULFSEA</v>
          </cell>
          <cell r="F341">
            <v>1</v>
          </cell>
          <cell r="G341" t="str">
            <v>ACTIVO</v>
          </cell>
          <cell r="H341">
            <v>110.88</v>
          </cell>
          <cell r="I341">
            <v>110880</v>
          </cell>
        </row>
        <row r="342">
          <cell r="B342" t="str">
            <v>PT01600009</v>
          </cell>
          <cell r="C342" t="str">
            <v>1.000 L GRANEL ACEITE BÄTRAK GULFSEA CYLCARE DCA 5070H</v>
          </cell>
          <cell r="D342" t="str">
            <v>PT A.INDUSTRIALES</v>
          </cell>
          <cell r="E342" t="str">
            <v>BÄTRAK GULFSEA</v>
          </cell>
          <cell r="F342">
            <v>1</v>
          </cell>
          <cell r="G342" t="str">
            <v>ACTIVO</v>
          </cell>
          <cell r="H342">
            <v>118.53</v>
          </cell>
          <cell r="I342">
            <v>118530</v>
          </cell>
        </row>
        <row r="343">
          <cell r="B343" t="str">
            <v>PT01600011</v>
          </cell>
          <cell r="C343" t="str">
            <v>1.000 L GRANEL ACEITE BÄTRAK GULFSEA POWER MDO 4012</v>
          </cell>
          <cell r="D343" t="str">
            <v>PT A.INDUSTRIALES</v>
          </cell>
          <cell r="E343" t="str">
            <v>BÄTRAK GULFSEA</v>
          </cell>
          <cell r="F343">
            <v>1</v>
          </cell>
          <cell r="G343" t="str">
            <v>ACTIVO</v>
          </cell>
          <cell r="H343">
            <v>103.3</v>
          </cell>
          <cell r="I343">
            <v>103300</v>
          </cell>
        </row>
        <row r="344">
          <cell r="B344" t="str">
            <v>PT05000002</v>
          </cell>
          <cell r="C344" t="str">
            <v>1.000 L GRANEL ACEITE BÄTRAK SUPER NOVE ISO VG 60</v>
          </cell>
          <cell r="D344" t="str">
            <v>PT A.INDUSTRIALES</v>
          </cell>
          <cell r="E344" t="str">
            <v>BÄTRAK SUPER NOVE</v>
          </cell>
          <cell r="F344">
            <v>1</v>
          </cell>
          <cell r="G344" t="str">
            <v>ACTIVO</v>
          </cell>
          <cell r="H344">
            <v>178.11</v>
          </cell>
          <cell r="I344">
            <v>178110</v>
          </cell>
        </row>
        <row r="345">
          <cell r="B345" t="str">
            <v>PT05400001</v>
          </cell>
          <cell r="C345" t="str">
            <v>1.000 L GRANEL ACEITE BÄTRAK RADOMISH B/E G-V SAE 40</v>
          </cell>
          <cell r="D345" t="str">
            <v>PT A.INDUSTRIALES</v>
          </cell>
          <cell r="E345" t="str">
            <v>DIESEL FERROCARRIL</v>
          </cell>
          <cell r="F345">
            <v>1</v>
          </cell>
          <cell r="G345" t="str">
            <v>ACTIVO</v>
          </cell>
          <cell r="H345">
            <v>106.68</v>
          </cell>
          <cell r="I345">
            <v>106680</v>
          </cell>
        </row>
        <row r="346">
          <cell r="B346" t="str">
            <v>PT04400001</v>
          </cell>
          <cell r="C346" t="str">
            <v>1.000 L GRANEL ACEITE BÄTRAK RADOMISH G-V SAE 40</v>
          </cell>
          <cell r="D346" t="str">
            <v>PT A.INDUSTRIALES</v>
          </cell>
          <cell r="E346" t="str">
            <v>BATRAK RADOMISH</v>
          </cell>
          <cell r="F346">
            <v>1</v>
          </cell>
          <cell r="G346" t="str">
            <v>ACTIVO</v>
          </cell>
          <cell r="H346">
            <v>111.29</v>
          </cell>
          <cell r="I346">
            <v>111290</v>
          </cell>
        </row>
        <row r="347">
          <cell r="B347" t="str">
            <v>PT04400006</v>
          </cell>
          <cell r="C347" t="str">
            <v>1.000 L GRANEL ACEITE BATRAK RADOMISH G-V SAE 40 B2B</v>
          </cell>
          <cell r="D347" t="str">
            <v>PT A.INDUSTRIALES</v>
          </cell>
          <cell r="E347" t="str">
            <v>BATRAK RADOMISH</v>
          </cell>
          <cell r="F347">
            <v>1</v>
          </cell>
          <cell r="G347" t="str">
            <v>ACTIVO</v>
          </cell>
          <cell r="H347">
            <v>111.98</v>
          </cell>
          <cell r="I347">
            <v>111980</v>
          </cell>
        </row>
        <row r="348">
          <cell r="B348" t="str">
            <v>PT04400007</v>
          </cell>
          <cell r="C348" t="str">
            <v>1.000 L GRANEL ACEITE BÄTRAK  KRASNE SUPER PREMIUM ISO VG 46 B2B</v>
          </cell>
          <cell r="D348" t="str">
            <v>PT A.INDUSTRIALES</v>
          </cell>
          <cell r="E348" t="str">
            <v>BÄTRAK KRASNE</v>
          </cell>
          <cell r="F348">
            <v>1</v>
          </cell>
          <cell r="G348" t="str">
            <v>ACTIVO</v>
          </cell>
          <cell r="H348">
            <v>114.1</v>
          </cell>
          <cell r="I348">
            <v>114100</v>
          </cell>
        </row>
        <row r="349">
          <cell r="B349" t="str">
            <v>PT11000001</v>
          </cell>
          <cell r="C349" t="str">
            <v>1.000 L GRANEL VOLTRO + PLUS API CI-4 PLUS/SL SAE 15W-40 B2B</v>
          </cell>
          <cell r="D349" t="str">
            <v>PT A. MOT SERV PES</v>
          </cell>
          <cell r="E349" t="str">
            <v>VOLTRO + PLUS</v>
          </cell>
          <cell r="F349">
            <v>1</v>
          </cell>
          <cell r="G349" t="str">
            <v>ACTIVO</v>
          </cell>
          <cell r="H349">
            <v>93.46</v>
          </cell>
          <cell r="I349">
            <v>93460</v>
          </cell>
        </row>
        <row r="350">
          <cell r="B350" t="str">
            <v>PT10300015</v>
          </cell>
          <cell r="C350" t="str">
            <v>1.000 L GRANEL VOLTRO DIESEL FORCE API CI-4/SL SAE 15W-40 B2B</v>
          </cell>
          <cell r="D350" t="str">
            <v>PT A. MOT SERV PES</v>
          </cell>
          <cell r="E350" t="str">
            <v>DIESEL VOLTRO PLUS</v>
          </cell>
          <cell r="F350">
            <v>1</v>
          </cell>
          <cell r="G350" t="str">
            <v>ACTIVO</v>
          </cell>
          <cell r="H350">
            <v>86.18</v>
          </cell>
          <cell r="I350">
            <v>86180</v>
          </cell>
        </row>
        <row r="351">
          <cell r="B351" t="str">
            <v>PT00800013</v>
          </cell>
          <cell r="C351" t="str">
            <v>19.000 L CUBETA ACEITE BÄTRAK DESNA ISO VG  10</v>
          </cell>
          <cell r="D351" t="str">
            <v>PT A.INDUSTRIALES</v>
          </cell>
          <cell r="E351" t="str">
            <v>BÄTRAK DESNA</v>
          </cell>
          <cell r="F351">
            <v>19</v>
          </cell>
          <cell r="G351" t="str">
            <v>ACTIVO</v>
          </cell>
          <cell r="H351">
            <v>1838.79</v>
          </cell>
          <cell r="I351">
            <v>1838.79</v>
          </cell>
        </row>
        <row r="352">
          <cell r="B352" t="str">
            <v>PT00800014</v>
          </cell>
          <cell r="C352" t="str">
            <v>19.000 L CUBETA ACEITE BÄTRAK DESNA ISO VG  15</v>
          </cell>
          <cell r="D352" t="str">
            <v>PT A.INDUSTRIALES</v>
          </cell>
          <cell r="E352" t="str">
            <v>BÄTRAK DESNA</v>
          </cell>
          <cell r="F352">
            <v>19</v>
          </cell>
          <cell r="G352" t="str">
            <v>ACTIVO</v>
          </cell>
          <cell r="H352">
            <v>1794.67</v>
          </cell>
          <cell r="I352">
            <v>1794.67</v>
          </cell>
        </row>
        <row r="353">
          <cell r="B353" t="str">
            <v>PT00800015</v>
          </cell>
          <cell r="C353" t="str">
            <v>19.000 L CUBETA ACEITE BÄTRAK DESNA ISO VG  22</v>
          </cell>
          <cell r="D353" t="str">
            <v>PT A.INDUSTRIALES</v>
          </cell>
          <cell r="E353" t="str">
            <v>BÄTRAK DESNA</v>
          </cell>
          <cell r="F353">
            <v>19</v>
          </cell>
          <cell r="G353" t="str">
            <v>ACTIVO</v>
          </cell>
          <cell r="H353">
            <v>1814.3</v>
          </cell>
          <cell r="I353">
            <v>1814.3</v>
          </cell>
        </row>
        <row r="354">
          <cell r="B354" t="str">
            <v>PT00800016</v>
          </cell>
          <cell r="C354" t="str">
            <v>19.000 L CUBETA ACEITE BÄTRAK DESNA ISO VG  32</v>
          </cell>
          <cell r="D354" t="str">
            <v>PT A.INDUSTRIALES</v>
          </cell>
          <cell r="E354" t="str">
            <v>BÄTRAK DESNA</v>
          </cell>
          <cell r="F354">
            <v>19</v>
          </cell>
          <cell r="G354" t="str">
            <v>ACTIVO</v>
          </cell>
          <cell r="H354">
            <v>1885.11</v>
          </cell>
          <cell r="I354">
            <v>1885.11</v>
          </cell>
        </row>
        <row r="355">
          <cell r="B355" t="str">
            <v>PT00800017</v>
          </cell>
          <cell r="C355" t="str">
            <v>19.000 L CUBETA ACEITE BÄTRAK DESNA ISO VG  46</v>
          </cell>
          <cell r="D355" t="str">
            <v>PT A.INDUSTRIALES</v>
          </cell>
          <cell r="E355" t="str">
            <v>BÄTRAK DESNA</v>
          </cell>
          <cell r="F355">
            <v>19</v>
          </cell>
          <cell r="G355" t="str">
            <v>ACTIVO</v>
          </cell>
          <cell r="H355">
            <v>1952.65</v>
          </cell>
          <cell r="I355">
            <v>1952.65</v>
          </cell>
        </row>
        <row r="356">
          <cell r="B356" t="str">
            <v>PT00800018</v>
          </cell>
          <cell r="C356" t="str">
            <v>19.000 L CUBETA ACEITE BÄTRAK DESNA ISO VG  68</v>
          </cell>
          <cell r="D356" t="str">
            <v>PT A.INDUSTRIALES</v>
          </cell>
          <cell r="E356" t="str">
            <v>BÄTRAK DESNA</v>
          </cell>
          <cell r="F356">
            <v>19</v>
          </cell>
          <cell r="G356" t="str">
            <v>ACTIVO</v>
          </cell>
          <cell r="H356">
            <v>1970.8</v>
          </cell>
          <cell r="I356">
            <v>1970.8</v>
          </cell>
        </row>
        <row r="357">
          <cell r="B357" t="str">
            <v>PT00800019</v>
          </cell>
          <cell r="C357" t="str">
            <v>19.000 L CUBETA ACEITE BÄTRAK DESNA ISO VG  100</v>
          </cell>
          <cell r="D357" t="str">
            <v>PT A.INDUSTRIALES</v>
          </cell>
          <cell r="E357" t="str">
            <v>BÄTRAK DESNA</v>
          </cell>
          <cell r="F357">
            <v>19</v>
          </cell>
          <cell r="G357" t="str">
            <v>ACTIVO</v>
          </cell>
          <cell r="H357">
            <v>1984.7</v>
          </cell>
          <cell r="I357">
            <v>1984.7</v>
          </cell>
        </row>
        <row r="358">
          <cell r="B358" t="str">
            <v>PT00800020</v>
          </cell>
          <cell r="C358" t="str">
            <v>19.000 L CUBETA ACEITE BÄTRAK DESNA ISO VG  150</v>
          </cell>
          <cell r="D358" t="str">
            <v>PT A.INDUSTRIALES</v>
          </cell>
          <cell r="E358" t="str">
            <v>BÄTRAK DESNA</v>
          </cell>
          <cell r="F358">
            <v>19</v>
          </cell>
          <cell r="G358" t="str">
            <v>ACTIVO</v>
          </cell>
          <cell r="H358">
            <v>1991.42</v>
          </cell>
          <cell r="I358">
            <v>1991.42</v>
          </cell>
        </row>
        <row r="359">
          <cell r="B359" t="str">
            <v>PT00800021</v>
          </cell>
          <cell r="C359" t="str">
            <v>19.000 L CUBETA ACEITE BÄTRAK DESNA ISO VG  220</v>
          </cell>
          <cell r="D359" t="str">
            <v>PT A.INDUSTRIALES</v>
          </cell>
          <cell r="E359" t="str">
            <v>BÄTRAK DESNA</v>
          </cell>
          <cell r="F359">
            <v>19</v>
          </cell>
          <cell r="G359" t="str">
            <v>ACTIVO</v>
          </cell>
          <cell r="H359">
            <v>1990.23</v>
          </cell>
          <cell r="I359">
            <v>1990.23</v>
          </cell>
        </row>
        <row r="360">
          <cell r="B360" t="str">
            <v>PT00800022</v>
          </cell>
          <cell r="C360" t="str">
            <v>19.000 L CUBETA ACEITE BÄTRAK DESNA ISO VG  320</v>
          </cell>
          <cell r="D360" t="str">
            <v>PT A.INDUSTRIALES</v>
          </cell>
          <cell r="E360" t="str">
            <v>BÄTRAK DESNA</v>
          </cell>
          <cell r="F360">
            <v>19</v>
          </cell>
          <cell r="G360" t="str">
            <v>ACTIVO</v>
          </cell>
          <cell r="H360">
            <v>1861.85</v>
          </cell>
          <cell r="I360">
            <v>1861.85</v>
          </cell>
        </row>
        <row r="361">
          <cell r="B361" t="str">
            <v>PT00800023</v>
          </cell>
          <cell r="C361" t="str">
            <v>19.000 L CUBETA ACEITE BÄTRAK DESNA ISO VG  460</v>
          </cell>
          <cell r="D361" t="str">
            <v>PT A.INDUSTRIALES</v>
          </cell>
          <cell r="E361" t="str">
            <v>BÄTRAK DESNA</v>
          </cell>
          <cell r="F361">
            <v>19</v>
          </cell>
          <cell r="G361" t="str">
            <v>ACTIVO</v>
          </cell>
          <cell r="H361">
            <v>1994.92</v>
          </cell>
          <cell r="I361">
            <v>1994.92</v>
          </cell>
        </row>
        <row r="362">
          <cell r="B362" t="str">
            <v>PT00800024</v>
          </cell>
          <cell r="C362" t="str">
            <v>19.000 L CUBETA ACEITE BÄTRAK DESNA ISO VG  680</v>
          </cell>
          <cell r="D362" t="str">
            <v>PT A.INDUSTRIALES</v>
          </cell>
          <cell r="E362" t="str">
            <v>BÄTRAK DESNA</v>
          </cell>
          <cell r="F362">
            <v>19</v>
          </cell>
          <cell r="G362" t="str">
            <v>ACTIVO</v>
          </cell>
          <cell r="H362">
            <v>1991.66</v>
          </cell>
          <cell r="I362">
            <v>1991.66</v>
          </cell>
        </row>
        <row r="363">
          <cell r="B363" t="str">
            <v>PT01000007</v>
          </cell>
          <cell r="C363" t="str">
            <v>19.000 L CUBETA ACEITE BÄTRAK DESNA HVI ISO VG  15</v>
          </cell>
          <cell r="D363" t="str">
            <v>PT A.INDUSTRIALES</v>
          </cell>
          <cell r="E363" t="str">
            <v>BÄTRAK DESNA HVI</v>
          </cell>
          <cell r="F363">
            <v>19</v>
          </cell>
          <cell r="G363" t="str">
            <v>ACTIVO</v>
          </cell>
          <cell r="H363">
            <v>2099.7399999999998</v>
          </cell>
          <cell r="I363">
            <v>2099.7399999999998</v>
          </cell>
        </row>
        <row r="364">
          <cell r="B364" t="str">
            <v>PT01000008</v>
          </cell>
          <cell r="C364" t="str">
            <v>19.000 L CUBETA ACEITE BÄTRAK DESNA HVI ISO VG  22</v>
          </cell>
          <cell r="D364" t="str">
            <v>PT A.INDUSTRIALES</v>
          </cell>
          <cell r="E364" t="str">
            <v>BÄTRAK DESNA HVI</v>
          </cell>
          <cell r="F364">
            <v>19</v>
          </cell>
          <cell r="G364" t="str">
            <v>ACTIVO</v>
          </cell>
          <cell r="H364">
            <v>2086.9</v>
          </cell>
          <cell r="I364">
            <v>2086.9</v>
          </cell>
        </row>
        <row r="365">
          <cell r="B365" t="str">
            <v>PT01000009</v>
          </cell>
          <cell r="C365" t="str">
            <v>19.000 L CUBETA ACEITE BÄTRAK DESNA HVI ISO VG 32</v>
          </cell>
          <cell r="D365" t="str">
            <v>PT A.INDUSTRIALES</v>
          </cell>
          <cell r="E365" t="str">
            <v>BÄTRAK DESNA HVI</v>
          </cell>
          <cell r="F365">
            <v>19</v>
          </cell>
          <cell r="G365" t="str">
            <v>ACTIVO</v>
          </cell>
          <cell r="H365">
            <v>2204.12</v>
          </cell>
          <cell r="I365">
            <v>2204.12</v>
          </cell>
        </row>
        <row r="366">
          <cell r="B366" t="str">
            <v>PT01000010</v>
          </cell>
          <cell r="C366" t="str">
            <v>19.000 L CUBETA ACEITE BÄTRAK DESNA HVI ISO VG 46</v>
          </cell>
          <cell r="D366" t="str">
            <v>PT A.INDUSTRIALES</v>
          </cell>
          <cell r="E366" t="str">
            <v>BÄTRAK DESNA HVI</v>
          </cell>
          <cell r="F366">
            <v>19</v>
          </cell>
          <cell r="G366" t="str">
            <v>ACTIVO</v>
          </cell>
          <cell r="H366">
            <v>2326.5100000000002</v>
          </cell>
          <cell r="I366">
            <v>2326.5100000000002</v>
          </cell>
        </row>
        <row r="367">
          <cell r="B367" t="str">
            <v>PT01000011</v>
          </cell>
          <cell r="C367" t="str">
            <v>19.000 L CUBETA ACEITE BÄTRAK DESNA HVI ISO VG 68</v>
          </cell>
          <cell r="D367" t="str">
            <v>PT A.INDUSTRIALES</v>
          </cell>
          <cell r="E367" t="str">
            <v>BÄTRAK DESNA HVI</v>
          </cell>
          <cell r="F367">
            <v>19</v>
          </cell>
          <cell r="G367" t="str">
            <v>ACTIVO</v>
          </cell>
          <cell r="H367">
            <v>2579.52</v>
          </cell>
          <cell r="I367">
            <v>2579.52</v>
          </cell>
        </row>
        <row r="368">
          <cell r="B368" t="str">
            <v>PT01000012</v>
          </cell>
          <cell r="C368" t="str">
            <v>19.000 L CUBETA ACEITE BÄTRAK DESNA HVI ISO VG 100</v>
          </cell>
          <cell r="D368" t="str">
            <v>PT A.INDUSTRIALES</v>
          </cell>
          <cell r="E368" t="str">
            <v>BÄTRAK DESNA HVI</v>
          </cell>
          <cell r="F368">
            <v>19</v>
          </cell>
          <cell r="G368" t="str">
            <v>ACTIVO</v>
          </cell>
          <cell r="H368">
            <v>2803.94</v>
          </cell>
          <cell r="I368">
            <v>2803.94</v>
          </cell>
        </row>
        <row r="369">
          <cell r="B369" t="str">
            <v>PT00900005</v>
          </cell>
          <cell r="C369" t="str">
            <v>19.000 L CUBETA ACEITE BÄTRAK DESNA FZ ISO VG 32</v>
          </cell>
          <cell r="D369" t="str">
            <v>PT A.INDUSTRIALES</v>
          </cell>
          <cell r="E369" t="str">
            <v>BÄTRAK DESNA FZ</v>
          </cell>
          <cell r="F369">
            <v>19</v>
          </cell>
          <cell r="G369" t="str">
            <v>ACTIVO</v>
          </cell>
          <cell r="H369">
            <v>1985.19</v>
          </cell>
          <cell r="I369">
            <v>1985.19</v>
          </cell>
        </row>
        <row r="370">
          <cell r="B370" t="str">
            <v>PT00900006</v>
          </cell>
          <cell r="C370" t="str">
            <v>19.000 L CUBETA ACEITE BÄTRAK DESNA FZ ISO VG 46</v>
          </cell>
          <cell r="D370" t="str">
            <v>PT A.INDUSTRIALES</v>
          </cell>
          <cell r="E370" t="str">
            <v>BÄTRAK DESNA FZ</v>
          </cell>
          <cell r="F370">
            <v>19</v>
          </cell>
          <cell r="G370" t="str">
            <v>ACTIVO</v>
          </cell>
          <cell r="H370">
            <v>2060.83</v>
          </cell>
          <cell r="I370">
            <v>2060.83</v>
          </cell>
        </row>
        <row r="371">
          <cell r="B371" t="str">
            <v>PT00900007</v>
          </cell>
          <cell r="C371" t="str">
            <v>19.000 L CUBETA ACEITE BÄTRAK DESNA FZ ISO VG 68</v>
          </cell>
          <cell r="D371" t="str">
            <v>PT A.INDUSTRIALES</v>
          </cell>
          <cell r="E371" t="str">
            <v>BÄTRAK DESNA FZ</v>
          </cell>
          <cell r="F371">
            <v>19</v>
          </cell>
          <cell r="G371" t="str">
            <v>ACTIVO</v>
          </cell>
          <cell r="H371">
            <v>2075.19</v>
          </cell>
          <cell r="I371">
            <v>2075.19</v>
          </cell>
        </row>
        <row r="372">
          <cell r="B372" t="str">
            <v>PT00900008</v>
          </cell>
          <cell r="C372" t="str">
            <v>19.000 L CUBETA ACEITE BÄTRAK DESNA FZ ISO VG 100</v>
          </cell>
          <cell r="D372" t="str">
            <v>PT A.INDUSTRIALES</v>
          </cell>
          <cell r="E372" t="str">
            <v>BÄTRAK DESNA FZ</v>
          </cell>
          <cell r="F372">
            <v>19</v>
          </cell>
          <cell r="G372" t="str">
            <v>ACTIVO</v>
          </cell>
          <cell r="H372">
            <v>2084.96</v>
          </cell>
          <cell r="I372">
            <v>2084.96</v>
          </cell>
        </row>
        <row r="373">
          <cell r="B373" t="str">
            <v>PT01200004</v>
          </cell>
          <cell r="C373" t="str">
            <v>19.000 L CUBETA ACEITE BÄTRAK DESNA SYNTHEX ISO VG 32</v>
          </cell>
          <cell r="D373" t="str">
            <v>PT A.INDUSTRIALES</v>
          </cell>
          <cell r="E373" t="str">
            <v>BÄTRAK DESNA SYNTEX</v>
          </cell>
          <cell r="F373">
            <v>19</v>
          </cell>
          <cell r="G373" t="str">
            <v>ACTIVO</v>
          </cell>
          <cell r="H373">
            <v>3490.84</v>
          </cell>
          <cell r="I373">
            <v>3490.84</v>
          </cell>
        </row>
        <row r="374">
          <cell r="B374" t="str">
            <v>PT01200005</v>
          </cell>
          <cell r="C374" t="str">
            <v>19.000 L CUBETA ACEITE BÄTRAK DESNA SYNTHEX ISO VG 46</v>
          </cell>
          <cell r="D374" t="str">
            <v>PT A.INDUSTRIALES</v>
          </cell>
          <cell r="E374" t="str">
            <v>BÄTRAK DESNA SYNTEX</v>
          </cell>
          <cell r="F374">
            <v>19</v>
          </cell>
          <cell r="G374" t="str">
            <v>ACTIVO</v>
          </cell>
          <cell r="H374">
            <v>3577.99</v>
          </cell>
          <cell r="I374">
            <v>3577.99</v>
          </cell>
        </row>
        <row r="375">
          <cell r="B375" t="str">
            <v>PT01200006</v>
          </cell>
          <cell r="C375" t="str">
            <v>19.000 L CUBETA ACEITE BÄTRAK DESNA SYNTHEX ISO VG 68</v>
          </cell>
          <cell r="D375" t="str">
            <v>PT A.INDUSTRIALES</v>
          </cell>
          <cell r="E375" t="str">
            <v>BÄTRAK DESNA SYNTEX</v>
          </cell>
          <cell r="F375">
            <v>19</v>
          </cell>
          <cell r="G375" t="str">
            <v>ACTIVO</v>
          </cell>
          <cell r="H375">
            <v>3900.27</v>
          </cell>
          <cell r="I375">
            <v>3900.27</v>
          </cell>
        </row>
        <row r="376">
          <cell r="B376" t="str">
            <v>PT01300002</v>
          </cell>
          <cell r="C376" t="str">
            <v>19.000 L CUBETA ACEITE BÄTRAK DESNOVE</v>
          </cell>
          <cell r="D376" t="str">
            <v>PT A.INDUSTRIALES</v>
          </cell>
          <cell r="E376" t="str">
            <v>BÄTRAK DESNOVE</v>
          </cell>
          <cell r="F376">
            <v>19</v>
          </cell>
          <cell r="G376" t="str">
            <v>ACTIVO</v>
          </cell>
          <cell r="H376">
            <v>3453.49</v>
          </cell>
          <cell r="I376">
            <v>3453.49</v>
          </cell>
        </row>
        <row r="377">
          <cell r="B377" t="str">
            <v>PT05300010</v>
          </cell>
          <cell r="C377" t="str">
            <v>19.000 L CUBETA ACEITE BÄTRAK ZOLOVIC ISO VG 46</v>
          </cell>
          <cell r="D377" t="str">
            <v>PT A.INDUSTRIALES</v>
          </cell>
          <cell r="E377" t="str">
            <v>BÄTRAK ZOLOVIC</v>
          </cell>
          <cell r="F377">
            <v>19</v>
          </cell>
          <cell r="G377" t="str">
            <v>ACTIVO</v>
          </cell>
          <cell r="H377">
            <v>1969.75</v>
          </cell>
          <cell r="I377">
            <v>1969.75</v>
          </cell>
        </row>
        <row r="378">
          <cell r="B378" t="str">
            <v>PT05300011</v>
          </cell>
          <cell r="C378" t="str">
            <v>19.000 L CUBETA ACEITE BÄTRAK ZOLOVIC ISO VG 68</v>
          </cell>
          <cell r="D378" t="str">
            <v>PT A.INDUSTRIALES</v>
          </cell>
          <cell r="E378" t="str">
            <v>BÄTRAK ZOLOVIC</v>
          </cell>
          <cell r="F378">
            <v>19</v>
          </cell>
          <cell r="G378" t="str">
            <v>ACTIVO</v>
          </cell>
          <cell r="H378">
            <v>2037.81</v>
          </cell>
          <cell r="I378">
            <v>2037.81</v>
          </cell>
        </row>
        <row r="379">
          <cell r="B379" t="str">
            <v>PT05300012</v>
          </cell>
          <cell r="C379" t="str">
            <v>19.000 L CUBETA ACEITE BÄTRAK ZOLOVIC ISO VG 100</v>
          </cell>
          <cell r="D379" t="str">
            <v>PT A.INDUSTRIALES</v>
          </cell>
          <cell r="E379" t="str">
            <v>BÄTRAK ZOLOVIC</v>
          </cell>
          <cell r="F379">
            <v>19</v>
          </cell>
          <cell r="G379" t="str">
            <v>ACTIVO</v>
          </cell>
          <cell r="H379">
            <v>2051.9299999999998</v>
          </cell>
          <cell r="I379">
            <v>2051.9299999999998</v>
          </cell>
        </row>
        <row r="380">
          <cell r="B380" t="str">
            <v>PT05300013</v>
          </cell>
          <cell r="C380" t="str">
            <v>19.000 L CUBETA ACEITE BÄTRAK ZOLOVIC ISO VG 150</v>
          </cell>
          <cell r="D380" t="str">
            <v>PT A.INDUSTRIALES</v>
          </cell>
          <cell r="E380" t="str">
            <v>BÄTRAK ZOLOVIC</v>
          </cell>
          <cell r="F380">
            <v>19</v>
          </cell>
          <cell r="G380" t="str">
            <v>ACTIVO</v>
          </cell>
          <cell r="H380">
            <v>2068.5100000000002</v>
          </cell>
          <cell r="I380">
            <v>2068.5100000000002</v>
          </cell>
        </row>
        <row r="381">
          <cell r="B381" t="str">
            <v>PT05300014</v>
          </cell>
          <cell r="C381" t="str">
            <v>19.000 L CUBETA ACEITE BÄTRAK ZOLOVIC ISO VG 220</v>
          </cell>
          <cell r="D381" t="str">
            <v>PT A.INDUSTRIALES</v>
          </cell>
          <cell r="E381" t="str">
            <v>BÄTRAK ZOLOVIC</v>
          </cell>
          <cell r="F381">
            <v>19</v>
          </cell>
          <cell r="G381" t="str">
            <v>ACTIVO</v>
          </cell>
          <cell r="H381">
            <v>2066.7600000000002</v>
          </cell>
          <cell r="I381">
            <v>2066.7600000000002</v>
          </cell>
        </row>
        <row r="382">
          <cell r="B382" t="str">
            <v>PT05300015</v>
          </cell>
          <cell r="C382" t="str">
            <v>19.000 L CUBETA ACEITE BÄTRAK ZOLOVIC ISO VG 320</v>
          </cell>
          <cell r="D382" t="str">
            <v>PT A.INDUSTRIALES</v>
          </cell>
          <cell r="E382" t="str">
            <v>BÄTRAK ZOLOVIC</v>
          </cell>
          <cell r="F382">
            <v>19</v>
          </cell>
          <cell r="G382" t="str">
            <v>ACTIVO</v>
          </cell>
          <cell r="H382">
            <v>2071.3000000000002</v>
          </cell>
          <cell r="I382">
            <v>2071.3000000000002</v>
          </cell>
        </row>
        <row r="383">
          <cell r="B383" t="str">
            <v>PT05300016</v>
          </cell>
          <cell r="C383" t="str">
            <v>19.000 L CUBETA ACEITE BÄTRAK ZOLOVIC ISO VG 460</v>
          </cell>
          <cell r="D383" t="str">
            <v>PT A.INDUSTRIALES</v>
          </cell>
          <cell r="E383" t="str">
            <v>BÄTRAK ZOLOVIC</v>
          </cell>
          <cell r="F383">
            <v>19</v>
          </cell>
          <cell r="G383" t="str">
            <v>ACTIVO</v>
          </cell>
          <cell r="H383">
            <v>2067.7399999999998</v>
          </cell>
          <cell r="I383">
            <v>2067.7399999999998</v>
          </cell>
        </row>
        <row r="384">
          <cell r="B384" t="str">
            <v>PT05300017</v>
          </cell>
          <cell r="C384" t="str">
            <v>19.000 L CUBETA ACEITE BÄTRAK ZOLOVIC ISO VG 680</v>
          </cell>
          <cell r="D384" t="str">
            <v>PT A.INDUSTRIALES</v>
          </cell>
          <cell r="E384" t="str">
            <v>BÄTRAK ZOLOVIC</v>
          </cell>
          <cell r="F384">
            <v>19</v>
          </cell>
          <cell r="G384" t="str">
            <v>ACTIVO</v>
          </cell>
          <cell r="H384">
            <v>2111.61</v>
          </cell>
          <cell r="I384">
            <v>2111.61</v>
          </cell>
        </row>
        <row r="385">
          <cell r="B385" t="str">
            <v>PT05300018</v>
          </cell>
          <cell r="C385" t="str">
            <v>19.000 L CUBETA ACEITE BÄTRAK ZOLOVIC ISO VG 1000</v>
          </cell>
          <cell r="D385" t="str">
            <v>PT A.INDUSTRIALES</v>
          </cell>
          <cell r="E385" t="str">
            <v>BÄTRAK ZOLOVIC</v>
          </cell>
          <cell r="F385">
            <v>19</v>
          </cell>
          <cell r="G385" t="str">
            <v>ACTIVO</v>
          </cell>
          <cell r="H385">
            <v>2109.52</v>
          </cell>
          <cell r="I385">
            <v>2109.52</v>
          </cell>
        </row>
        <row r="386">
          <cell r="B386" t="str">
            <v>PT02300012</v>
          </cell>
          <cell r="C386" t="str">
            <v>19.000 L CUBETA ACEITE BÄTRAK KHOROL ISO VG 32</v>
          </cell>
          <cell r="D386" t="str">
            <v>PT A.INDUSTRIALES</v>
          </cell>
          <cell r="E386" t="str">
            <v>BÄTRAK KHOROL</v>
          </cell>
          <cell r="F386">
            <v>19</v>
          </cell>
          <cell r="G386" t="str">
            <v>ACTIVO</v>
          </cell>
          <cell r="H386">
            <v>1928.44</v>
          </cell>
          <cell r="I386">
            <v>1928.44</v>
          </cell>
        </row>
        <row r="387">
          <cell r="B387" t="str">
            <v>PT02300013</v>
          </cell>
          <cell r="C387" t="str">
            <v>19.000 L CUBETA ACEITE BÄTRAK KHOROL ISO VG 46</v>
          </cell>
          <cell r="D387" t="str">
            <v>PT A.INDUSTRIALES</v>
          </cell>
          <cell r="E387" t="str">
            <v>BÄTRAK KHOROL</v>
          </cell>
          <cell r="F387">
            <v>19</v>
          </cell>
          <cell r="G387" t="str">
            <v>ACTIVO</v>
          </cell>
          <cell r="H387">
            <v>1997.33</v>
          </cell>
          <cell r="I387">
            <v>1997.33</v>
          </cell>
        </row>
        <row r="388">
          <cell r="B388" t="str">
            <v>PT02300014</v>
          </cell>
          <cell r="C388" t="str">
            <v>19.000 L CUBETA ACEITE BÄTRAK KHOROL ISO VG 68</v>
          </cell>
          <cell r="D388" t="str">
            <v>PT A.INDUSTRIALES</v>
          </cell>
          <cell r="E388" t="str">
            <v>BÄTRAK KHOROL</v>
          </cell>
          <cell r="F388">
            <v>19</v>
          </cell>
          <cell r="G388" t="str">
            <v>ACTIVO</v>
          </cell>
          <cell r="H388">
            <v>2016.77</v>
          </cell>
          <cell r="I388">
            <v>2016.77</v>
          </cell>
        </row>
        <row r="389">
          <cell r="B389" t="str">
            <v>PT02300015</v>
          </cell>
          <cell r="C389" t="str">
            <v>19.000 L CUBETA ACEITE BÄTRAK KHOROL ISO VG 100</v>
          </cell>
          <cell r="D389" t="str">
            <v>PT A.INDUSTRIALES</v>
          </cell>
          <cell r="E389" t="str">
            <v>BÄTRAK KHOROL</v>
          </cell>
          <cell r="F389">
            <v>19</v>
          </cell>
          <cell r="G389" t="str">
            <v>ACTIVO</v>
          </cell>
          <cell r="H389">
            <v>2026.46</v>
          </cell>
          <cell r="I389">
            <v>2026.46</v>
          </cell>
        </row>
        <row r="390">
          <cell r="B390" t="str">
            <v>PT02300016</v>
          </cell>
          <cell r="C390" t="str">
            <v>19.000 L CUBETA ACEITE BÄTRAK KHOROL ISO VG 150</v>
          </cell>
          <cell r="D390" t="str">
            <v>PT A.INDUSTRIALES</v>
          </cell>
          <cell r="E390" t="str">
            <v>BÄTRAK KHOROL</v>
          </cell>
          <cell r="F390">
            <v>19</v>
          </cell>
          <cell r="G390" t="str">
            <v>ACTIVO</v>
          </cell>
          <cell r="H390">
            <v>2024.55</v>
          </cell>
          <cell r="I390">
            <v>2024.55</v>
          </cell>
        </row>
        <row r="391">
          <cell r="B391" t="str">
            <v>PT02300017</v>
          </cell>
          <cell r="C391" t="str">
            <v>19.000 L CUBETA ACEITE BÄTRAK KHOROL ISO VG 220</v>
          </cell>
          <cell r="D391" t="str">
            <v>PT A.INDUSTRIALES</v>
          </cell>
          <cell r="E391" t="str">
            <v>BÄTRAK KHOROL</v>
          </cell>
          <cell r="F391">
            <v>19</v>
          </cell>
          <cell r="G391" t="str">
            <v>ACTIVO</v>
          </cell>
          <cell r="H391">
            <v>2029.62</v>
          </cell>
          <cell r="I391">
            <v>2029.62</v>
          </cell>
        </row>
        <row r="392">
          <cell r="B392" t="str">
            <v>PT02300018</v>
          </cell>
          <cell r="C392" t="str">
            <v>19.000 L CUBETA ACEITE BÄTRAK KHOROL ISO VG 320</v>
          </cell>
          <cell r="D392" t="str">
            <v>PT A.INDUSTRIALES</v>
          </cell>
          <cell r="E392" t="str">
            <v>BÄTRAK KHOROL</v>
          </cell>
          <cell r="F392">
            <v>19</v>
          </cell>
          <cell r="G392" t="str">
            <v>ACTIVO</v>
          </cell>
          <cell r="H392">
            <v>2040.07</v>
          </cell>
          <cell r="I392">
            <v>2040.07</v>
          </cell>
        </row>
        <row r="393">
          <cell r="B393" t="str">
            <v>PT02300019</v>
          </cell>
          <cell r="C393" t="str">
            <v>19.000 L CUBETA ACEITE BÄTRAK KHOROL ISO VG 460</v>
          </cell>
          <cell r="D393" t="str">
            <v>PT A.INDUSTRIALES</v>
          </cell>
          <cell r="E393" t="str">
            <v>BÄTRAK KHOROL</v>
          </cell>
          <cell r="F393">
            <v>19</v>
          </cell>
          <cell r="G393" t="str">
            <v>ACTIVO</v>
          </cell>
          <cell r="H393">
            <v>2032.34</v>
          </cell>
          <cell r="I393">
            <v>2032.34</v>
          </cell>
        </row>
        <row r="394">
          <cell r="B394" t="str">
            <v>PT02300020</v>
          </cell>
          <cell r="C394" t="str">
            <v>19.000 L CUBETA ACEITE BÄTRAK KHOROL ISO VG 680</v>
          </cell>
          <cell r="D394" t="str">
            <v>PT A.INDUSTRIALES</v>
          </cell>
          <cell r="E394" t="str">
            <v>BÄTRAK KHOROL</v>
          </cell>
          <cell r="F394">
            <v>19</v>
          </cell>
          <cell r="G394" t="str">
            <v>ACTIVO</v>
          </cell>
          <cell r="H394">
            <v>2070.1799999999998</v>
          </cell>
          <cell r="I394">
            <v>2070.1799999999998</v>
          </cell>
        </row>
        <row r="395">
          <cell r="B395" t="str">
            <v>PT02300021</v>
          </cell>
          <cell r="C395" t="str">
            <v>19.000 L CUBETA ACEITE BÄTRAK KHOROL ISO VG1000</v>
          </cell>
          <cell r="D395" t="str">
            <v>PT A.INDUSTRIALES</v>
          </cell>
          <cell r="E395" t="str">
            <v>BÄTRAK KHOROL</v>
          </cell>
          <cell r="F395">
            <v>19</v>
          </cell>
          <cell r="G395" t="str">
            <v>ACTIVO</v>
          </cell>
          <cell r="H395">
            <v>2072.09</v>
          </cell>
          <cell r="I395">
            <v>2072.09</v>
          </cell>
        </row>
        <row r="396">
          <cell r="B396" t="str">
            <v>PT05100014</v>
          </cell>
          <cell r="C396" t="str">
            <v>19.000 L CUBETA ACEITE BÄTRAK ZOLOVE ISO VG 10</v>
          </cell>
          <cell r="D396" t="str">
            <v>PT A.INDUSTRIALES</v>
          </cell>
          <cell r="E396" t="str">
            <v>BÄTRAK ZOLOVE</v>
          </cell>
          <cell r="F396">
            <v>19</v>
          </cell>
          <cell r="G396" t="str">
            <v>ACTIVO</v>
          </cell>
          <cell r="H396">
            <v>1813.56</v>
          </cell>
          <cell r="I396">
            <v>1813.56</v>
          </cell>
        </row>
        <row r="397">
          <cell r="B397" t="str">
            <v>PT05100015</v>
          </cell>
          <cell r="C397" t="str">
            <v>19.000 L CUBETA ACEITE BÄTRAK ZOLOVE ISO VG 15</v>
          </cell>
          <cell r="D397" t="str">
            <v>PT A.INDUSTRIALES</v>
          </cell>
          <cell r="E397" t="str">
            <v>BÄTRAK ZOLOVE</v>
          </cell>
          <cell r="F397">
            <v>19</v>
          </cell>
          <cell r="G397" t="str">
            <v>ACTIVO</v>
          </cell>
          <cell r="H397">
            <v>1778.91</v>
          </cell>
          <cell r="I397">
            <v>1778.91</v>
          </cell>
        </row>
        <row r="398">
          <cell r="B398" t="str">
            <v>PT05100016</v>
          </cell>
          <cell r="C398" t="str">
            <v>19.000 L CUBETA ACEITE BÄTRAK ZOLOVE ISO VG 22</v>
          </cell>
          <cell r="D398" t="str">
            <v>PT A.INDUSTRIALES</v>
          </cell>
          <cell r="E398" t="str">
            <v>BÄTRAK ZOLOVE</v>
          </cell>
          <cell r="F398">
            <v>19</v>
          </cell>
          <cell r="G398" t="str">
            <v>ACTIVO</v>
          </cell>
          <cell r="H398">
            <v>1803.52</v>
          </cell>
          <cell r="I398">
            <v>1803.52</v>
          </cell>
        </row>
        <row r="399">
          <cell r="B399" t="str">
            <v>PT05100017</v>
          </cell>
          <cell r="C399" t="str">
            <v>19.000 L CUBETA ACEITE BÄTRAK ZOLOVE ISO VG 32</v>
          </cell>
          <cell r="D399" t="str">
            <v>PT A.INDUSTRIALES</v>
          </cell>
          <cell r="E399" t="str">
            <v>BÄTRAK ZOLOVE</v>
          </cell>
          <cell r="F399">
            <v>19</v>
          </cell>
          <cell r="G399" t="str">
            <v>ACTIVO</v>
          </cell>
          <cell r="H399">
            <v>1862.75</v>
          </cell>
          <cell r="I399">
            <v>1862.75</v>
          </cell>
        </row>
        <row r="400">
          <cell r="B400" t="str">
            <v>PT05100018</v>
          </cell>
          <cell r="C400" t="str">
            <v>19.000 L CUBETA ACEITE BÄTRAK ZOLOVE ISO VG 46</v>
          </cell>
          <cell r="D400" t="str">
            <v>PT A.INDUSTRIALES</v>
          </cell>
          <cell r="E400" t="str">
            <v>BÄTRAK ZOLOVE</v>
          </cell>
          <cell r="F400">
            <v>19</v>
          </cell>
          <cell r="G400" t="str">
            <v>ACTIVO</v>
          </cell>
          <cell r="H400">
            <v>1929.12</v>
          </cell>
          <cell r="I400">
            <v>1929.12</v>
          </cell>
        </row>
        <row r="401">
          <cell r="B401" t="str">
            <v>PT05100019</v>
          </cell>
          <cell r="C401" t="str">
            <v>19.000 L CUBETA ACEITE BÄTRAK ZOLOVE ISO VG 68</v>
          </cell>
          <cell r="D401" t="str">
            <v>PT A.INDUSTRIALES</v>
          </cell>
          <cell r="E401" t="str">
            <v>BÄTRAK ZOLOVE</v>
          </cell>
          <cell r="F401">
            <v>19</v>
          </cell>
          <cell r="G401" t="str">
            <v>ACTIVO</v>
          </cell>
          <cell r="H401">
            <v>1959.58</v>
          </cell>
          <cell r="I401">
            <v>1959.58</v>
          </cell>
        </row>
        <row r="402">
          <cell r="B402" t="str">
            <v>PT05100020</v>
          </cell>
          <cell r="C402" t="str">
            <v>19.000 L CUBETA ACEITE BÄTRAK ZOLOVE ISO VG 100</v>
          </cell>
          <cell r="D402" t="str">
            <v>PT A.INDUSTRIALES</v>
          </cell>
          <cell r="E402" t="str">
            <v>BÄTRAK ZOLOVE</v>
          </cell>
          <cell r="F402">
            <v>19</v>
          </cell>
          <cell r="G402" t="str">
            <v>ACTIVO</v>
          </cell>
          <cell r="H402">
            <v>1960.8</v>
          </cell>
          <cell r="I402">
            <v>1960.8</v>
          </cell>
        </row>
        <row r="403">
          <cell r="B403" t="str">
            <v>PT05100021</v>
          </cell>
          <cell r="C403" t="str">
            <v>19.000 L CUBETA ACEITE BÄTRAK ZOLOVE ISO VG 150</v>
          </cell>
          <cell r="D403" t="str">
            <v>PT A.INDUSTRIALES</v>
          </cell>
          <cell r="E403" t="str">
            <v>BÄTRAK ZOLOVE</v>
          </cell>
          <cell r="F403">
            <v>19</v>
          </cell>
          <cell r="G403" t="str">
            <v>ACTIVO</v>
          </cell>
          <cell r="H403">
            <v>1974.46</v>
          </cell>
          <cell r="I403">
            <v>1974.46</v>
          </cell>
        </row>
        <row r="404">
          <cell r="B404" t="str">
            <v>PT05100022</v>
          </cell>
          <cell r="C404" t="str">
            <v>19.000 L CUBETA ACEITE BÄTRAK ZOLOVE ISO VG 220</v>
          </cell>
          <cell r="D404" t="str">
            <v>PT A.INDUSTRIALES</v>
          </cell>
          <cell r="E404" t="str">
            <v>BÄTRAK ZOLOVE</v>
          </cell>
          <cell r="F404">
            <v>19</v>
          </cell>
          <cell r="G404" t="str">
            <v>ACTIVO</v>
          </cell>
          <cell r="H404">
            <v>1975.26</v>
          </cell>
          <cell r="I404">
            <v>1975.26</v>
          </cell>
        </row>
        <row r="405">
          <cell r="B405" t="str">
            <v>PT05100023</v>
          </cell>
          <cell r="C405" t="str">
            <v>19.000 L CUBETA ACEITE BÄTRAK ZOLOVE ISO VG 320</v>
          </cell>
          <cell r="D405" t="str">
            <v>PT A.INDUSTRIALES</v>
          </cell>
          <cell r="E405" t="str">
            <v>BÄTRAK ZOLOVE</v>
          </cell>
          <cell r="F405">
            <v>19</v>
          </cell>
          <cell r="G405" t="str">
            <v>ACTIVO</v>
          </cell>
          <cell r="H405">
            <v>1976.44</v>
          </cell>
          <cell r="I405">
            <v>1976.44</v>
          </cell>
        </row>
        <row r="406">
          <cell r="B406" t="str">
            <v>PT05100025</v>
          </cell>
          <cell r="C406" t="str">
            <v>19.000 L CUBETA ACEITE BÄTRAK ZOLOVE ISO VG 680</v>
          </cell>
          <cell r="D406" t="str">
            <v>PT A.INDUSTRIALES</v>
          </cell>
          <cell r="E406" t="str">
            <v>BÄTRAK ZOLOVE</v>
          </cell>
          <cell r="F406">
            <v>19</v>
          </cell>
          <cell r="G406" t="str">
            <v>ACTIVO</v>
          </cell>
          <cell r="H406">
            <v>2021.12</v>
          </cell>
          <cell r="I406">
            <v>2021.12</v>
          </cell>
        </row>
        <row r="407">
          <cell r="B407" t="str">
            <v>PT05200001</v>
          </cell>
          <cell r="C407" t="str">
            <v>19.000 L CUBETA ACEITE BÄTRAK ZOLOVE 100 N</v>
          </cell>
          <cell r="D407" t="str">
            <v>PT A.INDUSTRIALES</v>
          </cell>
          <cell r="E407" t="str">
            <v>BATRAK ZOLOVE 100 N</v>
          </cell>
          <cell r="F407">
            <v>19</v>
          </cell>
          <cell r="G407" t="str">
            <v>ACTIVO</v>
          </cell>
          <cell r="H407">
            <v>1636.7</v>
          </cell>
          <cell r="I407">
            <v>1636.7</v>
          </cell>
        </row>
        <row r="408">
          <cell r="B408" t="str">
            <v>PT04100004</v>
          </cell>
          <cell r="C408" t="str">
            <v>19.000 L CUBETA ACEITE BÄTRAK ODESSA ISO VG 460</v>
          </cell>
          <cell r="D408" t="str">
            <v>PT A.INDUSTRIALES</v>
          </cell>
          <cell r="E408" t="str">
            <v>BÄTRAK ODESSA</v>
          </cell>
          <cell r="F408">
            <v>19</v>
          </cell>
          <cell r="G408" t="str">
            <v>ACTIVO</v>
          </cell>
          <cell r="H408">
            <v>2083.23</v>
          </cell>
          <cell r="I408">
            <v>2083.23</v>
          </cell>
        </row>
        <row r="409">
          <cell r="B409" t="str">
            <v>PT04100005</v>
          </cell>
          <cell r="C409" t="str">
            <v>19.000 L CUBETA ACEITE BÄTRAK ODESSA ISO VG 680</v>
          </cell>
          <cell r="D409" t="str">
            <v>PT A.INDUSTRIALES</v>
          </cell>
          <cell r="E409" t="str">
            <v>BÄTRAK ODESSA</v>
          </cell>
          <cell r="F409">
            <v>19</v>
          </cell>
          <cell r="G409" t="str">
            <v>ACTIVO</v>
          </cell>
          <cell r="H409">
            <v>2042.64</v>
          </cell>
          <cell r="I409">
            <v>2042.64</v>
          </cell>
        </row>
        <row r="410">
          <cell r="B410" t="str">
            <v>PT04100006</v>
          </cell>
          <cell r="C410" t="str">
            <v>19.000 L CUBETA ACEITE BÄTRAK ODESSA ISO VG 1000</v>
          </cell>
          <cell r="D410" t="str">
            <v>PT A.INDUSTRIALES</v>
          </cell>
          <cell r="E410" t="str">
            <v>BÄTRAK ODESSA</v>
          </cell>
          <cell r="F410">
            <v>19</v>
          </cell>
          <cell r="G410" t="str">
            <v>ACTIVO</v>
          </cell>
          <cell r="H410">
            <v>2070.86</v>
          </cell>
          <cell r="I410">
            <v>2070.86</v>
          </cell>
        </row>
        <row r="411">
          <cell r="B411" t="str">
            <v>PT03100009</v>
          </cell>
          <cell r="C411" t="str">
            <v>19.000 L CUBETA ACEITE BÄTRAK KRASNE ISO VG 32</v>
          </cell>
          <cell r="D411" t="str">
            <v>PT A.INDUSTRIALES</v>
          </cell>
          <cell r="E411" t="str">
            <v>BÄTRAK KRASNE</v>
          </cell>
          <cell r="F411">
            <v>19</v>
          </cell>
          <cell r="G411" t="str">
            <v>ACTIVO</v>
          </cell>
          <cell r="H411">
            <v>1899.12</v>
          </cell>
          <cell r="I411">
            <v>1899.12</v>
          </cell>
        </row>
        <row r="412">
          <cell r="B412" t="str">
            <v>PT03100010</v>
          </cell>
          <cell r="C412" t="str">
            <v>19.000 L CUBETA ACEITE BÄTRAK KRASNE ISO VG 46</v>
          </cell>
          <cell r="D412" t="str">
            <v>PT A.INDUSTRIALES</v>
          </cell>
          <cell r="E412" t="str">
            <v>BÄTRAK KRASNE</v>
          </cell>
          <cell r="F412">
            <v>19</v>
          </cell>
          <cell r="G412" t="str">
            <v>ACTIVO</v>
          </cell>
          <cell r="H412">
            <v>1965.9</v>
          </cell>
          <cell r="I412">
            <v>1965.9</v>
          </cell>
        </row>
        <row r="413">
          <cell r="B413" t="str">
            <v>PT03100011</v>
          </cell>
          <cell r="C413" t="str">
            <v>19.000 L CUBETA ACEITE BÄTRAK KRASNE ISO VG 68</v>
          </cell>
          <cell r="D413" t="str">
            <v>PT A.INDUSTRIALES</v>
          </cell>
          <cell r="E413" t="str">
            <v>BÄTRAK KRASNE</v>
          </cell>
          <cell r="F413">
            <v>19</v>
          </cell>
          <cell r="G413" t="str">
            <v>ACTIVO</v>
          </cell>
          <cell r="H413">
            <v>2000.82</v>
          </cell>
          <cell r="I413">
            <v>2000.82</v>
          </cell>
        </row>
        <row r="414">
          <cell r="B414" t="str">
            <v>PT03100012</v>
          </cell>
          <cell r="C414" t="str">
            <v>19.000 L CUBETA ACEITE BÄTRAK KRASNE ISO VG 100</v>
          </cell>
          <cell r="D414" t="str">
            <v>PT A.INDUSTRIALES</v>
          </cell>
          <cell r="E414" t="str">
            <v>BÄTRAK KRASNE</v>
          </cell>
          <cell r="F414">
            <v>19</v>
          </cell>
          <cell r="G414" t="str">
            <v>ACTIVO</v>
          </cell>
          <cell r="H414">
            <v>2015.68</v>
          </cell>
          <cell r="I414">
            <v>2015.68</v>
          </cell>
        </row>
        <row r="415">
          <cell r="B415" t="str">
            <v>PT03100013</v>
          </cell>
          <cell r="C415" t="str">
            <v>19.000 L CUBETA ACEITE BÄTRAK KRASNE ISO VG 150</v>
          </cell>
          <cell r="D415" t="str">
            <v>PT A.INDUSTRIALES</v>
          </cell>
          <cell r="E415" t="str">
            <v>BÄTRAK KRASNE</v>
          </cell>
          <cell r="F415">
            <v>19</v>
          </cell>
          <cell r="G415" t="str">
            <v>ACTIVO</v>
          </cell>
          <cell r="H415">
            <v>2008.24</v>
          </cell>
          <cell r="I415">
            <v>2008.24</v>
          </cell>
        </row>
        <row r="416">
          <cell r="B416" t="str">
            <v>PT03100014</v>
          </cell>
          <cell r="C416" t="str">
            <v>19.000 L CUBETA ACEITE BÄTRAK KRASNE ISO VG 220</v>
          </cell>
          <cell r="D416" t="str">
            <v>PT A.INDUSTRIALES</v>
          </cell>
          <cell r="E416" t="str">
            <v>BÄTRAK KRASNE</v>
          </cell>
          <cell r="F416">
            <v>19</v>
          </cell>
          <cell r="G416" t="str">
            <v>ACTIVO</v>
          </cell>
          <cell r="H416">
            <v>2026.1</v>
          </cell>
          <cell r="I416">
            <v>2026.1</v>
          </cell>
        </row>
        <row r="417">
          <cell r="B417" t="str">
            <v>PT03100015</v>
          </cell>
          <cell r="C417" t="str">
            <v>19.000 L CUBETA ACEITE BÄTRAK KRASNE ISO VG 320</v>
          </cell>
          <cell r="D417" t="str">
            <v>PT A.INDUSTRIALES</v>
          </cell>
          <cell r="E417" t="str">
            <v>BÄTRAK KRASNE</v>
          </cell>
          <cell r="F417">
            <v>19</v>
          </cell>
          <cell r="G417" t="str">
            <v>ACTIVO</v>
          </cell>
          <cell r="H417">
            <v>2014.2</v>
          </cell>
          <cell r="I417">
            <v>2014.2</v>
          </cell>
        </row>
        <row r="418">
          <cell r="B418" t="str">
            <v>PT03200005</v>
          </cell>
          <cell r="C418" t="str">
            <v>19.000 L CUBETA ACEITE BÄTRAK KRASNE PLUS AW ISO VG 32</v>
          </cell>
          <cell r="D418" t="str">
            <v>PT A.INDUSTRIALES</v>
          </cell>
          <cell r="E418" t="str">
            <v>BÄTRAK KRASNE PLUS AW</v>
          </cell>
          <cell r="F418">
            <v>19</v>
          </cell>
          <cell r="G418" t="str">
            <v>ACTIVO</v>
          </cell>
          <cell r="H418">
            <v>1992.84</v>
          </cell>
          <cell r="I418">
            <v>1992.84</v>
          </cell>
        </row>
        <row r="419">
          <cell r="B419" t="str">
            <v>PT03200006</v>
          </cell>
          <cell r="C419" t="str">
            <v>19.000 L CUBETA ACEITE BÄTRAK KRASNE PLUS AW ISO VG 46</v>
          </cell>
          <cell r="D419" t="str">
            <v>PT A.INDUSTRIALES</v>
          </cell>
          <cell r="E419" t="str">
            <v>BÄTRAK KRASNE PLUS AW</v>
          </cell>
          <cell r="F419">
            <v>19</v>
          </cell>
          <cell r="G419" t="str">
            <v>ACTIVO</v>
          </cell>
          <cell r="H419">
            <v>2078.0300000000002</v>
          </cell>
          <cell r="I419">
            <v>2078.0300000000002</v>
          </cell>
        </row>
        <row r="420">
          <cell r="B420" t="str">
            <v>PT03200007</v>
          </cell>
          <cell r="C420" t="str">
            <v>19.000 L CUBETA ACEITE BÄTRAK KRASNE PLUS AW ISO VG 68</v>
          </cell>
          <cell r="D420" t="str">
            <v>PT A.INDUSTRIALES</v>
          </cell>
          <cell r="E420" t="str">
            <v>BÄTRAK KRASNE PLUS AW</v>
          </cell>
          <cell r="F420">
            <v>19</v>
          </cell>
          <cell r="G420" t="str">
            <v>ACTIVO</v>
          </cell>
          <cell r="H420">
            <v>2222.61</v>
          </cell>
          <cell r="I420">
            <v>2222.61</v>
          </cell>
        </row>
        <row r="421">
          <cell r="B421" t="str">
            <v>PT03200008</v>
          </cell>
          <cell r="C421" t="str">
            <v>19.000 L CUBETA ACEITE BÄTRAK KRASNE PLUS AW ISO VG 100</v>
          </cell>
          <cell r="D421" t="str">
            <v>PT A.INDUSTRIALES</v>
          </cell>
          <cell r="E421" t="str">
            <v>BÄTRAK KRASNE PLUS AW</v>
          </cell>
          <cell r="F421">
            <v>19</v>
          </cell>
          <cell r="G421" t="str">
            <v>ACTIVO</v>
          </cell>
          <cell r="H421">
            <v>2345.37</v>
          </cell>
          <cell r="I421">
            <v>2345.37</v>
          </cell>
        </row>
        <row r="422">
          <cell r="B422" t="str">
            <v>PT03300005</v>
          </cell>
          <cell r="C422" t="str">
            <v>19.000 L CUBETA ACEITE BÄTRAK KRASNE PREMIUM ISO VG 32</v>
          </cell>
          <cell r="D422" t="str">
            <v>PT A.INDUSTRIALES</v>
          </cell>
          <cell r="E422" t="str">
            <v>BÄTRAK KRASNE PREMIUM</v>
          </cell>
          <cell r="F422">
            <v>19</v>
          </cell>
          <cell r="G422" t="str">
            <v>ACTIVO</v>
          </cell>
          <cell r="H422">
            <v>1967.12</v>
          </cell>
          <cell r="I422">
            <v>1967.12</v>
          </cell>
        </row>
        <row r="423">
          <cell r="B423" t="str">
            <v>PT03300006</v>
          </cell>
          <cell r="C423" t="str">
            <v>19.000 L CUBETA ACEITE BÄTRAK KRASNE PREMIUM ISO VG 46</v>
          </cell>
          <cell r="D423" t="str">
            <v>PT A.INDUSTRIALES</v>
          </cell>
          <cell r="E423" t="str">
            <v>BÄTRAK KRASNE PREMIUM</v>
          </cell>
          <cell r="F423">
            <v>19</v>
          </cell>
          <cell r="G423" t="str">
            <v>ACTIVO</v>
          </cell>
          <cell r="H423">
            <v>2042.95</v>
          </cell>
          <cell r="I423">
            <v>2042.95</v>
          </cell>
        </row>
        <row r="424">
          <cell r="B424" t="str">
            <v>PT03300007</v>
          </cell>
          <cell r="C424" t="str">
            <v>19.000 L CUBETA ACEITE BÄTRAK KRASNE PREMIUM ISO VG 68</v>
          </cell>
          <cell r="D424" t="str">
            <v>PT A.INDUSTRIALES</v>
          </cell>
          <cell r="E424" t="str">
            <v>BÄTRAK KRASNE PREMIUM</v>
          </cell>
          <cell r="F424">
            <v>19</v>
          </cell>
          <cell r="G424" t="str">
            <v>ACTIVO</v>
          </cell>
          <cell r="H424">
            <v>2187.44</v>
          </cell>
          <cell r="I424">
            <v>2187.44</v>
          </cell>
        </row>
        <row r="425">
          <cell r="B425" t="str">
            <v>PT03300008</v>
          </cell>
          <cell r="C425" t="str">
            <v>19.000 L CUBETA ACEITE BÄTRAK KRASNE PREMIUM ISO VG 100</v>
          </cell>
          <cell r="D425" t="str">
            <v>PT A.INDUSTRIALES</v>
          </cell>
          <cell r="E425" t="str">
            <v>BÄTRAK KRASNE PREMIUM</v>
          </cell>
          <cell r="F425">
            <v>19</v>
          </cell>
          <cell r="G425" t="str">
            <v>ACTIVO</v>
          </cell>
          <cell r="H425">
            <v>2312.2399999999998</v>
          </cell>
          <cell r="I425">
            <v>2312.2399999999998</v>
          </cell>
        </row>
        <row r="426">
          <cell r="B426" t="str">
            <v>PT03400005</v>
          </cell>
          <cell r="C426" t="str">
            <v>19.000 L CUBETA ACEITE BÄTRAK KRASNE SUPER PREMIUM ISO VG 32</v>
          </cell>
          <cell r="D426" t="str">
            <v>PT A.INDUSTRIALES</v>
          </cell>
          <cell r="E426" t="str">
            <v>BÄTRAK KRASNE SUPER PREMIUM</v>
          </cell>
          <cell r="F426">
            <v>19</v>
          </cell>
          <cell r="G426" t="str">
            <v>ACTIVO</v>
          </cell>
          <cell r="H426">
            <v>1984.22</v>
          </cell>
          <cell r="I426">
            <v>1984.22</v>
          </cell>
        </row>
        <row r="427">
          <cell r="B427" t="str">
            <v>PT03400006</v>
          </cell>
          <cell r="C427" t="str">
            <v>19.000 L CUBETA ACEITE BÄTRAK KRASNE SUPER PREMIUM ISO VG 46</v>
          </cell>
          <cell r="D427" t="str">
            <v>PT A.INDUSTRIALES</v>
          </cell>
          <cell r="E427" t="str">
            <v>BÄTRAK KRASNE SUPER PREMIUM</v>
          </cell>
          <cell r="F427">
            <v>19</v>
          </cell>
          <cell r="G427" t="str">
            <v>ACTIVO</v>
          </cell>
          <cell r="H427">
            <v>2069.04</v>
          </cell>
          <cell r="I427">
            <v>2069.04</v>
          </cell>
        </row>
        <row r="428">
          <cell r="B428" t="str">
            <v>PT03400007</v>
          </cell>
          <cell r="C428" t="str">
            <v>19.000 L CUBETA ACEITE BÄTRAK KRASNE SUPER PREMIUM ISO VG 68</v>
          </cell>
          <cell r="D428" t="str">
            <v>PT A.INDUSTRIALES</v>
          </cell>
          <cell r="E428" t="str">
            <v>BÄTRAK KRASNE SUPER PREMIUM</v>
          </cell>
          <cell r="F428">
            <v>19</v>
          </cell>
          <cell r="G428" t="str">
            <v>ACTIVO</v>
          </cell>
          <cell r="H428">
            <v>2204.4499999999998</v>
          </cell>
          <cell r="I428">
            <v>2204.4499999999998</v>
          </cell>
        </row>
        <row r="429">
          <cell r="B429" t="str">
            <v>PT03400008</v>
          </cell>
          <cell r="C429" t="str">
            <v>19.000 L CUBETA ACEITE BÄTRAK KRASNE SUPER PREMIUM ISO VG 100</v>
          </cell>
          <cell r="D429" t="str">
            <v>PT A.INDUSTRIALES</v>
          </cell>
          <cell r="E429" t="str">
            <v>BÄTRAK KRASNE SUPER PREMIUM</v>
          </cell>
          <cell r="F429">
            <v>19</v>
          </cell>
          <cell r="G429" t="str">
            <v>ACTIVO</v>
          </cell>
          <cell r="H429">
            <v>2334.14</v>
          </cell>
          <cell r="I429">
            <v>2334.14</v>
          </cell>
        </row>
        <row r="430">
          <cell r="B430" t="str">
            <v>PT03900009</v>
          </cell>
          <cell r="C430" t="str">
            <v>19.000 L CUBETA ACEITE BÄTRAK NHOPOL ISO VG 68</v>
          </cell>
          <cell r="D430" t="str">
            <v>PT A.INDUSTRIALES</v>
          </cell>
          <cell r="E430" t="str">
            <v>BÄTRAK NHOPOL</v>
          </cell>
          <cell r="F430">
            <v>19</v>
          </cell>
          <cell r="G430" t="str">
            <v>ACTIVO</v>
          </cell>
          <cell r="H430">
            <v>2015.08</v>
          </cell>
          <cell r="I430">
            <v>2015.08</v>
          </cell>
        </row>
        <row r="431">
          <cell r="B431" t="str">
            <v>PT03900010</v>
          </cell>
          <cell r="C431" t="str">
            <v>19.000 L CUBETA ACEITE BÄTRAK NHOPOL ISO VG 100</v>
          </cell>
          <cell r="D431" t="str">
            <v>PT A.INDUSTRIALES</v>
          </cell>
          <cell r="E431" t="str">
            <v>BÄTRAK NHOPOL</v>
          </cell>
          <cell r="F431">
            <v>19</v>
          </cell>
          <cell r="G431" t="str">
            <v>ACTIVO</v>
          </cell>
          <cell r="H431">
            <v>2030</v>
          </cell>
          <cell r="I431">
            <v>2030</v>
          </cell>
        </row>
        <row r="432">
          <cell r="B432" t="str">
            <v>PT03900011</v>
          </cell>
          <cell r="C432" t="str">
            <v>19.000 L CUBETA ACEITE BÄTRAK NHOPOL ISO VG 150</v>
          </cell>
          <cell r="D432" t="str">
            <v>PT A.INDUSTRIALES</v>
          </cell>
          <cell r="E432" t="str">
            <v>BÄTRAK NHOPOL</v>
          </cell>
          <cell r="F432">
            <v>19</v>
          </cell>
          <cell r="G432" t="str">
            <v>ACTIVO</v>
          </cell>
          <cell r="H432">
            <v>2035.18</v>
          </cell>
          <cell r="I432">
            <v>2035.18</v>
          </cell>
        </row>
        <row r="433">
          <cell r="B433" t="str">
            <v>PT03900012</v>
          </cell>
          <cell r="C433" t="str">
            <v>19.000 L CUBETA ACEITE BÄTRAK NHOPOL ISO VG 220</v>
          </cell>
          <cell r="D433" t="str">
            <v>PT A.INDUSTRIALES</v>
          </cell>
          <cell r="E433" t="str">
            <v>BÄTRAK NHOPOL</v>
          </cell>
          <cell r="F433">
            <v>19</v>
          </cell>
          <cell r="G433" t="str">
            <v>ACTIVO</v>
          </cell>
          <cell r="H433">
            <v>2036.39</v>
          </cell>
          <cell r="I433">
            <v>2036.39</v>
          </cell>
        </row>
        <row r="434">
          <cell r="B434" t="str">
            <v>PT03900013</v>
          </cell>
          <cell r="C434" t="str">
            <v>19.000 L CUBETA ACEITE BÄTRAK NHOPOL ISO VG 320</v>
          </cell>
          <cell r="D434" t="str">
            <v>PT A.INDUSTRIALES</v>
          </cell>
          <cell r="E434" t="str">
            <v>BÄTRAK NHOPOL</v>
          </cell>
          <cell r="F434">
            <v>19</v>
          </cell>
          <cell r="G434" t="str">
            <v>ACTIVO</v>
          </cell>
          <cell r="H434">
            <v>2041.55</v>
          </cell>
          <cell r="I434">
            <v>2041.55</v>
          </cell>
        </row>
        <row r="435">
          <cell r="B435" t="str">
            <v>PT03900014</v>
          </cell>
          <cell r="C435" t="str">
            <v>19.000 L CUBETA ACEITE BÄTRAK NHOPOL ISO VG 460</v>
          </cell>
          <cell r="D435" t="str">
            <v>PT A.INDUSTRIALES</v>
          </cell>
          <cell r="E435" t="str">
            <v>BÄTRAK NHOPOL</v>
          </cell>
          <cell r="F435">
            <v>19</v>
          </cell>
          <cell r="G435" t="str">
            <v>ACTIVO</v>
          </cell>
          <cell r="H435">
            <v>2036.31</v>
          </cell>
          <cell r="I435">
            <v>2036.31</v>
          </cell>
        </row>
        <row r="436">
          <cell r="B436" t="str">
            <v>PT03900015</v>
          </cell>
          <cell r="C436" t="str">
            <v>19.000 L CUBETA ACEITE BÄTRAK NHOPOL ISO VG 680</v>
          </cell>
          <cell r="D436" t="str">
            <v>PT A.INDUSTRIALES</v>
          </cell>
          <cell r="E436" t="str">
            <v>BÄTRAK NHOPOL</v>
          </cell>
          <cell r="F436">
            <v>19</v>
          </cell>
          <cell r="G436" t="str">
            <v>ACTIVO</v>
          </cell>
          <cell r="H436">
            <v>2065.06</v>
          </cell>
          <cell r="I436">
            <v>2065.06</v>
          </cell>
        </row>
        <row r="437">
          <cell r="B437" t="str">
            <v>PT03900016</v>
          </cell>
          <cell r="C437" t="str">
            <v>19.000 L CUBETA ACEITE BÄTRAK NHOPOL ISO VG 1000</v>
          </cell>
          <cell r="D437" t="str">
            <v>PT A.INDUSTRIALES</v>
          </cell>
          <cell r="E437" t="str">
            <v>BÄTRAK NHOPOL</v>
          </cell>
          <cell r="F437">
            <v>19</v>
          </cell>
          <cell r="G437" t="str">
            <v>ACTIVO</v>
          </cell>
          <cell r="H437">
            <v>2072.98</v>
          </cell>
          <cell r="I437">
            <v>2072.98</v>
          </cell>
        </row>
        <row r="438">
          <cell r="B438" t="str">
            <v>PT04500007</v>
          </cell>
          <cell r="C438" t="str">
            <v>19.000 L CUBETA ACEITE BÄTRAK RHODAR SYNTHEX ISO VG 100</v>
          </cell>
          <cell r="D438" t="str">
            <v>PT A.INDUSTRIALES</v>
          </cell>
          <cell r="E438" t="str">
            <v>BÄTRAK RHODAR SYNTEX</v>
          </cell>
          <cell r="F438">
            <v>19</v>
          </cell>
          <cell r="G438" t="str">
            <v>ACTIVO</v>
          </cell>
          <cell r="H438">
            <v>7282.33</v>
          </cell>
          <cell r="I438">
            <v>7282.33</v>
          </cell>
        </row>
        <row r="439">
          <cell r="B439" t="str">
            <v>PT04500008</v>
          </cell>
          <cell r="C439" t="str">
            <v>19.000 L CUBETA ACEITE BÄTRAK RHODAR SYNTHEX ISO VG 150</v>
          </cell>
          <cell r="D439" t="str">
            <v>PT A.INDUSTRIALES</v>
          </cell>
          <cell r="E439" t="str">
            <v>BÄTRAK RHODAR SYNTEX</v>
          </cell>
          <cell r="F439">
            <v>19</v>
          </cell>
          <cell r="G439" t="str">
            <v>ACTIVO</v>
          </cell>
          <cell r="H439">
            <v>8961.42</v>
          </cell>
          <cell r="I439">
            <v>8961.42</v>
          </cell>
        </row>
        <row r="440">
          <cell r="B440" t="str">
            <v>PT04500009</v>
          </cell>
          <cell r="C440" t="str">
            <v>19.000 L CUBETA ACEITE BÄTRAK RHODAR SYNTHEX ISO VG 220</v>
          </cell>
          <cell r="D440" t="str">
            <v>PT A.INDUSTRIALES</v>
          </cell>
          <cell r="E440" t="str">
            <v>BÄTRAK RHODAR SYNTEX</v>
          </cell>
          <cell r="F440">
            <v>19</v>
          </cell>
          <cell r="G440" t="str">
            <v>ACTIVO</v>
          </cell>
          <cell r="H440">
            <v>6939.2</v>
          </cell>
          <cell r="I440">
            <v>6939.2</v>
          </cell>
        </row>
        <row r="441">
          <cell r="B441" t="str">
            <v>PT04500010</v>
          </cell>
          <cell r="C441" t="str">
            <v>19.000 L CUBETA ACEITE BÄTRAK RHODAR SYNTHEX ISO VG 320</v>
          </cell>
          <cell r="D441" t="str">
            <v>PT A.INDUSTRIALES</v>
          </cell>
          <cell r="E441" t="str">
            <v>BÄTRAK RHODAR SYNTEX</v>
          </cell>
          <cell r="F441">
            <v>19</v>
          </cell>
          <cell r="G441" t="str">
            <v>ACTIVO</v>
          </cell>
          <cell r="H441">
            <v>7448.61</v>
          </cell>
          <cell r="I441">
            <v>7448.61</v>
          </cell>
        </row>
        <row r="442">
          <cell r="B442" t="str">
            <v>PT04500011</v>
          </cell>
          <cell r="C442" t="str">
            <v>19.000 L CUBETA ACEITE BÄTRAK RHODAR SYNTHEX ISO VG 460</v>
          </cell>
          <cell r="D442" t="str">
            <v>PT A.INDUSTRIALES</v>
          </cell>
          <cell r="E442" t="str">
            <v>BÄTRAK RHODAR SYNTEX</v>
          </cell>
          <cell r="F442">
            <v>19</v>
          </cell>
          <cell r="G442" t="str">
            <v>ACTIVO</v>
          </cell>
          <cell r="H442">
            <v>7916.69</v>
          </cell>
          <cell r="I442">
            <v>7916.69</v>
          </cell>
        </row>
        <row r="443">
          <cell r="B443" t="str">
            <v>PT04500012</v>
          </cell>
          <cell r="C443" t="str">
            <v>19.000 L CUBETA ACEITE BÄTRAK RHODAR SYNTHEX ISO VG 680</v>
          </cell>
          <cell r="D443" t="str">
            <v>PT A.INDUSTRIALES</v>
          </cell>
          <cell r="E443" t="str">
            <v>BÄTRAK RHODAR SYNTEX</v>
          </cell>
          <cell r="F443">
            <v>19</v>
          </cell>
          <cell r="G443" t="str">
            <v>ACTIVO</v>
          </cell>
          <cell r="H443">
            <v>7094.77</v>
          </cell>
          <cell r="I443">
            <v>7094.77</v>
          </cell>
        </row>
        <row r="444">
          <cell r="B444" t="str">
            <v>PT02800005</v>
          </cell>
          <cell r="C444" t="str">
            <v>19.000 L CUBETA ACEITE BÄTRAK KOROB ISO VG 46</v>
          </cell>
          <cell r="D444" t="str">
            <v>PT A.INDUSTRIALES</v>
          </cell>
          <cell r="E444" t="str">
            <v>BÄTRAK KOROB</v>
          </cell>
          <cell r="F444">
            <v>19</v>
          </cell>
          <cell r="G444" t="str">
            <v>ACTIVO</v>
          </cell>
          <cell r="H444">
            <v>2048.08</v>
          </cell>
          <cell r="I444">
            <v>2048.08</v>
          </cell>
        </row>
        <row r="445">
          <cell r="B445" t="str">
            <v>PT02800006</v>
          </cell>
          <cell r="C445" t="str">
            <v>19.000 L CUBETA ACEITE BÄTRAK KOROB ISO VG 68</v>
          </cell>
          <cell r="D445" t="str">
            <v>PT A.INDUSTRIALES</v>
          </cell>
          <cell r="E445" t="str">
            <v>BÄTRAK KOROB</v>
          </cell>
          <cell r="F445">
            <v>19</v>
          </cell>
          <cell r="G445" t="str">
            <v>ACTIVO</v>
          </cell>
          <cell r="H445">
            <v>2187.4299999999998</v>
          </cell>
          <cell r="I445">
            <v>2187.4299999999998</v>
          </cell>
        </row>
        <row r="446">
          <cell r="B446" t="str">
            <v>PT02800007</v>
          </cell>
          <cell r="C446" t="str">
            <v>19.000 L CUBETA ACEITE BÄTRAK KOROB ISO VG 100</v>
          </cell>
          <cell r="D446" t="str">
            <v>PT A.INDUSTRIALES</v>
          </cell>
          <cell r="E446" t="str">
            <v>BÄTRAK KOROB</v>
          </cell>
          <cell r="F446">
            <v>19</v>
          </cell>
          <cell r="G446" t="str">
            <v>ACTIVO</v>
          </cell>
          <cell r="H446">
            <v>2310.5300000000002</v>
          </cell>
          <cell r="I446">
            <v>2310.5300000000002</v>
          </cell>
        </row>
        <row r="447">
          <cell r="B447" t="str">
            <v>PT02800008</v>
          </cell>
          <cell r="C447" t="str">
            <v>19.000 L CUBETA ACEITE BÄTRAK KOROB ISO VG 150</v>
          </cell>
          <cell r="D447" t="str">
            <v>PT A.INDUSTRIALES</v>
          </cell>
          <cell r="E447" t="str">
            <v>BÄTRAK KOROB</v>
          </cell>
          <cell r="F447">
            <v>19</v>
          </cell>
          <cell r="G447" t="str">
            <v>ACTIVO</v>
          </cell>
          <cell r="H447">
            <v>2284.12</v>
          </cell>
          <cell r="I447">
            <v>2284.12</v>
          </cell>
        </row>
        <row r="448">
          <cell r="B448" t="str">
            <v>PT02500004</v>
          </cell>
          <cell r="C448" t="str">
            <v>19.000 L CUBETA ACEITE BÄTRAK KOBEL SYNTHEX ISO VG 68</v>
          </cell>
          <cell r="D448" t="str">
            <v>PT A.INDUSTRIALES</v>
          </cell>
          <cell r="E448" t="str">
            <v>BÄTRAK KOBEL SYNTEX</v>
          </cell>
          <cell r="F448">
            <v>19</v>
          </cell>
          <cell r="G448" t="str">
            <v>ACTIVO</v>
          </cell>
          <cell r="H448">
            <v>8049.96</v>
          </cell>
          <cell r="I448">
            <v>8049.96</v>
          </cell>
        </row>
        <row r="449">
          <cell r="B449" t="str">
            <v>PT02500005</v>
          </cell>
          <cell r="C449" t="str">
            <v>19.000 L CUBETA ACEITE BÄTRAK KOBEL SYNTHEX ISO VG 100</v>
          </cell>
          <cell r="D449" t="str">
            <v>PT A.INDUSTRIALES</v>
          </cell>
          <cell r="E449" t="str">
            <v>BÄTRAK KOBEL SYNTEX</v>
          </cell>
          <cell r="F449">
            <v>19</v>
          </cell>
          <cell r="G449" t="str">
            <v>ACTIVO</v>
          </cell>
          <cell r="H449">
            <v>8466.24</v>
          </cell>
          <cell r="I449">
            <v>8466.24</v>
          </cell>
        </row>
        <row r="450">
          <cell r="B450" t="str">
            <v>PT02500006</v>
          </cell>
          <cell r="C450" t="str">
            <v>19.000 L CUBETA ACEITE BÄTRAK KOBEL SYNTHEX ISO VG 150</v>
          </cell>
          <cell r="D450" t="str">
            <v>PT A.INDUSTRIALES</v>
          </cell>
          <cell r="E450" t="str">
            <v>BÄTRAK KOBEL SYNTEX</v>
          </cell>
          <cell r="F450">
            <v>19</v>
          </cell>
          <cell r="G450" t="str">
            <v>ACTIVO</v>
          </cell>
          <cell r="H450">
            <v>8836.25</v>
          </cell>
          <cell r="I450">
            <v>8836.25</v>
          </cell>
        </row>
        <row r="451">
          <cell r="B451" t="str">
            <v>PT02900003</v>
          </cell>
          <cell r="C451" t="str">
            <v>19.000 L CUBETA ACEITE BÄTRAK KORSUN SYNTHEX ISO VG 38</v>
          </cell>
          <cell r="D451" t="str">
            <v>PT A.INDUSTRIALES</v>
          </cell>
          <cell r="E451" t="str">
            <v>BÄTRAK KORSUN SYNTEX</v>
          </cell>
          <cell r="F451">
            <v>19</v>
          </cell>
          <cell r="G451" t="str">
            <v>ACTIVO</v>
          </cell>
          <cell r="H451">
            <v>10422.09</v>
          </cell>
          <cell r="I451">
            <v>10422.09</v>
          </cell>
        </row>
        <row r="452">
          <cell r="B452" t="str">
            <v>PT02900004</v>
          </cell>
          <cell r="C452" t="str">
            <v>19.000 L CUBETA ACEITE BÄTRAK KORSUN SYNTHEX ISO VG 55</v>
          </cell>
          <cell r="D452" t="str">
            <v>PT A.INDUSTRIALES</v>
          </cell>
          <cell r="E452" t="str">
            <v>BÄTRAK KORSUN SYNTEX</v>
          </cell>
          <cell r="F452">
            <v>19</v>
          </cell>
          <cell r="G452" t="str">
            <v>ACTIVO</v>
          </cell>
          <cell r="H452">
            <v>9443.4699999999993</v>
          </cell>
          <cell r="I452">
            <v>9443.4699999999993</v>
          </cell>
        </row>
        <row r="453">
          <cell r="B453" t="str">
            <v>PT04200004</v>
          </cell>
          <cell r="C453" t="str">
            <v>19.000 L CUBETA ACEITE BÄTRAK PARHOVE SYNTHEX ISO VG 46</v>
          </cell>
          <cell r="D453" t="str">
            <v>PT A.INDUSTRIALES</v>
          </cell>
          <cell r="E453" t="str">
            <v>BÄTRAK PARHOVE SYNTEX</v>
          </cell>
          <cell r="F453">
            <v>19</v>
          </cell>
          <cell r="G453" t="str">
            <v>ACTIVO</v>
          </cell>
          <cell r="H453">
            <v>6425.58</v>
          </cell>
          <cell r="I453">
            <v>6425.58</v>
          </cell>
        </row>
        <row r="454">
          <cell r="B454" t="str">
            <v>PT04200005</v>
          </cell>
          <cell r="C454" t="str">
            <v>19.000 L CUBETA ACEITE BÄTRAK PARHOVE SYNTHEX ISO VG 68</v>
          </cell>
          <cell r="D454" t="str">
            <v>PT A.INDUSTRIALES</v>
          </cell>
          <cell r="E454" t="str">
            <v>BÄTRAK PARHOVE SYNTEX</v>
          </cell>
          <cell r="F454">
            <v>19</v>
          </cell>
          <cell r="G454" t="str">
            <v>ACTIVO</v>
          </cell>
          <cell r="H454">
            <v>7153.91</v>
          </cell>
          <cell r="I454">
            <v>7153.91</v>
          </cell>
        </row>
        <row r="455">
          <cell r="B455" t="str">
            <v>PT04200006</v>
          </cell>
          <cell r="C455" t="str">
            <v>19.000 L CUBETA ACEITE BÄTRAK PARHOVE SYNTHEX ISO VG 100</v>
          </cell>
          <cell r="D455" t="str">
            <v>PT A.INDUSTRIALES</v>
          </cell>
          <cell r="E455" t="str">
            <v>BÄTRAK PARHOVE SYNTEX</v>
          </cell>
          <cell r="F455">
            <v>19</v>
          </cell>
          <cell r="G455" t="str">
            <v>ACTIVO</v>
          </cell>
          <cell r="H455">
            <v>7648.86</v>
          </cell>
          <cell r="I455">
            <v>7648.86</v>
          </cell>
        </row>
        <row r="456">
          <cell r="B456" t="str">
            <v>PT04000005</v>
          </cell>
          <cell r="C456" t="str">
            <v>19.000 L CUBETA ACEITE BÄTRAK NOVE LIGERO ISO VG 32</v>
          </cell>
          <cell r="D456" t="str">
            <v>PT A.INDUSTRIALES</v>
          </cell>
          <cell r="E456" t="str">
            <v>BÄTRAK NOVE</v>
          </cell>
          <cell r="F456">
            <v>19</v>
          </cell>
          <cell r="G456" t="str">
            <v>ACTIVO</v>
          </cell>
          <cell r="H456">
            <v>2140.96</v>
          </cell>
          <cell r="I456">
            <v>2140.96</v>
          </cell>
        </row>
        <row r="457">
          <cell r="B457" t="str">
            <v>PT04000006</v>
          </cell>
          <cell r="C457" t="str">
            <v>19.000 L CUBETA ACEITE BÄTRAK NOVE MEDIANO ISO VG 32</v>
          </cell>
          <cell r="D457" t="str">
            <v>PT A.INDUSTRIALES</v>
          </cell>
          <cell r="E457" t="str">
            <v>BÄTRAK NOVE</v>
          </cell>
          <cell r="F457">
            <v>19</v>
          </cell>
          <cell r="G457" t="str">
            <v>ACTIVO</v>
          </cell>
          <cell r="H457">
            <v>2330.52</v>
          </cell>
          <cell r="I457">
            <v>2330.52</v>
          </cell>
        </row>
        <row r="458">
          <cell r="B458" t="str">
            <v>PT04000007</v>
          </cell>
          <cell r="C458" t="str">
            <v>19.000 L CUBETA ACEITE BÄTRAK NOVE PESADO ISO VG 32</v>
          </cell>
          <cell r="D458" t="str">
            <v>PT A.INDUSTRIALES</v>
          </cell>
          <cell r="E458" t="str">
            <v>BÄTRAK NOVE</v>
          </cell>
          <cell r="F458">
            <v>19</v>
          </cell>
          <cell r="G458" t="str">
            <v>ACTIVO</v>
          </cell>
          <cell r="H458">
            <v>3179.24</v>
          </cell>
          <cell r="I458">
            <v>3179.24</v>
          </cell>
        </row>
        <row r="459">
          <cell r="B459" t="str">
            <v>PT04000008</v>
          </cell>
          <cell r="C459" t="str">
            <v>19.000 L CUBETA ACEITE BÄTRAK NOVE EXTRA PESADO ISO VG 32</v>
          </cell>
          <cell r="D459" t="str">
            <v>PT A.INDUSTRIALES</v>
          </cell>
          <cell r="E459" t="str">
            <v>BÄTRAK NOVE</v>
          </cell>
          <cell r="F459">
            <v>19</v>
          </cell>
          <cell r="G459" t="str">
            <v>ACTIVO</v>
          </cell>
          <cell r="H459">
            <v>3389.17</v>
          </cell>
          <cell r="I459">
            <v>3389.17</v>
          </cell>
        </row>
        <row r="460">
          <cell r="B460" t="str">
            <v>PT05000003</v>
          </cell>
          <cell r="C460" t="str">
            <v>19.000 L CUBETA ACEITE BÄTRAK SUPER NOVE</v>
          </cell>
          <cell r="D460" t="str">
            <v>PT A.INDUSTRIALES</v>
          </cell>
          <cell r="E460" t="str">
            <v>BÄTRAK SUPER NOVE</v>
          </cell>
          <cell r="F460">
            <v>19</v>
          </cell>
          <cell r="G460" t="str">
            <v>ACTIVO</v>
          </cell>
          <cell r="H460">
            <v>3513.96</v>
          </cell>
          <cell r="I460">
            <v>3513.96</v>
          </cell>
        </row>
        <row r="461">
          <cell r="B461" t="str">
            <v>PT03500004</v>
          </cell>
          <cell r="C461" t="str">
            <v>19.000 L CUBETA ACEITE BÄTRAK KUTY LIGERO</v>
          </cell>
          <cell r="D461" t="str">
            <v>PT A.INDUSTRIALES</v>
          </cell>
          <cell r="E461" t="str">
            <v>BÄTRAK KUTY</v>
          </cell>
          <cell r="F461">
            <v>19</v>
          </cell>
          <cell r="G461" t="str">
            <v>ACTIVO</v>
          </cell>
          <cell r="H461">
            <v>2155.16</v>
          </cell>
          <cell r="I461">
            <v>2155.16</v>
          </cell>
        </row>
        <row r="462">
          <cell r="B462" t="str">
            <v>PT03500005</v>
          </cell>
          <cell r="C462" t="str">
            <v>19.000 L CUBETA ACEITE BÄTRAK KUTY MEDIANO</v>
          </cell>
          <cell r="D462" t="str">
            <v>PT A.INDUSTRIALES</v>
          </cell>
          <cell r="E462" t="str">
            <v>BÄTRAK KUTY</v>
          </cell>
          <cell r="F462">
            <v>19</v>
          </cell>
          <cell r="G462" t="str">
            <v>ACTIVO</v>
          </cell>
          <cell r="H462">
            <v>2181.2399999999998</v>
          </cell>
          <cell r="I462">
            <v>2181.2399999999998</v>
          </cell>
        </row>
        <row r="463">
          <cell r="B463" t="str">
            <v>PT03500006</v>
          </cell>
          <cell r="C463" t="str">
            <v>19.000 L CUBETA ACEITE BÄTRAK KUTY PESADO</v>
          </cell>
          <cell r="D463" t="str">
            <v>PT A.INDUSTRIALES</v>
          </cell>
          <cell r="E463" t="str">
            <v>BÄTRAK KUTY</v>
          </cell>
          <cell r="F463">
            <v>19</v>
          </cell>
          <cell r="G463" t="str">
            <v>ACTIVO</v>
          </cell>
          <cell r="H463">
            <v>2349.98</v>
          </cell>
          <cell r="I463">
            <v>2349.98</v>
          </cell>
        </row>
        <row r="464">
          <cell r="B464" t="str">
            <v>PT01700006</v>
          </cell>
          <cell r="C464" t="str">
            <v>19.000 L CUBETA ACEITE BÄTRAK HOLESKO ISO VG 46</v>
          </cell>
          <cell r="D464" t="str">
            <v>PT A.INDUSTRIALES</v>
          </cell>
          <cell r="E464" t="str">
            <v>BÄTRAK HOLESKO</v>
          </cell>
          <cell r="F464">
            <v>19</v>
          </cell>
          <cell r="G464" t="str">
            <v>ACTIVO</v>
          </cell>
          <cell r="H464">
            <v>1992.19</v>
          </cell>
          <cell r="I464">
            <v>1992.19</v>
          </cell>
        </row>
        <row r="465">
          <cell r="B465" t="str">
            <v>PT01700007</v>
          </cell>
          <cell r="C465" t="str">
            <v>19.000 L CUBETA ACEITE BÄTRAK HOLESKO ISO VG 68</v>
          </cell>
          <cell r="D465" t="str">
            <v>PT A.INDUSTRIALES</v>
          </cell>
          <cell r="E465" t="str">
            <v>BÄTRAK HOLESKO</v>
          </cell>
          <cell r="F465">
            <v>19</v>
          </cell>
          <cell r="G465" t="str">
            <v>ACTIVO</v>
          </cell>
          <cell r="H465">
            <v>2031.72</v>
          </cell>
          <cell r="I465">
            <v>2031.72</v>
          </cell>
        </row>
        <row r="466">
          <cell r="B466" t="str">
            <v>PT01700008</v>
          </cell>
          <cell r="C466" t="str">
            <v>19.000 L CUBETA ACEITE BÄTRAK HOLESKO ISO VG 100</v>
          </cell>
          <cell r="D466" t="str">
            <v>PT A.INDUSTRIALES</v>
          </cell>
          <cell r="E466" t="str">
            <v>BÄTRAK HOLESKO</v>
          </cell>
          <cell r="F466">
            <v>19</v>
          </cell>
          <cell r="G466" t="str">
            <v>ACTIVO</v>
          </cell>
          <cell r="H466">
            <v>2047.95</v>
          </cell>
          <cell r="I466">
            <v>2047.95</v>
          </cell>
        </row>
        <row r="467">
          <cell r="B467" t="str">
            <v>PT01700009</v>
          </cell>
          <cell r="C467" t="str">
            <v>19.000 L CUBETA ACEITE BÄTRAK HOLESKO ISO VG 150</v>
          </cell>
          <cell r="D467" t="str">
            <v>PT A.INDUSTRIALES</v>
          </cell>
          <cell r="E467" t="str">
            <v>BÄTRAK HOLESKO</v>
          </cell>
          <cell r="F467">
            <v>19</v>
          </cell>
          <cell r="G467" t="str">
            <v>ACTIVO</v>
          </cell>
          <cell r="H467">
            <v>2051.3000000000002</v>
          </cell>
          <cell r="I467">
            <v>2051.3000000000002</v>
          </cell>
        </row>
        <row r="468">
          <cell r="B468" t="str">
            <v>PT01700010</v>
          </cell>
          <cell r="C468" t="str">
            <v>19.000 L CUBETA ACEITE BÄTRAK HOLESKO ISO VG 220</v>
          </cell>
          <cell r="D468" t="str">
            <v>PT A.INDUSTRIALES</v>
          </cell>
          <cell r="E468" t="str">
            <v>BÄTRAK HOLESKO</v>
          </cell>
          <cell r="F468">
            <v>19</v>
          </cell>
          <cell r="G468" t="str">
            <v>ACTIVO</v>
          </cell>
          <cell r="H468">
            <v>2057.29</v>
          </cell>
          <cell r="I468">
            <v>2057.29</v>
          </cell>
        </row>
        <row r="469">
          <cell r="B469" t="str">
            <v>PT04700004</v>
          </cell>
          <cell r="C469" t="str">
            <v>19.000 L CUBETA ACEITE BÄTRAK ROMODAN ISO VG 32</v>
          </cell>
          <cell r="D469" t="str">
            <v>PT A.INDUSTRIALES</v>
          </cell>
          <cell r="E469" t="str">
            <v>BÄTRAK ROMODAN</v>
          </cell>
          <cell r="F469">
            <v>19</v>
          </cell>
          <cell r="G469" t="str">
            <v>ACTIVO</v>
          </cell>
          <cell r="H469">
            <v>7124.17</v>
          </cell>
          <cell r="I469">
            <v>7124.17</v>
          </cell>
        </row>
        <row r="470">
          <cell r="B470" t="str">
            <v>PT04700005</v>
          </cell>
          <cell r="C470" t="str">
            <v>19.000 L CUBETA ACEITE BÄTRAK ROMODAN ISO VG 46</v>
          </cell>
          <cell r="D470" t="str">
            <v>PT A.INDUSTRIALES</v>
          </cell>
          <cell r="E470" t="str">
            <v>BÄTRAK ROMODAN</v>
          </cell>
          <cell r="F470">
            <v>19</v>
          </cell>
          <cell r="G470" t="str">
            <v>ACTIVO</v>
          </cell>
          <cell r="H470">
            <v>5535.21</v>
          </cell>
          <cell r="I470">
            <v>5535.21</v>
          </cell>
        </row>
        <row r="471">
          <cell r="B471" t="str">
            <v>PT04700006</v>
          </cell>
          <cell r="C471" t="str">
            <v>19.000 L CUBETA ACEITE BÄTRAK ROMODAN ISO VG 68</v>
          </cell>
          <cell r="D471" t="str">
            <v>PT A.INDUSTRIALES</v>
          </cell>
          <cell r="E471" t="str">
            <v>BÄTRAK ROMODAN</v>
          </cell>
          <cell r="F471">
            <v>19</v>
          </cell>
          <cell r="G471" t="str">
            <v>ACTIVO</v>
          </cell>
          <cell r="H471">
            <v>7844.99</v>
          </cell>
          <cell r="I471">
            <v>7844.99</v>
          </cell>
        </row>
        <row r="472">
          <cell r="B472" t="str">
            <v>PT02400004</v>
          </cell>
          <cell r="C472" t="str">
            <v>19.000 L CUBETA ACEITE BÄTRAK KHOSTU ISO VG 15</v>
          </cell>
          <cell r="D472" t="str">
            <v>PT A.INDUSTRIALES</v>
          </cell>
          <cell r="E472" t="str">
            <v>BÄTRAK KHOSTU</v>
          </cell>
          <cell r="F472">
            <v>19</v>
          </cell>
          <cell r="G472" t="str">
            <v>ACTIVO</v>
          </cell>
          <cell r="H472">
            <v>2167.54</v>
          </cell>
          <cell r="I472">
            <v>2167.54</v>
          </cell>
        </row>
        <row r="473">
          <cell r="B473" t="str">
            <v>PT02400005</v>
          </cell>
          <cell r="C473" t="str">
            <v>19.000 L CUBETA ACEITE BÄTRAK KHOSTU ISO VG 22</v>
          </cell>
          <cell r="D473" t="str">
            <v>PT A.INDUSTRIALES</v>
          </cell>
          <cell r="E473" t="str">
            <v>BÄTRAK KHOSTU</v>
          </cell>
          <cell r="F473">
            <v>19</v>
          </cell>
          <cell r="G473" t="str">
            <v>ACTIVO</v>
          </cell>
          <cell r="H473">
            <v>2008.01</v>
          </cell>
          <cell r="I473">
            <v>2008.01</v>
          </cell>
        </row>
        <row r="474">
          <cell r="B474" t="str">
            <v>PT02400006</v>
          </cell>
          <cell r="C474" t="str">
            <v>19.000 L CUBETA ACEITE BÄTRAK KHOSTU ISO VG 32</v>
          </cell>
          <cell r="D474" t="str">
            <v>PT A.INDUSTRIALES</v>
          </cell>
          <cell r="E474" t="str">
            <v>BÄTRAK KHOSTU</v>
          </cell>
          <cell r="F474">
            <v>19</v>
          </cell>
          <cell r="G474" t="str">
            <v>ACTIVO</v>
          </cell>
          <cell r="H474">
            <v>1982.11</v>
          </cell>
          <cell r="I474">
            <v>1982.11</v>
          </cell>
        </row>
        <row r="475">
          <cell r="B475" t="str">
            <v>PT01800001</v>
          </cell>
          <cell r="C475" t="str">
            <v>19.000 L CUBETA ACEITE BÄTRAK HORLIKA</v>
          </cell>
          <cell r="D475" t="str">
            <v>PT A.INDUSTRIALES</v>
          </cell>
          <cell r="E475" t="str">
            <v>BÄTRAK HORLIKA</v>
          </cell>
          <cell r="F475">
            <v>19</v>
          </cell>
          <cell r="G475" t="str">
            <v>ACTIVO</v>
          </cell>
          <cell r="H475">
            <v>3128.24</v>
          </cell>
          <cell r="I475">
            <v>3128.24</v>
          </cell>
        </row>
        <row r="476">
          <cell r="B476" t="str">
            <v>PT03800001</v>
          </cell>
          <cell r="C476" t="str">
            <v>19.000 L CUBETA ACEITE BÄTRAK MILOVE FDA ISO VG 15</v>
          </cell>
          <cell r="D476" t="str">
            <v>PT A.INDUSTRIALES</v>
          </cell>
          <cell r="E476" t="str">
            <v>BÄTRAK MILOVE FDA</v>
          </cell>
          <cell r="F476">
            <v>19</v>
          </cell>
          <cell r="G476" t="str">
            <v>INACTIVO</v>
          </cell>
          <cell r="H476">
            <v>3783.38</v>
          </cell>
          <cell r="I476">
            <v>3783.38</v>
          </cell>
        </row>
        <row r="477">
          <cell r="B477" t="str">
            <v>PT04300002</v>
          </cell>
          <cell r="C477" t="str">
            <v>19.000 L CUBETA ACEITE BÄTRAK POLTAVE</v>
          </cell>
          <cell r="D477" t="str">
            <v>PT A.INDUSTRIALES</v>
          </cell>
          <cell r="E477" t="str">
            <v>BÄTRAK POLTAVE</v>
          </cell>
          <cell r="F477">
            <v>19</v>
          </cell>
          <cell r="G477" t="str">
            <v>OBSOLETO</v>
          </cell>
          <cell r="H477">
            <v>2026.12</v>
          </cell>
          <cell r="I477">
            <v>2026.12</v>
          </cell>
        </row>
        <row r="478">
          <cell r="B478" t="str">
            <v>PT02100002</v>
          </cell>
          <cell r="C478" t="str">
            <v>19.000 L CUBETA ACEITE BÄTRAK KHERSON EP</v>
          </cell>
          <cell r="D478" t="str">
            <v>PT A.INDUSTRIALES</v>
          </cell>
          <cell r="E478" t="str">
            <v>BÄTRAK KHERSON EP</v>
          </cell>
          <cell r="F478">
            <v>19</v>
          </cell>
          <cell r="G478" t="str">
            <v>ACTIVO</v>
          </cell>
          <cell r="H478">
            <v>4185.9399999999996</v>
          </cell>
          <cell r="I478">
            <v>4185.9399999999996</v>
          </cell>
        </row>
        <row r="479">
          <cell r="B479" t="str">
            <v>PT02600001</v>
          </cell>
          <cell r="C479" t="str">
            <v>19.000 L CUBETA ACEITE BÄTRAK KORLEVO SYNTHEX EP</v>
          </cell>
          <cell r="D479" t="str">
            <v>PT A.INDUSTRIALES</v>
          </cell>
          <cell r="E479" t="str">
            <v>BÄTRAK KORLEVO SYNTEX EP</v>
          </cell>
          <cell r="F479">
            <v>19</v>
          </cell>
          <cell r="G479" t="str">
            <v>INACTIVO</v>
          </cell>
          <cell r="H479">
            <v>4247.05</v>
          </cell>
          <cell r="I479">
            <v>4247.05</v>
          </cell>
        </row>
        <row r="480">
          <cell r="B480" t="str">
            <v>PT04600003</v>
          </cell>
          <cell r="C480" t="str">
            <v>19.000 L CUBETA ACEITE BÄTRAK RODKY</v>
          </cell>
          <cell r="D480" t="str">
            <v>PT A.INDUSTRIALES</v>
          </cell>
          <cell r="E480" t="str">
            <v>BÄTRAK RODKY</v>
          </cell>
          <cell r="F480">
            <v>19</v>
          </cell>
          <cell r="G480" t="str">
            <v>ACTIVO</v>
          </cell>
          <cell r="H480">
            <v>2828.23</v>
          </cell>
          <cell r="I480">
            <v>2828.23</v>
          </cell>
        </row>
        <row r="481">
          <cell r="B481" t="str">
            <v>PT01400002</v>
          </cell>
          <cell r="C481" t="str">
            <v>19.000 L CUBETA ACEITE BÄTRAK DOLYN ISO VG 32</v>
          </cell>
          <cell r="D481" t="str">
            <v>PT A.INDUSTRIALES</v>
          </cell>
          <cell r="E481" t="str">
            <v>BÄTRAK DOLYN</v>
          </cell>
          <cell r="F481">
            <v>19</v>
          </cell>
          <cell r="G481" t="str">
            <v>ACTIVO</v>
          </cell>
          <cell r="H481">
            <v>2579.59</v>
          </cell>
          <cell r="I481">
            <v>2579.59</v>
          </cell>
        </row>
        <row r="482">
          <cell r="B482" t="str">
            <v>PT04800002</v>
          </cell>
          <cell r="C482" t="str">
            <v>19.000 L CUBETA ACEITE BÄTRAK SOLCOV ISO VG 32</v>
          </cell>
          <cell r="D482" t="str">
            <v>PT A.INDUSTRIALES</v>
          </cell>
          <cell r="E482" t="str">
            <v>BÄTRAK SOLCOV</v>
          </cell>
          <cell r="F482">
            <v>19</v>
          </cell>
          <cell r="G482" t="str">
            <v>ACTIVO</v>
          </cell>
          <cell r="H482">
            <v>2058.6799999999998</v>
          </cell>
          <cell r="I482">
            <v>2058.6799999999998</v>
          </cell>
        </row>
        <row r="483">
          <cell r="B483" t="str">
            <v>PT04900002</v>
          </cell>
          <cell r="C483" t="str">
            <v>19.000 L CUBETA ACEITE BÄTRAK SOLCOV PREMIUM ISO VG 32</v>
          </cell>
          <cell r="D483" t="str">
            <v>PT A.INDUSTRIALES</v>
          </cell>
          <cell r="E483" t="str">
            <v>BÄTRAK SOLCOV PREMIUM</v>
          </cell>
          <cell r="F483">
            <v>19</v>
          </cell>
          <cell r="G483" t="str">
            <v>ACTIVO</v>
          </cell>
          <cell r="H483">
            <v>2094.2399999999998</v>
          </cell>
          <cell r="I483">
            <v>2094.2399999999998</v>
          </cell>
        </row>
        <row r="484">
          <cell r="B484" t="str">
            <v>PT03600003</v>
          </cell>
          <cell r="C484" t="str">
            <v>19.000 L CUBETA ACEITE BÄTRAK LESK ISO VG 22</v>
          </cell>
          <cell r="D484" t="str">
            <v>PT A.INDUSTRIALES</v>
          </cell>
          <cell r="E484" t="str">
            <v>BÄTRAK LESK</v>
          </cell>
          <cell r="F484">
            <v>19</v>
          </cell>
          <cell r="G484" t="str">
            <v>ACTIVO</v>
          </cell>
          <cell r="H484">
            <v>2499.11</v>
          </cell>
          <cell r="I484">
            <v>2499.11</v>
          </cell>
        </row>
        <row r="485">
          <cell r="B485" t="str">
            <v>PT03600004</v>
          </cell>
          <cell r="C485" t="str">
            <v>19.000 L CUBETA ACEITE BÄTRAK LESK ISO VG 32</v>
          </cell>
          <cell r="D485" t="str">
            <v>PT A.INDUSTRIALES</v>
          </cell>
          <cell r="E485" t="str">
            <v>BÄTRAK LESK</v>
          </cell>
          <cell r="F485">
            <v>19</v>
          </cell>
          <cell r="G485" t="str">
            <v>ACTIVO</v>
          </cell>
          <cell r="H485">
            <v>2506.5300000000002</v>
          </cell>
          <cell r="I485">
            <v>2506.5300000000002</v>
          </cell>
        </row>
        <row r="486">
          <cell r="B486" t="str">
            <v>PT00700002</v>
          </cell>
          <cell r="C486" t="str">
            <v>19.000 L CUBETA ACEITE BÄTRAK COPLAN ISO VG 22</v>
          </cell>
          <cell r="D486" t="str">
            <v>PT A.INDUSTRIALES</v>
          </cell>
          <cell r="E486" t="str">
            <v>BÄTRAK COPLAN</v>
          </cell>
          <cell r="F486">
            <v>19</v>
          </cell>
          <cell r="G486" t="str">
            <v>ACTIVO</v>
          </cell>
          <cell r="H486">
            <v>1822.07</v>
          </cell>
          <cell r="I486">
            <v>1822.07</v>
          </cell>
        </row>
        <row r="487">
          <cell r="B487" t="str">
            <v>PT02200002</v>
          </cell>
          <cell r="C487" t="str">
            <v>19.000 L CUBETA ACEITE BÄTRAK KHOPIL SAE 40</v>
          </cell>
          <cell r="D487" t="str">
            <v>PT A.INDUSTRIALES</v>
          </cell>
          <cell r="E487" t="str">
            <v>BÄTRAK KHOPIL</v>
          </cell>
          <cell r="F487">
            <v>19</v>
          </cell>
          <cell r="G487" t="str">
            <v>ACTIVO</v>
          </cell>
          <cell r="H487">
            <v>2339.42</v>
          </cell>
          <cell r="I487">
            <v>2339.42</v>
          </cell>
        </row>
        <row r="488">
          <cell r="B488" t="str">
            <v>PT02000002</v>
          </cell>
          <cell r="C488" t="str">
            <v>19.000 L CUBETA ACEITE BÄTRAK IVANO</v>
          </cell>
          <cell r="D488" t="str">
            <v>PT A.INDUSTRIALES</v>
          </cell>
          <cell r="E488" t="str">
            <v>BÄTRAK IVANO</v>
          </cell>
          <cell r="F488">
            <v>19</v>
          </cell>
          <cell r="G488" t="str">
            <v>ACTIVO</v>
          </cell>
          <cell r="H488">
            <v>1783.2</v>
          </cell>
          <cell r="I488">
            <v>1783.2</v>
          </cell>
        </row>
        <row r="489">
          <cell r="B489" t="str">
            <v>PT04600004</v>
          </cell>
          <cell r="C489" t="str">
            <v>19.000 L CUBETA ACEITE BÄTRAK RODKI ISO VG 32</v>
          </cell>
          <cell r="D489" t="str">
            <v>PT A.INDUSTRIALES</v>
          </cell>
          <cell r="E489" t="str">
            <v>BÄTRAK RODKY</v>
          </cell>
          <cell r="F489">
            <v>19</v>
          </cell>
          <cell r="G489" t="str">
            <v>ACTIVO</v>
          </cell>
          <cell r="H489">
            <v>2890.97</v>
          </cell>
          <cell r="I489">
            <v>2890.97</v>
          </cell>
        </row>
        <row r="490">
          <cell r="B490" t="str">
            <v>PT00700003</v>
          </cell>
          <cell r="C490" t="str">
            <v>19.000 L CUBETA ACEITE BÄTRAK COPLAN ISO VG 32</v>
          </cell>
          <cell r="D490" t="str">
            <v>PT A.INDUSTRIALES</v>
          </cell>
          <cell r="E490" t="str">
            <v>BÄTRAK COPLAN</v>
          </cell>
          <cell r="F490">
            <v>19</v>
          </cell>
          <cell r="G490" t="str">
            <v>ACTIVO</v>
          </cell>
          <cell r="H490">
            <v>1878.98</v>
          </cell>
          <cell r="I490">
            <v>1878.98</v>
          </cell>
        </row>
        <row r="491">
          <cell r="B491" t="str">
            <v>PT01600017</v>
          </cell>
          <cell r="C491" t="str">
            <v>19.000 L CUBETA ACEITE BÄTRAK GULFSEA SUPERBEAR 3008</v>
          </cell>
          <cell r="D491" t="str">
            <v>PT A.INDUSTRIALES</v>
          </cell>
          <cell r="E491" t="str">
            <v>BÄTRAK GULFSEA</v>
          </cell>
          <cell r="F491">
            <v>19</v>
          </cell>
          <cell r="G491" t="str">
            <v>ACTIVO</v>
          </cell>
          <cell r="H491">
            <v>2034.61</v>
          </cell>
          <cell r="I491">
            <v>2034.61</v>
          </cell>
        </row>
        <row r="492">
          <cell r="B492" t="str">
            <v>PT01600022</v>
          </cell>
          <cell r="C492" t="str">
            <v>19.000 L CUBETA ACEITE BÄTRAK GULFSEA POWER 4040</v>
          </cell>
          <cell r="D492" t="str">
            <v>PT A.INDUSTRIALES</v>
          </cell>
          <cell r="E492" t="str">
            <v>BÄTRAK GULFSEA</v>
          </cell>
          <cell r="F492">
            <v>19</v>
          </cell>
          <cell r="G492" t="str">
            <v>ACTIVO</v>
          </cell>
          <cell r="H492">
            <v>2239.59</v>
          </cell>
          <cell r="I492">
            <v>2239.59</v>
          </cell>
        </row>
        <row r="493">
          <cell r="B493" t="str">
            <v>PT01600025</v>
          </cell>
          <cell r="C493" t="str">
            <v>19.000 L CUBETA ACEITE BÄTRAK GULFSEA CYLCARE DCA 5070H</v>
          </cell>
          <cell r="D493" t="str">
            <v>PT A.INDUSTRIALES</v>
          </cell>
          <cell r="E493" t="str">
            <v>BÄTRAK GULFSEA</v>
          </cell>
          <cell r="F493">
            <v>19</v>
          </cell>
          <cell r="G493" t="str">
            <v>ACTIVO</v>
          </cell>
          <cell r="H493">
            <v>2384.92</v>
          </cell>
          <cell r="I493">
            <v>2384.92</v>
          </cell>
        </row>
        <row r="494">
          <cell r="B494" t="str">
            <v>PT01600026</v>
          </cell>
          <cell r="C494" t="str">
            <v>19.000 L CUBETA ACEITE BÄTRAK GULFSEA POWER MDO 3012</v>
          </cell>
          <cell r="D494" t="str">
            <v>PT A.INDUSTRIALES</v>
          </cell>
          <cell r="E494" t="str">
            <v>BÄTRAK GULFSEA</v>
          </cell>
          <cell r="F494">
            <v>19</v>
          </cell>
          <cell r="G494" t="str">
            <v>ACTIVO</v>
          </cell>
          <cell r="H494">
            <v>2064.5300000000002</v>
          </cell>
          <cell r="I494">
            <v>2064.5300000000002</v>
          </cell>
        </row>
        <row r="495">
          <cell r="B495" t="str">
            <v>PT01600027</v>
          </cell>
          <cell r="C495" t="str">
            <v>19.000 L CUBETA ACEITE BÄTRAK GULFSEA POWER MDO 4012</v>
          </cell>
          <cell r="D495" t="str">
            <v>PT A.INDUSTRIALES</v>
          </cell>
          <cell r="E495" t="str">
            <v>BÄTRAK GULFSEA</v>
          </cell>
          <cell r="F495">
            <v>19</v>
          </cell>
          <cell r="G495" t="str">
            <v>ACTIVO</v>
          </cell>
          <cell r="H495">
            <v>2095.5700000000002</v>
          </cell>
          <cell r="I495">
            <v>2095.5700000000002</v>
          </cell>
        </row>
        <row r="496">
          <cell r="B496" t="str">
            <v>PT01100008</v>
          </cell>
          <cell r="C496" t="str">
            <v>19.000 L CUBETA ACEITE BÄTRAK DESNA PREMIUM HVI ISO VG 15</v>
          </cell>
          <cell r="D496" t="str">
            <v>PT A.INDUSTRIALES</v>
          </cell>
          <cell r="E496" t="str">
            <v>BATRAK DESNA PREMIUM HVI</v>
          </cell>
          <cell r="F496">
            <v>19</v>
          </cell>
          <cell r="G496" t="str">
            <v>ACTIVO</v>
          </cell>
          <cell r="H496">
            <v>2092.73</v>
          </cell>
          <cell r="I496">
            <v>2092.73</v>
          </cell>
        </row>
        <row r="497">
          <cell r="B497" t="str">
            <v>PT01100010</v>
          </cell>
          <cell r="C497" t="str">
            <v>19.000 L CUBETA ACEITE BÄTRAK DESNA PREMIUM HVI ISO VG 32</v>
          </cell>
          <cell r="D497" t="str">
            <v>PT A.INDUSTRIALES</v>
          </cell>
          <cell r="E497" t="str">
            <v>BATRAK DESNA PREMIUM HVI</v>
          </cell>
          <cell r="F497">
            <v>19</v>
          </cell>
          <cell r="G497" t="str">
            <v>ACTIVO</v>
          </cell>
          <cell r="H497">
            <v>2222.65</v>
          </cell>
          <cell r="I497">
            <v>2222.65</v>
          </cell>
        </row>
        <row r="498">
          <cell r="B498" t="str">
            <v>PT01100011</v>
          </cell>
          <cell r="C498" t="str">
            <v>19.000 L CUBETA ACEITE BÄTRAK DESNA PREMIUM HVI ISO VG 46</v>
          </cell>
          <cell r="D498" t="str">
            <v>PT A.INDUSTRIALES</v>
          </cell>
          <cell r="E498" t="str">
            <v>BATRAK DESNA PREMIUM HVI</v>
          </cell>
          <cell r="F498">
            <v>19</v>
          </cell>
          <cell r="G498" t="str">
            <v>ACTIVO</v>
          </cell>
          <cell r="H498">
            <v>3016.7</v>
          </cell>
          <cell r="I498">
            <v>3016.7</v>
          </cell>
        </row>
        <row r="499">
          <cell r="B499" t="str">
            <v>PT01100012</v>
          </cell>
          <cell r="C499" t="str">
            <v>19.000 L CUBETA ACEITE BÄTRAK DESNA PREMIUM HVI ISO VG 68</v>
          </cell>
          <cell r="D499" t="str">
            <v>PT A.INDUSTRIALES</v>
          </cell>
          <cell r="E499" t="str">
            <v>BATRAK DESNA PREMIUM HVI</v>
          </cell>
          <cell r="F499">
            <v>19</v>
          </cell>
          <cell r="G499" t="str">
            <v>ACTIVO</v>
          </cell>
          <cell r="H499">
            <v>3312.74</v>
          </cell>
          <cell r="I499">
            <v>3312.74</v>
          </cell>
        </row>
        <row r="500">
          <cell r="B500" t="str">
            <v>PT01100013</v>
          </cell>
          <cell r="C500" t="str">
            <v>19.000 L CUBETA ACEITE BÄTRAK DESNA PREMIUM HVI ISO VG 100</v>
          </cell>
          <cell r="D500" t="str">
            <v>PT A.INDUSTRIALES</v>
          </cell>
          <cell r="E500" t="str">
            <v>BATRAK DESNA PREMIUM HVI</v>
          </cell>
          <cell r="F500">
            <v>19</v>
          </cell>
          <cell r="G500" t="str">
            <v>ACTIVO</v>
          </cell>
          <cell r="H500">
            <v>3514.55</v>
          </cell>
          <cell r="I500">
            <v>3514.55</v>
          </cell>
        </row>
        <row r="501">
          <cell r="B501" t="str">
            <v>PT01100014</v>
          </cell>
          <cell r="C501" t="str">
            <v>19.000 L CUBETA ACEITE BÄTRAK DESNA PREMIUM HVI ISO VG 150</v>
          </cell>
          <cell r="D501" t="str">
            <v>PT A.INDUSTRIALES</v>
          </cell>
          <cell r="E501" t="str">
            <v>BATRAK DESNA PREMIUM HVI</v>
          </cell>
          <cell r="F501">
            <v>19</v>
          </cell>
          <cell r="G501" t="str">
            <v>ACTIVO</v>
          </cell>
          <cell r="H501">
            <v>3106.28</v>
          </cell>
          <cell r="I501">
            <v>3106.28</v>
          </cell>
        </row>
        <row r="502">
          <cell r="B502" t="str">
            <v>PT00800025</v>
          </cell>
          <cell r="C502" t="str">
            <v>200.000 L TAMBOR  ACEITE BÄTRAK DESNA ISO VG  10</v>
          </cell>
          <cell r="D502" t="str">
            <v>PT A.INDUSTRIALES</v>
          </cell>
          <cell r="E502" t="str">
            <v>BÄTRAK DESNA</v>
          </cell>
          <cell r="F502">
            <v>200</v>
          </cell>
          <cell r="G502" t="str">
            <v>ACTIVO</v>
          </cell>
          <cell r="H502">
            <v>19266.52</v>
          </cell>
          <cell r="I502">
            <v>19266.52</v>
          </cell>
        </row>
        <row r="503">
          <cell r="B503" t="str">
            <v>PT00800026</v>
          </cell>
          <cell r="C503" t="str">
            <v>200.000 L TAMBOR  ACEITE BÄTRAK DESNA ISO VG  15</v>
          </cell>
          <cell r="D503" t="str">
            <v>PT A.INDUSTRIALES</v>
          </cell>
          <cell r="E503" t="str">
            <v>BÄTRAK DESNA</v>
          </cell>
          <cell r="F503">
            <v>200</v>
          </cell>
          <cell r="G503" t="str">
            <v>ACTIVO</v>
          </cell>
          <cell r="H503">
            <v>18802.23</v>
          </cell>
          <cell r="I503">
            <v>18802.23</v>
          </cell>
        </row>
        <row r="504">
          <cell r="B504" t="str">
            <v>PT00800027</v>
          </cell>
          <cell r="C504" t="str">
            <v>200.000 L TAMBOR  ACEITE BÄTRAK DESNA ISO VG  22</v>
          </cell>
          <cell r="D504" t="str">
            <v>PT A.INDUSTRIALES</v>
          </cell>
          <cell r="E504" t="str">
            <v>BÄTRAK DESNA</v>
          </cell>
          <cell r="F504">
            <v>200</v>
          </cell>
          <cell r="G504" t="str">
            <v>ACTIVO</v>
          </cell>
          <cell r="H504">
            <v>19008.73</v>
          </cell>
          <cell r="I504">
            <v>19008.73</v>
          </cell>
        </row>
        <row r="505">
          <cell r="B505" t="str">
            <v>PT00800028</v>
          </cell>
          <cell r="C505" t="str">
            <v>200.000 L TAMBOR  ACEITE BÄTRAK DESNA ISO VG  32</v>
          </cell>
          <cell r="D505" t="str">
            <v>PT A.INDUSTRIALES</v>
          </cell>
          <cell r="E505" t="str">
            <v>BÄTRAK DESNA</v>
          </cell>
          <cell r="F505">
            <v>200</v>
          </cell>
          <cell r="G505" t="str">
            <v>ACTIVO</v>
          </cell>
          <cell r="H505">
            <v>19754.259999999998</v>
          </cell>
          <cell r="I505">
            <v>19754.259999999998</v>
          </cell>
        </row>
        <row r="506">
          <cell r="B506" t="str">
            <v>PT00800029</v>
          </cell>
          <cell r="C506" t="str">
            <v>200.000 L TAMBOR  ACEITE BÄTRAK DESNA ISO VG  46</v>
          </cell>
          <cell r="D506" t="str">
            <v>PT A.INDUSTRIALES</v>
          </cell>
          <cell r="E506" t="str">
            <v>BÄTRAK DESNA</v>
          </cell>
          <cell r="F506">
            <v>200</v>
          </cell>
          <cell r="G506" t="str">
            <v>ACTIVO</v>
          </cell>
          <cell r="H506">
            <v>20465.2</v>
          </cell>
          <cell r="I506">
            <v>20465.2</v>
          </cell>
        </row>
        <row r="507">
          <cell r="B507" t="str">
            <v>PT00800030</v>
          </cell>
          <cell r="C507" t="str">
            <v>200.000 L TAMBOR  ACEITE BÄTRAK DESNA ISO VG  68</v>
          </cell>
          <cell r="D507" t="str">
            <v>PT A.INDUSTRIALES</v>
          </cell>
          <cell r="E507" t="str">
            <v>BÄTRAK DESNA</v>
          </cell>
          <cell r="F507">
            <v>200</v>
          </cell>
          <cell r="G507" t="str">
            <v>ACTIVO</v>
          </cell>
          <cell r="H507">
            <v>20656.3</v>
          </cell>
          <cell r="I507">
            <v>20656.3</v>
          </cell>
        </row>
        <row r="508">
          <cell r="B508" t="str">
            <v>PT00800031</v>
          </cell>
          <cell r="C508" t="str">
            <v>200.000 L TAMBOR  ACEITE BÄTRAK DESNA ISO VG  100</v>
          </cell>
          <cell r="D508" t="str">
            <v>PT A.INDUSTRIALES</v>
          </cell>
          <cell r="E508" t="str">
            <v>BÄTRAK DESNA</v>
          </cell>
          <cell r="F508">
            <v>200</v>
          </cell>
          <cell r="G508" t="str">
            <v>ACTIVO</v>
          </cell>
          <cell r="H508">
            <v>20802.5</v>
          </cell>
          <cell r="I508">
            <v>20802.5</v>
          </cell>
        </row>
        <row r="509">
          <cell r="B509" t="str">
            <v>PT00800032</v>
          </cell>
          <cell r="C509" t="str">
            <v>200.000 L TAMBOR  ACEITE BÄTRAK DESNA ISO VG  150</v>
          </cell>
          <cell r="D509" t="str">
            <v>PT A.INDUSTRIALES</v>
          </cell>
          <cell r="E509" t="str">
            <v>BÄTRAK DESNA</v>
          </cell>
          <cell r="F509">
            <v>200</v>
          </cell>
          <cell r="G509" t="str">
            <v>ACTIVO</v>
          </cell>
          <cell r="H509">
            <v>20873.25</v>
          </cell>
          <cell r="I509">
            <v>20873.25</v>
          </cell>
        </row>
        <row r="510">
          <cell r="B510" t="str">
            <v>PT00800033</v>
          </cell>
          <cell r="C510" t="str">
            <v>200.000 L TAMBOR  ACEITE BÄTRAK DESNA ISO VG  220</v>
          </cell>
          <cell r="D510" t="str">
            <v>PT A.INDUSTRIALES</v>
          </cell>
          <cell r="E510" t="str">
            <v>BÄTRAK DESNA</v>
          </cell>
          <cell r="F510">
            <v>200</v>
          </cell>
          <cell r="G510" t="str">
            <v>ACTIVO</v>
          </cell>
          <cell r="H510">
            <v>20860.72</v>
          </cell>
          <cell r="I510">
            <v>20860.72</v>
          </cell>
        </row>
        <row r="511">
          <cell r="B511" t="str">
            <v>PT00800034</v>
          </cell>
          <cell r="C511" t="str">
            <v>200.000 L TAMBOR  ACEITE BÄTRAK DESNA ISO VG  320</v>
          </cell>
          <cell r="D511" t="str">
            <v>PT A.INDUSTRIALES</v>
          </cell>
          <cell r="E511" t="str">
            <v>BÄTRAK DESNA</v>
          </cell>
          <cell r="F511">
            <v>200</v>
          </cell>
          <cell r="G511" t="str">
            <v>ACTIVO</v>
          </cell>
          <cell r="H511">
            <v>20861.060000000001</v>
          </cell>
          <cell r="I511">
            <v>20861.060000000001</v>
          </cell>
        </row>
        <row r="512">
          <cell r="B512" t="str">
            <v>PT00800035</v>
          </cell>
          <cell r="C512" t="str">
            <v>200.000 L TAMBOR  ACEITE BÄTRAK DESNA ISO VG  460</v>
          </cell>
          <cell r="D512" t="str">
            <v>PT A.INDUSTRIALES</v>
          </cell>
          <cell r="E512" t="str">
            <v>BÄTRAK DESNA</v>
          </cell>
          <cell r="F512">
            <v>200</v>
          </cell>
          <cell r="G512" t="str">
            <v>ACTIVO</v>
          </cell>
          <cell r="H512">
            <v>20910.060000000001</v>
          </cell>
          <cell r="I512">
            <v>20910.060000000001</v>
          </cell>
        </row>
        <row r="513">
          <cell r="B513" t="str">
            <v>PT00800036</v>
          </cell>
          <cell r="C513" t="str">
            <v>200.000 L TAMBOR  ACEITE BÄTRAK DESNA ISO VG  680</v>
          </cell>
          <cell r="D513" t="str">
            <v>PT A.INDUSTRIALES</v>
          </cell>
          <cell r="E513" t="str">
            <v>BÄTRAK DESNA</v>
          </cell>
          <cell r="F513">
            <v>200</v>
          </cell>
          <cell r="G513" t="str">
            <v>ACTIVO</v>
          </cell>
          <cell r="H513">
            <v>20875.78</v>
          </cell>
          <cell r="I513">
            <v>20875.78</v>
          </cell>
        </row>
        <row r="514">
          <cell r="B514" t="str">
            <v>PT01000013</v>
          </cell>
          <cell r="C514" t="str">
            <v>200.000 L TAMBOR  ACEITE BÄTRAK DESNA HVI ISO VG 15</v>
          </cell>
          <cell r="D514" t="str">
            <v>PT A.INDUSTRIALES</v>
          </cell>
          <cell r="E514" t="str">
            <v>BÄTRAK DESNA HVI</v>
          </cell>
          <cell r="F514">
            <v>200</v>
          </cell>
          <cell r="G514" t="str">
            <v>ACTIVO</v>
          </cell>
          <cell r="H514">
            <v>22013.56</v>
          </cell>
          <cell r="I514">
            <v>22013.56</v>
          </cell>
        </row>
        <row r="515">
          <cell r="B515" t="str">
            <v>PT01000014</v>
          </cell>
          <cell r="C515" t="str">
            <v>200.000 L TAMBOR  ACEITE BÄTRAK DESNA HVI ISO VG 22</v>
          </cell>
          <cell r="D515" t="str">
            <v>PT A.INDUSTRIALES</v>
          </cell>
          <cell r="E515" t="str">
            <v>BÄTRAK DESNA HVI</v>
          </cell>
          <cell r="F515">
            <v>200</v>
          </cell>
          <cell r="G515" t="str">
            <v>ACTIVO</v>
          </cell>
          <cell r="H515">
            <v>21878.26</v>
          </cell>
          <cell r="I515">
            <v>21878.26</v>
          </cell>
        </row>
        <row r="516">
          <cell r="B516" t="str">
            <v>PT01000015</v>
          </cell>
          <cell r="C516" t="str">
            <v>200.000 L TAMBOR  ACEITE BÄTRAK DESNA HVI ISO VG 32</v>
          </cell>
          <cell r="D516" t="str">
            <v>PT A.INDUSTRIALES</v>
          </cell>
          <cell r="E516" t="str">
            <v>BÄTRAK DESNA HVI</v>
          </cell>
          <cell r="F516">
            <v>200</v>
          </cell>
          <cell r="G516" t="str">
            <v>ACTIVO</v>
          </cell>
          <cell r="H516">
            <v>23112.23</v>
          </cell>
          <cell r="I516">
            <v>23112.23</v>
          </cell>
        </row>
        <row r="517">
          <cell r="B517" t="str">
            <v>PT01000016</v>
          </cell>
          <cell r="C517" t="str">
            <v>200.000 L TAMBOR  ACEITE BÄTRAK DESNA HVI ISO VG 46</v>
          </cell>
          <cell r="D517" t="str">
            <v>PT A.INDUSTRIALES</v>
          </cell>
          <cell r="E517" t="str">
            <v>BÄTRAK DESNA HVI</v>
          </cell>
          <cell r="F517">
            <v>200</v>
          </cell>
          <cell r="G517" t="str">
            <v>ACTIVO</v>
          </cell>
          <cell r="H517">
            <v>24400.54</v>
          </cell>
          <cell r="I517">
            <v>24400.54</v>
          </cell>
        </row>
        <row r="518">
          <cell r="B518" t="str">
            <v>PT01000017</v>
          </cell>
          <cell r="C518" t="str">
            <v>200.000 L TAMBOR  ACEITE BÄTRAK DESNA HVI ISO VG 68</v>
          </cell>
          <cell r="D518" t="str">
            <v>PT A.INDUSTRIALES</v>
          </cell>
          <cell r="E518" t="str">
            <v>BÄTRAK DESNA HVI</v>
          </cell>
          <cell r="F518">
            <v>200</v>
          </cell>
          <cell r="G518" t="str">
            <v>ACTIVO</v>
          </cell>
          <cell r="H518">
            <v>27063.74</v>
          </cell>
          <cell r="I518">
            <v>27063.74</v>
          </cell>
        </row>
        <row r="519">
          <cell r="B519" t="str">
            <v>PT01000018</v>
          </cell>
          <cell r="C519" t="str">
            <v>200.000 L TAMBOR  ACEITE BÄTRAK DESNA HVI ISO VG 100</v>
          </cell>
          <cell r="D519" t="str">
            <v>PT A.INDUSTRIALES</v>
          </cell>
          <cell r="E519" t="str">
            <v>BÄTRAK DESNA HVI</v>
          </cell>
          <cell r="F519">
            <v>200</v>
          </cell>
          <cell r="G519" t="str">
            <v>ACTIVO</v>
          </cell>
          <cell r="H519">
            <v>29426.14</v>
          </cell>
          <cell r="I519">
            <v>29426.14</v>
          </cell>
        </row>
        <row r="520">
          <cell r="B520" t="str">
            <v>PT00900009</v>
          </cell>
          <cell r="C520" t="str">
            <v>200.000 L TAMBOR  ACEITE BÄTRAK DESNA FZ ISO VG 32</v>
          </cell>
          <cell r="D520" t="str">
            <v>PT A.INDUSTRIALES</v>
          </cell>
          <cell r="E520" t="str">
            <v>BÄTRAK DESNA FZ</v>
          </cell>
          <cell r="F520">
            <v>200</v>
          </cell>
          <cell r="G520" t="str">
            <v>ACTIVO</v>
          </cell>
          <cell r="H520">
            <v>20807.38</v>
          </cell>
          <cell r="I520">
            <v>20807.38</v>
          </cell>
        </row>
        <row r="521">
          <cell r="B521" t="str">
            <v>PT00900010</v>
          </cell>
          <cell r="C521" t="str">
            <v>200.000 L TAMBOR  ACEITE BÄTRAK DESNA FZ ISO VG 46</v>
          </cell>
          <cell r="D521" t="str">
            <v>PT A.INDUSTRIALES</v>
          </cell>
          <cell r="E521" t="str">
            <v>BÄTRAK DESNA FZ</v>
          </cell>
          <cell r="F521">
            <v>200</v>
          </cell>
          <cell r="G521" t="str">
            <v>ACTIVO</v>
          </cell>
          <cell r="H521">
            <v>21603.83</v>
          </cell>
          <cell r="I521">
            <v>21603.83</v>
          </cell>
        </row>
        <row r="522">
          <cell r="B522" t="str">
            <v>PT00900011</v>
          </cell>
          <cell r="C522" t="str">
            <v>200.000 L TAMBOR  ACEITE BÄTRAK DESNA FZ ISO VG 68</v>
          </cell>
          <cell r="D522" t="str">
            <v>PT A.INDUSTRIALES</v>
          </cell>
          <cell r="E522" t="str">
            <v>BÄTRAK DESNA FZ</v>
          </cell>
          <cell r="F522">
            <v>200</v>
          </cell>
          <cell r="G522" t="str">
            <v>ACTIVO</v>
          </cell>
          <cell r="H522">
            <v>21755.07</v>
          </cell>
          <cell r="I522">
            <v>21755.07</v>
          </cell>
        </row>
        <row r="523">
          <cell r="B523" t="str">
            <v>PT00900012</v>
          </cell>
          <cell r="C523" t="str">
            <v>200.000 L TAMBOR  ACEITE BÄTRAK DESNA FZ ISO VG 100</v>
          </cell>
          <cell r="D523" t="str">
            <v>PT A.INDUSTRIALES</v>
          </cell>
          <cell r="E523" t="str">
            <v>BÄTRAK DESNA FZ</v>
          </cell>
          <cell r="F523">
            <v>200</v>
          </cell>
          <cell r="G523" t="str">
            <v>ACTIVO</v>
          </cell>
          <cell r="H523">
            <v>21857.87</v>
          </cell>
          <cell r="I523">
            <v>21857.87</v>
          </cell>
        </row>
        <row r="524">
          <cell r="B524" t="str">
            <v>PT01200007</v>
          </cell>
          <cell r="C524" t="str">
            <v>200.000 L TAMBOR  ACEITE BÄTRAK DESNA SYNTHEX ISO VG 32</v>
          </cell>
          <cell r="D524" t="str">
            <v>PT A.INDUSTRIALES</v>
          </cell>
          <cell r="E524" t="str">
            <v>BÄTRAK DESNA SYNTEX</v>
          </cell>
          <cell r="F524">
            <v>200</v>
          </cell>
          <cell r="G524" t="str">
            <v>ACTIVO</v>
          </cell>
          <cell r="H524">
            <v>36656.58</v>
          </cell>
          <cell r="I524">
            <v>36656.58</v>
          </cell>
        </row>
        <row r="525">
          <cell r="B525" t="str">
            <v>PT01200008</v>
          </cell>
          <cell r="C525" t="str">
            <v>200.000 L TAMBOR  ACEITE BÄTRAK DESNA SYNTHEX ISO VG 46</v>
          </cell>
          <cell r="D525" t="str">
            <v>PT A.INDUSTRIALES</v>
          </cell>
          <cell r="E525" t="str">
            <v>BÄTRAK DESNA SYNTEX</v>
          </cell>
          <cell r="F525">
            <v>200</v>
          </cell>
          <cell r="G525" t="str">
            <v>ACTIVO</v>
          </cell>
          <cell r="H525">
            <v>37574.019999999997</v>
          </cell>
          <cell r="I525">
            <v>37574.019999999997</v>
          </cell>
        </row>
        <row r="526">
          <cell r="B526" t="str">
            <v>PT01200009</v>
          </cell>
          <cell r="C526" t="str">
            <v>200.000 L TAMBOR  ACEITE BÄTRAK DESNA SYNTHEX ISO VG 68</v>
          </cell>
          <cell r="D526" t="str">
            <v>PT A.INDUSTRIALES</v>
          </cell>
          <cell r="E526" t="str">
            <v>BÄTRAK DESNA SYNTEX</v>
          </cell>
          <cell r="F526">
            <v>200</v>
          </cell>
          <cell r="G526" t="str">
            <v>ACTIVO</v>
          </cell>
          <cell r="H526">
            <v>40966.21</v>
          </cell>
          <cell r="I526">
            <v>40966.21</v>
          </cell>
        </row>
        <row r="527">
          <cell r="B527" t="str">
            <v>PT01300003</v>
          </cell>
          <cell r="C527" t="str">
            <v>200.000 L TAMBOR  ACEITE BÄTRAK DESNOVE</v>
          </cell>
          <cell r="D527" t="str">
            <v>PT A.INDUSTRIALES</v>
          </cell>
          <cell r="E527" t="str">
            <v>BÄTRAK DESNOVE</v>
          </cell>
          <cell r="F527">
            <v>200</v>
          </cell>
          <cell r="G527" t="str">
            <v>ACTIVO</v>
          </cell>
          <cell r="H527">
            <v>36266.31</v>
          </cell>
          <cell r="I527">
            <v>36266.31</v>
          </cell>
        </row>
        <row r="528">
          <cell r="B528" t="str">
            <v>PT05300019</v>
          </cell>
          <cell r="C528" t="str">
            <v>200.000 L TAMBOR  ACEITE BÄTRAK ZOLOVIC ISO VG 46</v>
          </cell>
          <cell r="D528" t="str">
            <v>PT A.INDUSTRIALES</v>
          </cell>
          <cell r="E528" t="str">
            <v>BÄTRAK ZOLOVIC</v>
          </cell>
          <cell r="F528">
            <v>200</v>
          </cell>
          <cell r="G528" t="str">
            <v>ACTIVO</v>
          </cell>
          <cell r="H528">
            <v>20647.939999999999</v>
          </cell>
          <cell r="I528">
            <v>20647.939999999999</v>
          </cell>
        </row>
        <row r="529">
          <cell r="B529" t="str">
            <v>PT05300020</v>
          </cell>
          <cell r="C529" t="str">
            <v>200.000 L TAMBOR  ACEITE BÄTRAK ZOLOVIC ISO VG 68</v>
          </cell>
          <cell r="D529" t="str">
            <v>PT A.INDUSTRIALES</v>
          </cell>
          <cell r="E529" t="str">
            <v>BÄTRAK ZOLOVIC</v>
          </cell>
          <cell r="F529">
            <v>200</v>
          </cell>
          <cell r="G529" t="str">
            <v>ACTIVO</v>
          </cell>
          <cell r="H529">
            <v>21359.08</v>
          </cell>
          <cell r="I529">
            <v>21359.08</v>
          </cell>
        </row>
        <row r="530">
          <cell r="B530" t="str">
            <v>PT05300021</v>
          </cell>
          <cell r="C530" t="str">
            <v>200.000 L TAMBOR  ACEITE BÄTRAK ZOLOVIC ISO VG 100</v>
          </cell>
          <cell r="D530" t="str">
            <v>PT A.INDUSTRIALES</v>
          </cell>
          <cell r="E530" t="str">
            <v>BÄTRAK ZOLOVIC</v>
          </cell>
          <cell r="F530">
            <v>200</v>
          </cell>
          <cell r="G530" t="str">
            <v>ACTIVO</v>
          </cell>
          <cell r="H530">
            <v>21513.06</v>
          </cell>
          <cell r="I530">
            <v>21513.06</v>
          </cell>
        </row>
        <row r="531">
          <cell r="B531" t="str">
            <v>PT05300022</v>
          </cell>
          <cell r="C531" t="str">
            <v>200.000 L TAMBOR  ACEITE BÄTRAK ZOLOVIC ISO VG 150</v>
          </cell>
          <cell r="D531" t="str">
            <v>PT A.INDUSTRIALES</v>
          </cell>
          <cell r="E531" t="str">
            <v>BÄTRAK ZOLOVIC</v>
          </cell>
          <cell r="F531">
            <v>200</v>
          </cell>
          <cell r="G531" t="str">
            <v>ACTIVO</v>
          </cell>
          <cell r="H531">
            <v>21687.59</v>
          </cell>
          <cell r="I531">
            <v>21687.59</v>
          </cell>
        </row>
        <row r="532">
          <cell r="B532" t="str">
            <v>PT05300023</v>
          </cell>
          <cell r="C532" t="str">
            <v>200.000 L TAMBOR  ACEITE BÄTRAK ZOLOVIC ISO VG 220</v>
          </cell>
          <cell r="D532" t="str">
            <v>PT A.INDUSTRIALES</v>
          </cell>
          <cell r="E532" t="str">
            <v>BÄTRAK ZOLOVIC</v>
          </cell>
          <cell r="F532">
            <v>200</v>
          </cell>
          <cell r="G532" t="str">
            <v>ACTIVO</v>
          </cell>
          <cell r="H532">
            <v>21669.05</v>
          </cell>
          <cell r="I532">
            <v>21669.05</v>
          </cell>
        </row>
        <row r="533">
          <cell r="B533" t="str">
            <v>PT05300024</v>
          </cell>
          <cell r="C533" t="str">
            <v>200.000 L TAMBOR  ACEITE BÄTRAK ZOLOVIC ISO VG 320</v>
          </cell>
          <cell r="D533" t="str">
            <v>PT A.INDUSTRIALES</v>
          </cell>
          <cell r="E533" t="str">
            <v>BÄTRAK ZOLOVIC</v>
          </cell>
          <cell r="F533">
            <v>200</v>
          </cell>
          <cell r="G533" t="str">
            <v>ACTIVO</v>
          </cell>
          <cell r="H533">
            <v>21716.82</v>
          </cell>
          <cell r="I533">
            <v>21716.82</v>
          </cell>
        </row>
        <row r="534">
          <cell r="B534" t="str">
            <v>PT05300026</v>
          </cell>
          <cell r="C534" t="str">
            <v>200.000 L TAMBOR  ACEITE BÄTRAK ZOLOVIC ISO VG 680</v>
          </cell>
          <cell r="D534" t="str">
            <v>PT A.INDUSTRIALES</v>
          </cell>
          <cell r="E534" t="str">
            <v>BÄTRAK ZOLOVIC</v>
          </cell>
          <cell r="F534">
            <v>200</v>
          </cell>
          <cell r="G534" t="str">
            <v>ACTIVO</v>
          </cell>
          <cell r="H534">
            <v>22141.119999999999</v>
          </cell>
          <cell r="I534">
            <v>22141.119999999999</v>
          </cell>
        </row>
        <row r="535">
          <cell r="B535" t="str">
            <v>PT05300027</v>
          </cell>
          <cell r="C535" t="str">
            <v>200.000 L TAMBOR  ACEITE BÄTRAK ZOLOVIC ISO VG 1000</v>
          </cell>
          <cell r="D535" t="str">
            <v>PT A.INDUSTRIALES</v>
          </cell>
          <cell r="E535" t="str">
            <v>BÄTRAK ZOLOVIC</v>
          </cell>
          <cell r="F535">
            <v>200</v>
          </cell>
          <cell r="G535" t="str">
            <v>ACTIVO</v>
          </cell>
          <cell r="H535">
            <v>22119.17</v>
          </cell>
          <cell r="I535">
            <v>22119.17</v>
          </cell>
        </row>
        <row r="536">
          <cell r="B536" t="str">
            <v>PT02300022</v>
          </cell>
          <cell r="C536" t="str">
            <v>200.000 L TAMBOR  ACEITE BÄTRAK KHOROL ISO VG 32</v>
          </cell>
          <cell r="D536" t="str">
            <v>PT A.INDUSTRIALES</v>
          </cell>
          <cell r="E536" t="str">
            <v>BÄTRAK KHOROL</v>
          </cell>
          <cell r="F536">
            <v>200</v>
          </cell>
          <cell r="G536" t="str">
            <v>ACTIVO</v>
          </cell>
          <cell r="H536">
            <v>20213.09</v>
          </cell>
          <cell r="I536">
            <v>20213.09</v>
          </cell>
        </row>
        <row r="537">
          <cell r="B537" t="str">
            <v>PT02300024</v>
          </cell>
          <cell r="C537" t="str">
            <v>200.000 L TAMBOR  ACEITE BÄTRAK KHOROL ISO VG 68</v>
          </cell>
          <cell r="D537" t="str">
            <v>PT A.INDUSTRIALES</v>
          </cell>
          <cell r="E537" t="str">
            <v>BÄTRAK KHOROL</v>
          </cell>
          <cell r="F537">
            <v>200</v>
          </cell>
          <cell r="G537" t="str">
            <v>ACTIVO</v>
          </cell>
          <cell r="H537">
            <v>21142.85</v>
          </cell>
          <cell r="I537">
            <v>21142.85</v>
          </cell>
        </row>
        <row r="538">
          <cell r="B538" t="str">
            <v>PT02300025</v>
          </cell>
          <cell r="C538" t="str">
            <v>200.000 L TAMBOR  ACEITE BÄTRAK KHOROL ISO VG 100</v>
          </cell>
          <cell r="D538" t="str">
            <v>PT A.INDUSTRIALES</v>
          </cell>
          <cell r="E538" t="str">
            <v>BÄTRAK KHOROL</v>
          </cell>
          <cell r="F538">
            <v>200</v>
          </cell>
          <cell r="G538" t="str">
            <v>ACTIVO</v>
          </cell>
          <cell r="H538">
            <v>21244.93</v>
          </cell>
          <cell r="I538">
            <v>21244.93</v>
          </cell>
        </row>
        <row r="539">
          <cell r="B539" t="str">
            <v>PT02300026</v>
          </cell>
          <cell r="C539" t="str">
            <v>200.000 L TAMBOR  ACEITE BÄTRAK KHOROL ISO VG 150</v>
          </cell>
          <cell r="D539" t="str">
            <v>PT A.INDUSTRIALES</v>
          </cell>
          <cell r="E539" t="str">
            <v>BÄTRAK KHOROL</v>
          </cell>
          <cell r="F539">
            <v>200</v>
          </cell>
          <cell r="G539" t="str">
            <v>ACTIVO</v>
          </cell>
          <cell r="H539">
            <v>21224.7</v>
          </cell>
          <cell r="I539">
            <v>21224.7</v>
          </cell>
        </row>
        <row r="540">
          <cell r="B540" t="str">
            <v>PT02300027</v>
          </cell>
          <cell r="C540" t="str">
            <v>200.000 L TAMBOR  ACEITE BÄTRAK KHOROL ISO VG 220</v>
          </cell>
          <cell r="D540" t="str">
            <v>PT A.INDUSTRIALES</v>
          </cell>
          <cell r="E540" t="str">
            <v>BÄTRAK KHOROL</v>
          </cell>
          <cell r="F540">
            <v>200</v>
          </cell>
          <cell r="G540" t="str">
            <v>ACTIVO</v>
          </cell>
          <cell r="H540">
            <v>21257.279999999999</v>
          </cell>
          <cell r="I540">
            <v>21257.279999999999</v>
          </cell>
        </row>
        <row r="541">
          <cell r="B541" t="str">
            <v>PT02300028</v>
          </cell>
          <cell r="C541" t="str">
            <v>200.000 L TAMBOR  ACEITE BÄTRAK KHOROL ISO VG 320</v>
          </cell>
          <cell r="D541" t="str">
            <v>PT A.INDUSTRIALES</v>
          </cell>
          <cell r="E541" t="str">
            <v>BÄTRAK KHOROL</v>
          </cell>
          <cell r="F541">
            <v>200</v>
          </cell>
          <cell r="G541" t="str">
            <v>ACTIVO</v>
          </cell>
          <cell r="H541">
            <v>21388.2</v>
          </cell>
          <cell r="I541">
            <v>21388.2</v>
          </cell>
        </row>
        <row r="542">
          <cell r="B542" t="str">
            <v>PT02300029</v>
          </cell>
          <cell r="C542" t="str">
            <v>200.000 L TAMBOR  ACEITE BÄTRAK KHOROL ISO VG 460</v>
          </cell>
          <cell r="D542" t="str">
            <v>PT A.INDUSTRIALES</v>
          </cell>
          <cell r="E542" t="str">
            <v>BÄTRAK KHOROL</v>
          </cell>
          <cell r="F542">
            <v>200</v>
          </cell>
          <cell r="G542" t="str">
            <v>ACTIVO</v>
          </cell>
          <cell r="H542">
            <v>21306.81</v>
          </cell>
          <cell r="I542">
            <v>21306.81</v>
          </cell>
        </row>
        <row r="543">
          <cell r="B543" t="str">
            <v>PT02300030</v>
          </cell>
          <cell r="C543" t="str">
            <v>200.000 L TAMBOR  ACEITE BÄTRAK KHOROL ISO VG 680</v>
          </cell>
          <cell r="D543" t="str">
            <v>PT A.INDUSTRIALES</v>
          </cell>
          <cell r="E543" t="str">
            <v>BÄTRAK KHOROL</v>
          </cell>
          <cell r="F543">
            <v>200</v>
          </cell>
          <cell r="G543" t="str">
            <v>ACTIVO</v>
          </cell>
          <cell r="H543">
            <v>21705.08</v>
          </cell>
          <cell r="I543">
            <v>21705.08</v>
          </cell>
        </row>
        <row r="544">
          <cell r="B544" t="str">
            <v>PT02300031</v>
          </cell>
          <cell r="C544" t="str">
            <v>200.000 L TAMBOR  ACEITE BÄTRAK KHOROL ISO VG 1000</v>
          </cell>
          <cell r="D544" t="str">
            <v>PT A.INDUSTRIALES</v>
          </cell>
          <cell r="E544" t="str">
            <v>BÄTRAK KHOROL</v>
          </cell>
          <cell r="F544">
            <v>200</v>
          </cell>
          <cell r="G544" t="str">
            <v>ACTIVO</v>
          </cell>
          <cell r="H544">
            <v>21725.21</v>
          </cell>
          <cell r="I544">
            <v>21725.21</v>
          </cell>
        </row>
        <row r="545">
          <cell r="B545" t="str">
            <v>PT05100026</v>
          </cell>
          <cell r="C545" t="str">
            <v>200.000 L TAMBOR  ACEITE BÄTRAK ZOLOVE ISO VG 10</v>
          </cell>
          <cell r="D545" t="str">
            <v>PT A.INDUSTRIALES</v>
          </cell>
          <cell r="E545" t="str">
            <v>BÄTRAK ZOLOVE</v>
          </cell>
          <cell r="F545">
            <v>200</v>
          </cell>
          <cell r="G545" t="str">
            <v>ACTIVO</v>
          </cell>
          <cell r="H545">
            <v>18995.830000000002</v>
          </cell>
          <cell r="I545">
            <v>18995.830000000002</v>
          </cell>
        </row>
        <row r="546">
          <cell r="B546" t="str">
            <v>PT05100027</v>
          </cell>
          <cell r="C546" t="str">
            <v>200.000 L TAMBOR  ACEITE BÄTRAK ZOLOVE ISO VG 15</v>
          </cell>
          <cell r="D546" t="str">
            <v>PT A.INDUSTRIALES</v>
          </cell>
          <cell r="E546" t="str">
            <v>BÄTRAK ZOLOVE</v>
          </cell>
          <cell r="F546">
            <v>200</v>
          </cell>
          <cell r="G546" t="str">
            <v>ACTIVO</v>
          </cell>
          <cell r="H546">
            <v>18639.5</v>
          </cell>
          <cell r="I546">
            <v>18639.5</v>
          </cell>
        </row>
        <row r="547">
          <cell r="B547" t="str">
            <v>PT05100028</v>
          </cell>
          <cell r="C547" t="str">
            <v>200.000 L TAMBOR  ACEITE BÄTRAK ZOLOVE ISO VG 22</v>
          </cell>
          <cell r="D547" t="str">
            <v>PT A.INDUSTRIALES</v>
          </cell>
          <cell r="E547" t="str">
            <v>BÄTRAK ZOLOVE</v>
          </cell>
          <cell r="F547">
            <v>200</v>
          </cell>
          <cell r="G547" t="str">
            <v>ACTIVO</v>
          </cell>
          <cell r="H547">
            <v>18895.45</v>
          </cell>
          <cell r="I547">
            <v>18895.45</v>
          </cell>
        </row>
        <row r="548">
          <cell r="B548" t="str">
            <v>PT05100029</v>
          </cell>
          <cell r="C548" t="str">
            <v>200.000 L TAMBOR  ACEITE BÄTRAK ZOLOVE ISO VG 32</v>
          </cell>
          <cell r="D548" t="str">
            <v>PT A.INDUSTRIALES</v>
          </cell>
          <cell r="E548" t="str">
            <v>BÄTRAK ZOLOVE</v>
          </cell>
          <cell r="F548">
            <v>200</v>
          </cell>
          <cell r="G548" t="str">
            <v>ACTIVO</v>
          </cell>
          <cell r="H548">
            <v>19518.96</v>
          </cell>
          <cell r="I548">
            <v>19518.96</v>
          </cell>
        </row>
        <row r="549">
          <cell r="B549" t="str">
            <v>PT05100031</v>
          </cell>
          <cell r="C549" t="str">
            <v>200.000 L TAMBOR  ACEITE BÄTRAK ZOLOVE ISO VG 68</v>
          </cell>
          <cell r="D549" t="str">
            <v>PT A.INDUSTRIALES</v>
          </cell>
          <cell r="E549" t="str">
            <v>BÄTRAK ZOLOVE</v>
          </cell>
          <cell r="F549">
            <v>200</v>
          </cell>
          <cell r="G549" t="str">
            <v>ACTIVO</v>
          </cell>
          <cell r="H549">
            <v>20538.099999999999</v>
          </cell>
          <cell r="I549">
            <v>20538.099999999999</v>
          </cell>
        </row>
        <row r="550">
          <cell r="B550" t="str">
            <v>PT05100032</v>
          </cell>
          <cell r="C550" t="str">
            <v>200.000 L TAMBOR  ACEITE BÄTRAK ZOLOVE ISO VG 100</v>
          </cell>
          <cell r="D550" t="str">
            <v>PT A.INDUSTRIALES</v>
          </cell>
          <cell r="E550" t="str">
            <v>BÄTRAK ZOLOVE</v>
          </cell>
          <cell r="F550">
            <v>200</v>
          </cell>
          <cell r="G550" t="str">
            <v>ACTIVO</v>
          </cell>
          <cell r="H550">
            <v>20550.84</v>
          </cell>
          <cell r="I550">
            <v>20550.84</v>
          </cell>
        </row>
        <row r="551">
          <cell r="B551" t="str">
            <v>PT05100033</v>
          </cell>
          <cell r="C551" t="str">
            <v>200.000 L TAMBOR  ACEITE BÄTRAK ZOLOVE ISO VG 150</v>
          </cell>
          <cell r="D551" t="str">
            <v>PT A.INDUSTRIALES</v>
          </cell>
          <cell r="E551" t="str">
            <v>BÄTRAK ZOLOVE</v>
          </cell>
          <cell r="F551">
            <v>200</v>
          </cell>
          <cell r="G551" t="str">
            <v>ACTIVO</v>
          </cell>
          <cell r="H551">
            <v>20694.59</v>
          </cell>
          <cell r="I551">
            <v>20694.59</v>
          </cell>
        </row>
        <row r="552">
          <cell r="B552" t="str">
            <v>PT05100034</v>
          </cell>
          <cell r="C552" t="str">
            <v>200.000 L TAMBOR  ACEITE BÄTRAK ZOLOVE ISO VG 220</v>
          </cell>
          <cell r="D552" t="str">
            <v>PT A.INDUSTRIALES</v>
          </cell>
          <cell r="E552" t="str">
            <v>BÄTRAK ZOLOVE</v>
          </cell>
          <cell r="F552">
            <v>200</v>
          </cell>
          <cell r="G552" t="str">
            <v>ACTIVO</v>
          </cell>
          <cell r="H552">
            <v>20703.240000000002</v>
          </cell>
          <cell r="I552">
            <v>20703.240000000002</v>
          </cell>
        </row>
        <row r="553">
          <cell r="B553" t="str">
            <v>PT05100038</v>
          </cell>
          <cell r="C553" t="str">
            <v>200.000 L TAMBOR  ACEITE BÄTRAK ZOLOVE 100 N</v>
          </cell>
          <cell r="D553" t="str">
            <v>PT A.INDUSTRIALES</v>
          </cell>
          <cell r="E553" t="str">
            <v>BÄTRAK ZOLOVE</v>
          </cell>
          <cell r="F553">
            <v>200</v>
          </cell>
          <cell r="G553" t="str">
            <v>ACTIVO</v>
          </cell>
          <cell r="H553">
            <v>17139.39</v>
          </cell>
          <cell r="I553">
            <v>17139.39</v>
          </cell>
        </row>
        <row r="554">
          <cell r="B554" t="str">
            <v>PT04100007</v>
          </cell>
          <cell r="C554" t="str">
            <v>200.000 L TAMBOR  ACEITE BÄTRAK ODESSA ISO VG 460</v>
          </cell>
          <cell r="D554" t="str">
            <v>PT A.INDUSTRIALES</v>
          </cell>
          <cell r="E554" t="str">
            <v>BÄTRAK ODESSA</v>
          </cell>
          <cell r="F554">
            <v>200</v>
          </cell>
          <cell r="G554" t="str">
            <v>ACTIVO</v>
          </cell>
          <cell r="H554">
            <v>21839.75</v>
          </cell>
          <cell r="I554">
            <v>21839.75</v>
          </cell>
        </row>
        <row r="555">
          <cell r="B555" t="str">
            <v>PT04100008</v>
          </cell>
          <cell r="C555" t="str">
            <v>200.000 L TAMBOR  ACEITE BÄTRAK ODESSA ISO VG 680</v>
          </cell>
          <cell r="D555" t="str">
            <v>PT A.INDUSTRIALES</v>
          </cell>
          <cell r="E555" t="str">
            <v>BÄTRAK ODESSA</v>
          </cell>
          <cell r="F555">
            <v>200</v>
          </cell>
          <cell r="G555" t="str">
            <v>ACTIVO</v>
          </cell>
          <cell r="H555">
            <v>21412.400000000001</v>
          </cell>
          <cell r="I555">
            <v>21412.400000000001</v>
          </cell>
        </row>
        <row r="556">
          <cell r="B556" t="str">
            <v>PT03100017</v>
          </cell>
          <cell r="C556" t="str">
            <v>200.000 L TAMBOR  ACEITE BÄTRAK KRASNE ISO VG 32</v>
          </cell>
          <cell r="D556" t="str">
            <v>PT A.INDUSTRIALES</v>
          </cell>
          <cell r="E556" t="str">
            <v>BÄTRAK KRASNE</v>
          </cell>
          <cell r="F556">
            <v>200</v>
          </cell>
          <cell r="G556" t="str">
            <v>ACTIVO</v>
          </cell>
          <cell r="H556">
            <v>19899.52</v>
          </cell>
          <cell r="I556">
            <v>19899.52</v>
          </cell>
        </row>
        <row r="557">
          <cell r="B557" t="str">
            <v>PT03100018</v>
          </cell>
          <cell r="C557" t="str">
            <v>200.000 L TAMBOR  ACEITE BÄTRAK KRASNE ISO VG 46</v>
          </cell>
          <cell r="D557" t="str">
            <v>PT A.INDUSTRIALES</v>
          </cell>
          <cell r="E557" t="str">
            <v>BÄTRAK KRASNE</v>
          </cell>
          <cell r="F557">
            <v>200</v>
          </cell>
          <cell r="G557" t="str">
            <v>ACTIVO</v>
          </cell>
          <cell r="H557">
            <v>20604.580000000002</v>
          </cell>
          <cell r="I557">
            <v>20604.580000000002</v>
          </cell>
        </row>
        <row r="558">
          <cell r="B558" t="str">
            <v>PT03100019</v>
          </cell>
          <cell r="C558" t="str">
            <v>200.000 L TAMBOR  ACEITE BÄTRAK KRASNE ISO VG 68</v>
          </cell>
          <cell r="D558" t="str">
            <v>PT A.INDUSTRIALES</v>
          </cell>
          <cell r="E558" t="str">
            <v>BÄTRAK KRASNE</v>
          </cell>
          <cell r="F558">
            <v>200</v>
          </cell>
          <cell r="G558" t="str">
            <v>ACTIVO</v>
          </cell>
          <cell r="H558">
            <v>20972.17</v>
          </cell>
          <cell r="I558">
            <v>20972.17</v>
          </cell>
        </row>
        <row r="559">
          <cell r="B559" t="str">
            <v>PT03100020</v>
          </cell>
          <cell r="C559" t="str">
            <v>200.000 L TAMBOR  ACEITE BÄTRAK KRASNE ISO VG 100</v>
          </cell>
          <cell r="D559" t="str">
            <v>PT A.INDUSTRIALES</v>
          </cell>
          <cell r="E559" t="str">
            <v>BÄTRAK KRASNE</v>
          </cell>
          <cell r="F559">
            <v>200</v>
          </cell>
          <cell r="G559" t="str">
            <v>ACTIVO</v>
          </cell>
          <cell r="H559">
            <v>21107.74</v>
          </cell>
          <cell r="I559">
            <v>21107.74</v>
          </cell>
        </row>
        <row r="560">
          <cell r="B560" t="str">
            <v>PT03100021</v>
          </cell>
          <cell r="C560" t="str">
            <v>200.000 L TAMBOR  ACEITE BÄTRAK KRASNE ISO VG 150</v>
          </cell>
          <cell r="D560" t="str">
            <v>PT A.INDUSTRIALES</v>
          </cell>
          <cell r="E560" t="str">
            <v>BÄTRAK KRASNE</v>
          </cell>
          <cell r="F560">
            <v>200</v>
          </cell>
          <cell r="G560" t="str">
            <v>ACTIVO</v>
          </cell>
          <cell r="H560">
            <v>21050.3</v>
          </cell>
          <cell r="I560">
            <v>21050.3</v>
          </cell>
        </row>
        <row r="561">
          <cell r="B561" t="str">
            <v>PT03100022</v>
          </cell>
          <cell r="C561" t="str">
            <v>200.000 L TAMBOR  ACEITE BÄTRAK KRASNE ISO VG 220</v>
          </cell>
          <cell r="D561" t="str">
            <v>PT A.INDUSTRIALES</v>
          </cell>
          <cell r="E561" t="str">
            <v>BÄTRAK KRASNE</v>
          </cell>
          <cell r="F561">
            <v>200</v>
          </cell>
          <cell r="G561" t="str">
            <v>ACTIVO</v>
          </cell>
          <cell r="H561">
            <v>21238.34</v>
          </cell>
          <cell r="I561">
            <v>21238.34</v>
          </cell>
        </row>
        <row r="562">
          <cell r="B562" t="str">
            <v>PT03100023</v>
          </cell>
          <cell r="C562" t="str">
            <v>200.000 L TAMBOR  ACEITE BÄTRAK KRASNE ISO VG 320</v>
          </cell>
          <cell r="D562" t="str">
            <v>PT A.INDUSTRIALES</v>
          </cell>
          <cell r="E562" t="str">
            <v>BÄTRAK KRASNE</v>
          </cell>
          <cell r="F562">
            <v>200</v>
          </cell>
          <cell r="G562" t="str">
            <v>ACTIVO</v>
          </cell>
          <cell r="H562">
            <v>21116.17</v>
          </cell>
          <cell r="I562">
            <v>21116.17</v>
          </cell>
        </row>
        <row r="563">
          <cell r="B563" t="str">
            <v>PT03200009</v>
          </cell>
          <cell r="C563" t="str">
            <v>200.000 L TAMBOR  ACEITE BÄTRAK KRASNE PLUS AW ISO VG 32</v>
          </cell>
          <cell r="D563" t="str">
            <v>PT A.INDUSTRIALES</v>
          </cell>
          <cell r="E563" t="str">
            <v>BÄTRAK KRASNE PLUS AW</v>
          </cell>
          <cell r="F563">
            <v>200</v>
          </cell>
          <cell r="G563" t="str">
            <v>ACTIVO</v>
          </cell>
          <cell r="H563">
            <v>20888.259999999998</v>
          </cell>
          <cell r="I563">
            <v>20888.259999999998</v>
          </cell>
        </row>
        <row r="564">
          <cell r="B564" t="str">
            <v>PT03200010</v>
          </cell>
          <cell r="C564" t="str">
            <v>200.000 L TAMBOR  ACEITE BÄTRAK KRASNE PLUS AW ISO VG 46</v>
          </cell>
          <cell r="D564" t="str">
            <v>PT A.INDUSTRIALES</v>
          </cell>
          <cell r="E564" t="str">
            <v>BÄTRAK KRASNE PLUS AW</v>
          </cell>
          <cell r="F564">
            <v>200</v>
          </cell>
          <cell r="G564" t="str">
            <v>ACTIVO</v>
          </cell>
          <cell r="H564">
            <v>21784.97</v>
          </cell>
          <cell r="I564">
            <v>21784.97</v>
          </cell>
        </row>
        <row r="565">
          <cell r="B565" t="str">
            <v>PT03200011</v>
          </cell>
          <cell r="C565" t="str">
            <v>200.000 L TAMBOR  ACEITE BÄTRAK KRASNE PLUS AW ISO VG 68</v>
          </cell>
          <cell r="D565" t="str">
            <v>PT A.INDUSTRIALES</v>
          </cell>
          <cell r="E565" t="str">
            <v>BÄTRAK KRASNE PLUS AW</v>
          </cell>
          <cell r="F565">
            <v>200</v>
          </cell>
          <cell r="G565" t="str">
            <v>ACTIVO</v>
          </cell>
          <cell r="H565">
            <v>23306.79</v>
          </cell>
          <cell r="I565">
            <v>23306.79</v>
          </cell>
        </row>
        <row r="566">
          <cell r="B566" t="str">
            <v>PT03300009</v>
          </cell>
          <cell r="C566" t="str">
            <v>200.000 L TAMBOR  ACEITE BÄTRAK KRASNE PREMIUM ISO VG 32</v>
          </cell>
          <cell r="D566" t="str">
            <v>PT A.INDUSTRIALES</v>
          </cell>
          <cell r="E566" t="str">
            <v>BÄTRAK KRASNE PREMIUM</v>
          </cell>
          <cell r="F566">
            <v>200</v>
          </cell>
          <cell r="G566" t="str">
            <v>ACTIVO</v>
          </cell>
          <cell r="H566">
            <v>20617.39</v>
          </cell>
          <cell r="I566">
            <v>20617.39</v>
          </cell>
        </row>
        <row r="567">
          <cell r="B567" t="str">
            <v>PT03300010</v>
          </cell>
          <cell r="C567" t="str">
            <v>200.000 L TAMBOR  ACEITE BÄTRAK KRASNE PREMIUM ISO VG 46</v>
          </cell>
          <cell r="D567" t="str">
            <v>PT A.INDUSTRIALES</v>
          </cell>
          <cell r="E567" t="str">
            <v>BÄTRAK KRASNE PREMIUM</v>
          </cell>
          <cell r="F567">
            <v>200</v>
          </cell>
          <cell r="G567" t="str">
            <v>ACTIVO</v>
          </cell>
          <cell r="H567">
            <v>21409.22</v>
          </cell>
          <cell r="I567">
            <v>21409.22</v>
          </cell>
        </row>
        <row r="568">
          <cell r="B568" t="str">
            <v>PT03300011</v>
          </cell>
          <cell r="C568" t="str">
            <v>200.000 L TAMBOR  ACEITE BÄTRAK KRASNE PREMIUM ISO VG 68</v>
          </cell>
          <cell r="D568" t="str">
            <v>PT A.INDUSTRIALES</v>
          </cell>
          <cell r="E568" t="str">
            <v>BÄTRAK KRASNE PREMIUM</v>
          </cell>
          <cell r="F568">
            <v>200</v>
          </cell>
          <cell r="G568" t="str">
            <v>ACTIVO</v>
          </cell>
          <cell r="H568">
            <v>22936.62</v>
          </cell>
          <cell r="I568">
            <v>22936.62</v>
          </cell>
        </row>
        <row r="569">
          <cell r="B569" t="str">
            <v>PT03300012</v>
          </cell>
          <cell r="C569" t="str">
            <v>200.000 L TAMBOR  ACEITE BÄTRAK KRASNE PREMIUM ISO VG 100</v>
          </cell>
          <cell r="D569" t="str">
            <v>PT A.INDUSTRIALES</v>
          </cell>
          <cell r="E569" t="str">
            <v>BÄTRAK KRASNE PREMIUM</v>
          </cell>
          <cell r="F569">
            <v>200</v>
          </cell>
          <cell r="G569" t="str">
            <v>ACTIVO</v>
          </cell>
          <cell r="H569">
            <v>24243.77</v>
          </cell>
          <cell r="I569">
            <v>24243.77</v>
          </cell>
        </row>
        <row r="570">
          <cell r="B570" t="str">
            <v>PT03400009</v>
          </cell>
          <cell r="C570" t="str">
            <v>200.000 L TAMBOR  ACEITE BÄTRAK KRASNE SUPER PREMIUM ISO VG 32</v>
          </cell>
          <cell r="D570" t="str">
            <v>PT A.INDUSTRIALES</v>
          </cell>
          <cell r="E570" t="str">
            <v>BÄTRAK KRASNE SUPER PREMIUM</v>
          </cell>
          <cell r="F570">
            <v>200</v>
          </cell>
          <cell r="G570" t="str">
            <v>ACTIVO</v>
          </cell>
          <cell r="H570">
            <v>20791.07</v>
          </cell>
          <cell r="I570">
            <v>20791.07</v>
          </cell>
        </row>
        <row r="571">
          <cell r="B571" t="str">
            <v>PT03400010</v>
          </cell>
          <cell r="C571" t="str">
            <v>200.000 L TAMBOR  ACEITE BÄTRAK KRASNE SUPER PREMIUM ISO VG 46</v>
          </cell>
          <cell r="D571" t="str">
            <v>PT A.INDUSTRIALES</v>
          </cell>
          <cell r="E571" t="str">
            <v>BÄTRAK KRASNE SUPER PREMIUM</v>
          </cell>
          <cell r="F571">
            <v>200</v>
          </cell>
          <cell r="G571" t="str">
            <v>ACTIVO</v>
          </cell>
          <cell r="H571">
            <v>21683.83</v>
          </cell>
          <cell r="I571">
            <v>21683.83</v>
          </cell>
        </row>
        <row r="572">
          <cell r="B572" t="str">
            <v>PT03400011</v>
          </cell>
          <cell r="C572" t="str">
            <v>200.000 L TAMBOR  ACEITE BÄTRAK KRASNE SUPER PREMIUM ISO VG 68</v>
          </cell>
          <cell r="D572" t="str">
            <v>PT A.INDUSTRIALES</v>
          </cell>
          <cell r="E572" t="str">
            <v>BÄTRAK KRASNE SUPER PREMIUM</v>
          </cell>
          <cell r="F572">
            <v>200</v>
          </cell>
          <cell r="G572" t="str">
            <v>ACTIVO</v>
          </cell>
          <cell r="H572">
            <v>23115.71</v>
          </cell>
          <cell r="I572">
            <v>23115.71</v>
          </cell>
        </row>
        <row r="573">
          <cell r="B573" t="str">
            <v>PT03900017</v>
          </cell>
          <cell r="C573" t="str">
            <v>200.000 L TAMBOR  ACEITE BÄTRAK NHOPOL ISO VG 68</v>
          </cell>
          <cell r="D573" t="str">
            <v>PT A.INDUSTRIALES</v>
          </cell>
          <cell r="E573" t="str">
            <v>BÄTRAK NHOPOL</v>
          </cell>
          <cell r="F573">
            <v>200</v>
          </cell>
          <cell r="G573" t="str">
            <v>ACTIVO</v>
          </cell>
          <cell r="H573">
            <v>21122.36</v>
          </cell>
          <cell r="I573">
            <v>21122.36</v>
          </cell>
        </row>
        <row r="574">
          <cell r="B574" t="str">
            <v>PT03900018</v>
          </cell>
          <cell r="C574" t="str">
            <v>200.000 L TAMBOR  ACEITE BÄTRAK NHOPOL ISO VG 100</v>
          </cell>
          <cell r="D574" t="str">
            <v>PT A.INDUSTRIALES</v>
          </cell>
          <cell r="E574" t="str">
            <v>BÄTRAK NHOPOL</v>
          </cell>
          <cell r="F574">
            <v>200</v>
          </cell>
          <cell r="G574" t="str">
            <v>ACTIVO</v>
          </cell>
          <cell r="H574">
            <v>21279.42</v>
          </cell>
          <cell r="I574">
            <v>21279.42</v>
          </cell>
        </row>
        <row r="575">
          <cell r="B575" t="str">
            <v>PT03900019</v>
          </cell>
          <cell r="C575" t="str">
            <v>200.000 L TAMBOR  ACEITE BÄTRAK NHOPOL ISO VG 150</v>
          </cell>
          <cell r="D575" t="str">
            <v>PT A.INDUSTRIALES</v>
          </cell>
          <cell r="E575" t="str">
            <v>BÄTRAK NHOPOL</v>
          </cell>
          <cell r="F575">
            <v>200</v>
          </cell>
          <cell r="G575" t="str">
            <v>ACTIVO</v>
          </cell>
          <cell r="H575">
            <v>21333.9</v>
          </cell>
          <cell r="I575">
            <v>21333.9</v>
          </cell>
        </row>
        <row r="576">
          <cell r="B576" t="str">
            <v>PT03900020</v>
          </cell>
          <cell r="C576" t="str">
            <v>200.000 L TAMBOR  ACEITE BÄTRAK NHOPOL ISO VG 220</v>
          </cell>
          <cell r="D576" t="str">
            <v>PT A.INDUSTRIALES</v>
          </cell>
          <cell r="E576" t="str">
            <v>BÄTRAK NHOPOL</v>
          </cell>
          <cell r="F576">
            <v>200</v>
          </cell>
          <cell r="G576" t="str">
            <v>ACTIVO</v>
          </cell>
          <cell r="H576">
            <v>21346.6</v>
          </cell>
          <cell r="I576">
            <v>21346.6</v>
          </cell>
        </row>
        <row r="577">
          <cell r="B577" t="str">
            <v>PT03900021</v>
          </cell>
          <cell r="C577" t="str">
            <v>200.000 L TAMBOR  ACEITE BÄTRAK NHOPOL ISO VG 320</v>
          </cell>
          <cell r="D577" t="str">
            <v>PT A.INDUSTRIALES</v>
          </cell>
          <cell r="E577" t="str">
            <v>BÄTRAK NHOPOL</v>
          </cell>
          <cell r="F577">
            <v>200</v>
          </cell>
          <cell r="G577" t="str">
            <v>ACTIVO</v>
          </cell>
          <cell r="H577">
            <v>21400.98</v>
          </cell>
          <cell r="I577">
            <v>21400.98</v>
          </cell>
        </row>
        <row r="578">
          <cell r="B578" t="str">
            <v>PT03900022</v>
          </cell>
          <cell r="C578" t="str">
            <v>200.000 L TAMBOR  ACEITE BÄTRAK NHOPOL ISO VG 460</v>
          </cell>
          <cell r="D578" t="str">
            <v>PT A.INDUSTRIALES</v>
          </cell>
          <cell r="E578" t="str">
            <v>BÄTRAK NHOPOL</v>
          </cell>
          <cell r="F578">
            <v>200</v>
          </cell>
          <cell r="G578" t="str">
            <v>ACTIVO</v>
          </cell>
          <cell r="H578">
            <v>21345.79</v>
          </cell>
          <cell r="I578">
            <v>21345.79</v>
          </cell>
        </row>
        <row r="579">
          <cell r="B579" t="str">
            <v>PT03900023</v>
          </cell>
          <cell r="C579" t="str">
            <v>200.000 L TAMBOR  ACEITE BÄTRAK NHOPOL ISO VG 680</v>
          </cell>
          <cell r="D579" t="str">
            <v>PT A.INDUSTRIALES</v>
          </cell>
          <cell r="E579" t="str">
            <v>BÄTRAK NHOPOL</v>
          </cell>
          <cell r="F579">
            <v>200</v>
          </cell>
          <cell r="G579" t="str">
            <v>ACTIVO</v>
          </cell>
          <cell r="H579">
            <v>21648.5</v>
          </cell>
          <cell r="I579">
            <v>21648.5</v>
          </cell>
        </row>
        <row r="580">
          <cell r="B580" t="str">
            <v>PT03900024</v>
          </cell>
          <cell r="C580" t="str">
            <v>200.000 L TAMBOR  ACEITE BÄTRAK NHOPOL ISO VG 1000</v>
          </cell>
          <cell r="D580" t="str">
            <v>PT A.INDUSTRIALES</v>
          </cell>
          <cell r="E580" t="str">
            <v>BÄTRAK NHOPOL</v>
          </cell>
          <cell r="F580">
            <v>200</v>
          </cell>
          <cell r="G580" t="str">
            <v>ACTIVO</v>
          </cell>
          <cell r="H580">
            <v>21725.279999999999</v>
          </cell>
          <cell r="I580">
            <v>21725.279999999999</v>
          </cell>
        </row>
        <row r="581">
          <cell r="B581" t="str">
            <v>PT04500013</v>
          </cell>
          <cell r="C581" t="str">
            <v>200.000 L TAMBOR  ACEITE BÄTRAK RHODAR SYNTHEX ISO VG 100</v>
          </cell>
          <cell r="D581" t="str">
            <v>PT A.INDUSTRIALES</v>
          </cell>
          <cell r="E581" t="str">
            <v>BÄTRAK RHODAR SYNTEX</v>
          </cell>
          <cell r="F581">
            <v>200</v>
          </cell>
          <cell r="G581" t="str">
            <v>ACTIVO</v>
          </cell>
          <cell r="H581">
            <v>76561.19</v>
          </cell>
          <cell r="I581">
            <v>76561.19</v>
          </cell>
        </row>
        <row r="582">
          <cell r="B582" t="str">
            <v>PT04500014</v>
          </cell>
          <cell r="C582" t="str">
            <v>200.000 L TAMBOR  ACEITE BÄTRAK RHODAR SYNTHEX ISO VG 150</v>
          </cell>
          <cell r="D582" t="str">
            <v>PT A.INDUSTRIALES</v>
          </cell>
          <cell r="E582" t="str">
            <v>BÄTRAK RHODAR SYNTEX</v>
          </cell>
          <cell r="F582">
            <v>200</v>
          </cell>
          <cell r="G582" t="str">
            <v>ACTIVO</v>
          </cell>
          <cell r="H582">
            <v>94230.06</v>
          </cell>
          <cell r="I582">
            <v>94230.06</v>
          </cell>
        </row>
        <row r="583">
          <cell r="B583" t="str">
            <v>PT04500015</v>
          </cell>
          <cell r="C583" t="str">
            <v>200.000 L TAMBOR  ACEITE BÄTRAK RHODAR SYNTHEX ISO VG 220</v>
          </cell>
          <cell r="D583" t="str">
            <v>PT A.INDUSTRIALES</v>
          </cell>
          <cell r="E583" t="str">
            <v>BÄTRAK RHODAR SYNTEX</v>
          </cell>
          <cell r="F583">
            <v>200</v>
          </cell>
          <cell r="G583" t="str">
            <v>ACTIVO</v>
          </cell>
          <cell r="H583">
            <v>72949.210000000006</v>
          </cell>
          <cell r="I583">
            <v>72949.210000000006</v>
          </cell>
        </row>
        <row r="584">
          <cell r="B584" t="str">
            <v>PT04500016</v>
          </cell>
          <cell r="C584" t="str">
            <v>200.000 L TAMBOR  ACEITE BÄTRAK RHODAR SYNTHEX ISO VG 320</v>
          </cell>
          <cell r="D584" t="str">
            <v>PT A.INDUSTRIALES</v>
          </cell>
          <cell r="E584" t="str">
            <v>BÄTRAK RHODAR SYNTEX</v>
          </cell>
          <cell r="F584">
            <v>200</v>
          </cell>
          <cell r="G584" t="str">
            <v>ACTIVO</v>
          </cell>
          <cell r="H584">
            <v>78311.63</v>
          </cell>
          <cell r="I584">
            <v>78311.63</v>
          </cell>
        </row>
        <row r="585">
          <cell r="B585" t="str">
            <v>PT04500017</v>
          </cell>
          <cell r="C585" t="str">
            <v>200.000 L TAMBOR  ACEITE BÄTRAK RHODAR SYNTHEX ISO VG 460</v>
          </cell>
          <cell r="D585" t="str">
            <v>PT A.INDUSTRIALES</v>
          </cell>
          <cell r="E585" t="str">
            <v>BÄTRAK RHODAR SYNTEX</v>
          </cell>
          <cell r="F585">
            <v>200</v>
          </cell>
          <cell r="G585" t="str">
            <v>ACTIVO</v>
          </cell>
          <cell r="H585">
            <v>83238.759999999995</v>
          </cell>
          <cell r="I585">
            <v>83238.759999999995</v>
          </cell>
        </row>
        <row r="586">
          <cell r="B586" t="str">
            <v>PT02800009</v>
          </cell>
          <cell r="C586" t="str">
            <v>200.000 L TAMBOR  ACEITE BÄTRAK KOROB ISO VG 46</v>
          </cell>
          <cell r="D586" t="str">
            <v>PT A.INDUSTRIALES</v>
          </cell>
          <cell r="E586" t="str">
            <v>BÄTRAK KOROB</v>
          </cell>
          <cell r="F586">
            <v>200</v>
          </cell>
          <cell r="G586" t="str">
            <v>ACTIVO</v>
          </cell>
          <cell r="H586">
            <v>21469.64</v>
          </cell>
          <cell r="I586">
            <v>21469.64</v>
          </cell>
        </row>
        <row r="587">
          <cell r="B587" t="str">
            <v>PT02800010</v>
          </cell>
          <cell r="C587" t="str">
            <v>200.000 L TAMBOR  ACEITE BÄTRAK KOROB ISO VG 68</v>
          </cell>
          <cell r="D587" t="str">
            <v>PT A.INDUSTRIALES</v>
          </cell>
          <cell r="E587" t="str">
            <v>BÄTRAK KOROB</v>
          </cell>
          <cell r="F587">
            <v>200</v>
          </cell>
          <cell r="G587" t="str">
            <v>ACTIVO</v>
          </cell>
          <cell r="H587">
            <v>22931.34</v>
          </cell>
          <cell r="I587">
            <v>22931.34</v>
          </cell>
        </row>
        <row r="588">
          <cell r="B588" t="str">
            <v>PT02800011</v>
          </cell>
          <cell r="C588" t="str">
            <v>200.000 L TAMBOR  ACEITE BÄTRAK KOROB ISO VG 100</v>
          </cell>
          <cell r="D588" t="str">
            <v>PT A.INDUSTRIALES</v>
          </cell>
          <cell r="E588" t="str">
            <v>BÄTRAK KOROB</v>
          </cell>
          <cell r="F588">
            <v>200</v>
          </cell>
          <cell r="G588" t="str">
            <v>ACTIVO</v>
          </cell>
          <cell r="H588">
            <v>24211.37</v>
          </cell>
          <cell r="I588">
            <v>24211.37</v>
          </cell>
        </row>
        <row r="589">
          <cell r="B589" t="str">
            <v>PT02800012</v>
          </cell>
          <cell r="C589" t="str">
            <v>200.000 L TAMBOR  ACEITE BÄTRAK KOROB ISO VG 150</v>
          </cell>
          <cell r="D589" t="str">
            <v>PT A.INDUSTRIALES</v>
          </cell>
          <cell r="E589" t="str">
            <v>BÄTRAK KOROB</v>
          </cell>
          <cell r="F589">
            <v>200</v>
          </cell>
          <cell r="G589" t="str">
            <v>ACTIVO</v>
          </cell>
          <cell r="H589">
            <v>23954.39</v>
          </cell>
          <cell r="I589">
            <v>23954.39</v>
          </cell>
        </row>
        <row r="590">
          <cell r="B590" t="str">
            <v>PT02500007</v>
          </cell>
          <cell r="C590" t="str">
            <v>200.000 L TAMBOR  ACEITE BÄTRAK KOBEL SYNTHEX ISO VG 68</v>
          </cell>
          <cell r="D590" t="str">
            <v>PT A.INDUSTRIALES</v>
          </cell>
          <cell r="E590" t="str">
            <v>BÄTRAK KOBEL SYNTEX</v>
          </cell>
          <cell r="F590">
            <v>200</v>
          </cell>
          <cell r="G590" t="str">
            <v>ACTIVO</v>
          </cell>
          <cell r="H590">
            <v>84647.33</v>
          </cell>
          <cell r="I590">
            <v>84647.33</v>
          </cell>
        </row>
        <row r="591">
          <cell r="B591" t="str">
            <v>PT02500009</v>
          </cell>
          <cell r="C591" t="str">
            <v>200.000 L TAMBOR  ACEITE BÄTRAK KOBEL SYNTHEX ISO VG 150</v>
          </cell>
          <cell r="D591" t="str">
            <v>PT A.INDUSTRIALES</v>
          </cell>
          <cell r="E591" t="str">
            <v>BÄTRAK KOBEL SYNTEX</v>
          </cell>
          <cell r="F591">
            <v>200</v>
          </cell>
          <cell r="G591" t="str">
            <v>ACTIVO</v>
          </cell>
          <cell r="H591">
            <v>92924.12</v>
          </cell>
          <cell r="I591">
            <v>92924.12</v>
          </cell>
        </row>
        <row r="592">
          <cell r="B592" t="str">
            <v>PT02900005</v>
          </cell>
          <cell r="C592" t="str">
            <v>200.000 L TAMBOR  ACEITE BÄTRAK KORSUN SYNTHEX ISO VG 38</v>
          </cell>
          <cell r="D592" t="str">
            <v>PT A.INDUSTRIALES</v>
          </cell>
          <cell r="E592" t="str">
            <v>BÄTRAK KORSUN SYNTEX</v>
          </cell>
          <cell r="F592">
            <v>200</v>
          </cell>
          <cell r="G592" t="str">
            <v>ACTIVO</v>
          </cell>
          <cell r="H592">
            <v>109617.16</v>
          </cell>
          <cell r="I592">
            <v>109617.16</v>
          </cell>
        </row>
        <row r="593">
          <cell r="B593" t="str">
            <v>PT02900006</v>
          </cell>
          <cell r="C593" t="str">
            <v>200.000 L TAMBOR  ACEITE BÄTRAK KORSUN SYNTHEX ISO VG 55</v>
          </cell>
          <cell r="D593" t="str">
            <v>PT A.INDUSTRIALES</v>
          </cell>
          <cell r="E593" t="str">
            <v>BÄTRAK KORSUN SYNTEX</v>
          </cell>
          <cell r="F593">
            <v>200</v>
          </cell>
          <cell r="G593" t="str">
            <v>ACTIVO</v>
          </cell>
          <cell r="H593">
            <v>99315.9</v>
          </cell>
          <cell r="I593">
            <v>99315.9</v>
          </cell>
        </row>
        <row r="594">
          <cell r="B594" t="str">
            <v>PT04200007</v>
          </cell>
          <cell r="C594" t="str">
            <v>200.000 L TAMBOR  ACEITE BÄTRAK PARHOVE SYNTHEX ISO VG 46</v>
          </cell>
          <cell r="D594" t="str">
            <v>PT A.INDUSTRIALES</v>
          </cell>
          <cell r="E594" t="str">
            <v>BÄTRAK PARHOVE SYNTEX</v>
          </cell>
          <cell r="F594">
            <v>200</v>
          </cell>
          <cell r="G594" t="str">
            <v>ACTIVO</v>
          </cell>
          <cell r="H594">
            <v>67543.56</v>
          </cell>
          <cell r="I594">
            <v>67543.56</v>
          </cell>
        </row>
        <row r="595">
          <cell r="B595" t="str">
            <v>PT04200008</v>
          </cell>
          <cell r="C595" t="str">
            <v>200.000 L TAMBOR  ACEITE BÄTRAK PARHOVE SYNTHEX ISO VG 68</v>
          </cell>
          <cell r="D595" t="str">
            <v>PT A.INDUSTRIALES</v>
          </cell>
          <cell r="E595" t="str">
            <v>BÄTRAK PARHOVE SYNTEX</v>
          </cell>
          <cell r="F595">
            <v>200</v>
          </cell>
          <cell r="G595" t="str">
            <v>ACTIVO</v>
          </cell>
          <cell r="H595">
            <v>68242.649999999994</v>
          </cell>
          <cell r="I595">
            <v>68242.649999999994</v>
          </cell>
        </row>
        <row r="596">
          <cell r="B596" t="str">
            <v>PT04000009</v>
          </cell>
          <cell r="C596" t="str">
            <v>200.000 L TAMBOR ACEITE BÄTRAK NOVE LIGERO ISO VG 32</v>
          </cell>
          <cell r="D596" t="str">
            <v>PT A.INDUSTRIALES</v>
          </cell>
          <cell r="E596" t="str">
            <v>BÄTRAK NOVE</v>
          </cell>
          <cell r="F596">
            <v>200</v>
          </cell>
          <cell r="G596" t="str">
            <v>ACTIVO</v>
          </cell>
          <cell r="H596">
            <v>22447.47</v>
          </cell>
          <cell r="I596">
            <v>22447.47</v>
          </cell>
        </row>
        <row r="597">
          <cell r="B597" t="str">
            <v>PT04000010</v>
          </cell>
          <cell r="C597" t="str">
            <v>200.000 L TAMBOR ACEITE BÄTRAK NOVE MEDIANO ISO VG 32</v>
          </cell>
          <cell r="D597" t="str">
            <v>PT A.INDUSTRIALES</v>
          </cell>
          <cell r="E597" t="str">
            <v>BÄTRAK NOVE</v>
          </cell>
          <cell r="F597">
            <v>200</v>
          </cell>
          <cell r="G597" t="str">
            <v>ACTIVO</v>
          </cell>
          <cell r="H597">
            <v>24442.66</v>
          </cell>
          <cell r="I597">
            <v>24442.66</v>
          </cell>
        </row>
        <row r="598">
          <cell r="B598" t="str">
            <v>PT04000011</v>
          </cell>
          <cell r="C598" t="str">
            <v>200.000 L TAMBOR ACEITE BÄTRAK NOVE PESADO ISO VG 32</v>
          </cell>
          <cell r="D598" t="str">
            <v>PT A.INDUSTRIALES</v>
          </cell>
          <cell r="E598" t="str">
            <v>BÄTRAK NOVE</v>
          </cell>
          <cell r="F598">
            <v>200</v>
          </cell>
          <cell r="G598" t="str">
            <v>ACTIVO</v>
          </cell>
          <cell r="H598">
            <v>26404.06</v>
          </cell>
          <cell r="I598">
            <v>26404.06</v>
          </cell>
        </row>
        <row r="599">
          <cell r="B599" t="str">
            <v>PT04000012</v>
          </cell>
          <cell r="C599" t="str">
            <v>200.000 L TAMBOR ACEITE BÄTRAK NOVE EXTRA PESADO ISO VG 32</v>
          </cell>
          <cell r="D599" t="str">
            <v>PT A.INDUSTRIALES</v>
          </cell>
          <cell r="E599" t="str">
            <v>BÄTRAK NOVE</v>
          </cell>
          <cell r="F599">
            <v>200</v>
          </cell>
          <cell r="G599" t="str">
            <v>ACTIVO</v>
          </cell>
          <cell r="H599">
            <v>28613.8</v>
          </cell>
          <cell r="I599">
            <v>28613.8</v>
          </cell>
        </row>
        <row r="600">
          <cell r="B600" t="str">
            <v>PT05000005</v>
          </cell>
          <cell r="C600" t="str">
            <v>200.000 L TAMBOR ACEITE BÄTRAK SUPER NOVE</v>
          </cell>
          <cell r="D600" t="str">
            <v>PT A.INDUSTRIALES</v>
          </cell>
          <cell r="E600" t="str">
            <v>BÄTRAK SUPER NOVE</v>
          </cell>
          <cell r="F600">
            <v>200</v>
          </cell>
          <cell r="G600" t="str">
            <v>ACTIVO</v>
          </cell>
          <cell r="H600">
            <v>36899.85</v>
          </cell>
          <cell r="I600">
            <v>36899.85</v>
          </cell>
        </row>
        <row r="601">
          <cell r="B601" t="str">
            <v>PT03500007</v>
          </cell>
          <cell r="C601" t="str">
            <v>200.000 L TAMBOR ACEITE BÄTRAK KUTY LIGERO</v>
          </cell>
          <cell r="D601" t="str">
            <v>PT A.INDUSTRIALES</v>
          </cell>
          <cell r="E601" t="str">
            <v>BÄTRAK KUTY</v>
          </cell>
          <cell r="F601">
            <v>200</v>
          </cell>
          <cell r="G601" t="str">
            <v>ACTIVO</v>
          </cell>
          <cell r="H601">
            <v>22596.959999999999</v>
          </cell>
          <cell r="I601">
            <v>22596.959999999999</v>
          </cell>
        </row>
        <row r="602">
          <cell r="B602" t="str">
            <v>PT03500008</v>
          </cell>
          <cell r="C602" t="str">
            <v>200.000 L TAMBOR ACEITE BÄTRAK KUTY MEDIANO</v>
          </cell>
          <cell r="D602" t="str">
            <v>PT A.INDUSTRIALES</v>
          </cell>
          <cell r="E602" t="str">
            <v>BÄTRAK KUTY</v>
          </cell>
          <cell r="F602">
            <v>200</v>
          </cell>
          <cell r="G602" t="str">
            <v>ACTIVO</v>
          </cell>
          <cell r="H602">
            <v>22871.3</v>
          </cell>
          <cell r="I602">
            <v>22871.3</v>
          </cell>
        </row>
        <row r="603">
          <cell r="B603" t="str">
            <v>PT03500009</v>
          </cell>
          <cell r="C603" t="str">
            <v>200.000 L TAMBOR ACEITE BÄTRAK KUTY PESADO</v>
          </cell>
          <cell r="D603" t="str">
            <v>PT A.INDUSTRIALES</v>
          </cell>
          <cell r="E603" t="str">
            <v>BÄTRAK KUTY</v>
          </cell>
          <cell r="F603">
            <v>200</v>
          </cell>
          <cell r="G603" t="str">
            <v>ACTIVO</v>
          </cell>
          <cell r="H603">
            <v>24647.59</v>
          </cell>
          <cell r="I603">
            <v>24647.59</v>
          </cell>
        </row>
        <row r="604">
          <cell r="B604" t="str">
            <v>PT01700011</v>
          </cell>
          <cell r="C604" t="str">
            <v>200.000 L TAMBOR ACEITE BÄTRAK HOLESKO VG 46</v>
          </cell>
          <cell r="D604" t="str">
            <v>PT A.INDUSTRIALES</v>
          </cell>
          <cell r="E604" t="str">
            <v>BÄTRAK HOLESKO</v>
          </cell>
          <cell r="F604">
            <v>200</v>
          </cell>
          <cell r="G604" t="str">
            <v>ACTIVO</v>
          </cell>
          <cell r="H604">
            <v>20881.310000000001</v>
          </cell>
          <cell r="I604">
            <v>20881.310000000001</v>
          </cell>
        </row>
        <row r="605">
          <cell r="B605" t="str">
            <v>PT01700012</v>
          </cell>
          <cell r="C605" t="str">
            <v>200.000 L TAMBOR ACEITE BÄTRAK HOLESKO VG 68</v>
          </cell>
          <cell r="D605" t="str">
            <v>PT A.INDUSTRIALES</v>
          </cell>
          <cell r="E605" t="str">
            <v>BÄTRAK HOLESKO</v>
          </cell>
          <cell r="F605">
            <v>200</v>
          </cell>
          <cell r="G605" t="str">
            <v>ACTIVO</v>
          </cell>
          <cell r="H605">
            <v>21297.47</v>
          </cell>
          <cell r="I605">
            <v>21297.47</v>
          </cell>
        </row>
        <row r="606">
          <cell r="B606" t="str">
            <v>PT01700013</v>
          </cell>
          <cell r="C606" t="str">
            <v>200.000 L TAMBOR ACEITE BÄTRAK HOLESKO VG 100</v>
          </cell>
          <cell r="D606" t="str">
            <v>PT A.INDUSTRIALES</v>
          </cell>
          <cell r="E606" t="str">
            <v>BÄTRAK HOLESKO</v>
          </cell>
          <cell r="F606">
            <v>200</v>
          </cell>
          <cell r="G606" t="str">
            <v>ACTIVO</v>
          </cell>
          <cell r="H606">
            <v>21468.39</v>
          </cell>
          <cell r="I606">
            <v>21468.39</v>
          </cell>
        </row>
        <row r="607">
          <cell r="B607" t="str">
            <v>PT01700014</v>
          </cell>
          <cell r="C607" t="str">
            <v>200.000 L TAMBOR ACEITE BÄTRAK HOLESKO VG 150</v>
          </cell>
          <cell r="D607" t="str">
            <v>PT A.INDUSTRIALES</v>
          </cell>
          <cell r="E607" t="str">
            <v>BÄTRAK HOLESKO</v>
          </cell>
          <cell r="F607">
            <v>200</v>
          </cell>
          <cell r="G607" t="str">
            <v>ACTIVO</v>
          </cell>
          <cell r="H607">
            <v>21503.51</v>
          </cell>
          <cell r="I607">
            <v>21503.51</v>
          </cell>
        </row>
        <row r="608">
          <cell r="B608" t="str">
            <v>PT01700015</v>
          </cell>
          <cell r="C608" t="str">
            <v>200.000 L TAMBOR ACEITE BÄTRAK HOLESKO VG 220</v>
          </cell>
          <cell r="D608" t="str">
            <v>PT A.INDUSTRIALES</v>
          </cell>
          <cell r="E608" t="str">
            <v>BÄTRAK HOLESKO</v>
          </cell>
          <cell r="F608">
            <v>200</v>
          </cell>
          <cell r="G608" t="str">
            <v>ACTIVO</v>
          </cell>
          <cell r="H608">
            <v>21566.51</v>
          </cell>
          <cell r="I608">
            <v>21566.51</v>
          </cell>
        </row>
        <row r="609">
          <cell r="B609" t="str">
            <v>PT04700007</v>
          </cell>
          <cell r="C609" t="str">
            <v>200.000 L TAMBOR ACEITE BÄTRAK ROMODAN ISO VG 32</v>
          </cell>
          <cell r="D609" t="str">
            <v>PT A.INDUSTRIALES</v>
          </cell>
          <cell r="E609" t="str">
            <v>BÄTRAK ROMODAN</v>
          </cell>
          <cell r="F609">
            <v>200</v>
          </cell>
          <cell r="G609" t="str">
            <v>ACTIVO</v>
          </cell>
          <cell r="H609">
            <v>74896.34</v>
          </cell>
          <cell r="I609">
            <v>74896.34</v>
          </cell>
        </row>
        <row r="610">
          <cell r="B610" t="str">
            <v>PT04700008</v>
          </cell>
          <cell r="C610" t="str">
            <v>200.000 L TAMBOR ACEITE BÄTRAK ROMODAN ISO VG 46</v>
          </cell>
          <cell r="D610" t="str">
            <v>PT A.INDUSTRIALES</v>
          </cell>
          <cell r="E610" t="str">
            <v>BÄTRAK ROMODAN</v>
          </cell>
          <cell r="F610">
            <v>200</v>
          </cell>
          <cell r="G610" t="str">
            <v>ACTIVO</v>
          </cell>
          <cell r="H610">
            <v>58176.86</v>
          </cell>
          <cell r="I610">
            <v>58176.86</v>
          </cell>
        </row>
        <row r="611">
          <cell r="B611" t="str">
            <v>PT04700009</v>
          </cell>
          <cell r="C611" t="str">
            <v>200.000 L TAMBOR ACEITE BÄTRAK ROMODAN ISO VG 68</v>
          </cell>
          <cell r="D611" t="str">
            <v>PT A.INDUSTRIALES</v>
          </cell>
          <cell r="E611" t="str">
            <v>BÄTRAK ROMODAN</v>
          </cell>
          <cell r="F611">
            <v>200</v>
          </cell>
          <cell r="G611" t="str">
            <v>ACTIVO</v>
          </cell>
          <cell r="H611">
            <v>82481.8</v>
          </cell>
          <cell r="I611">
            <v>82481.8</v>
          </cell>
        </row>
        <row r="612">
          <cell r="B612" t="str">
            <v>PT02400007</v>
          </cell>
          <cell r="C612" t="str">
            <v>200.000 L TAMBOR ACEITE BÄTRAK KHOSTU ISO VG 15</v>
          </cell>
          <cell r="D612" t="str">
            <v>PT A.INDUSTRIALES</v>
          </cell>
          <cell r="E612" t="str">
            <v>BÄTRAK KHOSTU</v>
          </cell>
          <cell r="F612">
            <v>200</v>
          </cell>
          <cell r="G612" t="str">
            <v>ACTIVO</v>
          </cell>
          <cell r="H612">
            <v>22727.19</v>
          </cell>
          <cell r="I612">
            <v>22727.19</v>
          </cell>
        </row>
        <row r="613">
          <cell r="B613" t="str">
            <v>PT02400008</v>
          </cell>
          <cell r="C613" t="str">
            <v>200.000 L TAMBOR ACEITE BÄTRAK KHOSTU ISO VG 22</v>
          </cell>
          <cell r="D613" t="str">
            <v>PT A.INDUSTRIALES</v>
          </cell>
          <cell r="E613" t="str">
            <v>BÄTRAK KHOSTU</v>
          </cell>
          <cell r="F613">
            <v>200</v>
          </cell>
          <cell r="G613" t="str">
            <v>ACTIVO</v>
          </cell>
          <cell r="H613">
            <v>21047.97</v>
          </cell>
          <cell r="I613">
            <v>21047.97</v>
          </cell>
        </row>
        <row r="614">
          <cell r="B614" t="str">
            <v>PT02400009</v>
          </cell>
          <cell r="C614" t="str">
            <v>200.000 L TAMBOR ACEITE BÄTRAK KHOSTU ISO VG 32</v>
          </cell>
          <cell r="D614" t="str">
            <v>PT A.INDUSTRIALES</v>
          </cell>
          <cell r="E614" t="str">
            <v>BÄTRAK KHOSTU</v>
          </cell>
          <cell r="F614">
            <v>200</v>
          </cell>
          <cell r="G614" t="str">
            <v>ACTIVO</v>
          </cell>
          <cell r="H614">
            <v>20775.25</v>
          </cell>
          <cell r="I614">
            <v>20775.25</v>
          </cell>
        </row>
        <row r="615">
          <cell r="B615" t="str">
            <v>PT01800002</v>
          </cell>
          <cell r="C615" t="str">
            <v>200.000 L TAMBOR ACEITE BÄTRAK HORLIKA</v>
          </cell>
          <cell r="D615" t="str">
            <v>PT A.INDUSTRIALES</v>
          </cell>
          <cell r="E615" t="str">
            <v>BÄTRAK HORLIKA</v>
          </cell>
          <cell r="F615">
            <v>200</v>
          </cell>
          <cell r="G615" t="str">
            <v>ACTIVO</v>
          </cell>
          <cell r="H615">
            <v>32866.65</v>
          </cell>
          <cell r="I615">
            <v>32866.65</v>
          </cell>
        </row>
        <row r="616">
          <cell r="B616" t="str">
            <v>PT03800002</v>
          </cell>
          <cell r="C616" t="str">
            <v>200.000 L TAMBOR ACEITE BÄTRAK MILOVE FDA ISO VG 15</v>
          </cell>
          <cell r="D616" t="str">
            <v>PT A.INDUSTRIALES</v>
          </cell>
          <cell r="E616" t="str">
            <v>BÄTRAK MILOVE FDA</v>
          </cell>
          <cell r="F616">
            <v>200</v>
          </cell>
          <cell r="G616" t="str">
            <v>ACTIVO</v>
          </cell>
          <cell r="H616">
            <v>39735.97</v>
          </cell>
          <cell r="I616">
            <v>39735.97</v>
          </cell>
        </row>
        <row r="617">
          <cell r="B617" t="str">
            <v>PT03000002</v>
          </cell>
          <cell r="C617" t="str">
            <v>200.000 L TAMBOR ACEITE BÄTRAK KOSMACH</v>
          </cell>
          <cell r="D617" t="str">
            <v>PT A.INDUSTRIALES</v>
          </cell>
          <cell r="E617" t="str">
            <v>BÄTRAK KOSMACH</v>
          </cell>
          <cell r="F617">
            <v>200</v>
          </cell>
          <cell r="G617" t="str">
            <v>INACTIVO</v>
          </cell>
          <cell r="H617">
            <v>27683.38</v>
          </cell>
          <cell r="I617">
            <v>27683.38</v>
          </cell>
        </row>
        <row r="618">
          <cell r="B618" t="str">
            <v>PT04300003</v>
          </cell>
          <cell r="C618" t="str">
            <v>200.000 L TAMBOR ACEITE BÄTRAK POLTAVE</v>
          </cell>
          <cell r="D618" t="str">
            <v>PT A.INDUSTRIALES</v>
          </cell>
          <cell r="E618" t="str">
            <v>BÄTRAK POLTAVE</v>
          </cell>
          <cell r="F618">
            <v>200</v>
          </cell>
          <cell r="G618" t="str">
            <v>ACTIVO</v>
          </cell>
          <cell r="H618">
            <v>21220.39</v>
          </cell>
          <cell r="I618">
            <v>21220.39</v>
          </cell>
        </row>
        <row r="619">
          <cell r="B619" t="str">
            <v>PT02100003</v>
          </cell>
          <cell r="C619" t="str">
            <v>200.000 L TAMBOR ACEITE BÄTRAK KHERSON EP</v>
          </cell>
          <cell r="D619" t="str">
            <v>PT A.INDUSTRIALES</v>
          </cell>
          <cell r="E619" t="str">
            <v>BÄTRAK KHERSON EP</v>
          </cell>
          <cell r="F619">
            <v>200</v>
          </cell>
          <cell r="G619" t="str">
            <v>ACTIVO</v>
          </cell>
          <cell r="H619">
            <v>43946.58</v>
          </cell>
          <cell r="I619">
            <v>43946.58</v>
          </cell>
        </row>
        <row r="620">
          <cell r="B620" t="str">
            <v>PT02700001</v>
          </cell>
          <cell r="C620" t="str">
            <v>200.000 L TAMBOR ACEITE BÄTRAK KORLEVO SYNTHEX EP</v>
          </cell>
          <cell r="D620" t="str">
            <v>PT A.INDUSTRIALES</v>
          </cell>
          <cell r="E620" t="str">
            <v>BÄTRAK KORLEVO SYNTHEX</v>
          </cell>
          <cell r="F620">
            <v>200</v>
          </cell>
          <cell r="G620" t="str">
            <v>OBSOLETO</v>
          </cell>
          <cell r="H620">
            <v>44616.38</v>
          </cell>
          <cell r="I620">
            <v>44616.38</v>
          </cell>
        </row>
        <row r="621">
          <cell r="B621" t="str">
            <v>PT04600005</v>
          </cell>
          <cell r="C621" t="str">
            <v>200.000 L TAMBOR ACEITE BÄTRAK RODKY</v>
          </cell>
          <cell r="D621" t="str">
            <v>PT A.INDUSTRIALES</v>
          </cell>
          <cell r="E621" t="str">
            <v>BÄTRAK RODKY</v>
          </cell>
          <cell r="F621">
            <v>200</v>
          </cell>
          <cell r="G621" t="str">
            <v>ACTIVO</v>
          </cell>
          <cell r="H621">
            <v>29675.89</v>
          </cell>
          <cell r="I621">
            <v>29675.89</v>
          </cell>
        </row>
        <row r="622">
          <cell r="B622" t="str">
            <v>PT01400003</v>
          </cell>
          <cell r="C622" t="str">
            <v>200.000 L TAMBOR ACEITE BÄTRAK DOLYN ISO VG 32</v>
          </cell>
          <cell r="D622" t="str">
            <v>PT A.INDUSTRIALES</v>
          </cell>
          <cell r="E622" t="str">
            <v>BÄTRAK DOLYN</v>
          </cell>
          <cell r="F622">
            <v>200</v>
          </cell>
          <cell r="G622" t="str">
            <v>ACTIVO</v>
          </cell>
          <cell r="H622">
            <v>20094.66</v>
          </cell>
          <cell r="I622">
            <v>20094.66</v>
          </cell>
        </row>
        <row r="623">
          <cell r="B623" t="str">
            <v>PT04800003</v>
          </cell>
          <cell r="C623" t="str">
            <v>200.000 L TAMBOR ACEITE BÄTRAK SOLCOV ISO VG 32</v>
          </cell>
          <cell r="D623" t="str">
            <v>PT A.INDUSTRIALES</v>
          </cell>
          <cell r="E623" t="str">
            <v>BÄTRAK SOLCOV</v>
          </cell>
          <cell r="F623">
            <v>200</v>
          </cell>
          <cell r="G623" t="str">
            <v>ACTIVO</v>
          </cell>
          <cell r="H623">
            <v>21581.23</v>
          </cell>
          <cell r="I623">
            <v>21581.23</v>
          </cell>
        </row>
        <row r="624">
          <cell r="B624" t="str">
            <v>PT04900003</v>
          </cell>
          <cell r="C624" t="str">
            <v>200.000 L TAMBOR ACEITE BÄTRAK SOLCOV PREMIUM ISO VG 32</v>
          </cell>
          <cell r="D624" t="str">
            <v>PT A.INDUSTRIALES</v>
          </cell>
          <cell r="E624" t="str">
            <v>BÄTRAK SOLCOV PREMIUM</v>
          </cell>
          <cell r="F624">
            <v>200</v>
          </cell>
          <cell r="G624" t="str">
            <v>ACTIVO</v>
          </cell>
          <cell r="H624">
            <v>21955.67</v>
          </cell>
          <cell r="I624">
            <v>21955.67</v>
          </cell>
        </row>
        <row r="625">
          <cell r="B625" t="str">
            <v>PT03600005</v>
          </cell>
          <cell r="C625" t="str">
            <v>200.000 L TAMBOR ACEITE BÄTRAK LESK ISO VG 22</v>
          </cell>
          <cell r="D625" t="str">
            <v>PT A.INDUSTRIALES</v>
          </cell>
          <cell r="E625" t="str">
            <v>BÄTRAK LESK</v>
          </cell>
          <cell r="F625">
            <v>200</v>
          </cell>
          <cell r="G625" t="str">
            <v>ACTIVO</v>
          </cell>
          <cell r="H625">
            <v>26217.25</v>
          </cell>
          <cell r="I625">
            <v>26217.25</v>
          </cell>
        </row>
        <row r="626">
          <cell r="B626" t="str">
            <v>PT03600006</v>
          </cell>
          <cell r="C626" t="str">
            <v>200.000 L TAMBOR ACEITE BÄTRAK LESK ISO VG 32</v>
          </cell>
          <cell r="D626" t="str">
            <v>PT A.INDUSTRIALES</v>
          </cell>
          <cell r="E626" t="str">
            <v>BÄTRAK LESK</v>
          </cell>
          <cell r="F626">
            <v>200</v>
          </cell>
          <cell r="G626" t="str">
            <v>ACTIVO</v>
          </cell>
          <cell r="H626">
            <v>26295.46</v>
          </cell>
          <cell r="I626">
            <v>26295.46</v>
          </cell>
        </row>
        <row r="627">
          <cell r="B627" t="str">
            <v>PT00700004</v>
          </cell>
          <cell r="C627" t="str">
            <v>200.000 L TAMBOR ACEITE BÄTRAK COPLAN ISO VG 22</v>
          </cell>
          <cell r="D627" t="str">
            <v>PT A.INDUSTRIALES</v>
          </cell>
          <cell r="E627" t="str">
            <v>BÄTRAK COPLAN</v>
          </cell>
          <cell r="F627">
            <v>200</v>
          </cell>
          <cell r="G627" t="str">
            <v>INACTIVO</v>
          </cell>
          <cell r="H627">
            <v>19069.61</v>
          </cell>
          <cell r="I627">
            <v>19069.61</v>
          </cell>
        </row>
        <row r="628">
          <cell r="B628" t="str">
            <v>PT02200003</v>
          </cell>
          <cell r="C628" t="str">
            <v>200.000 L TAMBOR ACEITE BÄTRAK KHOPIL SAE 40</v>
          </cell>
          <cell r="D628" t="str">
            <v>PT A.INDUSTRIALES</v>
          </cell>
          <cell r="E628" t="str">
            <v>BÄTRAK KHOPIL</v>
          </cell>
          <cell r="F628">
            <v>200</v>
          </cell>
          <cell r="G628" t="str">
            <v>ACTIVO</v>
          </cell>
          <cell r="H628">
            <v>24523.11</v>
          </cell>
          <cell r="I628">
            <v>24523.11</v>
          </cell>
        </row>
        <row r="629">
          <cell r="B629" t="str">
            <v>PT01500001</v>
          </cell>
          <cell r="C629" t="str">
            <v>200.000 L TAMBOR ACEITE BÄTRAK DONSKE TIPO II</v>
          </cell>
          <cell r="D629" t="str">
            <v>PT A.INDUSTRIALES</v>
          </cell>
          <cell r="E629" t="str">
            <v>BÄTRAK DONSKE</v>
          </cell>
          <cell r="F629">
            <v>200</v>
          </cell>
          <cell r="G629" t="str">
            <v>ACTIVO</v>
          </cell>
          <cell r="H629">
            <v>16894.82</v>
          </cell>
          <cell r="I629">
            <v>16894.82</v>
          </cell>
        </row>
        <row r="630">
          <cell r="B630" t="str">
            <v>PT02000003</v>
          </cell>
          <cell r="C630" t="str">
            <v>200.000 L TAMBOR ACEITE BÄTRAK IVANO</v>
          </cell>
          <cell r="D630" t="str">
            <v>PT A.INDUSTRIALES</v>
          </cell>
          <cell r="E630" t="str">
            <v>BÄTRAK IVANO</v>
          </cell>
          <cell r="F630">
            <v>200</v>
          </cell>
          <cell r="G630" t="str">
            <v>ACTIVO</v>
          </cell>
          <cell r="H630">
            <v>18681.54</v>
          </cell>
          <cell r="I630">
            <v>18681.54</v>
          </cell>
        </row>
        <row r="631">
          <cell r="B631" t="str">
            <v>PT01600032</v>
          </cell>
          <cell r="C631" t="str">
            <v>200.000 L TAMBOR ACEITE BÄTRAK GULFSEA SUPERBEAR 3008</v>
          </cell>
          <cell r="D631" t="str">
            <v>PT A.INDUSTRIALES</v>
          </cell>
          <cell r="E631" t="str">
            <v>BÄTRAK GULFSEA</v>
          </cell>
          <cell r="F631">
            <v>200</v>
          </cell>
          <cell r="G631" t="str">
            <v>ACTIVO</v>
          </cell>
          <cell r="H631">
            <v>21387.17</v>
          </cell>
          <cell r="I631">
            <v>21387.17</v>
          </cell>
        </row>
        <row r="632">
          <cell r="B632" t="str">
            <v>PT01600033</v>
          </cell>
          <cell r="C632" t="str">
            <v>200.000 L TAMBOR ACEITE BÄTRAK GULFSEA POWER 3030</v>
          </cell>
          <cell r="D632" t="str">
            <v>PT A.INDUSTRIALES</v>
          </cell>
          <cell r="E632" t="str">
            <v>BÄTRAK GULFSEA</v>
          </cell>
          <cell r="F632">
            <v>200</v>
          </cell>
          <cell r="G632" t="str">
            <v>ACTIVO</v>
          </cell>
          <cell r="H632">
            <v>22751.54</v>
          </cell>
          <cell r="I632">
            <v>22751.54</v>
          </cell>
        </row>
        <row r="633">
          <cell r="B633" t="str">
            <v>PT01600037</v>
          </cell>
          <cell r="C633" t="str">
            <v>200.000 L TAMBOR ACEITE BÄTRAK GULFSEA POWER 4040</v>
          </cell>
          <cell r="D633" t="str">
            <v>PT A.INDUSTRIALES</v>
          </cell>
          <cell r="E633" t="str">
            <v>BÄTRAK GULFSEA</v>
          </cell>
          <cell r="F633">
            <v>200</v>
          </cell>
          <cell r="G633" t="str">
            <v>ACTIVO</v>
          </cell>
          <cell r="H633">
            <v>23546.38</v>
          </cell>
          <cell r="I633">
            <v>23546.38</v>
          </cell>
        </row>
        <row r="634">
          <cell r="B634" t="str">
            <v>PT01600039</v>
          </cell>
          <cell r="C634" t="str">
            <v>200.000 L TAMBOR ACEITE BÄTRAK GULFSEA CYLCARE DCA 5040H</v>
          </cell>
          <cell r="D634" t="str">
            <v>PT A.INDUSTRIALES</v>
          </cell>
          <cell r="E634" t="str">
            <v>BÄTRAK GULFSEA</v>
          </cell>
          <cell r="F634">
            <v>200</v>
          </cell>
          <cell r="G634" t="str">
            <v>ACTIVO</v>
          </cell>
          <cell r="H634">
            <v>19367.46</v>
          </cell>
          <cell r="I634">
            <v>19367.46</v>
          </cell>
        </row>
        <row r="635">
          <cell r="B635" t="str">
            <v>PT01600040</v>
          </cell>
          <cell r="C635" t="str">
            <v>200.000 L TAMBOR ACEITE BÄTRAK GULFSEA CYLCARE DCA 5070H</v>
          </cell>
          <cell r="D635" t="str">
            <v>PT A.INDUSTRIALES</v>
          </cell>
          <cell r="E635" t="str">
            <v>BÄTRAK GULFSEA</v>
          </cell>
          <cell r="F635">
            <v>200</v>
          </cell>
          <cell r="G635" t="str">
            <v>ACTIVO</v>
          </cell>
          <cell r="H635">
            <v>25071.37</v>
          </cell>
          <cell r="I635">
            <v>25071.37</v>
          </cell>
        </row>
        <row r="636">
          <cell r="B636" t="str">
            <v>PT01600041</v>
          </cell>
          <cell r="C636" t="str">
            <v>200.000 L TAMBOR ACEITE BÄTRAK GULFSEA POWER MDO 3012</v>
          </cell>
          <cell r="D636" t="str">
            <v>PT A.INDUSTRIALES</v>
          </cell>
          <cell r="E636" t="str">
            <v>BÄTRAK GULFSEA</v>
          </cell>
          <cell r="F636">
            <v>200</v>
          </cell>
          <cell r="G636" t="str">
            <v>ACTIVO</v>
          </cell>
          <cell r="H636">
            <v>21696.82</v>
          </cell>
          <cell r="I636">
            <v>21696.82</v>
          </cell>
        </row>
        <row r="637">
          <cell r="B637" t="str">
            <v>PT01600042</v>
          </cell>
          <cell r="C637" t="str">
            <v>200.000 L TAMBOR ACEITE BÄTRAK GULFSEA POWER MDO 4012</v>
          </cell>
          <cell r="D637" t="str">
            <v>PT A.INDUSTRIALES</v>
          </cell>
          <cell r="E637" t="str">
            <v>BÄTRAK GULFSEA</v>
          </cell>
          <cell r="F637">
            <v>200</v>
          </cell>
          <cell r="G637" t="str">
            <v>ACTIVO</v>
          </cell>
          <cell r="H637">
            <v>22028.84</v>
          </cell>
          <cell r="I637">
            <v>22028.84</v>
          </cell>
        </row>
        <row r="638">
          <cell r="B638" t="str">
            <v>PT01600043</v>
          </cell>
          <cell r="C638" t="str">
            <v>200.000 L TAMBOR ACEITE BÄTRAK GULFSEA POWER MDO 3015</v>
          </cell>
          <cell r="D638" t="str">
            <v>PT A.INDUSTRIALES</v>
          </cell>
          <cell r="E638" t="str">
            <v>BÄTRAK GULFSEA</v>
          </cell>
          <cell r="F638">
            <v>200</v>
          </cell>
          <cell r="G638" t="str">
            <v>ACTIVO</v>
          </cell>
          <cell r="H638">
            <v>21873.54</v>
          </cell>
          <cell r="I638">
            <v>21873.54</v>
          </cell>
        </row>
        <row r="639">
          <cell r="B639" t="str">
            <v>PT01600045</v>
          </cell>
          <cell r="C639" t="str">
            <v>200.000 L TAMBOR ACEITE BÄTRAK GULFSEA POWER MDO 4015</v>
          </cell>
          <cell r="D639" t="str">
            <v>PT A.INDUSTRIALES</v>
          </cell>
          <cell r="E639" t="str">
            <v>BÄTRAK GULFSEA</v>
          </cell>
          <cell r="F639">
            <v>200</v>
          </cell>
          <cell r="G639" t="str">
            <v>ACTIVO</v>
          </cell>
          <cell r="H639">
            <v>22211.74</v>
          </cell>
          <cell r="I639">
            <v>22211.74</v>
          </cell>
        </row>
        <row r="640">
          <cell r="B640" t="str">
            <v>PT01600046</v>
          </cell>
          <cell r="C640" t="str">
            <v>200.000 L TAMBOR ACEITE BÄTRAK GULFSEA POWER MDO 4020</v>
          </cell>
          <cell r="D640" t="str">
            <v>PT A.INDUSTRIALES</v>
          </cell>
          <cell r="E640" t="str">
            <v>BÄTRAK GULFSEA</v>
          </cell>
          <cell r="F640">
            <v>200</v>
          </cell>
          <cell r="G640" t="str">
            <v>ACTIVO</v>
          </cell>
          <cell r="H640">
            <v>22476.49</v>
          </cell>
          <cell r="I640">
            <v>22476.49</v>
          </cell>
        </row>
        <row r="641">
          <cell r="B641" t="str">
            <v>PT01100017</v>
          </cell>
          <cell r="C641" t="str">
            <v>200.000 L TAMBOR ACEITE BÄTRAK DESNA PREMIUM HVI ISO VG 32</v>
          </cell>
          <cell r="D641" t="str">
            <v>PT A.INDUSTRIALES</v>
          </cell>
          <cell r="E641" t="str">
            <v>BATRAK DESNA PREMIUM HVI</v>
          </cell>
          <cell r="F641">
            <v>200</v>
          </cell>
          <cell r="G641" t="str">
            <v>ACTIVO</v>
          </cell>
          <cell r="H641">
            <v>30279.919999999998</v>
          </cell>
          <cell r="I641">
            <v>30279.919999999998</v>
          </cell>
        </row>
        <row r="642">
          <cell r="B642" t="str">
            <v>PT01100018</v>
          </cell>
          <cell r="C642" t="str">
            <v>200.000 L TAMBOR ACEITE BÄTRAK DESNA PREMIUM HVI ISO VG 46</v>
          </cell>
          <cell r="D642" t="str">
            <v>PT A.INDUSTRIALES</v>
          </cell>
          <cell r="E642" t="str">
            <v>BATRAK DESNA PREMIUM HVI</v>
          </cell>
          <cell r="F642">
            <v>200</v>
          </cell>
          <cell r="G642" t="str">
            <v>ACTIVO</v>
          </cell>
          <cell r="H642">
            <v>31665.59</v>
          </cell>
          <cell r="I642">
            <v>31665.59</v>
          </cell>
        </row>
        <row r="643">
          <cell r="B643" t="str">
            <v>PT01100019</v>
          </cell>
          <cell r="C643" t="str">
            <v>200.000 L TAMBOR ACEITE BÄTRAK DESNA PREMIUM HVI ISO VG 68</v>
          </cell>
          <cell r="D643" t="str">
            <v>PT A.INDUSTRIALES</v>
          </cell>
          <cell r="E643" t="str">
            <v>BATRAK DESNA PREMIUM HVI</v>
          </cell>
          <cell r="F643">
            <v>200</v>
          </cell>
          <cell r="G643" t="str">
            <v>ACTIVO</v>
          </cell>
          <cell r="H643">
            <v>34781.9</v>
          </cell>
          <cell r="I643">
            <v>34781.9</v>
          </cell>
        </row>
        <row r="644">
          <cell r="B644" t="str">
            <v>PT01100021</v>
          </cell>
          <cell r="C644" t="str">
            <v>200.000 L TAMBOR ACEITE BÄTRAK DESNA PREMIUM HVI ISO VG 150</v>
          </cell>
          <cell r="D644" t="str">
            <v>PT A.INDUSTRIALES</v>
          </cell>
          <cell r="E644" t="str">
            <v>BATRAK DESNA PREMIUM HVI</v>
          </cell>
          <cell r="F644">
            <v>200</v>
          </cell>
          <cell r="G644" t="str">
            <v>ACTIVO</v>
          </cell>
          <cell r="H644">
            <v>39581.279999999999</v>
          </cell>
          <cell r="I644">
            <v>39581.279999999999</v>
          </cell>
        </row>
        <row r="645">
          <cell r="B645" t="str">
            <v>PT04400003</v>
          </cell>
          <cell r="C645" t="str">
            <v>200.000 L TAMBOR ACEITE BÄTRAK RADOMISH B/E G-V SAE 40</v>
          </cell>
          <cell r="D645" t="str">
            <v>PT A.INDUSTRIALES</v>
          </cell>
          <cell r="E645" t="str">
            <v>BATRAK RADOMISH</v>
          </cell>
          <cell r="F645">
            <v>200</v>
          </cell>
          <cell r="G645" t="str">
            <v>ACTIVO</v>
          </cell>
          <cell r="H645">
            <v>22696.720000000001</v>
          </cell>
          <cell r="I645">
            <v>22696.720000000001</v>
          </cell>
        </row>
        <row r="646">
          <cell r="B646" t="str">
            <v>PT01500002</v>
          </cell>
          <cell r="C646" t="str">
            <v>200.000 L TAMBOR ACEITE BÄTRAK DONSKE TIPO II INHIBIDO</v>
          </cell>
          <cell r="D646" t="str">
            <v>PT A.INDUSTRIALES</v>
          </cell>
          <cell r="E646" t="str">
            <v>BÄTRAK DONSKE</v>
          </cell>
          <cell r="F646">
            <v>200</v>
          </cell>
          <cell r="G646" t="str">
            <v>INACTIVO</v>
          </cell>
          <cell r="H646">
            <v>17776.18</v>
          </cell>
          <cell r="I646">
            <v>17776.18</v>
          </cell>
        </row>
        <row r="647">
          <cell r="B647" t="str">
            <v>PT40900001</v>
          </cell>
          <cell r="C647" t="str">
            <v>16.000 KG GRASA BÄTRAK BAT 1</v>
          </cell>
          <cell r="D647" t="str">
            <v>PT GRASAS</v>
          </cell>
          <cell r="E647" t="str">
            <v>BÄTRAK BAT</v>
          </cell>
          <cell r="F647">
            <v>16</v>
          </cell>
          <cell r="G647" t="str">
            <v>ACTIVO</v>
          </cell>
          <cell r="H647">
            <v>2081.69</v>
          </cell>
          <cell r="I647">
            <v>2081.69</v>
          </cell>
        </row>
        <row r="648">
          <cell r="B648" t="str">
            <v>PT40900002</v>
          </cell>
          <cell r="C648" t="str">
            <v>16.000 KG GRASA BÄTRAK BAT 2</v>
          </cell>
          <cell r="D648" t="str">
            <v>PT GRASAS</v>
          </cell>
          <cell r="E648" t="str">
            <v>BÄTRAK BAT</v>
          </cell>
          <cell r="F648">
            <v>16</v>
          </cell>
          <cell r="G648" t="str">
            <v>ACTIVO</v>
          </cell>
          <cell r="H648">
            <v>2149.4499999999998</v>
          </cell>
          <cell r="I648">
            <v>2149.4499999999998</v>
          </cell>
        </row>
        <row r="649">
          <cell r="B649" t="str">
            <v>PT40900003</v>
          </cell>
          <cell r="C649" t="str">
            <v>16.000 KG GRASA BÄTRAK BAT 3</v>
          </cell>
          <cell r="D649" t="str">
            <v>PT GRASAS</v>
          </cell>
          <cell r="E649" t="str">
            <v>BÄTRAK BAT</v>
          </cell>
          <cell r="F649">
            <v>16</v>
          </cell>
          <cell r="G649" t="str">
            <v>ACTIVO</v>
          </cell>
          <cell r="H649">
            <v>1974.23</v>
          </cell>
          <cell r="I649">
            <v>1974.23</v>
          </cell>
        </row>
        <row r="650">
          <cell r="B650" t="str">
            <v>PT41000001</v>
          </cell>
          <cell r="C650" t="str">
            <v>16.000 KG GRASA BÄTRAK BAT EP 2</v>
          </cell>
          <cell r="D650" t="str">
            <v>PT GRASAS</v>
          </cell>
          <cell r="E650" t="str">
            <v>BÄTRAK BAT EP</v>
          </cell>
          <cell r="F650">
            <v>16</v>
          </cell>
          <cell r="G650" t="str">
            <v>ACTIVO</v>
          </cell>
          <cell r="H650">
            <v>2221.8200000000002</v>
          </cell>
          <cell r="I650">
            <v>2221.8200000000002</v>
          </cell>
        </row>
        <row r="651">
          <cell r="B651" t="str">
            <v>PT41000002</v>
          </cell>
          <cell r="C651" t="str">
            <v>16.000 KG GRASA BÄTRAK BAT EP 3</v>
          </cell>
          <cell r="D651" t="str">
            <v>PT GRASAS</v>
          </cell>
          <cell r="E651" t="str">
            <v>BÄTRAK BAT EP</v>
          </cell>
          <cell r="F651">
            <v>16</v>
          </cell>
          <cell r="G651" t="str">
            <v>ACTIVO</v>
          </cell>
          <cell r="H651">
            <v>2281.31</v>
          </cell>
          <cell r="I651">
            <v>2281.31</v>
          </cell>
        </row>
        <row r="652">
          <cell r="B652" t="str">
            <v>PT41100001</v>
          </cell>
          <cell r="C652" t="str">
            <v>16.000 KG GRASA BÄTRAK BAT EP G 2</v>
          </cell>
          <cell r="D652" t="str">
            <v>PT GRASAS</v>
          </cell>
          <cell r="E652" t="str">
            <v>BÄTRAK BAT EP G</v>
          </cell>
          <cell r="F652">
            <v>16</v>
          </cell>
          <cell r="G652" t="str">
            <v>ACTIVO</v>
          </cell>
          <cell r="H652">
            <v>2333.29</v>
          </cell>
          <cell r="I652">
            <v>2333.29</v>
          </cell>
        </row>
        <row r="653">
          <cell r="B653" t="str">
            <v>PT41100002</v>
          </cell>
          <cell r="C653" t="str">
            <v>16.000 KG GRASA BÄTRAK BAT EP G 3</v>
          </cell>
          <cell r="D653" t="str">
            <v>PT GRASAS</v>
          </cell>
          <cell r="E653" t="str">
            <v>BÄTRAK BAT EP G</v>
          </cell>
          <cell r="F653">
            <v>16</v>
          </cell>
          <cell r="G653" t="str">
            <v>ACTIVO</v>
          </cell>
          <cell r="H653">
            <v>2328.6799999999998</v>
          </cell>
          <cell r="I653">
            <v>2328.6799999999998</v>
          </cell>
        </row>
        <row r="654">
          <cell r="B654" t="str">
            <v>PT40500001</v>
          </cell>
          <cell r="C654" t="str">
            <v>16.000 KG GRASA BÄTRAK BALTA OOO</v>
          </cell>
          <cell r="D654" t="str">
            <v>PT GRASAS</v>
          </cell>
          <cell r="E654" t="str">
            <v>BÄTRAK BALTA</v>
          </cell>
          <cell r="F654">
            <v>16</v>
          </cell>
          <cell r="G654" t="str">
            <v>ACTIVO</v>
          </cell>
          <cell r="H654">
            <v>1760.66</v>
          </cell>
          <cell r="I654">
            <v>1760.66</v>
          </cell>
        </row>
        <row r="655">
          <cell r="B655" t="str">
            <v>PT40500002</v>
          </cell>
          <cell r="C655" t="str">
            <v>16.000 KG GRASA BÄTRAK BALTA OO</v>
          </cell>
          <cell r="D655" t="str">
            <v>PT GRASAS</v>
          </cell>
          <cell r="E655" t="str">
            <v>BÄTRAK BALTA</v>
          </cell>
          <cell r="F655">
            <v>16</v>
          </cell>
          <cell r="G655" t="str">
            <v>ACTIVO</v>
          </cell>
          <cell r="H655">
            <v>1765.65</v>
          </cell>
          <cell r="I655">
            <v>1765.65</v>
          </cell>
        </row>
        <row r="656">
          <cell r="B656" t="str">
            <v>PT40500003</v>
          </cell>
          <cell r="C656" t="str">
            <v>16.000 KG GRASA BÄTRAK BALTA O</v>
          </cell>
          <cell r="D656" t="str">
            <v>PT GRASAS</v>
          </cell>
          <cell r="E656" t="str">
            <v>BÄTRAK BALTA</v>
          </cell>
          <cell r="F656">
            <v>16</v>
          </cell>
          <cell r="G656" t="str">
            <v>ACTIVO</v>
          </cell>
          <cell r="H656">
            <v>1776.31</v>
          </cell>
          <cell r="I656">
            <v>1776.31</v>
          </cell>
        </row>
        <row r="657">
          <cell r="B657" t="str">
            <v>PT40500004</v>
          </cell>
          <cell r="C657" t="str">
            <v>16.000 KG GRASA BÄTRAK BALTA 1</v>
          </cell>
          <cell r="D657" t="str">
            <v>PT GRASAS</v>
          </cell>
          <cell r="E657" t="str">
            <v>BÄTRAK BALTA</v>
          </cell>
          <cell r="F657">
            <v>16</v>
          </cell>
          <cell r="G657" t="str">
            <v>ACTIVO</v>
          </cell>
          <cell r="H657">
            <v>1817.68</v>
          </cell>
          <cell r="I657">
            <v>1817.68</v>
          </cell>
        </row>
        <row r="658">
          <cell r="B658" t="str">
            <v>PT40500005</v>
          </cell>
          <cell r="C658" t="str">
            <v>16.000 KG GRASA BÄTRAK BALTA 2</v>
          </cell>
          <cell r="D658" t="str">
            <v>PT GRASAS</v>
          </cell>
          <cell r="E658" t="str">
            <v>BÄTRAK BALTA</v>
          </cell>
          <cell r="F658">
            <v>16</v>
          </cell>
          <cell r="G658" t="str">
            <v>ACTIVO</v>
          </cell>
          <cell r="H658">
            <v>1823.49</v>
          </cell>
          <cell r="I658">
            <v>1823.49</v>
          </cell>
        </row>
        <row r="659">
          <cell r="B659" t="str">
            <v>PT40500006</v>
          </cell>
          <cell r="C659" t="str">
            <v>16.000 KG GRASA BÄTRAK BALTA 3</v>
          </cell>
          <cell r="D659" t="str">
            <v>PT GRASAS</v>
          </cell>
          <cell r="E659" t="str">
            <v>BÄTRAK BALTA</v>
          </cell>
          <cell r="F659">
            <v>16</v>
          </cell>
          <cell r="G659" t="str">
            <v>ACTIVO</v>
          </cell>
          <cell r="H659">
            <v>1863.56</v>
          </cell>
          <cell r="I659">
            <v>1863.56</v>
          </cell>
        </row>
        <row r="660">
          <cell r="B660" t="str">
            <v>PT40600001</v>
          </cell>
          <cell r="C660" t="str">
            <v>16.000 KG GRASA BÄTRAK BALTA EP OOO</v>
          </cell>
          <cell r="D660" t="str">
            <v>PT GRASAS</v>
          </cell>
          <cell r="E660" t="str">
            <v>BÄTRAK BALTA EP</v>
          </cell>
          <cell r="F660">
            <v>16</v>
          </cell>
          <cell r="G660" t="str">
            <v>ACTIVO</v>
          </cell>
          <cell r="H660">
            <v>1926.05</v>
          </cell>
          <cell r="I660">
            <v>1926.05</v>
          </cell>
        </row>
        <row r="661">
          <cell r="B661" t="str">
            <v>PT40600002</v>
          </cell>
          <cell r="C661" t="str">
            <v>16.000 KG GRASA BÄTRAK BALTA EP OO</v>
          </cell>
          <cell r="D661" t="str">
            <v>PT GRASAS</v>
          </cell>
          <cell r="E661" t="str">
            <v>BÄTRAK BALTA EP</v>
          </cell>
          <cell r="F661">
            <v>16</v>
          </cell>
          <cell r="G661" t="str">
            <v>ACTIVO</v>
          </cell>
          <cell r="H661">
            <v>1925.33</v>
          </cell>
          <cell r="I661">
            <v>1925.33</v>
          </cell>
        </row>
        <row r="662">
          <cell r="B662" t="str">
            <v>PT40600003</v>
          </cell>
          <cell r="C662" t="str">
            <v>16.000 KG GRASA BÄTRAK BALTA EP O</v>
          </cell>
          <cell r="D662" t="str">
            <v>PT GRASAS</v>
          </cell>
          <cell r="E662" t="str">
            <v>BÄTRAK BALTA EP</v>
          </cell>
          <cell r="F662">
            <v>16</v>
          </cell>
          <cell r="G662" t="str">
            <v>ACTIVO</v>
          </cell>
          <cell r="H662">
            <v>1933.15</v>
          </cell>
          <cell r="I662">
            <v>1933.15</v>
          </cell>
        </row>
        <row r="663">
          <cell r="B663" t="str">
            <v>PT40600004</v>
          </cell>
          <cell r="C663" t="str">
            <v>16.000 KG GRASA BÄTRAK BALTA EP 1</v>
          </cell>
          <cell r="D663" t="str">
            <v>PT GRASAS</v>
          </cell>
          <cell r="E663" t="str">
            <v>BÄTRAK BALTA EP</v>
          </cell>
          <cell r="F663">
            <v>16</v>
          </cell>
          <cell r="G663" t="str">
            <v>ACTIVO</v>
          </cell>
          <cell r="H663">
            <v>1977</v>
          </cell>
          <cell r="I663">
            <v>1977</v>
          </cell>
        </row>
        <row r="664">
          <cell r="B664" t="str">
            <v>PT40600005</v>
          </cell>
          <cell r="C664" t="str">
            <v>16.000 KG GRASA BÄTRAK BALTA EP 2</v>
          </cell>
          <cell r="D664" t="str">
            <v>PT GRASAS</v>
          </cell>
          <cell r="E664" t="str">
            <v>BÄTRAK BALTA EP</v>
          </cell>
          <cell r="F664">
            <v>16</v>
          </cell>
          <cell r="G664" t="str">
            <v>ACTIVO</v>
          </cell>
          <cell r="H664">
            <v>1982.61</v>
          </cell>
          <cell r="I664">
            <v>1982.61</v>
          </cell>
        </row>
        <row r="665">
          <cell r="B665" t="str">
            <v>PT40600006</v>
          </cell>
          <cell r="C665" t="str">
            <v>16.000 KG GRASA BÄTRAK BALTA EP 3</v>
          </cell>
          <cell r="D665" t="str">
            <v>PT GRASAS</v>
          </cell>
          <cell r="E665" t="str">
            <v>BÄTRAK BALTA EP</v>
          </cell>
          <cell r="F665">
            <v>16</v>
          </cell>
          <cell r="G665" t="str">
            <v>ACTIVO</v>
          </cell>
          <cell r="H665">
            <v>2021.46</v>
          </cell>
          <cell r="I665">
            <v>2021.46</v>
          </cell>
        </row>
        <row r="666">
          <cell r="B666" t="str">
            <v>PT40700001</v>
          </cell>
          <cell r="C666" t="str">
            <v>16.000 KG GRASA BÄTRAK BALTA EP G 1</v>
          </cell>
          <cell r="D666" t="str">
            <v>PT GRASAS</v>
          </cell>
          <cell r="E666" t="str">
            <v>BÄTRAK BALTA EP G</v>
          </cell>
          <cell r="F666">
            <v>16</v>
          </cell>
          <cell r="G666" t="str">
            <v>ACTIVO</v>
          </cell>
          <cell r="H666">
            <v>2046.96</v>
          </cell>
          <cell r="I666">
            <v>2046.96</v>
          </cell>
        </row>
        <row r="667">
          <cell r="B667" t="str">
            <v>PT40700002</v>
          </cell>
          <cell r="C667" t="str">
            <v>16.000 KG GRASA BÄTRAK BALTA EP G 2</v>
          </cell>
          <cell r="D667" t="str">
            <v>PT GRASAS</v>
          </cell>
          <cell r="E667" t="str">
            <v>BÄTRAK BALTA EP G</v>
          </cell>
          <cell r="F667">
            <v>16</v>
          </cell>
          <cell r="G667" t="str">
            <v>ACTIVO</v>
          </cell>
          <cell r="H667">
            <v>2049.44</v>
          </cell>
          <cell r="I667">
            <v>2049.44</v>
          </cell>
        </row>
        <row r="668">
          <cell r="B668" t="str">
            <v>PT40700003</v>
          </cell>
          <cell r="C668" t="str">
            <v>16.000 KG GRASA BÄTRAK BALTA EP G 3</v>
          </cell>
          <cell r="D668" t="str">
            <v>PT GRASAS</v>
          </cell>
          <cell r="E668" t="str">
            <v>BÄTRAK BALTA EP G</v>
          </cell>
          <cell r="F668">
            <v>16</v>
          </cell>
          <cell r="G668" t="str">
            <v>ACTIVO</v>
          </cell>
          <cell r="H668">
            <v>2090.09</v>
          </cell>
          <cell r="I668">
            <v>2090.09</v>
          </cell>
        </row>
        <row r="669">
          <cell r="B669" t="str">
            <v>PT40800001</v>
          </cell>
          <cell r="C669" t="str">
            <v>16.000 KG GRASA BÄTRAK BALTA MOLY EP 1</v>
          </cell>
          <cell r="D669" t="str">
            <v>PT GRASAS</v>
          </cell>
          <cell r="E669" t="str">
            <v>BÄTRAK BALTA MOLY EP</v>
          </cell>
          <cell r="F669">
            <v>16</v>
          </cell>
          <cell r="G669" t="str">
            <v>ACTIVO</v>
          </cell>
          <cell r="H669">
            <v>3140.45</v>
          </cell>
          <cell r="I669">
            <v>3140.45</v>
          </cell>
        </row>
        <row r="670">
          <cell r="B670" t="str">
            <v>PT40800002</v>
          </cell>
          <cell r="C670" t="str">
            <v>16.000 KG GRASA BÄTRAK BALTA MOLY EP 2</v>
          </cell>
          <cell r="D670" t="str">
            <v>PT GRASAS</v>
          </cell>
          <cell r="E670" t="str">
            <v>BÄTRAK BALTA MOLY EP</v>
          </cell>
          <cell r="F670">
            <v>16</v>
          </cell>
          <cell r="G670" t="str">
            <v>ACTIVO</v>
          </cell>
          <cell r="H670">
            <v>3145.87</v>
          </cell>
          <cell r="I670">
            <v>3145.87</v>
          </cell>
        </row>
        <row r="671">
          <cell r="B671" t="str">
            <v>PT40800003</v>
          </cell>
          <cell r="C671" t="str">
            <v>16.000 KG GRASA BÄTRAK BALTA MOLY EP 3</v>
          </cell>
          <cell r="D671" t="str">
            <v>PT GRASAS</v>
          </cell>
          <cell r="E671" t="str">
            <v>BÄTRAK BALTA MOLY EP</v>
          </cell>
          <cell r="F671">
            <v>16</v>
          </cell>
          <cell r="G671" t="str">
            <v>ACTIVO</v>
          </cell>
          <cell r="H671">
            <v>3183.43</v>
          </cell>
          <cell r="I671">
            <v>3183.43</v>
          </cell>
        </row>
        <row r="672">
          <cell r="B672" t="str">
            <v>PT41700001</v>
          </cell>
          <cell r="C672" t="str">
            <v>16.000 KG GRASA BÄTRAK OLYKA 1</v>
          </cell>
          <cell r="D672" t="str">
            <v>PT GRASAS</v>
          </cell>
          <cell r="E672" t="str">
            <v>BÄTRAK OLYKA</v>
          </cell>
          <cell r="F672">
            <v>16</v>
          </cell>
          <cell r="G672" t="str">
            <v>ACTIVO</v>
          </cell>
          <cell r="H672">
            <v>2090.1799999999998</v>
          </cell>
          <cell r="I672">
            <v>2090.1799999999998</v>
          </cell>
        </row>
        <row r="673">
          <cell r="B673" t="str">
            <v>PT41700002</v>
          </cell>
          <cell r="C673" t="str">
            <v>16.000 KG GRASA BÄTRAK OLYKA 2</v>
          </cell>
          <cell r="D673" t="str">
            <v>PT GRASAS</v>
          </cell>
          <cell r="E673" t="str">
            <v>BÄTRAK OLYKA</v>
          </cell>
          <cell r="F673">
            <v>16</v>
          </cell>
          <cell r="G673" t="str">
            <v>ACTIVO</v>
          </cell>
          <cell r="H673">
            <v>2092.66</v>
          </cell>
          <cell r="I673">
            <v>2092.66</v>
          </cell>
        </row>
        <row r="674">
          <cell r="B674" t="str">
            <v>PT41700003</v>
          </cell>
          <cell r="C674" t="str">
            <v>16.000 KG GRASA BÄTRAK OLYKA 3</v>
          </cell>
          <cell r="D674" t="str">
            <v>PT GRASAS</v>
          </cell>
          <cell r="E674" t="str">
            <v>BÄTRAK OLYKA</v>
          </cell>
          <cell r="F674">
            <v>16</v>
          </cell>
          <cell r="G674" t="str">
            <v>ACTIVO</v>
          </cell>
          <cell r="H674">
            <v>2292.23</v>
          </cell>
          <cell r="I674">
            <v>2292.23</v>
          </cell>
        </row>
        <row r="675">
          <cell r="B675" t="str">
            <v>PT41800001</v>
          </cell>
          <cell r="C675" t="str">
            <v>16.000 KG GRASA BÄTRAK OLYKA EP 1</v>
          </cell>
          <cell r="D675" t="str">
            <v>PT GRASAS</v>
          </cell>
          <cell r="E675" t="str">
            <v>BÄTRAK OLYKA EP</v>
          </cell>
          <cell r="F675">
            <v>16</v>
          </cell>
          <cell r="G675" t="str">
            <v>ACTIVO</v>
          </cell>
          <cell r="H675">
            <v>2263.79</v>
          </cell>
          <cell r="I675">
            <v>2263.79</v>
          </cell>
        </row>
        <row r="676">
          <cell r="B676" t="str">
            <v>PT41800002</v>
          </cell>
          <cell r="C676" t="str">
            <v>16.000 KG GRASA BÄTRAK OLYKA EP 2</v>
          </cell>
          <cell r="D676" t="str">
            <v>PT GRASAS</v>
          </cell>
          <cell r="E676" t="str">
            <v>BÄTRAK OLYKA EP</v>
          </cell>
          <cell r="F676">
            <v>16</v>
          </cell>
          <cell r="G676" t="str">
            <v>ACTIVO</v>
          </cell>
          <cell r="H676">
            <v>2413.6</v>
          </cell>
          <cell r="I676">
            <v>2413.6</v>
          </cell>
        </row>
        <row r="677">
          <cell r="B677" t="str">
            <v>PT41800003</v>
          </cell>
          <cell r="C677" t="str">
            <v>16.000 KG GRASA BÄTRAK OLYKA EP 3</v>
          </cell>
          <cell r="D677" t="str">
            <v>PT GRASAS</v>
          </cell>
          <cell r="E677" t="str">
            <v>BÄTRAK OLYKA EP</v>
          </cell>
          <cell r="F677">
            <v>16</v>
          </cell>
          <cell r="G677" t="str">
            <v>ACTIVO</v>
          </cell>
          <cell r="H677">
            <v>2543.83</v>
          </cell>
          <cell r="I677">
            <v>2543.83</v>
          </cell>
        </row>
        <row r="678">
          <cell r="B678" t="str">
            <v>PT41900001</v>
          </cell>
          <cell r="C678" t="str">
            <v>16.000 KG GRASA BÄTRAK OLYKA EP G 2</v>
          </cell>
          <cell r="D678" t="str">
            <v>PT GRASAS</v>
          </cell>
          <cell r="E678" t="str">
            <v>BÄTRAK OLYKA EP G</v>
          </cell>
          <cell r="F678">
            <v>16</v>
          </cell>
          <cell r="G678" t="str">
            <v>ACTIVO</v>
          </cell>
          <cell r="H678">
            <v>2470.65</v>
          </cell>
          <cell r="I678">
            <v>2470.65</v>
          </cell>
        </row>
        <row r="679">
          <cell r="B679" t="str">
            <v>PT42000001</v>
          </cell>
          <cell r="C679" t="str">
            <v>16.000 KG GRASA BÄTRAK OLYKA MOLY EP   2</v>
          </cell>
          <cell r="D679" t="str">
            <v>PT GRASAS</v>
          </cell>
          <cell r="E679" t="str">
            <v>BÄTRAK OLYKA MOLY EP</v>
          </cell>
          <cell r="F679">
            <v>16</v>
          </cell>
          <cell r="G679" t="str">
            <v>ACTIVO</v>
          </cell>
          <cell r="H679">
            <v>3543.09</v>
          </cell>
          <cell r="I679">
            <v>3543.09</v>
          </cell>
        </row>
        <row r="680">
          <cell r="B680" t="str">
            <v>PT42100001</v>
          </cell>
          <cell r="C680" t="str">
            <v>16.000 KG GRASA BÄTRAK OLYKA MOLY EP G 2</v>
          </cell>
          <cell r="D680" t="str">
            <v>PT GRASAS</v>
          </cell>
          <cell r="E680" t="str">
            <v>BÄTRAK OLYKA MOLY EP G</v>
          </cell>
          <cell r="F680">
            <v>16</v>
          </cell>
          <cell r="G680" t="str">
            <v>ACTIVO</v>
          </cell>
          <cell r="H680">
            <v>3952.11</v>
          </cell>
          <cell r="I680">
            <v>3952.11</v>
          </cell>
        </row>
        <row r="681">
          <cell r="B681" t="str">
            <v>PT42200001</v>
          </cell>
          <cell r="C681" t="str">
            <v>16.000 KG GRASA BÄTRAK OLYKA SYNTHEX EP 2</v>
          </cell>
          <cell r="D681" t="str">
            <v>PT GRASAS</v>
          </cell>
          <cell r="E681" t="str">
            <v>BÄTRAK OLYKA SYNTEX EP</v>
          </cell>
          <cell r="F681">
            <v>16</v>
          </cell>
          <cell r="G681" t="str">
            <v>ACTIVO</v>
          </cell>
          <cell r="H681">
            <v>5307.92</v>
          </cell>
          <cell r="I681">
            <v>5307.92</v>
          </cell>
        </row>
        <row r="682">
          <cell r="B682" t="str">
            <v>PT41300001</v>
          </cell>
          <cell r="C682" t="str">
            <v>16.000 KG GRASA BÄTRAK HOLUBA OOO</v>
          </cell>
          <cell r="D682" t="str">
            <v>PT GRASAS</v>
          </cell>
          <cell r="E682" t="str">
            <v>BÄTRAK HOLUBA</v>
          </cell>
          <cell r="F682">
            <v>16</v>
          </cell>
          <cell r="G682" t="str">
            <v>ACTIVO</v>
          </cell>
          <cell r="H682">
            <v>1772.13</v>
          </cell>
          <cell r="I682">
            <v>1772.13</v>
          </cell>
        </row>
        <row r="683">
          <cell r="B683" t="str">
            <v>PT41300002</v>
          </cell>
          <cell r="C683" t="str">
            <v>16.000 KG GRASA BÄTRAK HOLUBA OO</v>
          </cell>
          <cell r="D683" t="str">
            <v>PT GRASAS</v>
          </cell>
          <cell r="E683" t="str">
            <v>BÄTRAK HOLUBA</v>
          </cell>
          <cell r="F683">
            <v>16</v>
          </cell>
          <cell r="G683" t="str">
            <v>ACTIVO</v>
          </cell>
          <cell r="H683">
            <v>1773.49</v>
          </cell>
          <cell r="I683">
            <v>1773.49</v>
          </cell>
        </row>
        <row r="684">
          <cell r="B684" t="str">
            <v>PT42500001</v>
          </cell>
          <cell r="C684" t="str">
            <v>16.000 KG GRASA BÄTRAK ROHAN SYNTHEX</v>
          </cell>
          <cell r="D684" t="str">
            <v>PT GRASAS</v>
          </cell>
          <cell r="E684" t="str">
            <v>BÄTRAK ROHAN SYNTEX</v>
          </cell>
          <cell r="F684">
            <v>16</v>
          </cell>
          <cell r="G684" t="str">
            <v>ACTIVO</v>
          </cell>
          <cell r="H684">
            <v>5693.91</v>
          </cell>
          <cell r="I684">
            <v>5693.91</v>
          </cell>
        </row>
        <row r="685">
          <cell r="B685" t="str">
            <v>PT41600001</v>
          </cell>
          <cell r="C685" t="str">
            <v>16.000 KG GRASA BÄTRAK LUSTIK 2</v>
          </cell>
          <cell r="D685" t="str">
            <v>PT GRASAS</v>
          </cell>
          <cell r="E685" t="str">
            <v>BÄTRAK LUSTIK</v>
          </cell>
          <cell r="F685">
            <v>16</v>
          </cell>
          <cell r="G685" t="str">
            <v>ACTIVO</v>
          </cell>
          <cell r="H685">
            <v>1636.52</v>
          </cell>
          <cell r="I685">
            <v>1636.52</v>
          </cell>
        </row>
        <row r="686">
          <cell r="B686" t="str">
            <v>PT41600002</v>
          </cell>
          <cell r="C686" t="str">
            <v>16.000 KG GRASA BÄTRAK LUSTIK 3</v>
          </cell>
          <cell r="D686" t="str">
            <v>PT GRASAS</v>
          </cell>
          <cell r="E686" t="str">
            <v>BÄTRAK LUSTIK</v>
          </cell>
          <cell r="F686">
            <v>16</v>
          </cell>
          <cell r="G686" t="str">
            <v>ACTIVO</v>
          </cell>
          <cell r="H686">
            <v>1651.81</v>
          </cell>
          <cell r="I686">
            <v>1651.81</v>
          </cell>
        </row>
        <row r="687">
          <cell r="B687" t="str">
            <v>PT42700001</v>
          </cell>
          <cell r="C687" t="str">
            <v>16.000 KG GRASA BÄTRAK WAXTA DRILLLL</v>
          </cell>
          <cell r="D687" t="str">
            <v>PT GRASAS</v>
          </cell>
          <cell r="E687" t="str">
            <v>BÄTRAK WAXTA DRILL</v>
          </cell>
          <cell r="F687">
            <v>16</v>
          </cell>
          <cell r="G687" t="str">
            <v>ACTIVO</v>
          </cell>
          <cell r="H687">
            <v>1928.17</v>
          </cell>
          <cell r="I687">
            <v>1928.17</v>
          </cell>
        </row>
        <row r="688">
          <cell r="B688" t="str">
            <v>PT41400001</v>
          </cell>
          <cell r="C688" t="str">
            <v>16.000 KG GRASA BÄTRAK KRYVA FDA 2</v>
          </cell>
          <cell r="D688" t="str">
            <v>PT GRASAS</v>
          </cell>
          <cell r="E688" t="str">
            <v>BÄTRAK KRYVA FDA 2</v>
          </cell>
          <cell r="F688">
            <v>16</v>
          </cell>
          <cell r="G688" t="str">
            <v>ACTIVO</v>
          </cell>
          <cell r="H688">
            <v>2838.17</v>
          </cell>
          <cell r="I688">
            <v>2838.17</v>
          </cell>
        </row>
        <row r="689">
          <cell r="B689" t="str">
            <v>PT41500001</v>
          </cell>
          <cell r="C689" t="str">
            <v>16.000 KG GRASA BÄTRAK LUBNY</v>
          </cell>
          <cell r="D689" t="str">
            <v>PT GRASAS</v>
          </cell>
          <cell r="E689" t="str">
            <v>BÄTRAK LUBNY</v>
          </cell>
          <cell r="F689">
            <v>16</v>
          </cell>
          <cell r="G689" t="str">
            <v>ACTIVO</v>
          </cell>
          <cell r="H689">
            <v>1831.86</v>
          </cell>
          <cell r="I689">
            <v>1831.86</v>
          </cell>
        </row>
        <row r="690">
          <cell r="B690" t="str">
            <v>PT42300001</v>
          </cell>
          <cell r="C690" t="str">
            <v>16.000 KG GRASA BÄTRAK RODAKOVE</v>
          </cell>
          <cell r="D690" t="str">
            <v>PT GRASAS</v>
          </cell>
          <cell r="E690" t="str">
            <v>BÄTRAK RODAKOVE</v>
          </cell>
          <cell r="F690">
            <v>16</v>
          </cell>
          <cell r="G690" t="str">
            <v>ACTIVO</v>
          </cell>
          <cell r="H690">
            <v>3684.56</v>
          </cell>
          <cell r="I690">
            <v>3684.56</v>
          </cell>
        </row>
        <row r="691">
          <cell r="B691" t="str">
            <v>PT40900005</v>
          </cell>
          <cell r="C691" t="str">
            <v>170.000 KG GRASA BÄTRAK BAT 2</v>
          </cell>
          <cell r="D691" t="str">
            <v>PT GRASAS</v>
          </cell>
          <cell r="E691" t="str">
            <v>BÄTRAK BAT</v>
          </cell>
          <cell r="F691">
            <v>170</v>
          </cell>
          <cell r="G691" t="str">
            <v>ACTIVO</v>
          </cell>
          <cell r="H691">
            <v>22566.27</v>
          </cell>
          <cell r="I691">
            <v>22566.27</v>
          </cell>
        </row>
        <row r="692">
          <cell r="B692" t="str">
            <v>PT40900006</v>
          </cell>
          <cell r="C692" t="str">
            <v>170.000 KG GRASA BÄTRAK BAT 3</v>
          </cell>
          <cell r="D692" t="str">
            <v>PT GRASAS</v>
          </cell>
          <cell r="E692" t="str">
            <v>BÄTRAK BAT</v>
          </cell>
          <cell r="F692">
            <v>170</v>
          </cell>
          <cell r="G692" t="str">
            <v>ACTIVO</v>
          </cell>
          <cell r="H692">
            <v>20754.05</v>
          </cell>
          <cell r="I692">
            <v>20754.05</v>
          </cell>
        </row>
        <row r="693">
          <cell r="B693" t="str">
            <v>PT41000003</v>
          </cell>
          <cell r="C693" t="str">
            <v>170.000 KG GRASA BÄTRAK BAT EP 2</v>
          </cell>
          <cell r="D693" t="str">
            <v>PT GRASAS</v>
          </cell>
          <cell r="E693" t="str">
            <v>BÄTRAK BAT EP</v>
          </cell>
          <cell r="F693">
            <v>170</v>
          </cell>
          <cell r="G693" t="str">
            <v>ACTIVO</v>
          </cell>
          <cell r="H693">
            <v>23384.71</v>
          </cell>
          <cell r="I693">
            <v>23384.71</v>
          </cell>
        </row>
        <row r="694">
          <cell r="B694" t="str">
            <v>PT41000004</v>
          </cell>
          <cell r="C694" t="str">
            <v>170.000 KG GRASA BÄTRAK BAT EP 3</v>
          </cell>
          <cell r="D694" t="str">
            <v>PT GRASAS</v>
          </cell>
          <cell r="E694" t="str">
            <v>BÄTRAK BAT EP</v>
          </cell>
          <cell r="F694">
            <v>170</v>
          </cell>
          <cell r="G694" t="str">
            <v>ACTIVO</v>
          </cell>
          <cell r="H694">
            <v>24016.74</v>
          </cell>
          <cell r="I694">
            <v>24016.74</v>
          </cell>
        </row>
        <row r="695">
          <cell r="B695" t="str">
            <v>PT41100003</v>
          </cell>
          <cell r="C695" t="str">
            <v>170.000 KG GRASA BÄTRAK BAT EP G 2</v>
          </cell>
          <cell r="D695" t="str">
            <v>PT GRASAS</v>
          </cell>
          <cell r="E695" t="str">
            <v>BÄTRAK BAT EP G</v>
          </cell>
          <cell r="F695">
            <v>170</v>
          </cell>
          <cell r="G695" t="str">
            <v>ACTIVO</v>
          </cell>
          <cell r="H695">
            <v>24569.06</v>
          </cell>
          <cell r="I695">
            <v>24569.06</v>
          </cell>
        </row>
        <row r="696">
          <cell r="B696" t="str">
            <v>PT41100004</v>
          </cell>
          <cell r="C696" t="str">
            <v>170.000 KG GRASA BÄTRAK BAT EP G 3</v>
          </cell>
          <cell r="D696" t="str">
            <v>PT GRASAS</v>
          </cell>
          <cell r="E696" t="str">
            <v>BÄTRAK BAT EP G</v>
          </cell>
          <cell r="F696">
            <v>170</v>
          </cell>
          <cell r="G696" t="str">
            <v>ACTIVO</v>
          </cell>
          <cell r="H696">
            <v>24519.96</v>
          </cell>
          <cell r="I696">
            <v>24519.96</v>
          </cell>
        </row>
        <row r="697">
          <cell r="B697" t="str">
            <v>PT40500007</v>
          </cell>
          <cell r="C697" t="str">
            <v>170.000 KG GRASA BÄTRAK BALTA OOO</v>
          </cell>
          <cell r="D697" t="str">
            <v>PT GRASAS</v>
          </cell>
          <cell r="E697" t="str">
            <v>BÄTRAK BALTA</v>
          </cell>
          <cell r="F697">
            <v>170</v>
          </cell>
          <cell r="G697" t="str">
            <v>ACTIVO</v>
          </cell>
          <cell r="H697">
            <v>18484.759999999998</v>
          </cell>
          <cell r="I697">
            <v>18484.759999999998</v>
          </cell>
        </row>
        <row r="698">
          <cell r="B698" t="str">
            <v>PT40500008</v>
          </cell>
          <cell r="C698" t="str">
            <v>170.000 KG GRASA BÄTRAK BALTA OO</v>
          </cell>
          <cell r="D698" t="str">
            <v>PT GRASAS</v>
          </cell>
          <cell r="E698" t="str">
            <v>BÄTRAK BALTA</v>
          </cell>
          <cell r="F698">
            <v>170</v>
          </cell>
          <cell r="G698" t="str">
            <v>ACTIVO</v>
          </cell>
          <cell r="H698">
            <v>18537.77</v>
          </cell>
          <cell r="I698">
            <v>18537.77</v>
          </cell>
        </row>
        <row r="699">
          <cell r="B699" t="str">
            <v>PT40500010</v>
          </cell>
          <cell r="C699" t="str">
            <v>170.000 KG GRASA BÄTRAK BALTA 1</v>
          </cell>
          <cell r="D699" t="str">
            <v>PT GRASAS</v>
          </cell>
          <cell r="E699" t="str">
            <v>BÄTRAK BALTA</v>
          </cell>
          <cell r="F699">
            <v>170</v>
          </cell>
          <cell r="G699" t="str">
            <v>ACTIVO</v>
          </cell>
          <cell r="H699">
            <v>19090.72</v>
          </cell>
          <cell r="I699">
            <v>19090.72</v>
          </cell>
        </row>
        <row r="700">
          <cell r="B700" t="str">
            <v>PT40500011</v>
          </cell>
          <cell r="C700" t="str">
            <v>170.000 KG GRASA BÄTRAK BALTA 2</v>
          </cell>
          <cell r="D700" t="str">
            <v>PT GRASAS</v>
          </cell>
          <cell r="E700" t="str">
            <v>BÄTRAK BALTA</v>
          </cell>
          <cell r="F700">
            <v>170</v>
          </cell>
          <cell r="G700" t="str">
            <v>ACTIVO</v>
          </cell>
          <cell r="H700">
            <v>19146.55</v>
          </cell>
          <cell r="I700">
            <v>19146.55</v>
          </cell>
        </row>
        <row r="701">
          <cell r="B701" t="str">
            <v>PT40500012</v>
          </cell>
          <cell r="C701" t="str">
            <v>170.000 KG GRASA BÄTRAK BALTA 3</v>
          </cell>
          <cell r="D701" t="str">
            <v>PT GRASAS</v>
          </cell>
          <cell r="E701" t="str">
            <v>BÄTRAK BALTA</v>
          </cell>
          <cell r="F701">
            <v>170</v>
          </cell>
          <cell r="G701" t="str">
            <v>ACTIVO</v>
          </cell>
          <cell r="H701">
            <v>19578.05</v>
          </cell>
          <cell r="I701">
            <v>19578.05</v>
          </cell>
        </row>
        <row r="702">
          <cell r="B702" t="str">
            <v>PT40600007</v>
          </cell>
          <cell r="C702" t="str">
            <v>170.000 KG GRASA BÄTRAK BALTA EP OOO</v>
          </cell>
          <cell r="D702" t="str">
            <v>PT GRASAS</v>
          </cell>
          <cell r="E702" t="str">
            <v>BÄTRAK BALTA EP</v>
          </cell>
          <cell r="F702">
            <v>170</v>
          </cell>
          <cell r="G702" t="str">
            <v>ACTIVO</v>
          </cell>
          <cell r="H702">
            <v>20242.07</v>
          </cell>
          <cell r="I702">
            <v>20242.07</v>
          </cell>
        </row>
        <row r="703">
          <cell r="B703" t="str">
            <v>PT40600008</v>
          </cell>
          <cell r="C703" t="str">
            <v>170.000 KG GRASA BÄTRAK BALTA EP OO</v>
          </cell>
          <cell r="D703" t="str">
            <v>PT GRASAS</v>
          </cell>
          <cell r="E703" t="str">
            <v>BÄTRAK BALTA EP</v>
          </cell>
          <cell r="F703">
            <v>170</v>
          </cell>
          <cell r="G703" t="str">
            <v>ACTIVO</v>
          </cell>
          <cell r="H703">
            <v>20234.490000000002</v>
          </cell>
          <cell r="I703">
            <v>20234.490000000002</v>
          </cell>
        </row>
        <row r="704">
          <cell r="B704" t="str">
            <v>PT40600009</v>
          </cell>
          <cell r="C704" t="str">
            <v>170.000 KG GRASA BÄTRAK BALTA EP O</v>
          </cell>
          <cell r="D704" t="str">
            <v>PT GRASAS</v>
          </cell>
          <cell r="E704" t="str">
            <v>BÄTRAK BALTA EP</v>
          </cell>
          <cell r="F704">
            <v>170</v>
          </cell>
          <cell r="G704" t="str">
            <v>ACTIVO</v>
          </cell>
          <cell r="H704">
            <v>20378.41</v>
          </cell>
          <cell r="I704">
            <v>20378.41</v>
          </cell>
        </row>
        <row r="705">
          <cell r="B705" t="str">
            <v>PT40600010</v>
          </cell>
          <cell r="C705" t="str">
            <v>170.000 KG GRASA BÄTRAK BALTA EP 1</v>
          </cell>
          <cell r="D705" t="str">
            <v>PT GRASAS</v>
          </cell>
          <cell r="E705" t="str">
            <v>BÄTRAK BALTA EP</v>
          </cell>
          <cell r="F705">
            <v>170</v>
          </cell>
          <cell r="G705" t="str">
            <v>ACTIVO</v>
          </cell>
          <cell r="H705">
            <v>20783.34</v>
          </cell>
          <cell r="I705">
            <v>20783.34</v>
          </cell>
        </row>
        <row r="706">
          <cell r="B706" t="str">
            <v>PT40600011</v>
          </cell>
          <cell r="C706" t="str">
            <v>170.000 KG GRASA BÄTRAK BALTA EP 2</v>
          </cell>
          <cell r="D706" t="str">
            <v>PT GRASAS</v>
          </cell>
          <cell r="E706" t="str">
            <v>BÄTRAK BALTA EP</v>
          </cell>
          <cell r="F706">
            <v>170</v>
          </cell>
          <cell r="G706" t="str">
            <v>ACTIVO</v>
          </cell>
          <cell r="H706">
            <v>20840.59</v>
          </cell>
          <cell r="I706">
            <v>20840.59</v>
          </cell>
        </row>
        <row r="707">
          <cell r="B707" t="str">
            <v>PT40600012</v>
          </cell>
          <cell r="C707" t="str">
            <v>170.000 KG GRASA BÄTRAK BALTA EP 3</v>
          </cell>
          <cell r="D707" t="str">
            <v>PT GRASAS</v>
          </cell>
          <cell r="E707" t="str">
            <v>BÄTRAK BALTA EP</v>
          </cell>
          <cell r="F707">
            <v>170</v>
          </cell>
          <cell r="G707" t="str">
            <v>ACTIVO</v>
          </cell>
          <cell r="H707">
            <v>21250.12</v>
          </cell>
          <cell r="I707">
            <v>21250.12</v>
          </cell>
        </row>
        <row r="708">
          <cell r="B708" t="str">
            <v>PT40700005</v>
          </cell>
          <cell r="C708" t="str">
            <v>170.000 KG GRASA BÄTRAK BALTA EP G 2</v>
          </cell>
          <cell r="D708" t="str">
            <v>PT GRASAS</v>
          </cell>
          <cell r="E708" t="str">
            <v>BÄTRAK BALTA EP G</v>
          </cell>
          <cell r="F708">
            <v>170</v>
          </cell>
          <cell r="G708" t="str">
            <v>ACTIVO</v>
          </cell>
          <cell r="H708">
            <v>21553.17</v>
          </cell>
          <cell r="I708">
            <v>21553.17</v>
          </cell>
        </row>
        <row r="709">
          <cell r="B709" t="str">
            <v>PT40800006</v>
          </cell>
          <cell r="C709" t="str">
            <v>170.000 KG GRASA BÄTRAK BALTA MOLY EP 2</v>
          </cell>
          <cell r="D709" t="str">
            <v>PT GRASAS</v>
          </cell>
          <cell r="E709" t="str">
            <v>BÄTRAK BALTA MOLY EP</v>
          </cell>
          <cell r="F709">
            <v>170</v>
          </cell>
          <cell r="G709" t="str">
            <v>ACTIVO</v>
          </cell>
          <cell r="H709">
            <v>33202.75</v>
          </cell>
          <cell r="I709">
            <v>33202.75</v>
          </cell>
        </row>
        <row r="710">
          <cell r="B710" t="str">
            <v>PT41700005</v>
          </cell>
          <cell r="C710" t="str">
            <v>170.000 KG GRASA BÄTRAK OLYKA 2</v>
          </cell>
          <cell r="D710" t="str">
            <v>PT GRASAS</v>
          </cell>
          <cell r="E710" t="str">
            <v>BÄTRAK OLYKA</v>
          </cell>
          <cell r="F710">
            <v>170</v>
          </cell>
          <cell r="G710" t="str">
            <v>ACTIVO</v>
          </cell>
          <cell r="H710">
            <v>22012.2</v>
          </cell>
          <cell r="I710">
            <v>22012.2</v>
          </cell>
        </row>
        <row r="711">
          <cell r="B711" t="str">
            <v>PT41800004</v>
          </cell>
          <cell r="C711" t="str">
            <v>170.000 KG GRASA BÄTRAK OLYKA EP 1</v>
          </cell>
          <cell r="D711" t="str">
            <v>PT GRASAS</v>
          </cell>
          <cell r="E711" t="str">
            <v>BÄTRAK OLYKA EP</v>
          </cell>
          <cell r="F711">
            <v>170</v>
          </cell>
          <cell r="G711" t="str">
            <v>ACTIVO</v>
          </cell>
          <cell r="H711">
            <v>23830.6</v>
          </cell>
          <cell r="I711">
            <v>23830.6</v>
          </cell>
        </row>
        <row r="712">
          <cell r="B712" t="str">
            <v>PT41800005</v>
          </cell>
          <cell r="C712" t="str">
            <v>170.000 KG GRASA BÄTRAK OLYKA EP 2</v>
          </cell>
          <cell r="D712" t="str">
            <v>PT GRASAS</v>
          </cell>
          <cell r="E712" t="str">
            <v>BÄTRAK OLYKA EP</v>
          </cell>
          <cell r="F712">
            <v>170</v>
          </cell>
          <cell r="G712" t="str">
            <v>ACTIVO</v>
          </cell>
          <cell r="H712">
            <v>25422.21</v>
          </cell>
          <cell r="I712">
            <v>25422.21</v>
          </cell>
        </row>
        <row r="713">
          <cell r="B713" t="str">
            <v>PT41800006</v>
          </cell>
          <cell r="C713" t="str">
            <v>170.000 KG GRASA BÄTRAK OLYKA EP 3</v>
          </cell>
          <cell r="D713" t="str">
            <v>PT GRASAS</v>
          </cell>
          <cell r="E713" t="str">
            <v>BÄTRAK OLYKA EP</v>
          </cell>
          <cell r="F713">
            <v>170</v>
          </cell>
          <cell r="G713" t="str">
            <v>ACTIVO</v>
          </cell>
          <cell r="H713">
            <v>26806.080000000002</v>
          </cell>
          <cell r="I713">
            <v>26806.080000000002</v>
          </cell>
        </row>
        <row r="714">
          <cell r="B714" t="str">
            <v>PT41800007</v>
          </cell>
          <cell r="C714" t="str">
            <v>170.000 KG GRASA BÄTRAK OLYKA EP G 2</v>
          </cell>
          <cell r="D714" t="str">
            <v>PT GRASAS</v>
          </cell>
          <cell r="E714" t="str">
            <v>BÄTRAK OLYKA EP</v>
          </cell>
          <cell r="F714">
            <v>170</v>
          </cell>
          <cell r="G714" t="str">
            <v>ACTIVO</v>
          </cell>
          <cell r="H714">
            <v>26028.400000000001</v>
          </cell>
          <cell r="I714">
            <v>26028.400000000001</v>
          </cell>
        </row>
        <row r="715">
          <cell r="B715" t="str">
            <v>PT42000002</v>
          </cell>
          <cell r="C715" t="str">
            <v>170.000 KG GRASA BÄTRAK OLYKA MOLY EP   2</v>
          </cell>
          <cell r="D715" t="str">
            <v>PT GRASAS</v>
          </cell>
          <cell r="E715" t="str">
            <v>BÄTRAK OLYKA MOLY EP</v>
          </cell>
          <cell r="F715">
            <v>170</v>
          </cell>
          <cell r="G715" t="str">
            <v>ACTIVO</v>
          </cell>
          <cell r="H715">
            <v>37423.160000000003</v>
          </cell>
          <cell r="I715">
            <v>37423.160000000003</v>
          </cell>
        </row>
        <row r="716">
          <cell r="B716" t="str">
            <v>PT42100002</v>
          </cell>
          <cell r="C716" t="str">
            <v>170.000 KG GRASA BÄTRAK OLYKA MOLY EP G 2</v>
          </cell>
          <cell r="D716" t="str">
            <v>PT GRASAS</v>
          </cell>
          <cell r="E716" t="str">
            <v>BÄTRAK OLYKA MOLY EP G</v>
          </cell>
          <cell r="F716">
            <v>170</v>
          </cell>
          <cell r="G716" t="str">
            <v>ACTIVO</v>
          </cell>
          <cell r="H716">
            <v>41769.019999999997</v>
          </cell>
          <cell r="I716">
            <v>41769.019999999997</v>
          </cell>
        </row>
        <row r="717">
          <cell r="B717" t="str">
            <v>PT42200002</v>
          </cell>
          <cell r="C717" t="str">
            <v>170.000 KG GRASA BÄTRAK OLYKA SYNTHEX EP 2</v>
          </cell>
          <cell r="D717" t="str">
            <v>PT GRASAS</v>
          </cell>
          <cell r="E717" t="str">
            <v>BÄTRAK OLYKA SYNTEX EP</v>
          </cell>
          <cell r="F717">
            <v>170</v>
          </cell>
          <cell r="G717" t="str">
            <v>ACTIVO</v>
          </cell>
          <cell r="H717">
            <v>56174.42</v>
          </cell>
          <cell r="I717">
            <v>56174.42</v>
          </cell>
        </row>
        <row r="718">
          <cell r="B718" t="str">
            <v>PT41300004</v>
          </cell>
          <cell r="C718" t="str">
            <v>170.000 KG GRASA BÄTRAK HOLUBA OO</v>
          </cell>
          <cell r="D718" t="str">
            <v>PT GRASAS</v>
          </cell>
          <cell r="E718" t="str">
            <v>BÄTRAK HOLUBA</v>
          </cell>
          <cell r="F718">
            <v>170</v>
          </cell>
          <cell r="G718" t="str">
            <v>ACTIVO</v>
          </cell>
          <cell r="H718">
            <v>18621.11</v>
          </cell>
          <cell r="I718">
            <v>18621.11</v>
          </cell>
        </row>
        <row r="719">
          <cell r="B719" t="str">
            <v>PT41600004</v>
          </cell>
          <cell r="C719" t="str">
            <v>170.000 KG GRASA BÄTRAK LUSTIK 3</v>
          </cell>
          <cell r="D719" t="str">
            <v>PT GRASAS</v>
          </cell>
          <cell r="E719" t="str">
            <v>BÄTRAK LUSTIK</v>
          </cell>
          <cell r="F719">
            <v>170</v>
          </cell>
          <cell r="G719" t="str">
            <v>ACTIVO</v>
          </cell>
          <cell r="H719">
            <v>17328.23</v>
          </cell>
          <cell r="I719">
            <v>17328.23</v>
          </cell>
        </row>
        <row r="720">
          <cell r="B720" t="str">
            <v>PT42700002</v>
          </cell>
          <cell r="C720" t="str">
            <v>170.000 KG GRASA BÄTRAK WAXTA DRILLLL</v>
          </cell>
          <cell r="D720" t="str">
            <v>PT GRASAS</v>
          </cell>
          <cell r="E720" t="str">
            <v>BÄTRAK WAXTA DRILL</v>
          </cell>
          <cell r="F720">
            <v>170</v>
          </cell>
          <cell r="G720" t="str">
            <v>ACTIVO</v>
          </cell>
          <cell r="H720">
            <v>20264.59</v>
          </cell>
          <cell r="I720">
            <v>20264.59</v>
          </cell>
        </row>
        <row r="721">
          <cell r="B721" t="str">
            <v>PT41400002</v>
          </cell>
          <cell r="C721" t="str">
            <v>170.000 KG GRASA BÄTRAK KRYVA FDA 2</v>
          </cell>
          <cell r="D721" t="str">
            <v>PT GRASAS</v>
          </cell>
          <cell r="E721" t="str">
            <v>BÄTRAK KRYVA FDA 2</v>
          </cell>
          <cell r="F721">
            <v>170</v>
          </cell>
          <cell r="G721" t="str">
            <v>INACTIVO</v>
          </cell>
          <cell r="H721">
            <v>29933.27</v>
          </cell>
          <cell r="I721">
            <v>29933.27</v>
          </cell>
        </row>
        <row r="722">
          <cell r="B722" t="str">
            <v>PT41500002</v>
          </cell>
          <cell r="C722" t="str">
            <v>170.000 KG GRASA BÄTRAK LUBNY</v>
          </cell>
          <cell r="D722" t="str">
            <v>PT GRASAS</v>
          </cell>
          <cell r="E722" t="str">
            <v>BÄTRAK LUBNY</v>
          </cell>
          <cell r="F722">
            <v>170</v>
          </cell>
          <cell r="G722" t="str">
            <v>INACTIVO</v>
          </cell>
          <cell r="H722">
            <v>18993.189999999999</v>
          </cell>
          <cell r="I722">
            <v>18993.189999999999</v>
          </cell>
        </row>
        <row r="723">
          <cell r="B723" t="str">
            <v>PT42600001</v>
          </cell>
          <cell r="C723" t="str">
            <v>170.000 KG TAMBOR GRASA BÄTRAK SUDAK-EP</v>
          </cell>
          <cell r="D723" t="str">
            <v>PT GRASAS</v>
          </cell>
          <cell r="E723" t="str">
            <v>BÄTRAK SUDAK-EP</v>
          </cell>
          <cell r="F723">
            <v>170</v>
          </cell>
          <cell r="G723" t="str">
            <v>ACTIVO</v>
          </cell>
          <cell r="H723">
            <v>41229.58</v>
          </cell>
          <cell r="I723">
            <v>41229.58</v>
          </cell>
        </row>
        <row r="724">
          <cell r="B724" t="str">
            <v>PT61600001</v>
          </cell>
          <cell r="C724" t="str">
            <v>200.000 L TAMBOR CLEAR UREA SC</v>
          </cell>
          <cell r="D724" t="str">
            <v>PT ESPECIALIDADES</v>
          </cell>
          <cell r="E724" t="str">
            <v>PURE SKY</v>
          </cell>
          <cell r="F724">
            <v>200</v>
          </cell>
          <cell r="G724" t="str">
            <v>ACTIVO</v>
          </cell>
          <cell r="H724">
            <v>9660.76</v>
          </cell>
          <cell r="I724">
            <v>9660.76</v>
          </cell>
        </row>
        <row r="725">
          <cell r="B725" t="str">
            <v>PT13900001</v>
          </cell>
          <cell r="C725" t="str">
            <v>200.000 L FLUIDO PARA DILUCIÓN DE ANTICONGELANTE</v>
          </cell>
          <cell r="D725" t="str">
            <v>PT MAQUILA</v>
          </cell>
          <cell r="E725" t="str">
            <v>FLUIDO PARA BATERIA</v>
          </cell>
          <cell r="F725">
            <v>200</v>
          </cell>
          <cell r="G725" t="str">
            <v>ACTIVO</v>
          </cell>
          <cell r="H725">
            <v>12793.34</v>
          </cell>
          <cell r="I725">
            <v>12793.34</v>
          </cell>
        </row>
        <row r="726">
          <cell r="B726" t="str">
            <v>PT07000007</v>
          </cell>
          <cell r="C726" t="str">
            <v>0.950 L BOTELLA HI-ENERGY API SL SAE 25W-50</v>
          </cell>
          <cell r="D726" t="str">
            <v>PT A. MOT SERV LIG</v>
          </cell>
          <cell r="E726" t="str">
            <v>HI-ENERGY</v>
          </cell>
          <cell r="F726">
            <v>0.95</v>
          </cell>
          <cell r="G726" t="str">
            <v>ACTIVO</v>
          </cell>
          <cell r="H726">
            <v>105.11</v>
          </cell>
          <cell r="I726">
            <v>1576.65</v>
          </cell>
        </row>
        <row r="727">
          <cell r="B727" t="str">
            <v>PT07000008</v>
          </cell>
          <cell r="C727" t="str">
            <v>0.950 L ROSHPACK FULL AK HI-ENERGY API SL SAE 25W-50</v>
          </cell>
          <cell r="D727" t="str">
            <v>PT A. MOT SERV LIG</v>
          </cell>
          <cell r="E727" t="str">
            <v>HI-ENERGY</v>
          </cell>
          <cell r="F727">
            <v>0.95</v>
          </cell>
          <cell r="G727" t="str">
            <v>OBSOLETO</v>
          </cell>
          <cell r="H727">
            <v>101.69</v>
          </cell>
          <cell r="I727">
            <v>1627.04</v>
          </cell>
        </row>
        <row r="728">
          <cell r="B728" t="str">
            <v>PT07000009</v>
          </cell>
          <cell r="C728" t="str">
            <v>5.000 L GARRAFA HI-ENERGY API SL SAE 25W-50</v>
          </cell>
          <cell r="D728" t="str">
            <v>PT A. MOT SERV LIG</v>
          </cell>
          <cell r="E728" t="str">
            <v>HI-ENERGY</v>
          </cell>
          <cell r="F728">
            <v>5</v>
          </cell>
          <cell r="G728" t="str">
            <v>ACTIVO</v>
          </cell>
          <cell r="H728">
            <v>529.63</v>
          </cell>
          <cell r="I728">
            <v>2118.52</v>
          </cell>
        </row>
        <row r="729">
          <cell r="B729" t="str">
            <v>PT07000010</v>
          </cell>
          <cell r="C729" t="str">
            <v>19.000 L CUBETA FULL AK HI-ENERGY API SL SAE 25W-50</v>
          </cell>
          <cell r="D729" t="str">
            <v>PT A. MOT SERV LIG</v>
          </cell>
          <cell r="E729" t="str">
            <v>HI-ENERGY</v>
          </cell>
          <cell r="F729">
            <v>19</v>
          </cell>
          <cell r="G729" t="str">
            <v>OBSOLETO</v>
          </cell>
          <cell r="H729">
            <v>2010.21</v>
          </cell>
          <cell r="I729">
            <v>2010.21</v>
          </cell>
        </row>
        <row r="730">
          <cell r="B730" t="str">
            <v>PT07000011</v>
          </cell>
          <cell r="C730" t="str">
            <v>200.000 L TAMBOR FULL AK HI-ENERGY API SL SAE 25W-50</v>
          </cell>
          <cell r="D730" t="str">
            <v>PT A. MOT SERV LIG</v>
          </cell>
          <cell r="E730" t="str">
            <v>HI-ENERGY</v>
          </cell>
          <cell r="F730">
            <v>200</v>
          </cell>
          <cell r="G730" t="str">
            <v>OBSOLETO</v>
          </cell>
          <cell r="H730">
            <v>21236.62</v>
          </cell>
          <cell r="I730">
            <v>21236.62</v>
          </cell>
        </row>
        <row r="731">
          <cell r="B731" t="str">
            <v>PT07000012</v>
          </cell>
          <cell r="C731" t="str">
            <v>1.000 L GRANEL FULL AK HI-ENERGY API SL SAE 25W-50</v>
          </cell>
          <cell r="D731" t="str">
            <v>PT A. MOT SERV LIG</v>
          </cell>
          <cell r="E731" t="str">
            <v>HI-ENERGY</v>
          </cell>
          <cell r="F731">
            <v>1</v>
          </cell>
          <cell r="G731" t="str">
            <v>OBSOLETO</v>
          </cell>
          <cell r="H731">
            <v>101.42</v>
          </cell>
          <cell r="I731">
            <v>101420</v>
          </cell>
        </row>
        <row r="732">
          <cell r="B732" t="str">
            <v>PT07000013</v>
          </cell>
          <cell r="C732" t="str">
            <v>0.950 L ROSHPACK HI-ENERGY API SL SAE 20W-50</v>
          </cell>
          <cell r="D732" t="str">
            <v>PT A. MOT SERV LIG</v>
          </cell>
          <cell r="E732" t="str">
            <v>HI-ENERGY</v>
          </cell>
          <cell r="F732">
            <v>0.95</v>
          </cell>
          <cell r="G732" t="str">
            <v>ACTIVO</v>
          </cell>
          <cell r="H732">
            <v>96.11</v>
          </cell>
          <cell r="I732">
            <v>1537.76</v>
          </cell>
        </row>
        <row r="733">
          <cell r="B733" t="str">
            <v>PT07000014</v>
          </cell>
          <cell r="C733" t="str">
            <v>19.000 L CUBETA HI-ENERGY API SL SAE 20W-50</v>
          </cell>
          <cell r="D733" t="str">
            <v>PT A. MOT SERV LIG</v>
          </cell>
          <cell r="E733" t="str">
            <v>HI-ENERGY</v>
          </cell>
          <cell r="F733">
            <v>19</v>
          </cell>
          <cell r="G733" t="str">
            <v>ACTIVO</v>
          </cell>
          <cell r="H733">
            <v>2036.91</v>
          </cell>
          <cell r="I733">
            <v>2036.91</v>
          </cell>
        </row>
        <row r="734">
          <cell r="B734" t="str">
            <v>PT07000015</v>
          </cell>
          <cell r="C734" t="str">
            <v>200.000 L TAMBOR HI-ENERGY API SL SAE 20W-50</v>
          </cell>
          <cell r="D734" t="str">
            <v>PT A. MOT SERV LIG</v>
          </cell>
          <cell r="E734" t="str">
            <v>HI-ENERGY</v>
          </cell>
          <cell r="F734">
            <v>200</v>
          </cell>
          <cell r="G734" t="str">
            <v>ACTIVO</v>
          </cell>
          <cell r="H734">
            <v>21512.19</v>
          </cell>
          <cell r="I734">
            <v>21512.19</v>
          </cell>
        </row>
        <row r="735">
          <cell r="B735" t="str">
            <v>PT07000016</v>
          </cell>
          <cell r="C735" t="str">
            <v>1.000 L GRANEL HI-ENERGY API SL SAE 20W-50</v>
          </cell>
          <cell r="D735" t="str">
            <v>PT A. MOT SERV LIG</v>
          </cell>
          <cell r="E735" t="str">
            <v>HI-ENERGY</v>
          </cell>
          <cell r="F735">
            <v>1</v>
          </cell>
          <cell r="G735" t="str">
            <v>ACTIVO</v>
          </cell>
          <cell r="H735">
            <v>99.33</v>
          </cell>
          <cell r="I735">
            <v>99330</v>
          </cell>
        </row>
        <row r="736">
          <cell r="B736" t="str">
            <v>PT06900022</v>
          </cell>
          <cell r="C736" t="str">
            <v>0.950 L BOTELLA SUPER HD API SL SAE 40</v>
          </cell>
          <cell r="D736" t="str">
            <v>PT A. MOT SERV LIG</v>
          </cell>
          <cell r="E736" t="str">
            <v>HEAVY DUTY</v>
          </cell>
          <cell r="F736">
            <v>0.95</v>
          </cell>
          <cell r="G736" t="str">
            <v>ACTIVO</v>
          </cell>
          <cell r="H736">
            <v>105.87</v>
          </cell>
          <cell r="I736">
            <v>1588.0500000000002</v>
          </cell>
        </row>
        <row r="737">
          <cell r="B737" t="str">
            <v>PT06900023</v>
          </cell>
          <cell r="C737" t="str">
            <v>0.950 L ROSHPACK SUPER HD API SL SAE 40</v>
          </cell>
          <cell r="D737" t="str">
            <v>PT A. MOT SERV LIG</v>
          </cell>
          <cell r="E737" t="str">
            <v>HEAVY DUTY</v>
          </cell>
          <cell r="F737">
            <v>0.95</v>
          </cell>
          <cell r="G737" t="str">
            <v>ACTIVO</v>
          </cell>
          <cell r="H737">
            <v>97.95</v>
          </cell>
          <cell r="I737">
            <v>1567.2</v>
          </cell>
        </row>
        <row r="738">
          <cell r="B738" t="str">
            <v>PT06900024</v>
          </cell>
          <cell r="C738" t="str">
            <v>5.000 L GARRAFA FULL HD HEAVY DUTY API SL SAE 40</v>
          </cell>
          <cell r="D738" t="str">
            <v>PT A. MOT SERV LIG</v>
          </cell>
          <cell r="E738" t="str">
            <v>HEAVY DUTY</v>
          </cell>
          <cell r="F738">
            <v>5</v>
          </cell>
          <cell r="G738" t="str">
            <v>OBSOLETO</v>
          </cell>
          <cell r="H738">
            <v>559.98</v>
          </cell>
          <cell r="I738">
            <v>2239.92</v>
          </cell>
        </row>
        <row r="739">
          <cell r="B739" t="str">
            <v>PT06900025</v>
          </cell>
          <cell r="C739" t="str">
            <v>19.000 L CUBETA SUPER HD API SL SAE 40</v>
          </cell>
          <cell r="D739" t="str">
            <v>PT A. MOT SERV LIG</v>
          </cell>
          <cell r="E739" t="str">
            <v>HEAVY DUTY</v>
          </cell>
          <cell r="F739">
            <v>19</v>
          </cell>
          <cell r="G739" t="str">
            <v>ACTIVO</v>
          </cell>
          <cell r="H739">
            <v>2088.8000000000002</v>
          </cell>
          <cell r="I739">
            <v>2088.8000000000002</v>
          </cell>
        </row>
        <row r="740">
          <cell r="B740" t="str">
            <v>PT06900026</v>
          </cell>
          <cell r="C740" t="str">
            <v>200.000 L TAMBOR SUPER HD API SL SAE 40</v>
          </cell>
          <cell r="D740" t="str">
            <v>PT A. MOT SERV LIG</v>
          </cell>
          <cell r="E740" t="str">
            <v>HEAVY DUTY</v>
          </cell>
          <cell r="F740">
            <v>200</v>
          </cell>
          <cell r="G740" t="str">
            <v>ACTIVO</v>
          </cell>
          <cell r="H740">
            <v>21962.01</v>
          </cell>
          <cell r="I740">
            <v>21962.01</v>
          </cell>
        </row>
        <row r="741">
          <cell r="B741" t="str">
            <v>PT06900027</v>
          </cell>
          <cell r="C741" t="str">
            <v>1.000 L GRANEL SUPER HD API SL SAE 40</v>
          </cell>
          <cell r="D741" t="str">
            <v>PT A. MOT SERV LIG</v>
          </cell>
          <cell r="E741" t="str">
            <v>HEAVY DUTY</v>
          </cell>
          <cell r="F741">
            <v>1</v>
          </cell>
          <cell r="G741" t="str">
            <v>ACTIVO</v>
          </cell>
          <cell r="H741">
            <v>101.58</v>
          </cell>
          <cell r="I741">
            <v>101580</v>
          </cell>
        </row>
        <row r="742">
          <cell r="B742" t="str">
            <v>PT06900028</v>
          </cell>
          <cell r="C742" t="str">
            <v>0.950 L ROSHPACK SUPER HD API SL SAE 50</v>
          </cell>
          <cell r="D742" t="str">
            <v>PT A. MOT SERV LIG</v>
          </cell>
          <cell r="E742" t="str">
            <v>HEAVY DUTY</v>
          </cell>
          <cell r="F742">
            <v>0.95</v>
          </cell>
          <cell r="G742" t="str">
            <v>ACTIVO</v>
          </cell>
          <cell r="H742">
            <v>98.31</v>
          </cell>
          <cell r="I742">
            <v>1572.96</v>
          </cell>
        </row>
        <row r="743">
          <cell r="B743" t="str">
            <v>PT06900029</v>
          </cell>
          <cell r="C743" t="str">
            <v>5.000 L GARRAFA FULL HD HEAVY DUTY API SL SAE 50</v>
          </cell>
          <cell r="D743" t="str">
            <v>PT A. MOT SERV LIG</v>
          </cell>
          <cell r="E743" t="str">
            <v>HEAVY DUTY</v>
          </cell>
          <cell r="F743">
            <v>5</v>
          </cell>
          <cell r="G743" t="str">
            <v>OBSOLETO</v>
          </cell>
          <cell r="H743">
            <v>562.1</v>
          </cell>
          <cell r="I743">
            <v>2248.4</v>
          </cell>
        </row>
        <row r="744">
          <cell r="B744" t="str">
            <v>PT06900030</v>
          </cell>
          <cell r="C744" t="str">
            <v>19.000 L CUBETA SUPER HD API SL SAE 50</v>
          </cell>
          <cell r="D744" t="str">
            <v>PT A. MOT SERV LIG</v>
          </cell>
          <cell r="E744" t="str">
            <v>HEAVY DUTY</v>
          </cell>
          <cell r="F744">
            <v>19</v>
          </cell>
          <cell r="G744" t="str">
            <v>ACTIVO</v>
          </cell>
          <cell r="H744">
            <v>2104.1999999999998</v>
          </cell>
          <cell r="I744">
            <v>2104.1999999999998</v>
          </cell>
        </row>
        <row r="745">
          <cell r="B745" t="str">
            <v>PT06900031</v>
          </cell>
          <cell r="C745" t="str">
            <v>200.000 L TAMBOR SUPER HD API SL SAE 50</v>
          </cell>
          <cell r="D745" t="str">
            <v>PT A. MOT SERV LIG</v>
          </cell>
          <cell r="E745" t="str">
            <v>HEAVY DUTY</v>
          </cell>
          <cell r="F745">
            <v>200</v>
          </cell>
          <cell r="G745" t="str">
            <v>ACTIVO</v>
          </cell>
          <cell r="H745">
            <v>22124.03</v>
          </cell>
          <cell r="I745">
            <v>22124.03</v>
          </cell>
        </row>
        <row r="746">
          <cell r="B746" t="str">
            <v>PT06900032</v>
          </cell>
          <cell r="C746" t="str">
            <v>1.000 L GRANEL SUPER HD API SL SAE 50</v>
          </cell>
          <cell r="D746" t="str">
            <v>PT A. MOT SERV LIG</v>
          </cell>
          <cell r="E746" t="str">
            <v>HEAVY DUTY</v>
          </cell>
          <cell r="F746">
            <v>1</v>
          </cell>
          <cell r="G746" t="str">
            <v>ACTIVO</v>
          </cell>
          <cell r="H746">
            <v>102.4</v>
          </cell>
          <cell r="I746">
            <v>102400</v>
          </cell>
        </row>
        <row r="747">
          <cell r="B747" t="str">
            <v>PT06900033</v>
          </cell>
          <cell r="C747" t="str">
            <v>0.950 L ROSHPACK SUPER HD API SL SAE 60</v>
          </cell>
          <cell r="D747" t="str">
            <v>PT A. MOT SERV LIG</v>
          </cell>
          <cell r="E747" t="str">
            <v>HEAVY DUTY</v>
          </cell>
          <cell r="F747">
            <v>0.95</v>
          </cell>
          <cell r="G747" t="str">
            <v>ACTIVO</v>
          </cell>
          <cell r="H747">
            <v>98.34</v>
          </cell>
          <cell r="I747">
            <v>1573.44</v>
          </cell>
        </row>
        <row r="748">
          <cell r="B748" t="str">
            <v>PT06900034</v>
          </cell>
          <cell r="C748" t="str">
            <v>5.000 L GARRAFA FULL HD HEAVY DUTY API SL SAE 60</v>
          </cell>
          <cell r="D748" t="str">
            <v>PT A. MOT SERV LIG</v>
          </cell>
          <cell r="E748" t="str">
            <v>HEAVY DUTY</v>
          </cell>
          <cell r="F748">
            <v>5</v>
          </cell>
          <cell r="G748" t="str">
            <v>OBSOLETO</v>
          </cell>
          <cell r="H748">
            <v>561.65</v>
          </cell>
          <cell r="I748">
            <v>2246.6</v>
          </cell>
        </row>
        <row r="749">
          <cell r="B749" t="str">
            <v>PT06900035</v>
          </cell>
          <cell r="C749" t="str">
            <v>19.000 L CUBETA SUPER HD API SL SAE 60</v>
          </cell>
          <cell r="D749" t="str">
            <v>PT A. MOT SERV LIG</v>
          </cell>
          <cell r="E749" t="str">
            <v>HEAVY DUTY</v>
          </cell>
          <cell r="F749">
            <v>19</v>
          </cell>
          <cell r="G749" t="str">
            <v>ACTIVO</v>
          </cell>
          <cell r="H749">
            <v>2104.9699999999998</v>
          </cell>
          <cell r="I749">
            <v>2104.9699999999998</v>
          </cell>
        </row>
        <row r="750">
          <cell r="B750" t="str">
            <v>PT06900036</v>
          </cell>
          <cell r="C750" t="str">
            <v>200.000 L TAMBOR SUPER HD API SL SAE 60</v>
          </cell>
          <cell r="D750" t="str">
            <v>PT A. MOT SERV LIG</v>
          </cell>
          <cell r="E750" t="str">
            <v>HEAVY DUTY</v>
          </cell>
          <cell r="F750">
            <v>200</v>
          </cell>
          <cell r="G750" t="str">
            <v>ACTIVO</v>
          </cell>
          <cell r="H750">
            <v>22132.32</v>
          </cell>
          <cell r="I750">
            <v>22132.32</v>
          </cell>
        </row>
        <row r="751">
          <cell r="B751" t="str">
            <v>PT55600001</v>
          </cell>
          <cell r="C751" t="str">
            <v>1.000 L GRANEL ANTICONGELANTE ROSHFRANS SUPER CONCENTRADO</v>
          </cell>
          <cell r="D751" t="str">
            <v>PT ANTICONGELANTES</v>
          </cell>
          <cell r="E751" t="str">
            <v>SUPER CONCENTRADO</v>
          </cell>
          <cell r="F751">
            <v>1</v>
          </cell>
          <cell r="G751" t="str">
            <v>ACTIVO</v>
          </cell>
          <cell r="H751">
            <v>83.48</v>
          </cell>
          <cell r="I751">
            <v>83480</v>
          </cell>
        </row>
        <row r="752">
          <cell r="B752" t="str">
            <v>PT55600002</v>
          </cell>
          <cell r="C752" t="str">
            <v>3.785 L GARRAFA ANTICONGELANTE ROSHFRANS SUPER CONCENTRADO</v>
          </cell>
          <cell r="D752" t="str">
            <v>PT ANTICONGELANTES</v>
          </cell>
          <cell r="E752" t="str">
            <v>SUPER CONCENTRADO</v>
          </cell>
          <cell r="F752">
            <v>3.7850000000000001</v>
          </cell>
          <cell r="G752" t="str">
            <v>OBSOLETO</v>
          </cell>
          <cell r="H752">
            <v>353.9</v>
          </cell>
          <cell r="I752">
            <v>1415.6</v>
          </cell>
        </row>
        <row r="753">
          <cell r="B753" t="str">
            <v>PT55600003</v>
          </cell>
          <cell r="C753" t="str">
            <v>200.000 L TAMBOR ANTICONGELANTE ROSHFRANS SUPER CONCENTRADO</v>
          </cell>
          <cell r="D753" t="str">
            <v>PT ANTICONGELANTES</v>
          </cell>
          <cell r="E753" t="str">
            <v>SUPER CONCENTRADO</v>
          </cell>
          <cell r="F753">
            <v>200</v>
          </cell>
          <cell r="G753" t="str">
            <v>ACTIVO</v>
          </cell>
          <cell r="H753">
            <v>17765.03</v>
          </cell>
          <cell r="I753">
            <v>17765.03</v>
          </cell>
        </row>
        <row r="754">
          <cell r="B754" t="str">
            <v>PT55200006</v>
          </cell>
          <cell r="C754" t="str">
            <v>1.000 L GRANEL ANTICONGELANTE ROSHFRANS CONCENTRADO</v>
          </cell>
          <cell r="D754" t="str">
            <v>PT ANTICONGELANTES</v>
          </cell>
          <cell r="E754" t="str">
            <v>CONCENTRADO</v>
          </cell>
          <cell r="F754">
            <v>1</v>
          </cell>
          <cell r="G754" t="str">
            <v>ACTIVO</v>
          </cell>
          <cell r="H754">
            <v>63.66</v>
          </cell>
          <cell r="I754">
            <v>63660</v>
          </cell>
        </row>
        <row r="755">
          <cell r="B755" t="str">
            <v>PT55200007</v>
          </cell>
          <cell r="C755" t="str">
            <v>0.950 L ROSHPACK ANTICONGELANTE ROSHFRANS CONCENTRADO</v>
          </cell>
          <cell r="D755" t="str">
            <v>PT ANTICONGELANTES</v>
          </cell>
          <cell r="E755" t="str">
            <v>CONCENTRADO</v>
          </cell>
          <cell r="F755">
            <v>0.95</v>
          </cell>
          <cell r="G755" t="str">
            <v>ACTIVO</v>
          </cell>
          <cell r="H755">
            <v>66.459999999999994</v>
          </cell>
          <cell r="I755">
            <v>1063.3599999999999</v>
          </cell>
        </row>
        <row r="756">
          <cell r="B756" t="str">
            <v>PT55200008</v>
          </cell>
          <cell r="C756" t="str">
            <v>3.785 L GARRAFA ANTICONGELANTE ROSHFRANS CONCENTRADO</v>
          </cell>
          <cell r="D756" t="str">
            <v>PT ANTICONGELANTES</v>
          </cell>
          <cell r="E756" t="str">
            <v>CONCENTRADO</v>
          </cell>
          <cell r="F756">
            <v>3.7850000000000001</v>
          </cell>
          <cell r="G756" t="str">
            <v>ACTIVO</v>
          </cell>
          <cell r="H756">
            <v>286.97000000000003</v>
          </cell>
          <cell r="I756">
            <v>1147.8800000000001</v>
          </cell>
        </row>
        <row r="757">
          <cell r="B757" t="str">
            <v>PT55200009</v>
          </cell>
          <cell r="C757" t="str">
            <v>19.000 L CUBETA ANTICONGELANTE ROSHFRANS CONCENTRADO</v>
          </cell>
          <cell r="D757" t="str">
            <v>PT ANTICONGELANTES</v>
          </cell>
          <cell r="E757" t="str">
            <v>CONCENTRADO</v>
          </cell>
          <cell r="F757">
            <v>19</v>
          </cell>
          <cell r="G757" t="str">
            <v>ACTIVO</v>
          </cell>
          <cell r="H757">
            <v>1361.22</v>
          </cell>
          <cell r="I757">
            <v>1361.22</v>
          </cell>
        </row>
        <row r="758">
          <cell r="B758" t="str">
            <v>PT55200010</v>
          </cell>
          <cell r="C758" t="str">
            <v>200.000 L TAMBOR ANTICONGELANTE ROSHFRANS CONCENTRADO</v>
          </cell>
          <cell r="D758" t="str">
            <v>PT ANTICONGELANTES</v>
          </cell>
          <cell r="E758" t="str">
            <v>CONCENTRADO</v>
          </cell>
          <cell r="F758">
            <v>200</v>
          </cell>
          <cell r="G758" t="str">
            <v>ACTIVO</v>
          </cell>
          <cell r="H758">
            <v>13801.68</v>
          </cell>
          <cell r="I758">
            <v>13801.68</v>
          </cell>
        </row>
        <row r="759">
          <cell r="B759" t="str">
            <v>PT08600001</v>
          </cell>
          <cell r="C759" t="str">
            <v>0.950 L BOTELLA ACEITE SPEED RACING API SN / ILSAC GF-5 SAE 0W-20</v>
          </cell>
          <cell r="D759" t="str">
            <v>PT A. MOT SERV LIG</v>
          </cell>
          <cell r="E759" t="str">
            <v>SINTETICO SPEED RACING</v>
          </cell>
          <cell r="F759">
            <v>0.95</v>
          </cell>
          <cell r="G759" t="str">
            <v>ACTIVO</v>
          </cell>
          <cell r="H759">
            <v>136.80000000000001</v>
          </cell>
          <cell r="I759">
            <v>2052</v>
          </cell>
        </row>
        <row r="760">
          <cell r="B760" t="str">
            <v>PT08600002</v>
          </cell>
          <cell r="C760" t="str">
            <v>19.000 L CUBETA ACEITE SPEED RACING API SN / ILSAC GF-5 SAE 0W-20</v>
          </cell>
          <cell r="D760" t="str">
            <v>PT A. MOT SERV LIG</v>
          </cell>
          <cell r="E760" t="str">
            <v>SINTETICO SPEED RACING</v>
          </cell>
          <cell r="F760">
            <v>19</v>
          </cell>
          <cell r="G760" t="str">
            <v>OBSOLETO</v>
          </cell>
          <cell r="H760">
            <v>2668.96</v>
          </cell>
          <cell r="I760">
            <v>2668.96</v>
          </cell>
        </row>
        <row r="761">
          <cell r="B761" t="str">
            <v>PT08600003</v>
          </cell>
          <cell r="C761" t="str">
            <v>200.000 L TAMBOR ACEITE SPEED RACING API SN / ILSAC GF-5 SAE 0W-20</v>
          </cell>
          <cell r="D761" t="str">
            <v>PT A. MOT SERV LIG</v>
          </cell>
          <cell r="E761" t="str">
            <v>SINTETICO SPEED RACING</v>
          </cell>
          <cell r="F761">
            <v>200</v>
          </cell>
          <cell r="G761" t="str">
            <v>OBSOLETO</v>
          </cell>
          <cell r="H761">
            <v>27621.47</v>
          </cell>
          <cell r="I761">
            <v>27621.47</v>
          </cell>
        </row>
        <row r="762">
          <cell r="B762" t="str">
            <v>PT08100003</v>
          </cell>
          <cell r="C762" t="str">
            <v>0.950 L BOTELLA ACEITE RUN-PWR SINTETICO  API SN SAE 5W-40</v>
          </cell>
          <cell r="D762" t="str">
            <v>PT A. MOT SERV LIG</v>
          </cell>
          <cell r="E762" t="str">
            <v>RUN-PWR SINTETICO</v>
          </cell>
          <cell r="F762">
            <v>0.95</v>
          </cell>
          <cell r="G762" t="str">
            <v>ACTIVO</v>
          </cell>
          <cell r="H762">
            <v>167.78</v>
          </cell>
          <cell r="I762">
            <v>2516.6999999999998</v>
          </cell>
        </row>
        <row r="763">
          <cell r="B763" t="str">
            <v>PT08600004</v>
          </cell>
          <cell r="C763" t="str">
            <v>19.000 L CUBETA ACEITE SPEED RACING API SN SAE 5W-40</v>
          </cell>
          <cell r="D763" t="str">
            <v>PT A. MOT SERV LIG</v>
          </cell>
          <cell r="E763" t="str">
            <v>SINTETICO SPEED RACING</v>
          </cell>
          <cell r="F763">
            <v>19</v>
          </cell>
          <cell r="G763" t="str">
            <v>OBSOLETO</v>
          </cell>
          <cell r="H763">
            <v>3065.86</v>
          </cell>
          <cell r="I763">
            <v>3065.86</v>
          </cell>
        </row>
        <row r="764">
          <cell r="B764" t="str">
            <v>PT08600005</v>
          </cell>
          <cell r="C764" t="str">
            <v>200.000 L TAMBOR ACEITE SPEED RACING API SN SAE 5W-40</v>
          </cell>
          <cell r="D764" t="str">
            <v>PT A. MOT SERV LIG</v>
          </cell>
          <cell r="E764" t="str">
            <v>SINTETICO SPEED RACING</v>
          </cell>
          <cell r="F764">
            <v>200</v>
          </cell>
          <cell r="G764" t="str">
            <v>OBSOLETO</v>
          </cell>
          <cell r="H764">
            <v>32126.68</v>
          </cell>
          <cell r="I764">
            <v>32126.68</v>
          </cell>
        </row>
        <row r="765">
          <cell r="B765" t="str">
            <v>PT08600006</v>
          </cell>
          <cell r="C765" t="str">
            <v>0.950 L BOTELLA ACEITE SPEED RACING API SN SAE 5W-50</v>
          </cell>
          <cell r="D765" t="str">
            <v>PT A. MOT SERV LIG</v>
          </cell>
          <cell r="E765" t="str">
            <v>SINTETICO SPEED RACING</v>
          </cell>
          <cell r="F765">
            <v>0.95</v>
          </cell>
          <cell r="G765" t="str">
            <v>OBSOLETO</v>
          </cell>
          <cell r="H765">
            <v>158.71</v>
          </cell>
          <cell r="I765">
            <v>2380.65</v>
          </cell>
        </row>
        <row r="766">
          <cell r="B766" t="str">
            <v>PT08600007</v>
          </cell>
          <cell r="C766" t="str">
            <v>19.000 L CUBETA ACEITE SPEED RACING API SN SAE 5W-50</v>
          </cell>
          <cell r="D766" t="str">
            <v>PT A. MOT SERV LIG</v>
          </cell>
          <cell r="E766" t="str">
            <v>SINTETICO SPEED RACING</v>
          </cell>
          <cell r="F766">
            <v>19</v>
          </cell>
          <cell r="G766" t="str">
            <v>OBSOLETO</v>
          </cell>
          <cell r="H766">
            <v>2936.23</v>
          </cell>
          <cell r="I766">
            <v>2936.23</v>
          </cell>
        </row>
        <row r="767">
          <cell r="B767" t="str">
            <v>PT08600008</v>
          </cell>
          <cell r="C767" t="str">
            <v>200.000 L TAMBOR ACEITE SPEED RACING API SN SAE 5W-50</v>
          </cell>
          <cell r="D767" t="str">
            <v>PT A. MOT SERV LIG</v>
          </cell>
          <cell r="E767" t="str">
            <v>SINTETICO SPEED RACING</v>
          </cell>
          <cell r="F767">
            <v>200</v>
          </cell>
          <cell r="G767" t="str">
            <v>OBSOLETO</v>
          </cell>
          <cell r="H767">
            <v>30295.17</v>
          </cell>
          <cell r="I767">
            <v>30295.17</v>
          </cell>
        </row>
        <row r="768">
          <cell r="B768" t="str">
            <v>PT07600004</v>
          </cell>
          <cell r="C768" t="str">
            <v>0.950 L BOTELLA ACEITE TI-22 API SN SAE 20W-50</v>
          </cell>
          <cell r="D768" t="str">
            <v>PT A. MOT SERV LIG</v>
          </cell>
          <cell r="E768" t="str">
            <v>ROSHFRANS Ti-22</v>
          </cell>
          <cell r="F768">
            <v>0.95</v>
          </cell>
          <cell r="G768" t="str">
            <v>ACTIVO</v>
          </cell>
          <cell r="H768">
            <v>122.61</v>
          </cell>
          <cell r="I768">
            <v>1839.15</v>
          </cell>
        </row>
        <row r="769">
          <cell r="B769" t="str">
            <v>PT07600005</v>
          </cell>
          <cell r="C769" t="str">
            <v>5.000 L GARRAFA ACEITE TI-22 API SN SAE 20W-50</v>
          </cell>
          <cell r="D769" t="str">
            <v>PT A. MOT SERV LIG</v>
          </cell>
          <cell r="E769" t="str">
            <v>ROSHFRANS Ti-22</v>
          </cell>
          <cell r="F769">
            <v>5</v>
          </cell>
          <cell r="G769" t="str">
            <v>OBSOLETO</v>
          </cell>
          <cell r="H769">
            <v>646.82000000000005</v>
          </cell>
          <cell r="I769">
            <v>2587.2800000000002</v>
          </cell>
        </row>
        <row r="770">
          <cell r="B770" t="str">
            <v>PT07600006</v>
          </cell>
          <cell r="C770" t="str">
            <v>19.000 L CUBETA ACEITE TI-22 API SN SAE 20W-50</v>
          </cell>
          <cell r="D770" t="str">
            <v>PT A. MOT SERV LIG</v>
          </cell>
          <cell r="E770" t="str">
            <v>ROSHFRANS Ti-22</v>
          </cell>
          <cell r="F770">
            <v>19</v>
          </cell>
          <cell r="G770" t="str">
            <v>OBSOLETO</v>
          </cell>
          <cell r="H770">
            <v>2391.6</v>
          </cell>
          <cell r="I770">
            <v>2391.6</v>
          </cell>
        </row>
        <row r="771">
          <cell r="B771" t="str">
            <v>PT07600007</v>
          </cell>
          <cell r="C771" t="str">
            <v>200.000 L TAMBOR ACEITE TI-22 API SN SAE 20W-50</v>
          </cell>
          <cell r="D771" t="str">
            <v>PT A. MOT SERV LIG</v>
          </cell>
          <cell r="E771" t="str">
            <v>ROSHFRANS Ti-22</v>
          </cell>
          <cell r="F771">
            <v>200</v>
          </cell>
          <cell r="G771" t="str">
            <v>ACTIVO</v>
          </cell>
          <cell r="H771">
            <v>25250.05</v>
          </cell>
          <cell r="I771">
            <v>25250.05</v>
          </cell>
        </row>
        <row r="772">
          <cell r="B772" t="str">
            <v>PT07600008</v>
          </cell>
          <cell r="C772" t="str">
            <v>0.950 L BOTELLA ACEITE TI-22 API SN SAE 15W-40</v>
          </cell>
          <cell r="D772" t="str">
            <v>PT A. MOT SERV LIG</v>
          </cell>
          <cell r="E772" t="str">
            <v>ROSHFRANS Ti-22</v>
          </cell>
          <cell r="F772">
            <v>0.95</v>
          </cell>
          <cell r="G772" t="str">
            <v>OBSOLETO</v>
          </cell>
          <cell r="H772">
            <v>114.44</v>
          </cell>
          <cell r="I772">
            <v>1716.6</v>
          </cell>
        </row>
        <row r="773">
          <cell r="B773" t="str">
            <v>PT07600009</v>
          </cell>
          <cell r="C773" t="str">
            <v>5.000 L GARRAFA ACEITE TI-22 API SN SAE 15W-40</v>
          </cell>
          <cell r="D773" t="str">
            <v>PT A. MOT SERV LIG</v>
          </cell>
          <cell r="E773" t="str">
            <v>ROSHFRANS Ti-22</v>
          </cell>
          <cell r="F773">
            <v>5</v>
          </cell>
          <cell r="G773" t="str">
            <v>ACTIVO</v>
          </cell>
          <cell r="H773">
            <v>603.79</v>
          </cell>
          <cell r="I773">
            <v>2415.16</v>
          </cell>
        </row>
        <row r="774">
          <cell r="B774" t="str">
            <v>PT07600012</v>
          </cell>
          <cell r="C774" t="str">
            <v>0.950 L BOTELLA ACEITE TI-22 API SN/ILSAC GF-5 SAE 10W-30</v>
          </cell>
          <cell r="D774" t="str">
            <v>PT A. MOT SERV LIG</v>
          </cell>
          <cell r="E774" t="str">
            <v>ROSHFRANS Ti-22</v>
          </cell>
          <cell r="F774">
            <v>0.95</v>
          </cell>
          <cell r="G774" t="str">
            <v>OBSOLETO</v>
          </cell>
          <cell r="H774">
            <v>107.78</v>
          </cell>
          <cell r="I774">
            <v>1616.7</v>
          </cell>
        </row>
        <row r="775">
          <cell r="B775" t="str">
            <v>PT07600013</v>
          </cell>
          <cell r="C775" t="str">
            <v>5.000 L GARRAFA ACEITE TI-22 API SN/ILSAC GF-5 SAE 10W-30</v>
          </cell>
          <cell r="D775" t="str">
            <v>PT A. MOT SERV LIG</v>
          </cell>
          <cell r="E775" t="str">
            <v>ROSHFRANS Ti-22</v>
          </cell>
          <cell r="F775">
            <v>5</v>
          </cell>
          <cell r="G775" t="str">
            <v>OBSOLETO</v>
          </cell>
          <cell r="H775">
            <v>568.14</v>
          </cell>
          <cell r="I775">
            <v>2272.56</v>
          </cell>
        </row>
        <row r="776">
          <cell r="B776" t="str">
            <v>PT07600015</v>
          </cell>
          <cell r="C776" t="str">
            <v>200.000 L TAMBOR ACEITE TI-22 API SN/ILSAC GF-5 SAE 10W-30</v>
          </cell>
          <cell r="D776" t="str">
            <v>PT A. MOT SERV LIG</v>
          </cell>
          <cell r="E776" t="str">
            <v>ROSHFRANS Ti-22</v>
          </cell>
          <cell r="F776">
            <v>200</v>
          </cell>
          <cell r="G776" t="str">
            <v>OBSOLETO</v>
          </cell>
          <cell r="H776">
            <v>21669.37</v>
          </cell>
          <cell r="I776">
            <v>21669.37</v>
          </cell>
        </row>
        <row r="777">
          <cell r="B777" t="str">
            <v>PT07600016</v>
          </cell>
          <cell r="C777" t="str">
            <v>0.950 L BOTELLA ACEITE TI-22 API SN/ILSAC GF-5 SAE 5W-30</v>
          </cell>
          <cell r="D777" t="str">
            <v>PT A. MOT SERV LIG</v>
          </cell>
          <cell r="E777" t="str">
            <v>ROSHFRANS Ti-22</v>
          </cell>
          <cell r="F777">
            <v>0.95</v>
          </cell>
          <cell r="G777" t="str">
            <v>OBSOLETO</v>
          </cell>
          <cell r="H777">
            <v>104.02</v>
          </cell>
          <cell r="I777">
            <v>1560.3</v>
          </cell>
        </row>
        <row r="778">
          <cell r="B778" t="str">
            <v>PT07600017</v>
          </cell>
          <cell r="C778" t="str">
            <v>5.000 L GARRAFA ACEITE TI-22 API SN/ILSAC GF-5 SAE 5W-30</v>
          </cell>
          <cell r="D778" t="str">
            <v>PT A. MOT SERV LIG</v>
          </cell>
          <cell r="E778" t="str">
            <v>ROSHFRANS Ti-22</v>
          </cell>
          <cell r="F778">
            <v>5</v>
          </cell>
          <cell r="G778" t="str">
            <v>OBSOLETO</v>
          </cell>
          <cell r="H778">
            <v>548.75</v>
          </cell>
          <cell r="I778">
            <v>2195</v>
          </cell>
        </row>
        <row r="779">
          <cell r="B779" t="str">
            <v>PT08500006</v>
          </cell>
          <cell r="C779" t="str">
            <v>19.000 L CUBETA ACEITE TI-22 API SN/ILSAC GF-5 SAE 5W-30</v>
          </cell>
          <cell r="D779" t="str">
            <v>PT A. MOT SERV LIG</v>
          </cell>
          <cell r="E779" t="str">
            <v>SINTETICO ROSHFRANS Ti-22</v>
          </cell>
          <cell r="F779">
            <v>19</v>
          </cell>
          <cell r="G779" t="str">
            <v>OBSOLETO</v>
          </cell>
          <cell r="H779">
            <v>1985.51</v>
          </cell>
          <cell r="I779">
            <v>1985.51</v>
          </cell>
        </row>
        <row r="780">
          <cell r="B780" t="str">
            <v>PT07800002</v>
          </cell>
          <cell r="C780" t="str">
            <v>5.000 L GARRAFA ACEITE ZN-30 API SN SAE 25W-50</v>
          </cell>
          <cell r="D780" t="str">
            <v>PT A. MOT SERV LIG</v>
          </cell>
          <cell r="E780" t="str">
            <v>ROSHFRANS ZN-30</v>
          </cell>
          <cell r="F780">
            <v>5</v>
          </cell>
          <cell r="G780" t="str">
            <v>ACTIVO</v>
          </cell>
          <cell r="H780">
            <v>653.75</v>
          </cell>
          <cell r="I780">
            <v>2615</v>
          </cell>
        </row>
        <row r="781">
          <cell r="B781" t="str">
            <v>PT07800003</v>
          </cell>
          <cell r="C781" t="str">
            <v>19.000 L CUBETA ACEITE ZN-30 API SN SAE 25W-50</v>
          </cell>
          <cell r="D781" t="str">
            <v>PT A. MOT SERV LIG</v>
          </cell>
          <cell r="E781" t="str">
            <v>ROSHFRANS ZN-30</v>
          </cell>
          <cell r="F781">
            <v>19</v>
          </cell>
          <cell r="G781" t="str">
            <v>ACTIVO</v>
          </cell>
          <cell r="H781">
            <v>2415.38</v>
          </cell>
          <cell r="I781">
            <v>2415.38</v>
          </cell>
        </row>
        <row r="782">
          <cell r="B782" t="str">
            <v>PT07800004</v>
          </cell>
          <cell r="C782" t="str">
            <v>200.000 L TAMBOR ACEITE ZN-30 API SN SAE 25W-50</v>
          </cell>
          <cell r="D782" t="str">
            <v>PT A. MOT SERV LIG</v>
          </cell>
          <cell r="E782" t="str">
            <v>ROSHFRANS ZN-30</v>
          </cell>
          <cell r="F782">
            <v>200</v>
          </cell>
          <cell r="G782" t="str">
            <v>OBSOLETO</v>
          </cell>
          <cell r="H782">
            <v>25496.400000000001</v>
          </cell>
          <cell r="I782">
            <v>25496.400000000001</v>
          </cell>
        </row>
        <row r="783">
          <cell r="B783" t="str">
            <v>PT10400012</v>
          </cell>
          <cell r="C783" t="str">
            <v>0.950 L ROSHPACK DIESEL HI-ENERGY CF-4 SAE 25W-50</v>
          </cell>
          <cell r="D783" t="str">
            <v>PT A. MOT SERV PES</v>
          </cell>
          <cell r="E783" t="str">
            <v>VOLTRO MAX POWER</v>
          </cell>
          <cell r="F783">
            <v>0.95</v>
          </cell>
          <cell r="G783" t="str">
            <v>OBSOLETO</v>
          </cell>
          <cell r="H783">
            <v>87.37</v>
          </cell>
          <cell r="I783">
            <v>1397.92</v>
          </cell>
        </row>
        <row r="784">
          <cell r="B784" t="str">
            <v>PT10700010</v>
          </cell>
          <cell r="C784" t="str">
            <v>0.950 L ROSHPACK VOLTRO RAS SERIES 3 API CF/CF-2 SAE 50</v>
          </cell>
          <cell r="D784" t="str">
            <v>PT A. MOT SERV PES</v>
          </cell>
          <cell r="E784" t="str">
            <v>VOLTRO RAS SERIES 3</v>
          </cell>
          <cell r="F784">
            <v>0.95</v>
          </cell>
          <cell r="G784" t="str">
            <v>ACTIVO</v>
          </cell>
          <cell r="H784">
            <v>83.83</v>
          </cell>
          <cell r="I784">
            <v>1341.28</v>
          </cell>
        </row>
        <row r="785">
          <cell r="B785" t="str">
            <v>PT10700011</v>
          </cell>
          <cell r="C785" t="str">
            <v>0.950 L ROSHPACK DIESEL RAS SERIES 3 API CF SAE 40</v>
          </cell>
          <cell r="D785" t="str">
            <v>PT A. MOT SERV PES</v>
          </cell>
          <cell r="E785" t="str">
            <v>VOLTRO RAS SERIES 3</v>
          </cell>
          <cell r="F785">
            <v>0.95</v>
          </cell>
          <cell r="G785" t="str">
            <v>OBSOLETO</v>
          </cell>
          <cell r="H785">
            <v>81.900000000000006</v>
          </cell>
          <cell r="I785">
            <v>1310.4000000000001</v>
          </cell>
        </row>
        <row r="786">
          <cell r="B786" t="str">
            <v>PT55200011</v>
          </cell>
          <cell r="C786" t="str">
            <v>3.785 L ROSHPACK REFRIGERANTE CONCENTRADO</v>
          </cell>
          <cell r="D786" t="str">
            <v>PT ANTICONGELANTES</v>
          </cell>
          <cell r="E786" t="str">
            <v>CONCENTRADO</v>
          </cell>
          <cell r="F786">
            <v>3.7850000000000001</v>
          </cell>
          <cell r="G786" t="str">
            <v>ACTIVO</v>
          </cell>
          <cell r="H786">
            <v>263.70999999999998</v>
          </cell>
          <cell r="I786">
            <v>1054.8399999999999</v>
          </cell>
        </row>
        <row r="787">
          <cell r="B787" t="str">
            <v>PT55400006</v>
          </cell>
          <cell r="C787" t="str">
            <v>3.785 L ROSHPACK REFRIGERANTE COOLANT</v>
          </cell>
          <cell r="D787" t="str">
            <v>PT ANTICONGELANTES</v>
          </cell>
          <cell r="E787" t="str">
            <v>COOLANT USO DIRECTO</v>
          </cell>
          <cell r="F787">
            <v>3.7850000000000001</v>
          </cell>
          <cell r="G787" t="str">
            <v>ACTIVO</v>
          </cell>
          <cell r="H787">
            <v>215.22</v>
          </cell>
          <cell r="I787">
            <v>860.88</v>
          </cell>
        </row>
        <row r="788">
          <cell r="B788" t="str">
            <v>PT55000007</v>
          </cell>
          <cell r="C788" t="str">
            <v>3.785 L ROSHPACK REFRIGERANTE CLIMATIZADO</v>
          </cell>
          <cell r="D788" t="str">
            <v>PT ANTICONGELANTES</v>
          </cell>
          <cell r="E788" t="str">
            <v>CLIMATIZADO</v>
          </cell>
          <cell r="F788">
            <v>3.7850000000000001</v>
          </cell>
          <cell r="G788" t="str">
            <v>ACTIVO</v>
          </cell>
          <cell r="H788">
            <v>174.2</v>
          </cell>
          <cell r="I788">
            <v>696.8</v>
          </cell>
        </row>
        <row r="789">
          <cell r="B789" t="str">
            <v>PT08600009</v>
          </cell>
          <cell r="C789" t="str">
            <v>0.950 L BOTELLA ACEITE SPEED RACING API SN / ILSAC GF-5 SAE 0W-20 6 PZAS</v>
          </cell>
          <cell r="D789" t="str">
            <v>PT A. MOT SERV LIG</v>
          </cell>
          <cell r="E789" t="str">
            <v>SINTETICO SPEED RACING</v>
          </cell>
          <cell r="F789">
            <v>0.95</v>
          </cell>
          <cell r="G789" t="str">
            <v>OBSOLETO</v>
          </cell>
          <cell r="H789">
            <v>138.13999999999999</v>
          </cell>
          <cell r="I789">
            <v>2072.1</v>
          </cell>
        </row>
        <row r="790">
          <cell r="B790" t="str">
            <v>PT10400014</v>
          </cell>
          <cell r="C790" t="str">
            <v>4.000 L ROSHPACK DIESEL HI- ENERGY CF-4 SAE 25W-50 NL</v>
          </cell>
          <cell r="D790" t="str">
            <v>PT A. MOT SERV PES</v>
          </cell>
          <cell r="E790" t="str">
            <v>VOLTRO MAX POWER</v>
          </cell>
          <cell r="F790">
            <v>4</v>
          </cell>
          <cell r="G790" t="str">
            <v>OBSOLETO</v>
          </cell>
          <cell r="H790">
            <v>359.55</v>
          </cell>
          <cell r="I790">
            <v>1438.2</v>
          </cell>
        </row>
        <row r="791">
          <cell r="B791" t="str">
            <v>PT10700012</v>
          </cell>
          <cell r="C791" t="str">
            <v>4.000 L ROSHPACK VOLTRO RAS SERIE 3 API CF SAE 40 NL</v>
          </cell>
          <cell r="D791" t="str">
            <v>PT A. MOT SERV PES</v>
          </cell>
          <cell r="E791" t="str">
            <v>VOLTRO RAS SERIES 3</v>
          </cell>
          <cell r="F791">
            <v>4</v>
          </cell>
          <cell r="G791" t="str">
            <v>ACTIVO</v>
          </cell>
          <cell r="H791">
            <v>349.78</v>
          </cell>
          <cell r="I791">
            <v>1399.12</v>
          </cell>
        </row>
        <row r="792">
          <cell r="B792" t="str">
            <v>PT07300008</v>
          </cell>
          <cell r="C792" t="str">
            <v>0.950 L BOTELLA MOTONIC 4 TIEMPOS SAE 10W-40 JASO MA2</v>
          </cell>
          <cell r="D792" t="str">
            <v>PT A. MOT SERV LIG</v>
          </cell>
          <cell r="E792" t="str">
            <v>MOTONIC 4 TIEMPOS</v>
          </cell>
          <cell r="F792">
            <v>0.95</v>
          </cell>
          <cell r="G792" t="str">
            <v>ACTIVO</v>
          </cell>
          <cell r="H792">
            <v>118.61</v>
          </cell>
          <cell r="I792">
            <v>1779.15</v>
          </cell>
        </row>
        <row r="793">
          <cell r="B793" t="str">
            <v>PT07300009</v>
          </cell>
          <cell r="C793" t="str">
            <v>0.950 BOTELLA MOTONIC 4 TIEMPOS SINTETICO SAE 10W-50 JASO MA2</v>
          </cell>
          <cell r="D793" t="str">
            <v>PT A. MOT SERV LIG</v>
          </cell>
          <cell r="E793" t="str">
            <v>MOTONIC 4 TIEMPOS</v>
          </cell>
          <cell r="F793">
            <v>0.95</v>
          </cell>
          <cell r="G793" t="str">
            <v>ACTIVO</v>
          </cell>
          <cell r="H793">
            <v>140.33000000000001</v>
          </cell>
          <cell r="I793">
            <v>2104.9500000000003</v>
          </cell>
        </row>
        <row r="794">
          <cell r="B794" t="str">
            <v>PT07300010</v>
          </cell>
          <cell r="C794" t="str">
            <v>0.950 L BOTELLA MOTONIC 4 TIEMPOS SAE 20W-50 JASO MA2</v>
          </cell>
          <cell r="D794" t="str">
            <v>PT A. MOT SERV LIG</v>
          </cell>
          <cell r="E794" t="str">
            <v>MOTONIC 4 TIEMPOS</v>
          </cell>
          <cell r="F794">
            <v>0.95</v>
          </cell>
          <cell r="G794" t="str">
            <v>ACTIVO</v>
          </cell>
          <cell r="H794">
            <v>109.34</v>
          </cell>
          <cell r="I794">
            <v>1640.1000000000001</v>
          </cell>
        </row>
        <row r="795">
          <cell r="B795" t="str">
            <v>PT07200005</v>
          </cell>
          <cell r="C795" t="str">
            <v>0.950 L BOTELLA MOTONIC 2 TIEMPOS API TC</v>
          </cell>
          <cell r="D795" t="str">
            <v>PT A. MOT SERV LIG</v>
          </cell>
          <cell r="E795" t="str">
            <v>MOTONIC 2 TIEMPOS</v>
          </cell>
          <cell r="F795">
            <v>0.95</v>
          </cell>
          <cell r="G795" t="str">
            <v>ACTIVO</v>
          </cell>
          <cell r="H795">
            <v>113.38</v>
          </cell>
          <cell r="I795">
            <v>1700.6999999999998</v>
          </cell>
        </row>
        <row r="796">
          <cell r="B796" t="str">
            <v>PT07300011</v>
          </cell>
          <cell r="C796" t="str">
            <v>200.000 L TAMBOR MOTONIC 4 TIEMPOS SAE 10W-40 JASO MA2</v>
          </cell>
          <cell r="D796" t="str">
            <v>PT A. MOT SERV LIG</v>
          </cell>
          <cell r="E796" t="str">
            <v>MOTONIC 4 TIEMPOS</v>
          </cell>
          <cell r="F796">
            <v>200</v>
          </cell>
          <cell r="G796" t="str">
            <v>ACTIVO</v>
          </cell>
          <cell r="H796">
            <v>24141.11</v>
          </cell>
          <cell r="I796">
            <v>24141.11</v>
          </cell>
        </row>
        <row r="797">
          <cell r="B797" t="str">
            <v>PT07300012</v>
          </cell>
          <cell r="C797" t="str">
            <v>19.000 L CUBETA MOTONIC 4 TIEMPOS SINTETICO SAE 10W-50 JASO MA2</v>
          </cell>
          <cell r="D797" t="str">
            <v>PT A. MOT SERV LIG</v>
          </cell>
          <cell r="E797" t="str">
            <v>MOTONIC 4 TIEMPOS</v>
          </cell>
          <cell r="F797">
            <v>19</v>
          </cell>
          <cell r="G797" t="str">
            <v>ACTIVO</v>
          </cell>
          <cell r="H797">
            <v>2741.03</v>
          </cell>
          <cell r="I797">
            <v>2741.03</v>
          </cell>
        </row>
        <row r="798">
          <cell r="B798" t="str">
            <v>PT07300013</v>
          </cell>
          <cell r="C798" t="str">
            <v>200.000 L TAMBOR MOTONIC 4 TIEMPOS SINTETICO SAE 10W-50 JASO MA2</v>
          </cell>
          <cell r="D798" t="str">
            <v>PT A. MOT SERV LIG</v>
          </cell>
          <cell r="E798" t="str">
            <v>MOTONIC 4 TIEMPOS</v>
          </cell>
          <cell r="F798">
            <v>200</v>
          </cell>
          <cell r="G798" t="str">
            <v>ACTIVO</v>
          </cell>
          <cell r="H798">
            <v>28937.119999999999</v>
          </cell>
          <cell r="I798">
            <v>28937.119999999999</v>
          </cell>
        </row>
        <row r="799">
          <cell r="B799" t="str">
            <v>PT07300014</v>
          </cell>
          <cell r="C799" t="str">
            <v>19.000 L CUBETA  MOTONIC 4 TIEMPOS SAE 10W-40</v>
          </cell>
          <cell r="D799" t="str">
            <v>PT A. MOT SERV LIG</v>
          </cell>
          <cell r="E799" t="str">
            <v>MOTONIC 4 TIEMPOS</v>
          </cell>
          <cell r="F799">
            <v>19</v>
          </cell>
          <cell r="G799" t="str">
            <v>ACTIVO</v>
          </cell>
          <cell r="H799">
            <v>2741.03</v>
          </cell>
          <cell r="I799">
            <v>2741.03</v>
          </cell>
        </row>
        <row r="800">
          <cell r="B800" t="str">
            <v>PT07300015</v>
          </cell>
          <cell r="C800" t="str">
            <v>19.000 L CUBETA  MOTONIC 4 TIEMPOS SAE 20W-50</v>
          </cell>
          <cell r="D800" t="str">
            <v>PT A. MOT SERV LIG</v>
          </cell>
          <cell r="E800" t="str">
            <v>MOTONIC 4 TIEMPOS</v>
          </cell>
          <cell r="F800">
            <v>19</v>
          </cell>
          <cell r="G800" t="str">
            <v>ACTIVO</v>
          </cell>
          <cell r="H800">
            <v>2127.5700000000002</v>
          </cell>
          <cell r="I800">
            <v>2127.5700000000002</v>
          </cell>
        </row>
        <row r="801">
          <cell r="B801" t="str">
            <v>PT07300016</v>
          </cell>
          <cell r="C801" t="str">
            <v>200.000 L TAMBOR MOTONIC 4 TIEMPOS SAE 20W-50 JASO MA2</v>
          </cell>
          <cell r="D801" t="str">
            <v>PT A. MOT SERV LIG</v>
          </cell>
          <cell r="E801" t="str">
            <v>MOTONIC 4 TIEMPOS</v>
          </cell>
          <cell r="F801">
            <v>200</v>
          </cell>
          <cell r="G801" t="str">
            <v>ACTIVO</v>
          </cell>
          <cell r="H801">
            <v>22412.27</v>
          </cell>
          <cell r="I801">
            <v>22412.27</v>
          </cell>
        </row>
        <row r="802">
          <cell r="B802" t="str">
            <v>PT10600002</v>
          </cell>
          <cell r="C802" t="str">
            <v>19.000 L CUBETA VOLTRO® MAGNUM API CK-4/SN SAE 15W-40</v>
          </cell>
          <cell r="D802" t="str">
            <v>PT A. MOT SERV PES</v>
          </cell>
          <cell r="E802" t="str">
            <v>VOLTRO PRO</v>
          </cell>
          <cell r="F802">
            <v>19</v>
          </cell>
          <cell r="G802" t="str">
            <v>OBSOLETO</v>
          </cell>
          <cell r="H802">
            <v>2291.37</v>
          </cell>
          <cell r="I802">
            <v>2291.37</v>
          </cell>
        </row>
        <row r="803">
          <cell r="B803" t="str">
            <v>PT10600003</v>
          </cell>
          <cell r="C803" t="str">
            <v>200.000 L TAMBOR VOLTRO® MAGNUM API CK-4/SN SAE 15W-40</v>
          </cell>
          <cell r="D803" t="str">
            <v>PT A. MOT SERV PES</v>
          </cell>
          <cell r="E803" t="str">
            <v>VOLTRO PRO</v>
          </cell>
          <cell r="F803">
            <v>200</v>
          </cell>
          <cell r="G803" t="str">
            <v>OBSOLETO</v>
          </cell>
          <cell r="H803">
            <v>24001.62</v>
          </cell>
          <cell r="I803">
            <v>24001.62</v>
          </cell>
        </row>
        <row r="804">
          <cell r="B804" t="str">
            <v>PT10600004</v>
          </cell>
          <cell r="C804" t="str">
            <v>1.000 L GRANEL VOLTRO® MAGNUM API CK-4/SN SAE 15W-40</v>
          </cell>
          <cell r="D804" t="str">
            <v>PT A. MOT SERV PES</v>
          </cell>
          <cell r="E804" t="str">
            <v>VOLTRO PRO</v>
          </cell>
          <cell r="F804">
            <v>1</v>
          </cell>
          <cell r="G804" t="str">
            <v>OBSOLETO</v>
          </cell>
          <cell r="H804">
            <v>115.24</v>
          </cell>
          <cell r="I804">
            <v>115240</v>
          </cell>
        </row>
        <row r="805">
          <cell r="B805" t="str">
            <v>PT08900001</v>
          </cell>
          <cell r="C805" t="str">
            <v>0.950 L ROSHPACK DIESEL VOLTRO SAE 15W-40</v>
          </cell>
          <cell r="D805" t="str">
            <v>PT A. MOT SERV LIG</v>
          </cell>
          <cell r="E805" t="str">
            <v>VOLTRO RACING</v>
          </cell>
          <cell r="F805">
            <v>0.95</v>
          </cell>
          <cell r="G805" t="str">
            <v>ACTIVO</v>
          </cell>
          <cell r="H805">
            <v>132.93</v>
          </cell>
          <cell r="I805">
            <v>2126.88</v>
          </cell>
        </row>
        <row r="806">
          <cell r="B806" t="str">
            <v>PT08900002</v>
          </cell>
          <cell r="C806" t="str">
            <v>4.000 L ROSHPACK DIESEL VOLTRO SAE 15W-40</v>
          </cell>
          <cell r="D806" t="str">
            <v>PT A. MOT SERV LIG</v>
          </cell>
          <cell r="E806" t="str">
            <v>VOLTRO RACING</v>
          </cell>
          <cell r="F806">
            <v>4</v>
          </cell>
          <cell r="G806" t="str">
            <v>ACTIVO</v>
          </cell>
          <cell r="H806">
            <v>551.74</v>
          </cell>
          <cell r="I806">
            <v>2206.96</v>
          </cell>
        </row>
        <row r="807">
          <cell r="B807" t="str">
            <v>PT08900003</v>
          </cell>
          <cell r="C807" t="str">
            <v>0.950 L ROSHFRANS VOLTRO RACING SEMISINTETICO SAE 15W-40</v>
          </cell>
          <cell r="D807" t="str">
            <v>PT A. MOT SERV LIG</v>
          </cell>
          <cell r="E807" t="str">
            <v>VOLTRO RACING</v>
          </cell>
          <cell r="F807">
            <v>0.95</v>
          </cell>
          <cell r="G807" t="str">
            <v>ACTIVO</v>
          </cell>
          <cell r="H807">
            <v>134.47</v>
          </cell>
          <cell r="I807">
            <v>2151.52</v>
          </cell>
        </row>
        <row r="808">
          <cell r="B808" t="str">
            <v>PT08900004</v>
          </cell>
          <cell r="C808" t="str">
            <v>4.000 L ROSHPACK VOLTRO RACING SEMISINTETICO SAE 15W-40</v>
          </cell>
          <cell r="D808" t="str">
            <v>PT A. MOT SERV LIG</v>
          </cell>
          <cell r="E808" t="str">
            <v>VOLTRO RACING</v>
          </cell>
          <cell r="F808">
            <v>4</v>
          </cell>
          <cell r="G808" t="str">
            <v>ACTIVO</v>
          </cell>
          <cell r="H808">
            <v>567.66999999999996</v>
          </cell>
          <cell r="I808">
            <v>2270.6799999999998</v>
          </cell>
        </row>
        <row r="809">
          <cell r="B809" t="str">
            <v>PT08900005</v>
          </cell>
          <cell r="C809" t="str">
            <v>0.950 L ROSHPACK VOLTRO RACING FULL SYNTHETIC SAE 5W-40</v>
          </cell>
          <cell r="D809" t="str">
            <v>PT A. MOT SERV LIG</v>
          </cell>
          <cell r="E809" t="str">
            <v>VOLTRO RACING</v>
          </cell>
          <cell r="F809">
            <v>0.95</v>
          </cell>
          <cell r="G809" t="str">
            <v>ACTIVO</v>
          </cell>
          <cell r="H809">
            <v>180.56</v>
          </cell>
          <cell r="I809">
            <v>2888.96</v>
          </cell>
        </row>
        <row r="810">
          <cell r="B810" t="str">
            <v>PT08900006</v>
          </cell>
          <cell r="C810" t="str">
            <v>4.000 L ROSHPACK VOLTRO RACING FULL SYNTHETIC SAE 5W-40</v>
          </cell>
          <cell r="D810" t="str">
            <v>PT A. MOT SERV LIG</v>
          </cell>
          <cell r="E810" t="str">
            <v>VOLTRO RACING</v>
          </cell>
          <cell r="F810">
            <v>4</v>
          </cell>
          <cell r="G810" t="str">
            <v>ACTIVO</v>
          </cell>
          <cell r="H810">
            <v>714.76</v>
          </cell>
          <cell r="I810">
            <v>2859.04</v>
          </cell>
        </row>
        <row r="811">
          <cell r="B811" t="str">
            <v>PT08600011</v>
          </cell>
          <cell r="C811" t="str">
            <v>0.950 L BOTELLA ACEITE SPEED RACING API SN  / ILSAC GF-5  SAE 0W-20 6 PIEZAS</v>
          </cell>
          <cell r="D811" t="str">
            <v>PT A. MOT SERV LIG</v>
          </cell>
          <cell r="E811" t="str">
            <v>SINTETICO SPEED RACING</v>
          </cell>
          <cell r="F811">
            <v>0.95</v>
          </cell>
          <cell r="G811" t="str">
            <v>OBSOLETO</v>
          </cell>
          <cell r="H811">
            <v>137.83000000000001</v>
          </cell>
          <cell r="I811">
            <v>826.98</v>
          </cell>
        </row>
        <row r="812">
          <cell r="B812" t="str">
            <v>PT08600012</v>
          </cell>
          <cell r="C812" t="str">
            <v>0.950 L BOTELLA ACEITE SPEED RACING API SN   SAE 5W-40 6 PIEZAS</v>
          </cell>
          <cell r="D812" t="str">
            <v>PT A. MOT SERV LIG</v>
          </cell>
          <cell r="E812" t="str">
            <v>SINTETICO SPEED RACING</v>
          </cell>
          <cell r="F812">
            <v>0.95</v>
          </cell>
          <cell r="G812" t="str">
            <v>OBSOLETO</v>
          </cell>
          <cell r="H812">
            <v>159.35</v>
          </cell>
          <cell r="I812">
            <v>956.09999999999991</v>
          </cell>
        </row>
        <row r="813">
          <cell r="B813" t="str">
            <v>PT08600013</v>
          </cell>
          <cell r="C813" t="str">
            <v>0.950 L BOTELLA ACEITE SPEED RACING API SN  SAE 5W-50 6 PIEZAS</v>
          </cell>
          <cell r="D813" t="str">
            <v>PT A. MOT SERV LIG</v>
          </cell>
          <cell r="E813" t="str">
            <v>SINTETICO SPEED RACING</v>
          </cell>
          <cell r="F813">
            <v>0.95</v>
          </cell>
          <cell r="G813" t="str">
            <v>OBSOLETO</v>
          </cell>
          <cell r="H813">
            <v>150.51</v>
          </cell>
          <cell r="I813">
            <v>903.06</v>
          </cell>
        </row>
        <row r="814">
          <cell r="B814" t="str">
            <v>PT61600002</v>
          </cell>
          <cell r="C814" t="str">
            <v>1.000 L GRANEL ROSHFRANS PURE SKY</v>
          </cell>
          <cell r="D814" t="str">
            <v>PT ESPECIALIDADES</v>
          </cell>
          <cell r="E814" t="str">
            <v>PURE SKY</v>
          </cell>
          <cell r="F814">
            <v>1</v>
          </cell>
          <cell r="G814" t="str">
            <v>ACTIVO</v>
          </cell>
          <cell r="H814">
            <v>37.67</v>
          </cell>
          <cell r="I814">
            <v>37670</v>
          </cell>
        </row>
        <row r="815">
          <cell r="B815" t="str">
            <v>PT61600003</v>
          </cell>
          <cell r="C815" t="str">
            <v>19.000 L CUBETA ROSHFRANS PURE SKY</v>
          </cell>
          <cell r="D815" t="str">
            <v>PT ESPECIALIDADES</v>
          </cell>
          <cell r="E815" t="str">
            <v>PURE SKY</v>
          </cell>
          <cell r="F815">
            <v>19</v>
          </cell>
          <cell r="G815" t="str">
            <v>ACTIVO</v>
          </cell>
          <cell r="H815">
            <v>817.17</v>
          </cell>
          <cell r="I815">
            <v>817.17</v>
          </cell>
        </row>
        <row r="816">
          <cell r="B816" t="str">
            <v>PT61600004</v>
          </cell>
          <cell r="C816" t="str">
            <v>200.000 L TAMBOR ROSHFRANS PURE SKY</v>
          </cell>
          <cell r="D816" t="str">
            <v>PT ESPECIALIDADES</v>
          </cell>
          <cell r="E816" t="str">
            <v>PURE SKY</v>
          </cell>
          <cell r="F816">
            <v>200</v>
          </cell>
          <cell r="G816" t="str">
            <v>ACTIVO</v>
          </cell>
          <cell r="H816">
            <v>8707.76</v>
          </cell>
          <cell r="I816">
            <v>8707.76</v>
          </cell>
        </row>
        <row r="817">
          <cell r="B817" t="str">
            <v>PT10800001</v>
          </cell>
          <cell r="C817" t="str">
            <v>1.000 L GRANEL VOLTRO® SUPER GAS CNG SAE 15W-40</v>
          </cell>
          <cell r="D817" t="str">
            <v>PT A. MOT SERV PES</v>
          </cell>
          <cell r="E817" t="str">
            <v>VOLTRO SUPER GAS</v>
          </cell>
          <cell r="F817">
            <v>1</v>
          </cell>
          <cell r="G817" t="str">
            <v>ACTIVO</v>
          </cell>
          <cell r="H817">
            <v>111.04</v>
          </cell>
          <cell r="I817">
            <v>111040</v>
          </cell>
        </row>
        <row r="818">
          <cell r="B818" t="str">
            <v>PT10800002</v>
          </cell>
          <cell r="C818" t="str">
            <v>200.000 L TAMBOR VOLTRO SUPER GAS CNG SAE 15W-40</v>
          </cell>
          <cell r="D818" t="str">
            <v>PT A. MOT SERV PES</v>
          </cell>
          <cell r="E818" t="str">
            <v>VOLTRO SUPER GAS</v>
          </cell>
          <cell r="F818">
            <v>200</v>
          </cell>
          <cell r="G818" t="str">
            <v>ACTIVO</v>
          </cell>
          <cell r="H818">
            <v>23851.86</v>
          </cell>
          <cell r="I818">
            <v>23851.86</v>
          </cell>
        </row>
        <row r="819">
          <cell r="B819" t="str">
            <v>PT55000008</v>
          </cell>
          <cell r="C819" t="str">
            <v>0.950 L ROSHPACK REFRIGERANTE CLIMATIZADO WM</v>
          </cell>
          <cell r="D819" t="str">
            <v>PT ANTICONGELANTES</v>
          </cell>
          <cell r="E819" t="str">
            <v>CLIMATIZADO</v>
          </cell>
          <cell r="F819">
            <v>0.95</v>
          </cell>
          <cell r="G819" t="str">
            <v>OBSOLETO</v>
          </cell>
          <cell r="H819">
            <v>43.23</v>
          </cell>
          <cell r="I819">
            <v>691.68</v>
          </cell>
        </row>
        <row r="820">
          <cell r="B820" t="str">
            <v>PT07000017</v>
          </cell>
          <cell r="C820" t="str">
            <v>0.950 L ROSHPACK HI-ENERGY  API SL SAE 20W-50  4 PIEZAS</v>
          </cell>
          <cell r="D820" t="str">
            <v>PT A. MOT SERV LIG</v>
          </cell>
          <cell r="E820" t="str">
            <v>HI-ENERGY</v>
          </cell>
          <cell r="F820">
            <v>0.95</v>
          </cell>
          <cell r="G820" t="str">
            <v>ACTIVO</v>
          </cell>
          <cell r="H820">
            <v>419.85</v>
          </cell>
          <cell r="I820">
            <v>1679.4</v>
          </cell>
        </row>
        <row r="821">
          <cell r="B821" t="str">
            <v>PT10400015</v>
          </cell>
          <cell r="C821" t="str">
            <v>4.000 L ROSHPACK VOLTRO MAX POWER API CH-4/SJ SAE 25W-50</v>
          </cell>
          <cell r="D821" t="str">
            <v>PT A. MOT SERV PES</v>
          </cell>
          <cell r="E821" t="str">
            <v>VOLTRO MAX POWER</v>
          </cell>
          <cell r="F821">
            <v>4</v>
          </cell>
          <cell r="G821" t="str">
            <v>ACTIVO</v>
          </cell>
          <cell r="H821">
            <v>354.35</v>
          </cell>
          <cell r="I821">
            <v>1417.4</v>
          </cell>
        </row>
        <row r="822">
          <cell r="B822" t="str">
            <v>PT10700014</v>
          </cell>
          <cell r="C822" t="str">
            <v>4.000 L ROSHPACK VOLTRO RAS SERIES 3 API CF SAE 50</v>
          </cell>
          <cell r="D822" t="str">
            <v>PT A. MOT SERV PES</v>
          </cell>
          <cell r="E822" t="str">
            <v>VOLTRO RAS SERIES 3</v>
          </cell>
          <cell r="F822">
            <v>4</v>
          </cell>
          <cell r="G822" t="str">
            <v>ACTIVO</v>
          </cell>
          <cell r="H822">
            <v>349.68</v>
          </cell>
          <cell r="I822">
            <v>1398.72</v>
          </cell>
        </row>
        <row r="823">
          <cell r="B823" t="str">
            <v>PT60500013</v>
          </cell>
          <cell r="C823" t="str">
            <v>3.785 L ROSHPACK SHAMPOO PARA AUTOS</v>
          </cell>
          <cell r="D823" t="str">
            <v>PT ESPECIALIDADES</v>
          </cell>
          <cell r="E823" t="str">
            <v>COSMETICOS</v>
          </cell>
          <cell r="F823">
            <v>3.7850000000000001</v>
          </cell>
          <cell r="G823" t="str">
            <v>ACTIVO</v>
          </cell>
          <cell r="H823">
            <v>246.98</v>
          </cell>
          <cell r="I823">
            <v>987.92</v>
          </cell>
        </row>
        <row r="824">
          <cell r="B824" t="str">
            <v>PT60500014</v>
          </cell>
          <cell r="C824" t="str">
            <v>3.785 L ROSHPACK LIQUIDO LIMPIA PARABRISAS</v>
          </cell>
          <cell r="D824" t="str">
            <v>PT ESPECIALIDADES</v>
          </cell>
          <cell r="E824" t="str">
            <v>COSMETICOS</v>
          </cell>
          <cell r="F824">
            <v>3.7850000000000001</v>
          </cell>
          <cell r="G824" t="str">
            <v>ACTIVO</v>
          </cell>
          <cell r="H824">
            <v>192.37</v>
          </cell>
          <cell r="I824">
            <v>769.48</v>
          </cell>
        </row>
        <row r="825">
          <cell r="B825" t="str">
            <v>PT10700015</v>
          </cell>
          <cell r="C825" t="str">
            <v>4.000 L ROSHPACK VOLTRO RAS SERIES 3 DF/DF-2 SAE 40</v>
          </cell>
          <cell r="D825" t="str">
            <v>PT A. MOT SERV PES</v>
          </cell>
          <cell r="E825" t="str">
            <v>VOLTRO RAS SERIES 3</v>
          </cell>
          <cell r="F825">
            <v>4</v>
          </cell>
          <cell r="G825" t="str">
            <v>ACTIVO</v>
          </cell>
          <cell r="H825">
            <v>349.58</v>
          </cell>
          <cell r="I825">
            <v>1398.32</v>
          </cell>
        </row>
        <row r="826">
          <cell r="B826" t="str">
            <v>PT10700016</v>
          </cell>
          <cell r="C826" t="str">
            <v>4.000 L ROSHPACK VOLTRO RAS SERIES 3 DF/DF-2 SAE 50</v>
          </cell>
          <cell r="D826" t="str">
            <v>PT A. MOT SERV PES</v>
          </cell>
          <cell r="E826" t="str">
            <v>VOLTRO RAS SERIES 3</v>
          </cell>
          <cell r="F826">
            <v>4</v>
          </cell>
          <cell r="G826" t="str">
            <v>ACTIVO</v>
          </cell>
          <cell r="H826">
            <v>349.48</v>
          </cell>
          <cell r="I826">
            <v>1397.92</v>
          </cell>
        </row>
        <row r="827">
          <cell r="B827" t="str">
            <v>PT10300014</v>
          </cell>
          <cell r="C827" t="str">
            <v>5.000 L GARRAFA VOLTRO FORCE API CI-4/SL SAE 20W-50</v>
          </cell>
          <cell r="D827" t="str">
            <v>PT A. MOT SERV PES</v>
          </cell>
          <cell r="E827" t="str">
            <v>VOLTRO FORCE</v>
          </cell>
          <cell r="F827">
            <v>5</v>
          </cell>
          <cell r="G827" t="str">
            <v>ACTIVO</v>
          </cell>
          <cell r="H827">
            <v>552.29999999999995</v>
          </cell>
          <cell r="I827">
            <v>2209.1999999999998</v>
          </cell>
        </row>
        <row r="828">
          <cell r="B828" t="str">
            <v>PT09900004</v>
          </cell>
          <cell r="C828" t="str">
            <v>5.000 L GARRAFA VOLTRO + PLUS API CI-4PLUS/SL SAE 15W-40</v>
          </cell>
          <cell r="D828" t="str">
            <v>PT A. MOT SERV PES</v>
          </cell>
          <cell r="E828" t="str">
            <v>VOLTRO + PLUS</v>
          </cell>
          <cell r="F828">
            <v>5</v>
          </cell>
          <cell r="G828" t="str">
            <v>ACTIVO</v>
          </cell>
          <cell r="H828">
            <v>547</v>
          </cell>
          <cell r="I828">
            <v>2188</v>
          </cell>
        </row>
        <row r="829">
          <cell r="B829" t="str">
            <v>PT55600004</v>
          </cell>
          <cell r="C829" t="str">
            <v>3.785 L GARRAFA ANTICONGELANTE DIESEL SUPER CONCENTRADO</v>
          </cell>
          <cell r="D829" t="str">
            <v>PT ANTICONGELANTES</v>
          </cell>
          <cell r="E829" t="str">
            <v>SUPER CONCENTRADO</v>
          </cell>
          <cell r="F829">
            <v>3.7850000000000001</v>
          </cell>
          <cell r="G829" t="str">
            <v>ACTIVO</v>
          </cell>
          <cell r="H829">
            <v>353.79</v>
          </cell>
          <cell r="I829">
            <v>1415.16</v>
          </cell>
        </row>
        <row r="830">
          <cell r="B830" t="str">
            <v>PT07900005</v>
          </cell>
          <cell r="C830" t="str">
            <v>5.000 L GARRAFA ACEITE RUN-PWR API SN SAE 20W-50</v>
          </cell>
          <cell r="D830" t="str">
            <v>PT A. MOT SERV LIG</v>
          </cell>
          <cell r="E830" t="str">
            <v>RUN-PWR</v>
          </cell>
          <cell r="F830">
            <v>5</v>
          </cell>
          <cell r="G830" t="str">
            <v>ACTIVO</v>
          </cell>
          <cell r="H830">
            <v>729.2</v>
          </cell>
          <cell r="I830">
            <v>2916.8</v>
          </cell>
        </row>
        <row r="831">
          <cell r="B831" t="str">
            <v>PT07900006</v>
          </cell>
          <cell r="C831" t="str">
            <v>5.000 L GARRAFA ACEITE RUN-PWR API SN SAE 10W-40</v>
          </cell>
          <cell r="D831" t="str">
            <v>PT A. MOT SERV LIG</v>
          </cell>
          <cell r="E831" t="str">
            <v>RUN-PWR</v>
          </cell>
          <cell r="F831">
            <v>5</v>
          </cell>
          <cell r="G831" t="str">
            <v>ACTIVO</v>
          </cell>
          <cell r="H831">
            <v>664.65</v>
          </cell>
          <cell r="I831">
            <v>2658.6</v>
          </cell>
        </row>
        <row r="832">
          <cell r="B832" t="str">
            <v>PT07900007</v>
          </cell>
          <cell r="C832" t="str">
            <v>5.000 L  GARRAFA ACEITE RUN-PWR API SN/ILSAC GF-5 SAE 5W-30</v>
          </cell>
          <cell r="D832" t="str">
            <v>PT A. MOT SERV LIG</v>
          </cell>
          <cell r="E832" t="str">
            <v>RUN-PWR</v>
          </cell>
          <cell r="F832">
            <v>5</v>
          </cell>
          <cell r="G832" t="str">
            <v>OBSOLETO</v>
          </cell>
          <cell r="H832">
            <v>641.89</v>
          </cell>
          <cell r="I832">
            <v>2567.56</v>
          </cell>
        </row>
        <row r="833">
          <cell r="B833" t="str">
            <v>PT10400016</v>
          </cell>
          <cell r="C833" t="str">
            <v>5.000 L  GARRAFA VOLTRO MAX POWER API CH-4/SJ SAE 15W-40</v>
          </cell>
          <cell r="D833" t="str">
            <v>PT A. MOT SERV PES</v>
          </cell>
          <cell r="E833" t="str">
            <v>VOLTRO MAX POWER</v>
          </cell>
          <cell r="F833">
            <v>5</v>
          </cell>
          <cell r="G833" t="str">
            <v>ACTIVO</v>
          </cell>
          <cell r="H833">
            <v>464.57</v>
          </cell>
          <cell r="I833">
            <v>1858.28</v>
          </cell>
        </row>
        <row r="834">
          <cell r="B834" t="str">
            <v>PT10400017</v>
          </cell>
          <cell r="C834" t="str">
            <v>5.000 L  GARRAFA VOLTRO MAX POWER API CH-4/SJ SAE 25W-50</v>
          </cell>
          <cell r="D834" t="str">
            <v>PT A. MOT SERV PES</v>
          </cell>
          <cell r="E834" t="str">
            <v>VOLTRO MAX POWER</v>
          </cell>
          <cell r="F834">
            <v>5</v>
          </cell>
          <cell r="G834" t="str">
            <v>ACTIVO</v>
          </cell>
          <cell r="H834">
            <v>473.95</v>
          </cell>
          <cell r="I834">
            <v>1895.8</v>
          </cell>
        </row>
        <row r="835">
          <cell r="B835" t="str">
            <v>PT07900008</v>
          </cell>
          <cell r="C835" t="str">
            <v>5.000 L GARRAFA ACEITE RUN-PWR API SN SAE 15W-40</v>
          </cell>
          <cell r="D835" t="str">
            <v>PT A. MOT SERV LIG</v>
          </cell>
          <cell r="E835" t="str">
            <v>RUN-PWR</v>
          </cell>
          <cell r="F835">
            <v>5</v>
          </cell>
          <cell r="G835" t="str">
            <v>OBSOLETO</v>
          </cell>
          <cell r="H835">
            <v>688.39</v>
          </cell>
          <cell r="I835">
            <v>2753.56</v>
          </cell>
        </row>
        <row r="836">
          <cell r="B836" t="str">
            <v>PT07000018</v>
          </cell>
          <cell r="C836" t="str">
            <v>5.000 L GARRAFA HI-ENERGY API SL SAE 25W-60</v>
          </cell>
          <cell r="D836" t="str">
            <v>PT A. MOT SERV LIG</v>
          </cell>
          <cell r="E836" t="str">
            <v>HI-ENERGY</v>
          </cell>
          <cell r="F836">
            <v>5</v>
          </cell>
          <cell r="G836" t="str">
            <v>ACTIVO</v>
          </cell>
          <cell r="H836">
            <v>533.01</v>
          </cell>
          <cell r="I836">
            <v>2132.04</v>
          </cell>
        </row>
        <row r="837">
          <cell r="B837" t="str">
            <v>PT07900009</v>
          </cell>
          <cell r="C837" t="str">
            <v>5.000L GARRAFA ACEITE RUN-PWR API SP SAE 20W-50</v>
          </cell>
          <cell r="D837" t="str">
            <v>PT A. MOT SERV LIG</v>
          </cell>
          <cell r="E837" t="str">
            <v>RUN-PWR</v>
          </cell>
          <cell r="F837">
            <v>5</v>
          </cell>
          <cell r="G837" t="str">
            <v>ACTIVO</v>
          </cell>
          <cell r="H837">
            <v>727.03</v>
          </cell>
          <cell r="I837">
            <v>2908.12</v>
          </cell>
        </row>
        <row r="838">
          <cell r="B838" t="str">
            <v>PT07900010</v>
          </cell>
          <cell r="C838" t="str">
            <v>5.000 L GARRAFA ACEITE RUN-PWR API SP/ILSAC GF-6A SAE 5W-30</v>
          </cell>
          <cell r="D838" t="str">
            <v>PT A. MOT SERV LIG</v>
          </cell>
          <cell r="E838" t="str">
            <v>RUN-PWR</v>
          </cell>
          <cell r="F838">
            <v>5</v>
          </cell>
          <cell r="G838" t="str">
            <v>ACTIVO</v>
          </cell>
          <cell r="H838">
            <v>643.37</v>
          </cell>
          <cell r="I838">
            <v>2573.48</v>
          </cell>
        </row>
        <row r="839">
          <cell r="B839" t="str">
            <v>PT07900011</v>
          </cell>
          <cell r="C839" t="str">
            <v>5.000 L GARRAFA  ACEITE RUN-PWR API SP SAE 10W-40</v>
          </cell>
          <cell r="D839" t="str">
            <v>PT A. MOT SERV LIG</v>
          </cell>
          <cell r="E839" t="str">
            <v>RUN-PWR</v>
          </cell>
          <cell r="F839">
            <v>5</v>
          </cell>
          <cell r="G839" t="str">
            <v>ACTIVO</v>
          </cell>
          <cell r="H839">
            <v>660.01</v>
          </cell>
          <cell r="I839">
            <v>2640.04</v>
          </cell>
        </row>
        <row r="840">
          <cell r="B840" t="str">
            <v>PT07900012</v>
          </cell>
          <cell r="C840" t="str">
            <v>5.000 L GARRAFA  ACEITE RUN-PWR API SP SAE 15W-40</v>
          </cell>
          <cell r="D840" t="str">
            <v>PT A. MOT SERV LIG</v>
          </cell>
          <cell r="E840" t="str">
            <v>RUN-PWR</v>
          </cell>
          <cell r="F840">
            <v>5</v>
          </cell>
          <cell r="G840" t="str">
            <v>ACTIVO</v>
          </cell>
          <cell r="H840">
            <v>684.71</v>
          </cell>
          <cell r="I840">
            <v>2738.84</v>
          </cell>
        </row>
        <row r="841">
          <cell r="B841" t="str">
            <v>PT10700017</v>
          </cell>
          <cell r="C841" t="str">
            <v>5.000 L GARRAFA VOLTRO RAS SERIES 3 DF/DF-2 SAE 40</v>
          </cell>
          <cell r="D841" t="str">
            <v>PT A. MOT SERV PES</v>
          </cell>
          <cell r="E841" t="str">
            <v>VOLTRO RAS SERIES 3</v>
          </cell>
          <cell r="F841">
            <v>5</v>
          </cell>
          <cell r="G841" t="str">
            <v>ACTIVO</v>
          </cell>
          <cell r="H841">
            <v>467.94</v>
          </cell>
          <cell r="I841">
            <v>1871.76</v>
          </cell>
        </row>
        <row r="842">
          <cell r="B842" t="str">
            <v>PT10700018</v>
          </cell>
          <cell r="C842" t="str">
            <v>5.000 L GARRAFA VOLTRO RAS SERIES 3 DF/DF-2 SAE 50</v>
          </cell>
          <cell r="D842" t="str">
            <v>PT A. MOT SERV PES</v>
          </cell>
          <cell r="E842" t="str">
            <v>VOLTRO RAS SERIES 3</v>
          </cell>
          <cell r="F842">
            <v>5</v>
          </cell>
          <cell r="G842" t="str">
            <v>ACTIVO</v>
          </cell>
          <cell r="H842">
            <v>468.1</v>
          </cell>
          <cell r="I842">
            <v>1872.4</v>
          </cell>
        </row>
        <row r="843">
          <cell r="B843" t="str">
            <v>PT08200002</v>
          </cell>
          <cell r="C843" t="str">
            <v>5.000 L GARRAFA ACEITE RUN-PWR TRI-SINTÉTICO API SP/ILSAC GF-6A SAE 5W-30</v>
          </cell>
          <cell r="D843" t="str">
            <v>PT A. MOT SERV LIG</v>
          </cell>
          <cell r="E843" t="str">
            <v>RUN-PWR TRI-SINTÉTICO</v>
          </cell>
          <cell r="F843">
            <v>5</v>
          </cell>
          <cell r="G843" t="str">
            <v>ACTIVO</v>
          </cell>
          <cell r="H843">
            <v>925.84</v>
          </cell>
          <cell r="I843">
            <v>3703.36</v>
          </cell>
        </row>
        <row r="844">
          <cell r="B844" t="str">
            <v>PT60600002</v>
          </cell>
          <cell r="C844" t="str">
            <v>0.500 L BOTELLA ADITIVO R-27 DIESEL CLEAN YECTOR</v>
          </cell>
          <cell r="D844" t="str">
            <v>PT ESPECIALIDADES</v>
          </cell>
          <cell r="E844" t="str">
            <v>DIESEL CLEAN YECTOR</v>
          </cell>
          <cell r="F844">
            <v>0.5</v>
          </cell>
          <cell r="G844" t="str">
            <v>ACTIVO</v>
          </cell>
          <cell r="H844">
            <v>77.88</v>
          </cell>
          <cell r="I844">
            <v>467.28</v>
          </cell>
        </row>
        <row r="845">
          <cell r="B845" t="str">
            <v>PT60800001</v>
          </cell>
          <cell r="C845" t="str">
            <v>0.500 L BOTELLA ADITIVO R-27 FULL TREATMENT</v>
          </cell>
          <cell r="D845" t="str">
            <v>PT ESPECIALIDADES</v>
          </cell>
          <cell r="E845" t="str">
            <v>FULL TREATMENT</v>
          </cell>
          <cell r="F845">
            <v>0.5</v>
          </cell>
          <cell r="G845" t="str">
            <v>ACTIVO</v>
          </cell>
          <cell r="H845">
            <v>145.71</v>
          </cell>
          <cell r="I845">
            <v>874.26</v>
          </cell>
        </row>
        <row r="846">
          <cell r="B846" t="str">
            <v>PT61100001</v>
          </cell>
          <cell r="C846" t="str">
            <v>0.500 L BOTELLA ADITIVO R-27 KEEP CLEAN</v>
          </cell>
          <cell r="D846" t="str">
            <v>PT ESPECIALIDADES</v>
          </cell>
          <cell r="E846" t="str">
            <v>KEEP CLEAN</v>
          </cell>
          <cell r="F846">
            <v>0.5</v>
          </cell>
          <cell r="G846" t="str">
            <v>ACTIVO</v>
          </cell>
          <cell r="H846">
            <v>82.37</v>
          </cell>
          <cell r="I846">
            <v>494.22</v>
          </cell>
        </row>
        <row r="847">
          <cell r="B847" t="str">
            <v>PT60300001</v>
          </cell>
          <cell r="C847" t="str">
            <v>0.500 L BOTELLA ADITIVO R-27 CLEAN UP</v>
          </cell>
          <cell r="D847" t="str">
            <v>PT ESPECIALIDADES</v>
          </cell>
          <cell r="E847" t="str">
            <v>CLEAN -UP</v>
          </cell>
          <cell r="F847">
            <v>0.5</v>
          </cell>
          <cell r="G847" t="str">
            <v>ACTIVO</v>
          </cell>
          <cell r="H847">
            <v>67.319999999999993</v>
          </cell>
          <cell r="I847">
            <v>403.91999999999996</v>
          </cell>
        </row>
        <row r="848">
          <cell r="B848" t="str">
            <v>PT60500015</v>
          </cell>
          <cell r="C848" t="str">
            <v>0.600 L ATOMIZADOR ABRILLANTADOR VINIL,ABRILLANTADOR HULE</v>
          </cell>
          <cell r="D848" t="str">
            <v>PT ESPECIALIDADES</v>
          </cell>
          <cell r="E848" t="str">
            <v>COSMETICOS</v>
          </cell>
          <cell r="F848">
            <v>0.6</v>
          </cell>
          <cell r="G848" t="str">
            <v>ACTIVO</v>
          </cell>
          <cell r="H848">
            <v>55.33</v>
          </cell>
          <cell r="I848">
            <v>331.98</v>
          </cell>
        </row>
        <row r="849">
          <cell r="B849" t="str">
            <v>PT60500016</v>
          </cell>
          <cell r="C849" t="str">
            <v>0.600 L ATOMIZADOR DESENGRASANTE MULTIUSOS</v>
          </cell>
          <cell r="D849" t="str">
            <v>PT ESPECIALIDADES</v>
          </cell>
          <cell r="E849" t="str">
            <v>COSMETICOS</v>
          </cell>
          <cell r="F849">
            <v>0.6</v>
          </cell>
          <cell r="G849" t="str">
            <v>ACTIVO</v>
          </cell>
          <cell r="H849">
            <v>52.86</v>
          </cell>
          <cell r="I849">
            <v>317.15999999999997</v>
          </cell>
        </row>
        <row r="850">
          <cell r="B850" t="str">
            <v>PT60500017</v>
          </cell>
          <cell r="C850" t="str">
            <v>20.000 L BIDON SHAMPOO PARA AUTOS</v>
          </cell>
          <cell r="D850" t="str">
            <v>PT ESPECIALIDADES</v>
          </cell>
          <cell r="E850" t="str">
            <v>COSMETICOS</v>
          </cell>
          <cell r="F850">
            <v>20</v>
          </cell>
          <cell r="G850" t="str">
            <v>ACTIVO</v>
          </cell>
          <cell r="H850">
            <v>1338.47</v>
          </cell>
          <cell r="I850">
            <v>1338.47</v>
          </cell>
        </row>
        <row r="851">
          <cell r="B851" t="str">
            <v>PT60500018</v>
          </cell>
          <cell r="C851" t="str">
            <v>20.000 L BIDON DESENGRASANTE MULTIUSOS</v>
          </cell>
          <cell r="D851" t="str">
            <v>PT ESPECIALIDADES</v>
          </cell>
          <cell r="E851" t="str">
            <v>COSMETICOS</v>
          </cell>
          <cell r="F851">
            <v>20</v>
          </cell>
          <cell r="G851" t="str">
            <v>ACTIVO</v>
          </cell>
          <cell r="H851">
            <v>1307.95</v>
          </cell>
          <cell r="I851">
            <v>1307.95</v>
          </cell>
        </row>
        <row r="852">
          <cell r="B852" t="str">
            <v>PT60500019</v>
          </cell>
          <cell r="C852" t="str">
            <v>20.000 L BIDON ABRILLANTADOR PARA VINIL</v>
          </cell>
          <cell r="D852" t="str">
            <v>PT ESPECIALIDADES</v>
          </cell>
          <cell r="E852" t="str">
            <v>COSMETICOS</v>
          </cell>
          <cell r="F852">
            <v>20</v>
          </cell>
          <cell r="G852" t="str">
            <v>ACTIVO</v>
          </cell>
          <cell r="H852">
            <v>1422.74</v>
          </cell>
          <cell r="I852">
            <v>1422.74</v>
          </cell>
        </row>
        <row r="853">
          <cell r="B853" t="str">
            <v>PT60500020</v>
          </cell>
          <cell r="C853" t="str">
            <v>20.000 L BIDON LIQUIDO LIMPIA PARABRISAS</v>
          </cell>
          <cell r="D853" t="str">
            <v>PT ESPECIALIDADES</v>
          </cell>
          <cell r="E853" t="str">
            <v>COSMETICOS</v>
          </cell>
          <cell r="F853">
            <v>20</v>
          </cell>
          <cell r="G853" t="str">
            <v>ACTIVO</v>
          </cell>
          <cell r="H853">
            <v>1049.8</v>
          </cell>
          <cell r="I853">
            <v>1049.8</v>
          </cell>
        </row>
        <row r="854">
          <cell r="B854" t="str">
            <v>PT07200006</v>
          </cell>
          <cell r="C854" t="str">
            <v>0.250L  BOTELLA MOTONIC 2 TIEMPOS API TC</v>
          </cell>
          <cell r="D854" t="str">
            <v>PT A. MOT SERV LIG</v>
          </cell>
          <cell r="E854" t="str">
            <v>MOTONIC 2 TIEMPOS</v>
          </cell>
          <cell r="F854">
            <v>0.25</v>
          </cell>
          <cell r="G854" t="str">
            <v>ACTIVO</v>
          </cell>
          <cell r="H854">
            <v>34.07</v>
          </cell>
          <cell r="I854">
            <v>204.42000000000002</v>
          </cell>
        </row>
        <row r="855">
          <cell r="B855" t="str">
            <v>PT08200003</v>
          </cell>
          <cell r="C855" t="str">
            <v>3.800 L PAQUETE PATROCINIO RAYADOS RUN PWR TRI-SINTÉTICO API SP/ILSAC GF-6 SAE 0W-20</v>
          </cell>
          <cell r="D855" t="str">
            <v>PT A. MOT SERV LIG</v>
          </cell>
          <cell r="E855" t="str">
            <v>RUN-PWR TRI-SINTÉTICO</v>
          </cell>
          <cell r="F855">
            <v>3.8</v>
          </cell>
          <cell r="G855" t="str">
            <v>ACTIVO</v>
          </cell>
          <cell r="H855">
            <v>608.64</v>
          </cell>
          <cell r="I855">
            <v>608.64</v>
          </cell>
        </row>
        <row r="856">
          <cell r="B856" t="str">
            <v>PT07900013</v>
          </cell>
          <cell r="C856" t="str">
            <v>3.800 L PAQUETE PATROCINIO RAYADOS RUN-PWR API SP SAE 15W-40</v>
          </cell>
          <cell r="D856" t="str">
            <v>PT A. MOT SERV LIG</v>
          </cell>
          <cell r="E856" t="str">
            <v>RUN-PWR</v>
          </cell>
          <cell r="F856">
            <v>3.8</v>
          </cell>
          <cell r="G856" t="str">
            <v>ACTIVO</v>
          </cell>
          <cell r="H856">
            <v>435.09</v>
          </cell>
          <cell r="I856">
            <v>435.09</v>
          </cell>
        </row>
        <row r="857">
          <cell r="B857" t="str">
            <v>PT07900014</v>
          </cell>
          <cell r="C857" t="str">
            <v>3.800 L PAQUETE PATROCINIO RAYADOS RUN-PWR API SP SAE 20W-50</v>
          </cell>
          <cell r="D857" t="str">
            <v>PT A. MOT SERV LIG</v>
          </cell>
          <cell r="E857" t="str">
            <v>RUN-PWR</v>
          </cell>
          <cell r="F857">
            <v>3.8</v>
          </cell>
          <cell r="G857" t="str">
            <v>ACTIVO</v>
          </cell>
          <cell r="H857">
            <v>437.91</v>
          </cell>
          <cell r="I857">
            <v>437.91</v>
          </cell>
        </row>
        <row r="858">
          <cell r="B858" t="str">
            <v>PT07900015</v>
          </cell>
          <cell r="C858" t="str">
            <v>3.800 L PAQUETE PATROCINIO RAYADOS RUN-PWR SINTÉTICO API SP SAE 5W-40</v>
          </cell>
          <cell r="D858" t="str">
            <v>PT A. MOT SERV LIG</v>
          </cell>
          <cell r="E858" t="str">
            <v>RUN-PWR SINTÉTICO</v>
          </cell>
          <cell r="F858">
            <v>3.8</v>
          </cell>
          <cell r="G858" t="str">
            <v>ACTIVO</v>
          </cell>
          <cell r="H858">
            <v>636.70000000000005</v>
          </cell>
          <cell r="I858">
            <v>636.70000000000005</v>
          </cell>
        </row>
        <row r="859">
          <cell r="B859" t="str">
            <v>PT07900016</v>
          </cell>
          <cell r="C859" t="str">
            <v>3.800 L PAQUETE PATROCINIO RAYADOS RUN-PWR SINTÉTICO API SP SAE 5W-50</v>
          </cell>
          <cell r="D859" t="str">
            <v>PT A. MOT SERV LIG</v>
          </cell>
          <cell r="E859" t="str">
            <v>RUN-PWR SINTÉTICO</v>
          </cell>
          <cell r="F859">
            <v>3.8</v>
          </cell>
          <cell r="G859" t="str">
            <v>ACTIVO</v>
          </cell>
          <cell r="H859">
            <v>636.79999999999995</v>
          </cell>
          <cell r="I859">
            <v>636.79999999999995</v>
          </cell>
        </row>
        <row r="860">
          <cell r="B860" t="str">
            <v>PT08200004</v>
          </cell>
          <cell r="C860" t="str">
            <v>3.800 L PAQUETE PATROCINIO RAYADOS RUN-PWR TRI-SINTÉTICO API SP/ILSAC GF-6A SAE 5W-30</v>
          </cell>
          <cell r="D860" t="str">
            <v>PT A. MOT SERV LIG</v>
          </cell>
          <cell r="E860" t="str">
            <v>RUN-PWR TRI-SINTÉTICO</v>
          </cell>
          <cell r="F860">
            <v>3.8</v>
          </cell>
          <cell r="G860" t="str">
            <v>ACTIVO</v>
          </cell>
          <cell r="H860">
            <v>615.05999999999995</v>
          </cell>
          <cell r="I860">
            <v>615.05999999999995</v>
          </cell>
        </row>
        <row r="861">
          <cell r="B861" t="str">
            <v>PT07900001</v>
          </cell>
          <cell r="C861" t="str">
            <v>3.800 L PPT DIABLOS RUN-PWR API SP SAE 15W-40</v>
          </cell>
          <cell r="D861" t="str">
            <v>PT A. MOT SERV LIG</v>
          </cell>
          <cell r="E861" t="str">
            <v>RUN-PWR</v>
          </cell>
          <cell r="F861">
            <v>3.8</v>
          </cell>
          <cell r="G861" t="str">
            <v>ACTIVO</v>
          </cell>
          <cell r="H861">
            <v>535.6</v>
          </cell>
          <cell r="I861">
            <v>535.6</v>
          </cell>
        </row>
        <row r="862">
          <cell r="B862" t="str">
            <v>PT07900002</v>
          </cell>
          <cell r="C862" t="str">
            <v>3.800 L PPT DIABLOS RUN-PWR API SP SAE 20W-50</v>
          </cell>
          <cell r="D862" t="str">
            <v>PT A. MOTOR A GAS</v>
          </cell>
          <cell r="E862" t="str">
            <v>RUN-PWR</v>
          </cell>
          <cell r="F862">
            <v>3.8</v>
          </cell>
          <cell r="G862" t="str">
            <v>ACTIVO</v>
          </cell>
          <cell r="H862">
            <v>539.64</v>
          </cell>
          <cell r="I862">
            <v>539.64</v>
          </cell>
        </row>
        <row r="863">
          <cell r="B863" t="str">
            <v>PT08100002</v>
          </cell>
          <cell r="C863" t="str">
            <v>3.800 L PP DIABLOS RUN-PWR SINTÉTICO API SP/ILSAC GF-6A SAE 5W-30</v>
          </cell>
          <cell r="D863" t="str">
            <v>PT A. MOT SERV LIG</v>
          </cell>
          <cell r="E863" t="str">
            <v>RUN-PWR SINTÉTICO</v>
          </cell>
          <cell r="F863">
            <v>3.8</v>
          </cell>
          <cell r="G863" t="str">
            <v>ACTIVO</v>
          </cell>
          <cell r="H863">
            <v>789.16</v>
          </cell>
          <cell r="I863">
            <v>789.16</v>
          </cell>
        </row>
        <row r="864">
          <cell r="B864" t="str">
            <v>PT60500021</v>
          </cell>
          <cell r="C864" t="str">
            <v>0.950 L ROSHPACK LIQUIDO LIMPIA PARABRISAS</v>
          </cell>
          <cell r="D864" t="str">
            <v>PT ESPECIALIDADES</v>
          </cell>
          <cell r="E864" t="str">
            <v>COSMETICOS</v>
          </cell>
          <cell r="F864">
            <v>0.95</v>
          </cell>
          <cell r="G864" t="str">
            <v>ACTIVO</v>
          </cell>
          <cell r="H864">
            <v>48.49</v>
          </cell>
          <cell r="I864">
            <v>775.84</v>
          </cell>
        </row>
        <row r="865">
          <cell r="B865" t="str">
            <v>PT60500022</v>
          </cell>
          <cell r="C865" t="str">
            <v>0.950 L ROSHPACK SHAMPOO PARA AUTOS</v>
          </cell>
          <cell r="D865" t="str">
            <v>PT ESPECIALIDADES</v>
          </cell>
          <cell r="E865" t="str">
            <v>COSMETICOS</v>
          </cell>
          <cell r="F865">
            <v>0.95</v>
          </cell>
          <cell r="G865" t="str">
            <v>ACTIVO</v>
          </cell>
          <cell r="H865">
            <v>61.4</v>
          </cell>
          <cell r="I865">
            <v>982.4</v>
          </cell>
        </row>
        <row r="866">
          <cell r="B866" t="str">
            <v>PT10700019</v>
          </cell>
          <cell r="C866" t="str">
            <v>0.950L ROSHPACK VOLTRO RAS SERIES 3 DF/DF-2  SAE 50</v>
          </cell>
          <cell r="D866" t="str">
            <v>PT A. MOT SERV PES</v>
          </cell>
          <cell r="E866" t="str">
            <v>VOLTRO RAS SERIES 3</v>
          </cell>
          <cell r="F866">
            <v>0.95</v>
          </cell>
          <cell r="G866" t="str">
            <v>ACTIVO</v>
          </cell>
          <cell r="H866">
            <v>83.83</v>
          </cell>
          <cell r="I866">
            <v>1341.28</v>
          </cell>
        </row>
        <row r="867">
          <cell r="B867" t="str">
            <v>PT10000004</v>
          </cell>
          <cell r="C867" t="str">
            <v>19.000 L CUBETA VOLTRO AMERICANFLEET API CK-4 /SN SAE 5W-40</v>
          </cell>
          <cell r="D867" t="str">
            <v>PT A. MOT SERV PES</v>
          </cell>
          <cell r="E867" t="str">
            <v>VOLTRO AMERICANFLEET</v>
          </cell>
          <cell r="F867">
            <v>19</v>
          </cell>
          <cell r="G867" t="str">
            <v>ACTIVO</v>
          </cell>
          <cell r="H867">
            <v>3725.15</v>
          </cell>
          <cell r="I867">
            <v>3725.15</v>
          </cell>
        </row>
        <row r="868">
          <cell r="B868" t="str">
            <v>PT10400018</v>
          </cell>
          <cell r="C868" t="str">
            <v>19.000 L CUBETA VOLTRO MAX POWER API CH-4/SJ SAE 15W-40</v>
          </cell>
          <cell r="D868" t="str">
            <v>PT A. MOT SERV PES</v>
          </cell>
          <cell r="E868" t="str">
            <v>VOLTRO MAX POWER</v>
          </cell>
          <cell r="F868">
            <v>19</v>
          </cell>
          <cell r="G868" t="str">
            <v>ACTIVO</v>
          </cell>
          <cell r="H868">
            <v>1690.65</v>
          </cell>
          <cell r="I868">
            <v>1690.65</v>
          </cell>
        </row>
        <row r="869">
          <cell r="B869" t="str">
            <v>PT10400019</v>
          </cell>
          <cell r="C869" t="str">
            <v>19.000 L CUBETA VOLTRO MAX POWER API CH-4/SJ SAE 25W-50</v>
          </cell>
          <cell r="D869" t="str">
            <v>PT A. MOT SERV PES</v>
          </cell>
          <cell r="E869" t="str">
            <v>VOLTRO MAX POWER</v>
          </cell>
          <cell r="F869">
            <v>19</v>
          </cell>
          <cell r="G869" t="str">
            <v>ACTIVO</v>
          </cell>
          <cell r="H869">
            <v>1728.33</v>
          </cell>
          <cell r="I869">
            <v>1728.33</v>
          </cell>
        </row>
        <row r="870">
          <cell r="B870" t="str">
            <v>PT10600005</v>
          </cell>
          <cell r="C870" t="str">
            <v>19.000 L CUBETA VOLTRO PRO API CK-4 /SN SAE 15W-40</v>
          </cell>
          <cell r="D870" t="str">
            <v>PT A. MOT SERV PES</v>
          </cell>
          <cell r="E870" t="str">
            <v>VOLTRO PRO</v>
          </cell>
          <cell r="F870">
            <v>19</v>
          </cell>
          <cell r="G870" t="str">
            <v>ACTIVO</v>
          </cell>
          <cell r="H870">
            <v>2336.77</v>
          </cell>
          <cell r="I870">
            <v>2336.77</v>
          </cell>
        </row>
        <row r="871">
          <cell r="B871" t="str">
            <v>PT55600005</v>
          </cell>
          <cell r="C871" t="str">
            <v>19.000 L CUBETA ANTICONGELANTE DIESEL SUPER CONCENTRADO</v>
          </cell>
          <cell r="D871" t="str">
            <v>PT ANTICONGELANTES</v>
          </cell>
          <cell r="E871" t="str">
            <v>SUPER CONCENTRADO</v>
          </cell>
          <cell r="F871">
            <v>19</v>
          </cell>
          <cell r="G871" t="str">
            <v>ACTIVO</v>
          </cell>
          <cell r="H871">
            <v>1732.13</v>
          </cell>
          <cell r="I871">
            <v>1732.13</v>
          </cell>
        </row>
        <row r="872">
          <cell r="B872" t="str">
            <v>PT08200005</v>
          </cell>
          <cell r="C872" t="str">
            <v>19.000 L CUBETA ACEITE RUN-PWR TRI-SINTETICO API SN PLUS/ILSAC GF-5 SAE 0W-20</v>
          </cell>
          <cell r="D872" t="str">
            <v>PT A. MOT SERV LIG</v>
          </cell>
          <cell r="E872" t="str">
            <v>RUN-PWR TRI SINTETICO</v>
          </cell>
          <cell r="F872">
            <v>19</v>
          </cell>
          <cell r="G872" t="str">
            <v>OBSOLETO</v>
          </cell>
          <cell r="H872">
            <v>4071.19</v>
          </cell>
          <cell r="I872">
            <v>4071.19</v>
          </cell>
        </row>
        <row r="873">
          <cell r="B873" t="str">
            <v>PT08200006</v>
          </cell>
          <cell r="C873" t="str">
            <v>19.000 L CUBETA ACEITE RUN-PWR TRI-SINTETICO API SN PLUS/ILSAC GF-5 SAE 5W-30</v>
          </cell>
          <cell r="D873" t="str">
            <v>PT A. MOT SERV LIG</v>
          </cell>
          <cell r="E873" t="str">
            <v>RUN-PWR TRI SINTETICO</v>
          </cell>
          <cell r="F873">
            <v>19</v>
          </cell>
          <cell r="G873" t="str">
            <v>OBSOLETO</v>
          </cell>
          <cell r="H873">
            <v>4063.02</v>
          </cell>
          <cell r="I873">
            <v>4063.02</v>
          </cell>
        </row>
        <row r="874">
          <cell r="B874" t="str">
            <v>PT08200007</v>
          </cell>
          <cell r="C874" t="str">
            <v>19.000 L CUBETA ACEITE RUN-PWR TRI-SINTETICO API SN PLUS SAE 5W-50</v>
          </cell>
          <cell r="D874" t="str">
            <v>PT A. MOT SERV LIG</v>
          </cell>
          <cell r="E874" t="str">
            <v>RUN-PWR TRI SINTETICO</v>
          </cell>
          <cell r="F874">
            <v>19</v>
          </cell>
          <cell r="G874" t="str">
            <v>OBSOLETO</v>
          </cell>
          <cell r="H874">
            <v>4016.32</v>
          </cell>
          <cell r="I874">
            <v>4016.32</v>
          </cell>
        </row>
        <row r="875">
          <cell r="B875" t="str">
            <v>PT08100007</v>
          </cell>
          <cell r="C875" t="str">
            <v>19.000 L CUBETA ACEITE RUN-PWR SINTETICO API SN PLUS/ILSAC GF-5 SAE 5W-30</v>
          </cell>
          <cell r="D875" t="str">
            <v>PT A. MOT SERV LIG</v>
          </cell>
          <cell r="E875" t="str">
            <v>RUN-PWR SINTETICO</v>
          </cell>
          <cell r="F875">
            <v>19</v>
          </cell>
          <cell r="G875" t="str">
            <v>OBSOLETO</v>
          </cell>
          <cell r="H875">
            <v>3359.79</v>
          </cell>
          <cell r="I875">
            <v>3359.79</v>
          </cell>
        </row>
        <row r="876">
          <cell r="B876" t="str">
            <v>PT07900017</v>
          </cell>
          <cell r="C876" t="str">
            <v>19.000 L CUBETA ACEITE RUN-PWR API SN SAE 10W-40</v>
          </cell>
          <cell r="D876" t="str">
            <v>PT A. MOT SERV LIG</v>
          </cell>
          <cell r="E876" t="str">
            <v>RUN-PWR</v>
          </cell>
          <cell r="F876">
            <v>19</v>
          </cell>
          <cell r="G876" t="str">
            <v>OBSOLETO</v>
          </cell>
          <cell r="H876">
            <v>2464.8000000000002</v>
          </cell>
          <cell r="I876">
            <v>2464.8000000000002</v>
          </cell>
        </row>
        <row r="877">
          <cell r="B877" t="str">
            <v>PT07900018</v>
          </cell>
          <cell r="C877" t="str">
            <v>19.000 L CUBETA ACEITE RUN-PWR API SN SAE 20W-50</v>
          </cell>
          <cell r="D877" t="str">
            <v>PT A. MOT SERV LIG</v>
          </cell>
          <cell r="E877" t="str">
            <v>RUN-PWR</v>
          </cell>
          <cell r="F877">
            <v>19</v>
          </cell>
          <cell r="G877" t="str">
            <v>OBSOLETO</v>
          </cell>
          <cell r="H877">
            <v>2702.86</v>
          </cell>
          <cell r="I877">
            <v>2702.86</v>
          </cell>
        </row>
        <row r="878">
          <cell r="B878" t="str">
            <v>PT07900019</v>
          </cell>
          <cell r="C878" t="str">
            <v>19.000 L CUBETA ACEITE RUN-PWR API SN /ILSAC GF-5 SAE 5W-30</v>
          </cell>
          <cell r="D878" t="str">
            <v>PT A. MOT SERV LIG</v>
          </cell>
          <cell r="E878" t="str">
            <v>RUN-PWR</v>
          </cell>
          <cell r="F878">
            <v>19</v>
          </cell>
          <cell r="G878" t="str">
            <v>OBSOLETO</v>
          </cell>
          <cell r="H878">
            <v>2386.35</v>
          </cell>
          <cell r="I878">
            <v>2386.35</v>
          </cell>
        </row>
        <row r="879">
          <cell r="B879" t="str">
            <v>PT08100008</v>
          </cell>
          <cell r="C879" t="str">
            <v>19.000 L CUBETA ACEITE RUN-PWR SINTETICO API SN SAE 5W-50</v>
          </cell>
          <cell r="D879" t="str">
            <v>PT A. MOT SERV LIG</v>
          </cell>
          <cell r="E879" t="str">
            <v>RUN-PWR SINTETICO</v>
          </cell>
          <cell r="F879">
            <v>19</v>
          </cell>
          <cell r="G879" t="str">
            <v>OBSOLETO</v>
          </cell>
          <cell r="H879">
            <v>3499.9</v>
          </cell>
          <cell r="I879">
            <v>3499.9</v>
          </cell>
        </row>
        <row r="880">
          <cell r="B880" t="str">
            <v>PT08100009</v>
          </cell>
          <cell r="C880" t="str">
            <v>19.000 L CUBETA ACEITE RUN-PWR SINTETICO API SN SAE 5W-40</v>
          </cell>
          <cell r="D880" t="str">
            <v>PT A. MOT SERV LIG</v>
          </cell>
          <cell r="E880" t="str">
            <v>RUN-PWR SINTETICO</v>
          </cell>
          <cell r="F880">
            <v>19</v>
          </cell>
          <cell r="G880" t="str">
            <v>OBSOLETO</v>
          </cell>
          <cell r="H880">
            <v>3317.86</v>
          </cell>
          <cell r="I880">
            <v>3317.86</v>
          </cell>
        </row>
        <row r="881">
          <cell r="B881" t="str">
            <v>PT11300001</v>
          </cell>
          <cell r="C881" t="str">
            <v>19.000 L CUBETA  CVTF PARA TRANSMISION CONTINUAMENTE VARIABLE</v>
          </cell>
          <cell r="D881" t="str">
            <v>PT A.TRANSMISIONES</v>
          </cell>
          <cell r="E881" t="str">
            <v>CVTF</v>
          </cell>
          <cell r="F881">
            <v>19</v>
          </cell>
          <cell r="G881" t="str">
            <v>ACTIVO</v>
          </cell>
          <cell r="H881">
            <v>3453.54</v>
          </cell>
          <cell r="I881">
            <v>3453.54</v>
          </cell>
        </row>
        <row r="882">
          <cell r="B882" t="str">
            <v>PT10700020</v>
          </cell>
          <cell r="C882" t="str">
            <v>19.000L CUBETA VOLTRO RAS SERIES 3 DF/DF-2 SAE 40</v>
          </cell>
          <cell r="D882" t="str">
            <v>PT A. MOT SERV PES</v>
          </cell>
          <cell r="E882" t="str">
            <v>VOLTRO RAS SERIES 3</v>
          </cell>
          <cell r="F882">
            <v>19</v>
          </cell>
          <cell r="G882" t="str">
            <v>ACTIVO</v>
          </cell>
          <cell r="H882">
            <v>1703.52</v>
          </cell>
          <cell r="I882">
            <v>1703.52</v>
          </cell>
        </row>
        <row r="883">
          <cell r="B883" t="str">
            <v>PT10700021</v>
          </cell>
          <cell r="C883" t="str">
            <v>19.000L CUBETA VOLTRO RAS SERIES 3 DF/DF-2 SAE 50</v>
          </cell>
          <cell r="D883" t="str">
            <v>PT A. MOT SERV PES</v>
          </cell>
          <cell r="E883" t="str">
            <v>VOLTRO RAS SERIES 3</v>
          </cell>
          <cell r="F883">
            <v>19</v>
          </cell>
          <cell r="G883" t="str">
            <v>ACTIVO</v>
          </cell>
          <cell r="H883">
            <v>1706.2</v>
          </cell>
          <cell r="I883">
            <v>1706.2</v>
          </cell>
        </row>
        <row r="884">
          <cell r="B884" t="str">
            <v>PT10400020</v>
          </cell>
          <cell r="C884" t="str">
            <v>19.000L CUBETA VOLTRO MAX POWER API CH-4/SJ SAE 25W-60</v>
          </cell>
          <cell r="D884" t="str">
            <v>PT A. MOT SERV PES</v>
          </cell>
          <cell r="E884" t="str">
            <v>VOLTRO MAX POWER</v>
          </cell>
          <cell r="F884">
            <v>19</v>
          </cell>
          <cell r="G884" t="str">
            <v>ACTIVO</v>
          </cell>
          <cell r="H884">
            <v>1998.89</v>
          </cell>
          <cell r="I884">
            <v>1998.89</v>
          </cell>
        </row>
        <row r="885">
          <cell r="B885" t="str">
            <v>PT10000005</v>
          </cell>
          <cell r="C885" t="str">
            <v>200.000 L TAMBOR VOLTRO AMERICANFLEET API CK/4/SN SAE 5W-40</v>
          </cell>
          <cell r="D885" t="str">
            <v>PT A. MOT SERV PES</v>
          </cell>
          <cell r="E885" t="str">
            <v>VOLTRO AMERICANFLEET</v>
          </cell>
          <cell r="F885">
            <v>200</v>
          </cell>
          <cell r="G885" t="str">
            <v>ACTIVO</v>
          </cell>
          <cell r="H885">
            <v>38760.620000000003</v>
          </cell>
          <cell r="I885">
            <v>38760.620000000003</v>
          </cell>
        </row>
        <row r="886">
          <cell r="B886" t="str">
            <v>PT10400021</v>
          </cell>
          <cell r="C886" t="str">
            <v>200.000 L TAMBOR VOLTRO MAX POWER API CH-4/SJ SAE 15W-40</v>
          </cell>
          <cell r="D886" t="str">
            <v>PT A. MOT SERV PES</v>
          </cell>
          <cell r="E886" t="str">
            <v>VOLTRO MAX POWER</v>
          </cell>
          <cell r="F886">
            <v>200</v>
          </cell>
          <cell r="G886" t="str">
            <v>ACTIVO</v>
          </cell>
          <cell r="H886">
            <v>17898.490000000002</v>
          </cell>
          <cell r="I886">
            <v>17898.490000000002</v>
          </cell>
        </row>
        <row r="887">
          <cell r="B887" t="str">
            <v>PT10600006</v>
          </cell>
          <cell r="C887" t="str">
            <v>200.000 L TAMBOR VOLTRO PRO API CK-4/SN SAE 15W-40</v>
          </cell>
          <cell r="D887" t="str">
            <v>PT A. MOT SERV PES</v>
          </cell>
          <cell r="E887" t="str">
            <v>VOLTRO PRO</v>
          </cell>
          <cell r="F887">
            <v>200</v>
          </cell>
          <cell r="G887" t="str">
            <v>ACTIVO</v>
          </cell>
          <cell r="H887">
            <v>24698.58</v>
          </cell>
          <cell r="I887">
            <v>24698.58</v>
          </cell>
        </row>
        <row r="888">
          <cell r="B888" t="str">
            <v>PT10400022</v>
          </cell>
          <cell r="C888" t="str">
            <v>200.000 L TAMBOR VOLTRO MAX POWER API CH-4/SJ SAE 25W-50</v>
          </cell>
          <cell r="D888" t="str">
            <v>PT A. MOT SERV PES</v>
          </cell>
          <cell r="E888" t="str">
            <v>VOLTRO MAX POWER</v>
          </cell>
          <cell r="F888">
            <v>200</v>
          </cell>
          <cell r="G888" t="str">
            <v>ACTIVO</v>
          </cell>
          <cell r="H888">
            <v>18299.64</v>
          </cell>
          <cell r="I888">
            <v>18299.64</v>
          </cell>
        </row>
        <row r="889">
          <cell r="B889" t="str">
            <v>PT55600006</v>
          </cell>
          <cell r="C889" t="str">
            <v>200.000 L TAMBOR ANTICONGELANTE DIESEL SUPER CONCENTRADO</v>
          </cell>
          <cell r="D889" t="str">
            <v>PT ANTICONGELANTES</v>
          </cell>
          <cell r="E889" t="str">
            <v>SUPER CONCENTRADO</v>
          </cell>
          <cell r="F889">
            <v>200</v>
          </cell>
          <cell r="G889" t="str">
            <v>ACTIVO</v>
          </cell>
          <cell r="H889">
            <v>18032.54</v>
          </cell>
          <cell r="I889">
            <v>18032.54</v>
          </cell>
        </row>
        <row r="890">
          <cell r="B890" t="str">
            <v>PT08200012</v>
          </cell>
          <cell r="C890" t="str">
            <v>200.000 L TAMBOR ACEITE RUN-PWR TRI-SINTETICO API SN PLUS/ILSAC GF-5 SAE 5W-30</v>
          </cell>
          <cell r="D890" t="str">
            <v>PT A. MOT SERV LIG</v>
          </cell>
          <cell r="E890" t="str">
            <v>RUN-PWR TRI SINTETICO</v>
          </cell>
          <cell r="F890">
            <v>200</v>
          </cell>
          <cell r="G890" t="str">
            <v>OBSOLETO</v>
          </cell>
          <cell r="H890">
            <v>42743.35</v>
          </cell>
          <cell r="I890">
            <v>42743.35</v>
          </cell>
        </row>
        <row r="891">
          <cell r="B891" t="str">
            <v>PT08100012</v>
          </cell>
          <cell r="C891" t="str">
            <v>200.000 L TAMBOR ACEITE RUN-PWR SINTETICO API SN/ILSAC GF-5 SAE 5W-30</v>
          </cell>
          <cell r="D891" t="str">
            <v>PT A. MOT SERV LIG</v>
          </cell>
          <cell r="E891" t="str">
            <v>RUN-PWR SINTETICO</v>
          </cell>
          <cell r="F891">
            <v>200</v>
          </cell>
          <cell r="G891" t="str">
            <v>OBSOLETO</v>
          </cell>
          <cell r="H891">
            <v>35340.81</v>
          </cell>
          <cell r="I891">
            <v>35340.81</v>
          </cell>
        </row>
        <row r="892">
          <cell r="B892" t="str">
            <v>PT07900021</v>
          </cell>
          <cell r="C892" t="str">
            <v>200.000 L TAMBOR ACEITE RUN-PWR API SN SAE 20W-50</v>
          </cell>
          <cell r="D892" t="str">
            <v>PT A. MOT SERV LIG</v>
          </cell>
          <cell r="E892" t="str">
            <v>RUN-PWR</v>
          </cell>
          <cell r="F892">
            <v>200</v>
          </cell>
          <cell r="G892" t="str">
            <v>OBSOLETO</v>
          </cell>
          <cell r="H892">
            <v>28551.7</v>
          </cell>
          <cell r="I892">
            <v>28551.7</v>
          </cell>
        </row>
        <row r="893">
          <cell r="B893" t="str">
            <v>PT07900022</v>
          </cell>
          <cell r="C893" t="str">
            <v>200.000 L TAMBOR ACEITE RUN-PWR API SN/ILSAC GF-5 SAE 5W-30</v>
          </cell>
          <cell r="D893" t="str">
            <v>PT A. MOT SERV LIG</v>
          </cell>
          <cell r="E893" t="str">
            <v>RUN-PWR</v>
          </cell>
          <cell r="F893">
            <v>200</v>
          </cell>
          <cell r="G893" t="str">
            <v>OBSOLETO</v>
          </cell>
          <cell r="H893">
            <v>25013.4</v>
          </cell>
          <cell r="I893">
            <v>25013.4</v>
          </cell>
        </row>
        <row r="894">
          <cell r="B894" t="str">
            <v>PT11300002</v>
          </cell>
          <cell r="C894" t="str">
            <v>200.000 L TAMBOR CVTF PARA TRANSMISION CONTINUAMENTE VARIABLE</v>
          </cell>
          <cell r="D894" t="str">
            <v>PT A.TRANSMISIONES</v>
          </cell>
          <cell r="E894" t="str">
            <v>CVTF</v>
          </cell>
          <cell r="F894">
            <v>200</v>
          </cell>
          <cell r="G894" t="str">
            <v>ACTIVO</v>
          </cell>
          <cell r="H894">
            <v>36178.43</v>
          </cell>
          <cell r="I894">
            <v>36178.43</v>
          </cell>
        </row>
        <row r="895">
          <cell r="B895" t="str">
            <v>PT07900023</v>
          </cell>
          <cell r="C895" t="str">
            <v>200.000 L TAMBOR ACEITE RUN-PWR  API SN  SAE 15W-40</v>
          </cell>
          <cell r="D895" t="str">
            <v>PT A. MOT SERV LIG</v>
          </cell>
          <cell r="E895" t="str">
            <v>RUN-PWR</v>
          </cell>
          <cell r="F895">
            <v>200</v>
          </cell>
          <cell r="G895" t="str">
            <v>OBSOLETO</v>
          </cell>
          <cell r="H895">
            <v>26888.15</v>
          </cell>
          <cell r="I895">
            <v>26888.15</v>
          </cell>
        </row>
        <row r="896">
          <cell r="B896" t="str">
            <v>PT60500023</v>
          </cell>
          <cell r="C896" t="str">
            <v>200.000 L TAMBOR LIQUIDO LIMPIA PARABRISAS USO DIRECTO</v>
          </cell>
          <cell r="D896" t="str">
            <v>PT ESPECIALIDADES</v>
          </cell>
          <cell r="E896" t="str">
            <v>COSMETICOS</v>
          </cell>
          <cell r="F896">
            <v>200</v>
          </cell>
          <cell r="G896" t="str">
            <v>ACTIVO</v>
          </cell>
          <cell r="H896">
            <v>6309.28</v>
          </cell>
          <cell r="I896">
            <v>6309.28</v>
          </cell>
        </row>
        <row r="897">
          <cell r="B897" t="str">
            <v>PT60500024</v>
          </cell>
          <cell r="C897" t="str">
            <v>200.000 L TAMBOR DESENGRASANTE MULTIUSOS</v>
          </cell>
          <cell r="D897" t="str">
            <v>PT ESPECIALIDADES</v>
          </cell>
          <cell r="E897" t="str">
            <v>COSMETICOS</v>
          </cell>
          <cell r="F897">
            <v>200</v>
          </cell>
          <cell r="G897" t="str">
            <v>ACTIVO</v>
          </cell>
          <cell r="H897">
            <v>12591.62</v>
          </cell>
          <cell r="I897">
            <v>12591.62</v>
          </cell>
        </row>
        <row r="898">
          <cell r="B898" t="str">
            <v>PT60500025</v>
          </cell>
          <cell r="C898" t="str">
            <v>200.000 L TAMBOR ABRILLANTADOR PARA VINIL</v>
          </cell>
          <cell r="D898" t="str">
            <v>PT ESPECIALIDADES</v>
          </cell>
          <cell r="E898" t="str">
            <v>COSMETICOS</v>
          </cell>
          <cell r="F898">
            <v>200</v>
          </cell>
          <cell r="G898" t="str">
            <v>ACTIVO</v>
          </cell>
          <cell r="H898">
            <v>13358.48</v>
          </cell>
          <cell r="I898">
            <v>13358.48</v>
          </cell>
        </row>
        <row r="899">
          <cell r="B899" t="str">
            <v>PT60500026</v>
          </cell>
          <cell r="C899" t="str">
            <v>200.000 L TAMBOR SHAMPOO PARA AUTOS</v>
          </cell>
          <cell r="D899" t="str">
            <v>PT ESPECIALIDADES</v>
          </cell>
          <cell r="E899" t="str">
            <v>COSMETICOS</v>
          </cell>
          <cell r="F899">
            <v>200</v>
          </cell>
          <cell r="G899" t="str">
            <v>ACTIVO</v>
          </cell>
          <cell r="H899">
            <v>12805.8</v>
          </cell>
          <cell r="I899">
            <v>12805.8</v>
          </cell>
        </row>
        <row r="900">
          <cell r="B900" t="str">
            <v>PT08100015</v>
          </cell>
          <cell r="C900" t="str">
            <v>200.000 L TAMBOR ACEITE RUN-PWR SINTÉTICO API SN PLUS/ILSAC GF-5 SAE 10W-30</v>
          </cell>
          <cell r="D900" t="str">
            <v>PT A. MOT SERV LIG</v>
          </cell>
          <cell r="E900" t="str">
            <v>RUN-PWR SINTETICO</v>
          </cell>
          <cell r="F900">
            <v>200</v>
          </cell>
          <cell r="G900" t="str">
            <v>OBSOLETO</v>
          </cell>
          <cell r="H900">
            <v>35708.94</v>
          </cell>
          <cell r="I900">
            <v>35708.94</v>
          </cell>
        </row>
        <row r="901">
          <cell r="B901" t="str">
            <v>PT07000019</v>
          </cell>
          <cell r="C901" t="str">
            <v>200.000 L TAMBOR HI-ENERGY API SL SAE 25W-50</v>
          </cell>
          <cell r="D901" t="str">
            <v>PT A. MOT SERV LIG</v>
          </cell>
          <cell r="E901" t="str">
            <v>HI-ENERGY</v>
          </cell>
          <cell r="F901">
            <v>200</v>
          </cell>
          <cell r="G901" t="str">
            <v>ACTIVO</v>
          </cell>
          <cell r="H901">
            <v>22094.87</v>
          </cell>
          <cell r="I901">
            <v>22094.87</v>
          </cell>
        </row>
        <row r="902">
          <cell r="B902" t="str">
            <v>PT07000020</v>
          </cell>
          <cell r="C902" t="str">
            <v>200.000 L TAMBOR HI-ENERGY API SL SAE 25W-60</v>
          </cell>
          <cell r="D902" t="str">
            <v>PT A. MOT SERV LIG</v>
          </cell>
          <cell r="E902" t="str">
            <v>HI-ENERGY</v>
          </cell>
          <cell r="F902">
            <v>200</v>
          </cell>
          <cell r="G902" t="str">
            <v>ACTIVO</v>
          </cell>
          <cell r="H902">
            <v>22036.560000000001</v>
          </cell>
          <cell r="I902">
            <v>22036.560000000001</v>
          </cell>
        </row>
        <row r="903">
          <cell r="B903" t="str">
            <v>PT07900024</v>
          </cell>
          <cell r="C903" t="str">
            <v>200.000 L TAMBOR ACEITE RUN-PWR API SP/ILSAC GF-6A SAE 5W-30</v>
          </cell>
          <cell r="D903" t="str">
            <v>PT A. MOT SERV LIG</v>
          </cell>
          <cell r="E903" t="str">
            <v>RUN-PWR</v>
          </cell>
          <cell r="F903">
            <v>200</v>
          </cell>
          <cell r="G903" t="str">
            <v>ACTIVO</v>
          </cell>
          <cell r="H903">
            <v>25071.93</v>
          </cell>
          <cell r="I903">
            <v>25071.93</v>
          </cell>
        </row>
        <row r="904">
          <cell r="B904" t="str">
            <v>PT07900025</v>
          </cell>
          <cell r="C904" t="str">
            <v>200.000 L TAMBOR ACEITE RUN-PWR API SP SAE 10W-40</v>
          </cell>
          <cell r="D904" t="str">
            <v>PT A. MOT SERV LIG</v>
          </cell>
          <cell r="E904" t="str">
            <v>RUN-PWR</v>
          </cell>
          <cell r="F904">
            <v>200</v>
          </cell>
          <cell r="G904" t="str">
            <v>ACTIVO</v>
          </cell>
          <cell r="H904">
            <v>25737.74</v>
          </cell>
          <cell r="I904">
            <v>25737.74</v>
          </cell>
        </row>
        <row r="905">
          <cell r="B905" t="str">
            <v>PT07900026</v>
          </cell>
          <cell r="C905" t="str">
            <v>200.000 L TAMBOR ACEITE RUN-PWR API SP SAE 15W-40</v>
          </cell>
          <cell r="D905" t="str">
            <v>PT A. MOT SERV LIG</v>
          </cell>
          <cell r="E905" t="str">
            <v>RUN-PWR</v>
          </cell>
          <cell r="F905">
            <v>200</v>
          </cell>
          <cell r="G905" t="str">
            <v>ACTIVO</v>
          </cell>
          <cell r="H905">
            <v>26735.98</v>
          </cell>
          <cell r="I905">
            <v>26735.98</v>
          </cell>
        </row>
        <row r="906">
          <cell r="B906" t="str">
            <v>PT07900027</v>
          </cell>
          <cell r="C906" t="str">
            <v>200.000 L TAMBOR ACEITE RUN-PWR API SP SAE 20W-50</v>
          </cell>
          <cell r="D906" t="str">
            <v>PT A. MOT SERV LIG</v>
          </cell>
          <cell r="E906" t="str">
            <v>RUN-PWR</v>
          </cell>
          <cell r="F906">
            <v>200</v>
          </cell>
          <cell r="G906" t="str">
            <v>ACTIVO</v>
          </cell>
          <cell r="H906">
            <v>28464.28</v>
          </cell>
          <cell r="I906">
            <v>28464.28</v>
          </cell>
        </row>
        <row r="907">
          <cell r="B907" t="str">
            <v>PT08100016</v>
          </cell>
          <cell r="C907" t="str">
            <v>200.000 L TAMBOR  ACEITE RUN-PWR SINTÉTICO API SP/ILSAC GF-6A SAE 5W-30</v>
          </cell>
          <cell r="D907" t="str">
            <v>PT A. MOT SERV LIG</v>
          </cell>
          <cell r="E907" t="str">
            <v>RUN-PWR SINTÉTICO</v>
          </cell>
          <cell r="F907">
            <v>200</v>
          </cell>
          <cell r="G907" t="str">
            <v>ACTIVO</v>
          </cell>
          <cell r="H907">
            <v>42257.25</v>
          </cell>
          <cell r="I907">
            <v>42257.25</v>
          </cell>
        </row>
        <row r="908">
          <cell r="B908" t="str">
            <v>PT08100017</v>
          </cell>
          <cell r="C908" t="str">
            <v>200.000 L TAMBOR ACEITE RUN-PWR SINTÉTICO API SP SAE 5W-50</v>
          </cell>
          <cell r="D908" t="str">
            <v>PT A. MOT SERV LIG</v>
          </cell>
          <cell r="E908" t="str">
            <v>RUN-PWR SINTÉTICO</v>
          </cell>
          <cell r="F908">
            <v>200</v>
          </cell>
          <cell r="G908" t="str">
            <v>ACTIVO</v>
          </cell>
          <cell r="H908">
            <v>41876.050000000003</v>
          </cell>
          <cell r="I908">
            <v>41876.050000000003</v>
          </cell>
        </row>
        <row r="909">
          <cell r="B909" t="str">
            <v>PT08100018</v>
          </cell>
          <cell r="C909" t="str">
            <v>200.000 L TAMBOR ACEITE RUN-PWR SINTÉTICO API SP/ILSAC GF-6A SAE 10W-30</v>
          </cell>
          <cell r="D909" t="str">
            <v>PT A. MOT SERV LIG</v>
          </cell>
          <cell r="E909" t="str">
            <v>RUN-PWR SINTÉTICO</v>
          </cell>
          <cell r="F909">
            <v>200</v>
          </cell>
          <cell r="G909" t="str">
            <v>ACTIVO</v>
          </cell>
          <cell r="H909">
            <v>43177.05</v>
          </cell>
          <cell r="I909">
            <v>43177.05</v>
          </cell>
        </row>
        <row r="910">
          <cell r="B910" t="str">
            <v>PT08100001</v>
          </cell>
          <cell r="C910" t="str">
            <v>200.000 L TAMBOR ACEITE RUN-PWR SINTÉTICO API SP SAE 5W-40</v>
          </cell>
          <cell r="D910" t="str">
            <v>PT A. MOT SERV LIG</v>
          </cell>
          <cell r="E910" t="str">
            <v>RUN-PWR SINTÉTICO</v>
          </cell>
          <cell r="F910">
            <v>200</v>
          </cell>
          <cell r="G910" t="str">
            <v>ACTIVO</v>
          </cell>
          <cell r="H910">
            <v>42922.86</v>
          </cell>
          <cell r="I910">
            <v>42922.86</v>
          </cell>
        </row>
        <row r="911">
          <cell r="B911" t="str">
            <v>PT08200014</v>
          </cell>
          <cell r="C911" t="str">
            <v>200.000 L TAMBOR ACEITE RUN-PWR TRI-SINTETICO API SP/ILSAC GF-6A SAE 5W-30</v>
          </cell>
          <cell r="D911" t="str">
            <v>PT A. MOT SERV LIG</v>
          </cell>
          <cell r="E911" t="str">
            <v>RUN-PWR TRI-SINTÉTICO</v>
          </cell>
          <cell r="F911">
            <v>200</v>
          </cell>
          <cell r="G911" t="str">
            <v>ACTIVO</v>
          </cell>
          <cell r="H911">
            <v>39912.35</v>
          </cell>
          <cell r="I911">
            <v>39912.35</v>
          </cell>
        </row>
        <row r="912">
          <cell r="B912" t="str">
            <v>PT08200015</v>
          </cell>
          <cell r="C912" t="str">
            <v>200.000 L TAMBOR ACEITE RUN-PWR TRI-SINTÉTICO API SP/ILSAC GF-6A SAE 0W-20</v>
          </cell>
          <cell r="D912" t="str">
            <v>PT A. MOT SERV LIG</v>
          </cell>
          <cell r="E912" t="str">
            <v>RUN-PWR TRI-SINTÉTICO</v>
          </cell>
          <cell r="F912">
            <v>200</v>
          </cell>
          <cell r="G912" t="str">
            <v>ACTIVO</v>
          </cell>
          <cell r="H912">
            <v>40194.050000000003</v>
          </cell>
          <cell r="I912">
            <v>40194.050000000003</v>
          </cell>
        </row>
        <row r="913">
          <cell r="B913" t="str">
            <v>PT08200016</v>
          </cell>
          <cell r="C913" t="str">
            <v>200.000 L TAMBOR ACEITE RUN-PWR TRI-SINTÉTICO API SP SAE 5W-50</v>
          </cell>
          <cell r="D913" t="str">
            <v>PT A. MOT SERV LIG</v>
          </cell>
          <cell r="E913" t="str">
            <v>RUN-PWR TRI-SINTÉTICO</v>
          </cell>
          <cell r="F913">
            <v>200</v>
          </cell>
          <cell r="G913" t="str">
            <v>ACTIVO</v>
          </cell>
          <cell r="H913">
            <v>39692.33</v>
          </cell>
          <cell r="I913">
            <v>39692.33</v>
          </cell>
        </row>
        <row r="914">
          <cell r="B914" t="str">
            <v>PT10700022</v>
          </cell>
          <cell r="C914" t="str">
            <v>200.000L TAMBOR VOLTRO RAS SERIES 3 DF/DF-2 SAE 50</v>
          </cell>
          <cell r="D914" t="str">
            <v>PT A. MOT SERV PES</v>
          </cell>
          <cell r="E914" t="str">
            <v>VOLTRO RAS SERIES 3</v>
          </cell>
          <cell r="F914">
            <v>200</v>
          </cell>
          <cell r="G914" t="str">
            <v>ACTIVO</v>
          </cell>
          <cell r="H914">
            <v>18060.8</v>
          </cell>
          <cell r="I914">
            <v>18060.8</v>
          </cell>
        </row>
        <row r="915">
          <cell r="B915" t="str">
            <v>PT10700023</v>
          </cell>
          <cell r="C915" t="str">
            <v>  200.000L TAMBOR VOLTRO RAS SERIES 3 DF/DF-2 SAE 40</v>
          </cell>
          <cell r="D915" t="str">
            <v>PT A. MOT SERV PES</v>
          </cell>
          <cell r="E915" t="str">
            <v>VOLTRO RAS SERIES 3</v>
          </cell>
          <cell r="F915">
            <v>200</v>
          </cell>
          <cell r="G915" t="str">
            <v>ACTIVO</v>
          </cell>
          <cell r="H915">
            <v>18032.59</v>
          </cell>
          <cell r="I915">
            <v>18032.59</v>
          </cell>
        </row>
        <row r="916">
          <cell r="B916" t="str">
            <v>PT08200030</v>
          </cell>
          <cell r="C916" t="str">
            <v>200.000 L TAMBOR VOLTRO MAX POWER API CH-4/SJ SAE 25W-60</v>
          </cell>
          <cell r="D916" t="str">
            <v>PT A. MOT SERV PES</v>
          </cell>
          <cell r="E916" t="str">
            <v>VOLTRO MAX POWER</v>
          </cell>
          <cell r="F916">
            <v>200</v>
          </cell>
          <cell r="G916" t="str">
            <v>ACTIVO</v>
          </cell>
          <cell r="H916">
            <v>23392.3</v>
          </cell>
          <cell r="I916">
            <v>23392.3</v>
          </cell>
        </row>
        <row r="917">
          <cell r="B917" t="str">
            <v>PT10200001</v>
          </cell>
          <cell r="C917" t="str">
            <v>200.000L TAMBOR VOLTRO FA-4 API FA-4 SAE 10W-30</v>
          </cell>
          <cell r="D917" t="str">
            <v>PT A. MOT SERV PES</v>
          </cell>
          <cell r="E917" t="str">
            <v xml:space="preserve">VOLTRO </v>
          </cell>
          <cell r="F917">
            <v>200</v>
          </cell>
          <cell r="G917" t="str">
            <v>ACTIVO</v>
          </cell>
          <cell r="H917">
            <v>35375.33</v>
          </cell>
          <cell r="I917">
            <v>35375.33</v>
          </cell>
        </row>
        <row r="918">
          <cell r="B918" t="str">
            <v>PT10500002</v>
          </cell>
          <cell r="C918" t="str">
            <v>200.000 L TAMBOR VOLTRO MD API CK-4 SAE 10W-40</v>
          </cell>
          <cell r="D918" t="str">
            <v>PT A. MOT SERV PES</v>
          </cell>
          <cell r="E918" t="str">
            <v xml:space="preserve">VOLTRO </v>
          </cell>
          <cell r="F918">
            <v>200</v>
          </cell>
          <cell r="G918" t="str">
            <v>ACTIVO</v>
          </cell>
          <cell r="H918">
            <v>28949.96</v>
          </cell>
          <cell r="I918">
            <v>28949.96</v>
          </cell>
        </row>
        <row r="919">
          <cell r="B919" t="str">
            <v>PT10000006</v>
          </cell>
          <cell r="C919" t="str">
            <v>1.000 L GRANEL VOLTRO AMERICANFLEET API CK/4 /SN SAE 5W-40</v>
          </cell>
          <cell r="D919" t="str">
            <v>PT A. MOT SERV PES</v>
          </cell>
          <cell r="E919" t="str">
            <v>VOLTRO AMERICANFLEET</v>
          </cell>
          <cell r="F919">
            <v>1</v>
          </cell>
          <cell r="G919" t="str">
            <v>ACTIVO</v>
          </cell>
          <cell r="H919">
            <v>185.57</v>
          </cell>
          <cell r="I919">
            <v>185570</v>
          </cell>
        </row>
        <row r="920">
          <cell r="B920" t="str">
            <v>PT10600007</v>
          </cell>
          <cell r="C920" t="str">
            <v>1.000 L GRANEL VOLTRO PRO API CK/4 /SN SAE 15W-40</v>
          </cell>
          <cell r="D920" t="str">
            <v>PT A. MOT SERV PES</v>
          </cell>
          <cell r="E920" t="str">
            <v>VOLTRO PRO</v>
          </cell>
          <cell r="F920">
            <v>1</v>
          </cell>
          <cell r="G920" t="str">
            <v>ACTIVO</v>
          </cell>
          <cell r="H920">
            <v>115.26</v>
          </cell>
          <cell r="I920">
            <v>115260</v>
          </cell>
        </row>
        <row r="921">
          <cell r="B921" t="str">
            <v>PT10400023</v>
          </cell>
          <cell r="C921" t="str">
            <v>1.000 L GRANEL VOLTRO MAX POWER API CH/4/SJ SAE 15W-40</v>
          </cell>
          <cell r="D921" t="str">
            <v>PT A. MOT SERV PES</v>
          </cell>
          <cell r="E921" t="str">
            <v>VOLTRO MAX POWER</v>
          </cell>
          <cell r="F921">
            <v>1</v>
          </cell>
          <cell r="G921" t="str">
            <v>ACTIVO</v>
          </cell>
          <cell r="H921">
            <v>86.36</v>
          </cell>
          <cell r="I921">
            <v>86360</v>
          </cell>
        </row>
        <row r="922">
          <cell r="B922" t="str">
            <v>PT10400024</v>
          </cell>
          <cell r="C922" t="str">
            <v>1.000 L GRANEL VOLTRO MAX POWER API CH/4/SJ SAE 25W-50</v>
          </cell>
          <cell r="D922" t="str">
            <v>PT A. MOT SERV PES</v>
          </cell>
          <cell r="E922" t="str">
            <v>VOLTRO MAX POWER</v>
          </cell>
          <cell r="F922">
            <v>1</v>
          </cell>
          <cell r="G922" t="str">
            <v>ACTIVO</v>
          </cell>
          <cell r="H922">
            <v>91.35</v>
          </cell>
          <cell r="I922">
            <v>91350</v>
          </cell>
        </row>
        <row r="923">
          <cell r="B923" t="str">
            <v>PT55600007</v>
          </cell>
          <cell r="C923" t="str">
            <v>1.000 L GRANEL ANTICONGELANTE DIESEL SUPER CONCENTRADO</v>
          </cell>
          <cell r="D923" t="str">
            <v>PT ANTICONGELANTES</v>
          </cell>
          <cell r="E923" t="str">
            <v>SUPER CONCENTRADO</v>
          </cell>
          <cell r="F923">
            <v>1</v>
          </cell>
          <cell r="G923" t="str">
            <v>ACTIVO</v>
          </cell>
          <cell r="H923">
            <v>100.25</v>
          </cell>
          <cell r="I923">
            <v>100250</v>
          </cell>
        </row>
        <row r="924">
          <cell r="B924" t="str">
            <v>PT60500027</v>
          </cell>
          <cell r="C924" t="str">
            <v>1.000 L GRANEL ABRILLANTADOR PARA VINIL</v>
          </cell>
          <cell r="D924" t="str">
            <v>PT ESPECIALIDADES</v>
          </cell>
          <cell r="E924" t="str">
            <v>COSMETICOS</v>
          </cell>
          <cell r="F924">
            <v>1</v>
          </cell>
          <cell r="G924" t="str">
            <v>ACTIVO</v>
          </cell>
          <cell r="H924">
            <v>62.84</v>
          </cell>
          <cell r="I924">
            <v>62840</v>
          </cell>
        </row>
        <row r="925">
          <cell r="B925" t="str">
            <v>PT07900032</v>
          </cell>
          <cell r="C925" t="str">
            <v>1.000 L GRANEL ACEITE RUN-PWR API SP/ILSAC GF-6A SAE 5W-30</v>
          </cell>
          <cell r="D925" t="str">
            <v>PT A. MOT SERV LIG</v>
          </cell>
          <cell r="E925" t="str">
            <v>RUN-PWR</v>
          </cell>
          <cell r="F925">
            <v>1</v>
          </cell>
          <cell r="G925" t="str">
            <v>ACTIVO</v>
          </cell>
          <cell r="H925">
            <v>117.14</v>
          </cell>
          <cell r="I925">
            <v>117140</v>
          </cell>
        </row>
        <row r="926">
          <cell r="B926" t="str">
            <v>PT07900033</v>
          </cell>
          <cell r="C926" t="str">
            <v>1.000 L GRANEL ACEITE RUN-PWR API SP SAE 10W-40</v>
          </cell>
          <cell r="D926" t="str">
            <v>PT A. MOT SERV LIG</v>
          </cell>
          <cell r="E926" t="str">
            <v>RUN-PWR</v>
          </cell>
          <cell r="F926">
            <v>1</v>
          </cell>
          <cell r="G926" t="str">
            <v>ACTIVO</v>
          </cell>
          <cell r="H926">
            <v>120.46</v>
          </cell>
          <cell r="I926">
            <v>120460</v>
          </cell>
        </row>
        <row r="927">
          <cell r="B927" t="str">
            <v>PT07900034</v>
          </cell>
          <cell r="C927" t="str">
            <v>1.000 L GRANEL ACEITE RUN-PWR API SP SAE 15W-40</v>
          </cell>
          <cell r="D927" t="str">
            <v>PT A. MOT SERV LIG</v>
          </cell>
          <cell r="E927" t="str">
            <v>RUN-PWR</v>
          </cell>
          <cell r="F927">
            <v>1</v>
          </cell>
          <cell r="G927" t="str">
            <v>ACTIVO</v>
          </cell>
          <cell r="H927">
            <v>125.46</v>
          </cell>
          <cell r="I927">
            <v>125460</v>
          </cell>
        </row>
        <row r="928">
          <cell r="B928" t="str">
            <v>PT07900035</v>
          </cell>
          <cell r="C928" t="str">
            <v>1.000L GRANEL ACEITE RUN-PWR API SP SAE 20W-50</v>
          </cell>
          <cell r="D928" t="str">
            <v>PT A. MOT SERV LIG</v>
          </cell>
          <cell r="E928" t="str">
            <v>RUN-PWR</v>
          </cell>
          <cell r="F928">
            <v>1</v>
          </cell>
          <cell r="G928" t="str">
            <v>ACTIVO</v>
          </cell>
          <cell r="H928">
            <v>134.09</v>
          </cell>
          <cell r="I928">
            <v>134090</v>
          </cell>
        </row>
        <row r="929">
          <cell r="B929" t="str">
            <v>PT08100022</v>
          </cell>
          <cell r="C929" t="str">
            <v>1.000 L GRANEL ACEITE RUN-PWR SINTÉTICO API SP/ILSAC GF-6A SAE 5W-30</v>
          </cell>
          <cell r="D929" t="str">
            <v>PT A. MOT SERV LIG</v>
          </cell>
          <cell r="E929" t="str">
            <v>RUN-PWR SINTÉTICO</v>
          </cell>
          <cell r="F929">
            <v>1</v>
          </cell>
          <cell r="G929" t="str">
            <v>ACTIVO</v>
          </cell>
          <cell r="H929">
            <v>196.09</v>
          </cell>
          <cell r="I929">
            <v>196090</v>
          </cell>
        </row>
        <row r="930">
          <cell r="B930" t="str">
            <v>PT08100023</v>
          </cell>
          <cell r="C930" t="str">
            <v>1.000 L GRANEL ACEITE RUN-PWR SINTÉTICO API SP SAE 5W-50</v>
          </cell>
          <cell r="D930" t="str">
            <v>PT A. MOT SERV LIG</v>
          </cell>
          <cell r="E930" t="str">
            <v>RUN-PWR SINTÉTICO</v>
          </cell>
          <cell r="F930">
            <v>1</v>
          </cell>
          <cell r="G930" t="str">
            <v>ACTIVO</v>
          </cell>
          <cell r="H930">
            <v>194.18</v>
          </cell>
          <cell r="I930">
            <v>194180</v>
          </cell>
        </row>
        <row r="931">
          <cell r="B931" t="str">
            <v>PT08100024</v>
          </cell>
          <cell r="C931" t="str">
            <v>1.000 GRANEL ACEITE RUN-PWR SINTETICO API SP/ILSAC GF-6A SAE 10W-30</v>
          </cell>
          <cell r="D931" t="str">
            <v>PT A. MOT SERV LIG</v>
          </cell>
          <cell r="E931" t="str">
            <v>RUN-PWR SINTÉTICO</v>
          </cell>
          <cell r="F931">
            <v>1</v>
          </cell>
          <cell r="G931" t="str">
            <v>ACTIVO</v>
          </cell>
          <cell r="H931">
            <v>200.68</v>
          </cell>
          <cell r="I931">
            <v>200680</v>
          </cell>
        </row>
        <row r="932">
          <cell r="B932" t="str">
            <v>PT08100025</v>
          </cell>
          <cell r="C932" t="str">
            <v>1.000 L GRANEL ACEITE RUN-PWR SINTÉTICO API SP SAE 5W-40</v>
          </cell>
          <cell r="D932" t="str">
            <v>PT A. MOT SERV LIG</v>
          </cell>
          <cell r="E932" t="str">
            <v>RUN-PWR SINTÉTICO</v>
          </cell>
          <cell r="F932">
            <v>1</v>
          </cell>
          <cell r="G932" t="str">
            <v>ACTIVO</v>
          </cell>
          <cell r="H932">
            <v>199.41</v>
          </cell>
          <cell r="I932">
            <v>199410</v>
          </cell>
        </row>
        <row r="933">
          <cell r="B933" t="str">
            <v>PT08200020</v>
          </cell>
          <cell r="C933" t="str">
            <v>1.000 L GRANEL ACEITE RUN-PWR TRI-SINTÉTICO API SP/ILSAC GF-6A SAE 5W-30</v>
          </cell>
          <cell r="D933" t="str">
            <v>PT A. MOT SERV LIG</v>
          </cell>
          <cell r="E933" t="str">
            <v>RUN-PWR TRI-SINTÉTICO</v>
          </cell>
          <cell r="F933">
            <v>1</v>
          </cell>
          <cell r="G933" t="str">
            <v>ACTIVO</v>
          </cell>
          <cell r="H933">
            <v>186.1</v>
          </cell>
          <cell r="I933">
            <v>186100</v>
          </cell>
        </row>
        <row r="934">
          <cell r="B934" t="str">
            <v>PT08200021</v>
          </cell>
          <cell r="C934" t="str">
            <v>1.000 L GRANEL ACEITE RUN-PWR TRI-SINTÉTICO API SP/ILSAC GF-6A SAE 0W-20</v>
          </cell>
          <cell r="D934" t="str">
            <v>PT A. MOT SERV LIG</v>
          </cell>
          <cell r="E934" t="str">
            <v>RUN-PWR TRI-SINTÉTICO</v>
          </cell>
          <cell r="F934">
            <v>1</v>
          </cell>
          <cell r="G934" t="str">
            <v>ACTIVO</v>
          </cell>
          <cell r="H934">
            <v>187.51</v>
          </cell>
          <cell r="I934">
            <v>187510</v>
          </cell>
        </row>
        <row r="935">
          <cell r="B935" t="str">
            <v>PT08200022</v>
          </cell>
          <cell r="C935" t="str">
            <v>1.000 L GRANEL ACEITE RUN-PWR TRI-SINTÉTICO API SP SAE 5W-50</v>
          </cell>
          <cell r="D935" t="str">
            <v>PT A. MOT SERV LIG</v>
          </cell>
          <cell r="E935" t="str">
            <v>RUN-PWR TRI-SINTÉTICO</v>
          </cell>
          <cell r="F935">
            <v>1</v>
          </cell>
          <cell r="G935" t="str">
            <v>ACTIVO</v>
          </cell>
          <cell r="H935">
            <v>185</v>
          </cell>
          <cell r="I935">
            <v>185000</v>
          </cell>
        </row>
        <row r="936">
          <cell r="B936" t="str">
            <v>PT07300023</v>
          </cell>
          <cell r="C936" t="str">
            <v>1.000 L  GRANEL MOTONIC SEMISINTETICO 4T JASO MA2  API SN SAE 10W-40</v>
          </cell>
          <cell r="D936" t="str">
            <v>PT A. MOT SERV LIG</v>
          </cell>
          <cell r="E936" t="str">
            <v>MOTONIC 4 TIEMPOS</v>
          </cell>
          <cell r="F936">
            <v>1</v>
          </cell>
          <cell r="G936" t="str">
            <v>ACTIVO</v>
          </cell>
          <cell r="H936">
            <v>102.32</v>
          </cell>
          <cell r="I936">
            <v>102320</v>
          </cell>
        </row>
        <row r="937">
          <cell r="B937" t="str">
            <v>PT10700024</v>
          </cell>
          <cell r="C937" t="str">
            <v>1.000 L GRANEL VOLTRO RAS SERIES 3 DF/DF-2  SAE 40</v>
          </cell>
          <cell r="D937" t="str">
            <v>PT A. MOT SERV PES</v>
          </cell>
          <cell r="E937" t="str">
            <v>VOLTRO RAS SERIES 3</v>
          </cell>
          <cell r="F937">
            <v>1</v>
          </cell>
          <cell r="G937" t="str">
            <v>ACTIVO</v>
          </cell>
          <cell r="H937">
            <v>81.93</v>
          </cell>
          <cell r="I937">
            <v>81930</v>
          </cell>
        </row>
        <row r="938">
          <cell r="B938" t="str">
            <v>PT08800001</v>
          </cell>
          <cell r="C938" t="str">
            <v>1.000L GRANEL  VOLTRO MAX POWER API CH-4/SJ SAE 25W-60</v>
          </cell>
          <cell r="D938" t="str">
            <v>PT A. MOT SERV PES</v>
          </cell>
          <cell r="E938" t="str">
            <v>VOLTRO MAX POWER</v>
          </cell>
          <cell r="F938">
            <v>1</v>
          </cell>
          <cell r="G938" t="str">
            <v>ACTIVO</v>
          </cell>
          <cell r="H938">
            <v>107.85</v>
          </cell>
          <cell r="I938">
            <v>107850</v>
          </cell>
        </row>
        <row r="939">
          <cell r="B939" t="str">
            <v>PT08100039</v>
          </cell>
          <cell r="C939" t="str">
            <v>1.000 L  GRANEL ACEITE RUN-PWR SINTÉTICO API SP/ILSAC GF-6A SAE 5W-20</v>
          </cell>
          <cell r="D939" t="str">
            <v>PT A. MOT SERV LIG</v>
          </cell>
          <cell r="E939" t="str">
            <v>RUN-PWR SINTÉTICO</v>
          </cell>
          <cell r="F939">
            <v>1</v>
          </cell>
          <cell r="G939" t="str">
            <v>ACTIVO</v>
          </cell>
          <cell r="H939">
            <v>172.67</v>
          </cell>
          <cell r="I939">
            <v>172670</v>
          </cell>
        </row>
        <row r="940">
          <cell r="B940" t="str">
            <v>PT10200002</v>
          </cell>
          <cell r="C940" t="str">
            <v>1.000L GRANEL VOLTRO FA-4 API FA-4 SAE 10W-30</v>
          </cell>
          <cell r="D940" t="str">
            <v>PT A. MOT SERV PES</v>
          </cell>
          <cell r="E940" t="str">
            <v xml:space="preserve">VOLTRO </v>
          </cell>
          <cell r="F940">
            <v>1</v>
          </cell>
          <cell r="G940" t="str">
            <v>ACTIVO</v>
          </cell>
          <cell r="H940">
            <v>169.02</v>
          </cell>
          <cell r="I940">
            <v>169020</v>
          </cell>
        </row>
        <row r="941">
          <cell r="B941" t="str">
            <v>PT08200001</v>
          </cell>
          <cell r="C941" t="str">
            <v>1.000 L  GRANEL  ACEITE RUN-PWR TRI SINTÉTICO API SP / ILSAC GF-6B SAE 0W-16</v>
          </cell>
          <cell r="D941" t="str">
            <v>PT A. MOT SERV LIG</v>
          </cell>
          <cell r="E941" t="str">
            <v>RUN-PWR TRI-SINTÉTICO</v>
          </cell>
          <cell r="F941">
            <v>1</v>
          </cell>
          <cell r="G941" t="str">
            <v>ACTIVO</v>
          </cell>
          <cell r="H941">
            <v>185.94</v>
          </cell>
          <cell r="I941">
            <v>185940</v>
          </cell>
        </row>
        <row r="942">
          <cell r="B942" t="str">
            <v>PT09600002</v>
          </cell>
          <cell r="C942" t="str">
            <v>1.000 L GRANEL ACEITE VOLTRO SUPER PLUS SYNTHETIC API CJ-4 SAE 5W-30</v>
          </cell>
          <cell r="D942" t="str">
            <v>PT A. MOT SERV PES</v>
          </cell>
          <cell r="E942" t="str">
            <v>SINTETICO VOLTRO</v>
          </cell>
          <cell r="F942">
            <v>1</v>
          </cell>
          <cell r="G942" t="str">
            <v>ACTIVO</v>
          </cell>
          <cell r="H942">
            <v>126.88</v>
          </cell>
          <cell r="I942">
            <v>126880</v>
          </cell>
        </row>
        <row r="943">
          <cell r="B943" t="str">
            <v>PT10900004</v>
          </cell>
          <cell r="C943" t="str">
            <v>200.000 L TAMBOR ACEITE VOLTRO SUPER PLUS SYNTHETIC API CJ-4 SAE 5W-30</v>
          </cell>
          <cell r="D943" t="str">
            <v>PT A. MOT SERV PES</v>
          </cell>
          <cell r="E943" t="str">
            <v>SINTETICO VOLTRO</v>
          </cell>
          <cell r="F943">
            <v>200</v>
          </cell>
          <cell r="G943" t="str">
            <v>ACTIVO</v>
          </cell>
          <cell r="H943">
            <v>27427.96</v>
          </cell>
          <cell r="I943">
            <v>27427.96</v>
          </cell>
        </row>
        <row r="944">
          <cell r="B944" t="str">
            <v>PT10500003</v>
          </cell>
          <cell r="C944" t="str">
            <v>1.000 L GRANEL VOLTRO MD API CK-4 SAE 10W-40</v>
          </cell>
          <cell r="D944" t="str">
            <v>PT A. MOT SERV PES</v>
          </cell>
          <cell r="E944" t="str">
            <v xml:space="preserve">VOLTRO </v>
          </cell>
          <cell r="F944">
            <v>1</v>
          </cell>
          <cell r="G944" t="str">
            <v>ACTIVO</v>
          </cell>
          <cell r="H944">
            <v>144.62</v>
          </cell>
          <cell r="I944">
            <v>144620</v>
          </cell>
        </row>
        <row r="945">
          <cell r="B945" t="str">
            <v>PT08200023</v>
          </cell>
          <cell r="C945" t="str">
            <v>0.950 L BOTELLA ACEITE RUN-PWR TRI-SINTETICO API SN PLUS/ILSAC GF-5 SAE 0W-20</v>
          </cell>
          <cell r="D945" t="str">
            <v>PT A. MOT SERV LIG</v>
          </cell>
          <cell r="E945" t="str">
            <v>RUN-PWR TRI SINTETICO</v>
          </cell>
          <cell r="F945">
            <v>0.95</v>
          </cell>
          <cell r="G945" t="str">
            <v>ACTIVO</v>
          </cell>
          <cell r="H945">
            <v>204.97</v>
          </cell>
          <cell r="I945">
            <v>3074.55</v>
          </cell>
        </row>
        <row r="946">
          <cell r="B946" t="str">
            <v>PT08200024</v>
          </cell>
          <cell r="C946" t="str">
            <v>0.950 L BOTELLA ACEITE RUN-PWR TRI-SINTETICO API SN PLUS/ILSAC GF-5 SAE 5W-30</v>
          </cell>
          <cell r="D946" t="str">
            <v>PT A. MOT SERV LIG</v>
          </cell>
          <cell r="E946" t="str">
            <v>RUN-PWR TRI SINTETICO</v>
          </cell>
          <cell r="F946">
            <v>0.95</v>
          </cell>
          <cell r="G946" t="str">
            <v>ACTIVO</v>
          </cell>
          <cell r="H946">
            <v>204.55</v>
          </cell>
          <cell r="I946">
            <v>3068.25</v>
          </cell>
        </row>
        <row r="947">
          <cell r="B947" t="str">
            <v>PT08200025</v>
          </cell>
          <cell r="C947" t="str">
            <v>0.950 L BOTELLA ACEITE RUN-PWR TRI-SINTETICO API SN PLUS SAE 5W-50</v>
          </cell>
          <cell r="D947" t="str">
            <v>PT A. MOT SERV LIG</v>
          </cell>
          <cell r="E947" t="str">
            <v>RUN-PWR TRI SINTETICO</v>
          </cell>
          <cell r="F947">
            <v>0.95</v>
          </cell>
          <cell r="G947" t="str">
            <v>OBSOLETO</v>
          </cell>
          <cell r="H947">
            <v>202.21</v>
          </cell>
          <cell r="I947">
            <v>3033.15</v>
          </cell>
        </row>
        <row r="948">
          <cell r="B948" t="str">
            <v>PT08100026</v>
          </cell>
          <cell r="C948" t="str">
            <v>0.950 L BOTELLA ACEITE RUN-PWR SINTETICO API SN/ILSAC GF-5 SAE 5W-30</v>
          </cell>
          <cell r="D948" t="str">
            <v>PT A. MOT SERV LIG</v>
          </cell>
          <cell r="E948" t="str">
            <v>RUN-PWR SINTETICO</v>
          </cell>
          <cell r="F948">
            <v>0.95</v>
          </cell>
          <cell r="G948" t="str">
            <v>ACTIVO</v>
          </cell>
          <cell r="H948">
            <v>169.48</v>
          </cell>
          <cell r="I948">
            <v>2542.1999999999998</v>
          </cell>
        </row>
        <row r="949">
          <cell r="B949" t="str">
            <v>PT07900036</v>
          </cell>
          <cell r="C949" t="str">
            <v>0.950 L BOTELLA ACEITE RUN-PWR API SN SAE 10W-40</v>
          </cell>
          <cell r="D949" t="str">
            <v>PT A. MOT SERV LIG</v>
          </cell>
          <cell r="E949" t="str">
            <v>RUN-PWR</v>
          </cell>
          <cell r="F949">
            <v>0.95</v>
          </cell>
          <cell r="G949" t="str">
            <v>ACTIVO</v>
          </cell>
          <cell r="H949">
            <v>124.64</v>
          </cell>
          <cell r="I949">
            <v>1869.6</v>
          </cell>
        </row>
        <row r="950">
          <cell r="B950" t="str">
            <v>PT07900037</v>
          </cell>
          <cell r="C950" t="str">
            <v>0.950 L BOTELLA ACEITE RUN-PWR API SN SAE 20W-50</v>
          </cell>
          <cell r="D950" t="str">
            <v>PT A. MOT SERV LIG</v>
          </cell>
          <cell r="E950" t="str">
            <v>RUN-PWR</v>
          </cell>
          <cell r="F950">
            <v>0.95</v>
          </cell>
          <cell r="G950" t="str">
            <v>ACTIVO</v>
          </cell>
          <cell r="H950">
            <v>137.25</v>
          </cell>
          <cell r="I950">
            <v>2058.75</v>
          </cell>
        </row>
        <row r="951">
          <cell r="B951" t="str">
            <v>PT07900038</v>
          </cell>
          <cell r="C951" t="str">
            <v>0.950 L BOTELLA ACEITE RUN-PWR API SN/ILSAC GF-5 SAE 5W-30</v>
          </cell>
          <cell r="D951" t="str">
            <v>PT A. MOT SERV LIG</v>
          </cell>
          <cell r="E951" t="str">
            <v>RUN-PWR</v>
          </cell>
          <cell r="F951">
            <v>0.95</v>
          </cell>
          <cell r="G951" t="str">
            <v>ACTIVO</v>
          </cell>
          <cell r="H951">
            <v>121.09</v>
          </cell>
          <cell r="I951">
            <v>1816.3500000000001</v>
          </cell>
        </row>
        <row r="952">
          <cell r="B952" t="str">
            <v>PT08100027</v>
          </cell>
          <cell r="C952" t="str">
            <v>0.950 L BOTELLA ACEITE RUN-PWR SINTETICO API SN SAE 5W-50</v>
          </cell>
          <cell r="D952" t="str">
            <v>PT A. MOT SERV LIG</v>
          </cell>
          <cell r="E952" t="str">
            <v>RUN-PWR SINTETICO</v>
          </cell>
          <cell r="F952">
            <v>0.95</v>
          </cell>
          <cell r="G952" t="str">
            <v>ACTIVO</v>
          </cell>
          <cell r="H952">
            <v>181.37</v>
          </cell>
          <cell r="I952">
            <v>2720.55</v>
          </cell>
        </row>
        <row r="953">
          <cell r="B953" t="str">
            <v>PT06700005</v>
          </cell>
          <cell r="C953" t="str">
            <v>0.950 L BOTELLA 2 TIEMPOS NAUTIC PLUS NMMA TC-W3 ND</v>
          </cell>
          <cell r="D953" t="str">
            <v>PT A. MOT SERV LIG</v>
          </cell>
          <cell r="E953" t="str">
            <v>2 TIEMPOS NAUTIC PLUS</v>
          </cell>
          <cell r="F953">
            <v>0.95</v>
          </cell>
          <cell r="G953" t="str">
            <v>ACTIVO</v>
          </cell>
          <cell r="H953">
            <v>137.01</v>
          </cell>
          <cell r="I953">
            <v>2055.1499999999996</v>
          </cell>
        </row>
        <row r="954">
          <cell r="B954" t="str">
            <v>PT06800004</v>
          </cell>
          <cell r="C954" t="str">
            <v>0.950 L BOTELLA  NAUTIC 4 TIEMPOS NMMA FC-W SAE 25W-40 ND</v>
          </cell>
          <cell r="D954" t="str">
            <v>PT A. MOT SERV LIG</v>
          </cell>
          <cell r="E954" t="str">
            <v>2 TIEMPOS NAUTIC</v>
          </cell>
          <cell r="F954">
            <v>0.95</v>
          </cell>
          <cell r="G954" t="str">
            <v>ACTIVO</v>
          </cell>
          <cell r="H954">
            <v>99.17</v>
          </cell>
          <cell r="I954">
            <v>1487.55</v>
          </cell>
        </row>
        <row r="955">
          <cell r="B955" t="str">
            <v>PT06600001</v>
          </cell>
          <cell r="C955" t="str">
            <v>0.950 L BOTELLA  NAUTIC 4 TIEMPOS NMMA FC-W SAE 10W-30 ND</v>
          </cell>
          <cell r="D955" t="str">
            <v>PT A. MOT SERV LIG</v>
          </cell>
          <cell r="E955" t="str">
            <v>2 TIEMPOS NAUTIC</v>
          </cell>
          <cell r="F955">
            <v>0.95</v>
          </cell>
          <cell r="G955" t="str">
            <v>INACTIVO</v>
          </cell>
          <cell r="H955">
            <v>112.11</v>
          </cell>
          <cell r="I955">
            <v>1681.65</v>
          </cell>
        </row>
        <row r="956">
          <cell r="B956" t="str">
            <v>PT11300004</v>
          </cell>
          <cell r="C956" t="str">
            <v>0.950 L BOTELLA CVTF PARA TRANSMISION CONTINUAMENTE VARIABLE</v>
          </cell>
          <cell r="D956" t="str">
            <v>PT A.TRANSMISIONES</v>
          </cell>
          <cell r="E956" t="str">
            <v>CVTF</v>
          </cell>
          <cell r="F956">
            <v>0.95</v>
          </cell>
          <cell r="G956" t="str">
            <v>ACTIVO</v>
          </cell>
          <cell r="H956">
            <v>178.24</v>
          </cell>
          <cell r="I956">
            <v>2851.84</v>
          </cell>
        </row>
        <row r="957">
          <cell r="B957" t="str">
            <v>PT07900039</v>
          </cell>
          <cell r="C957" t="str">
            <v>0.950 L BOTELLA ACEITE RUN-PWR API SN SAE 15W-40</v>
          </cell>
          <cell r="D957" t="str">
            <v>PT A. MOT SERV LIG</v>
          </cell>
          <cell r="E957" t="str">
            <v>RUN-PWR</v>
          </cell>
          <cell r="F957">
            <v>0.95</v>
          </cell>
          <cell r="G957" t="str">
            <v>ACTIVO</v>
          </cell>
          <cell r="H957">
            <v>129.34</v>
          </cell>
          <cell r="I957">
            <v>1940.1000000000001</v>
          </cell>
        </row>
        <row r="958">
          <cell r="B958" t="str">
            <v>PT08100031</v>
          </cell>
          <cell r="C958" t="str">
            <v>0.950 L BOTELLA ACEITE RUN-PWR SINTETICO API SN PLUS/ILSAC GF-5 SAE 10W-30</v>
          </cell>
          <cell r="D958" t="str">
            <v>PT A. MOT SERV LIG</v>
          </cell>
          <cell r="E958" t="str">
            <v>RUN-PWR SINTETICO</v>
          </cell>
          <cell r="F958">
            <v>0.95</v>
          </cell>
          <cell r="G958" t="str">
            <v>OBSOLETO</v>
          </cell>
          <cell r="H958">
            <v>171.31</v>
          </cell>
          <cell r="I958">
            <v>2569.65</v>
          </cell>
        </row>
        <row r="959">
          <cell r="B959" t="str">
            <v>PT07000023</v>
          </cell>
          <cell r="C959" t="str">
            <v>0.950 L BOTELLA HI-ENERGY API SL SAE 25W-60</v>
          </cell>
          <cell r="D959" t="str">
            <v>PT A. MOT SERV LIG</v>
          </cell>
          <cell r="E959" t="str">
            <v>HI-ENERGY</v>
          </cell>
          <cell r="F959">
            <v>0.95</v>
          </cell>
          <cell r="G959" t="str">
            <v>ACTIVO</v>
          </cell>
          <cell r="H959">
            <v>105.22</v>
          </cell>
          <cell r="I959">
            <v>1578.3</v>
          </cell>
        </row>
        <row r="960">
          <cell r="B960" t="str">
            <v>PT06900039</v>
          </cell>
          <cell r="C960" t="str">
            <v>0.950 L BOTELLA SUPER HD API SL SAE 50</v>
          </cell>
          <cell r="D960" t="str">
            <v>PT A. MOT SERV LIG</v>
          </cell>
          <cell r="E960" t="str">
            <v>HEAVY DUTY</v>
          </cell>
          <cell r="F960">
            <v>0.95</v>
          </cell>
          <cell r="G960" t="str">
            <v>ACTIVO</v>
          </cell>
          <cell r="H960">
            <v>106.33</v>
          </cell>
          <cell r="I960">
            <v>1594.95</v>
          </cell>
        </row>
        <row r="961">
          <cell r="B961" t="str">
            <v>PT06900040</v>
          </cell>
          <cell r="C961" t="str">
            <v>0.950 L BOTELLA SUPER HD API SL SAE 60</v>
          </cell>
          <cell r="D961" t="str">
            <v>PT A. MOT SERV LIG</v>
          </cell>
          <cell r="E961" t="str">
            <v>HEAVY DUTY</v>
          </cell>
          <cell r="F961">
            <v>0.95</v>
          </cell>
          <cell r="G961" t="str">
            <v>ACTIVO</v>
          </cell>
          <cell r="H961">
            <v>106.27</v>
          </cell>
          <cell r="I961">
            <v>1594.05</v>
          </cell>
        </row>
        <row r="962">
          <cell r="B962" t="str">
            <v>PT08200026</v>
          </cell>
          <cell r="C962" t="str">
            <v>0.950 L BOTELLA ACEITE RUN-PWR TRI-SINTÉTICO API SP/ILSAC GF-6A SAE 0W-20</v>
          </cell>
          <cell r="D962" t="str">
            <v>PT A. MOT SERV LIG</v>
          </cell>
          <cell r="E962" t="str">
            <v>RUN-PWR TRI-SINTÉTICO</v>
          </cell>
          <cell r="F962">
            <v>0.95</v>
          </cell>
          <cell r="G962" t="str">
            <v>ACTIVO</v>
          </cell>
          <cell r="H962">
            <v>188.4</v>
          </cell>
          <cell r="I962">
            <v>2826</v>
          </cell>
        </row>
        <row r="963">
          <cell r="B963" t="str">
            <v>PT08200027</v>
          </cell>
          <cell r="C963" t="str">
            <v>0.950 L BOTELLA ACEITE RUN-PWR TRI-SINTÉTICO API SP/ILSAC GF-6A SAE 5W-30</v>
          </cell>
          <cell r="D963" t="str">
            <v>PT A. MOT SERV LIG</v>
          </cell>
          <cell r="E963" t="str">
            <v>RUN-PWR TRI-SINTÉTICO</v>
          </cell>
          <cell r="F963">
            <v>0.95</v>
          </cell>
          <cell r="G963" t="str">
            <v>ACTIVO</v>
          </cell>
          <cell r="H963">
            <v>190.33</v>
          </cell>
          <cell r="I963">
            <v>2854.9500000000003</v>
          </cell>
        </row>
        <row r="964">
          <cell r="B964" t="str">
            <v>PT08200028</v>
          </cell>
          <cell r="C964" t="str">
            <v>0.950 L BOTELLA ACEITE RUN-PWR TRI-SINTÉTICO API SP SAE 5W-50</v>
          </cell>
          <cell r="D964" t="str">
            <v>PT A. MOT SERV LIG</v>
          </cell>
          <cell r="E964" t="str">
            <v>RUN-PWR TRI-SINTÉTICO</v>
          </cell>
          <cell r="F964">
            <v>0.95</v>
          </cell>
          <cell r="G964" t="str">
            <v>ACTIVO</v>
          </cell>
          <cell r="H964">
            <v>187.47</v>
          </cell>
          <cell r="I964">
            <v>2812.05</v>
          </cell>
        </row>
        <row r="965">
          <cell r="B965" t="str">
            <v>PT08100032</v>
          </cell>
          <cell r="C965" t="str">
            <v>0.950 L BOTELLA ACEITE RUN-PWR SINTÉTICO API SP/ILSAC GF-6A SAE 10W-30</v>
          </cell>
          <cell r="D965" t="str">
            <v>PT A. MOT SERV LIG</v>
          </cell>
          <cell r="E965" t="str">
            <v>RUN-PWR SINTÉTICO</v>
          </cell>
          <cell r="F965">
            <v>0.95</v>
          </cell>
          <cell r="G965" t="str">
            <v>ACTIVO</v>
          </cell>
          <cell r="H965">
            <v>197.16</v>
          </cell>
          <cell r="I965">
            <v>2957.4</v>
          </cell>
        </row>
        <row r="966">
          <cell r="B966" t="str">
            <v>PT08100033</v>
          </cell>
          <cell r="C966" t="str">
            <v>0.950 L BOTELLA ACEITE RUN-PWR SINTÉTICO API SP/ILSAC GF-6A SAE 5W-30</v>
          </cell>
          <cell r="D966" t="str">
            <v>PT A. MOT SERV LIG</v>
          </cell>
          <cell r="E966" t="str">
            <v>RUN-PWR SINTÉTICO</v>
          </cell>
          <cell r="F966">
            <v>0.95</v>
          </cell>
          <cell r="G966" t="str">
            <v>ACTIVO</v>
          </cell>
          <cell r="H966">
            <v>197.69</v>
          </cell>
          <cell r="I966">
            <v>2965.35</v>
          </cell>
        </row>
        <row r="967">
          <cell r="B967" t="str">
            <v>PT08100034</v>
          </cell>
          <cell r="C967" t="str">
            <v>0.950 L BOTELLA ACEITE RUN-PWR SINTÉTICO API SP SAE 5W-40</v>
          </cell>
          <cell r="D967" t="str">
            <v>PT A. MOT SERV LIG</v>
          </cell>
          <cell r="E967" t="str">
            <v>RUN-PWR SINTÉTICO</v>
          </cell>
          <cell r="F967">
            <v>0.95</v>
          </cell>
          <cell r="G967" t="str">
            <v>ACTIVO</v>
          </cell>
          <cell r="H967">
            <v>197.24</v>
          </cell>
          <cell r="I967">
            <v>2958.6000000000004</v>
          </cell>
        </row>
        <row r="968">
          <cell r="B968" t="str">
            <v>PT08100035</v>
          </cell>
          <cell r="C968" t="str">
            <v>0.950 L BOTELLA ACEITE RUN-PWR SINTÉTICO API SP SAE 5W-50</v>
          </cell>
          <cell r="D968" t="str">
            <v>PT A. MOT SERV LIG</v>
          </cell>
          <cell r="E968" t="str">
            <v>RUN-PWR SINTÉTICO</v>
          </cell>
          <cell r="F968">
            <v>0.95</v>
          </cell>
          <cell r="G968" t="str">
            <v>ACTIVO</v>
          </cell>
          <cell r="H968">
            <v>197.34</v>
          </cell>
          <cell r="I968">
            <v>2960.1</v>
          </cell>
        </row>
        <row r="969">
          <cell r="B969" t="str">
            <v>PT07900040</v>
          </cell>
          <cell r="C969" t="str">
            <v>0.950 L BOTELLA ACEITE RUN-PWR API SP/ILSAC GF-6A SAE 5W-30</v>
          </cell>
          <cell r="D969" t="str">
            <v>PT A. MOT SERV LIG</v>
          </cell>
          <cell r="E969" t="str">
            <v>RUN-PWR</v>
          </cell>
          <cell r="F969">
            <v>0.95</v>
          </cell>
          <cell r="G969" t="str">
            <v>ACTIVO</v>
          </cell>
          <cell r="H969">
            <v>125.96</v>
          </cell>
          <cell r="I969">
            <v>1889.3999999999999</v>
          </cell>
        </row>
        <row r="970">
          <cell r="B970" t="str">
            <v>PT07900041</v>
          </cell>
          <cell r="C970" t="str">
            <v>0.950 L BOTELLA ACEITE RUN-PWR API SP SAE 10W-40</v>
          </cell>
          <cell r="D970" t="str">
            <v>PT A. MOT SERV LIG</v>
          </cell>
          <cell r="E970" t="str">
            <v>RUN-PWR</v>
          </cell>
          <cell r="F970">
            <v>0.95</v>
          </cell>
          <cell r="G970" t="str">
            <v>ACTIVO</v>
          </cell>
          <cell r="H970">
            <v>129.29</v>
          </cell>
          <cell r="I970">
            <v>1939.35</v>
          </cell>
        </row>
        <row r="971">
          <cell r="B971" t="str">
            <v>PT07900042</v>
          </cell>
          <cell r="C971" t="str">
            <v>0.950 L BOTELLA ACEITE RUN-PWR API SP SAE 15W-40</v>
          </cell>
          <cell r="D971" t="str">
            <v>PT A. MOT SERV LIG</v>
          </cell>
          <cell r="E971" t="str">
            <v>RUN-PWR</v>
          </cell>
          <cell r="F971">
            <v>0.95</v>
          </cell>
          <cell r="G971" t="str">
            <v>ACTIVO</v>
          </cell>
          <cell r="H971">
            <v>134.27000000000001</v>
          </cell>
          <cell r="I971">
            <v>2014.0500000000002</v>
          </cell>
        </row>
        <row r="972">
          <cell r="B972" t="str">
            <v>PT07900043</v>
          </cell>
          <cell r="C972" t="str">
            <v>0.950 L BOTELLA ACEITE RUN-PWR API SP SAE 20W-50</v>
          </cell>
          <cell r="D972" t="str">
            <v>PT A. MOT SERV LIG</v>
          </cell>
          <cell r="E972" t="str">
            <v>RUN-PWR</v>
          </cell>
          <cell r="F972">
            <v>0.95</v>
          </cell>
          <cell r="G972" t="str">
            <v>ACTIVO</v>
          </cell>
          <cell r="H972">
            <v>135.33000000000001</v>
          </cell>
          <cell r="I972">
            <v>2029.9500000000003</v>
          </cell>
        </row>
        <row r="973">
          <cell r="B973" t="str">
            <v>PT07200008</v>
          </cell>
          <cell r="C973" t="str">
            <v>0.950 L  BOTELLA MOTONIC 2 TIEMPOS API TC</v>
          </cell>
          <cell r="D973" t="str">
            <v>PT A. MOT SERV LIG</v>
          </cell>
          <cell r="E973" t="str">
            <v>MOTONIC 2 TIEMPOS</v>
          </cell>
          <cell r="F973">
            <v>0.95</v>
          </cell>
          <cell r="G973" t="str">
            <v>ACTIVO</v>
          </cell>
          <cell r="H973">
            <v>113.39</v>
          </cell>
          <cell r="I973">
            <v>1700.85</v>
          </cell>
        </row>
        <row r="974">
          <cell r="B974" t="str">
            <v>PT07300025</v>
          </cell>
          <cell r="C974" t="str">
            <v>0.950 L  BOTELLA MOTONIC SEMISINTETICO 4T JASO MA2 / API SN SAE 10W-40</v>
          </cell>
          <cell r="D974" t="str">
            <v>PT A. MOT SERV LIG</v>
          </cell>
          <cell r="E974" t="str">
            <v>MOTONIC 4 TIEMPOS</v>
          </cell>
          <cell r="F974">
            <v>0.95</v>
          </cell>
          <cell r="G974" t="str">
            <v>ACTIVO</v>
          </cell>
          <cell r="H974">
            <v>113</v>
          </cell>
          <cell r="I974">
            <v>1695</v>
          </cell>
        </row>
        <row r="975">
          <cell r="B975" t="str">
            <v>PT07300026</v>
          </cell>
          <cell r="C975" t="str">
            <v>0.950 L  BOTELLA MOTONIC SINTÉTICO 4T JASO MA2 / API SN SAE 10W-50</v>
          </cell>
          <cell r="D975" t="str">
            <v>PT A. MOT SERV LIG</v>
          </cell>
          <cell r="E975" t="str">
            <v>MOTONIC 4 TIEMPOS</v>
          </cell>
          <cell r="F975">
            <v>0.95</v>
          </cell>
          <cell r="G975" t="str">
            <v>ACTIVO</v>
          </cell>
          <cell r="H975">
            <v>135.61000000000001</v>
          </cell>
          <cell r="I975">
            <v>2034.15</v>
          </cell>
        </row>
        <row r="976">
          <cell r="B976" t="str">
            <v>PT07300027</v>
          </cell>
          <cell r="C976" t="str">
            <v>0.950 L  BOTELLA MOTONIC 4T JASO MA2 / API SN SAE 20W-50</v>
          </cell>
          <cell r="D976" t="str">
            <v>PT A. MOT SERV LIG</v>
          </cell>
          <cell r="E976" t="str">
            <v>MOTONIC 4 TIEMPOS</v>
          </cell>
          <cell r="F976">
            <v>0.95</v>
          </cell>
          <cell r="G976" t="str">
            <v>ACTIVO</v>
          </cell>
          <cell r="H976">
            <v>121.6</v>
          </cell>
          <cell r="I976">
            <v>1824</v>
          </cell>
        </row>
        <row r="977">
          <cell r="B977" t="str">
            <v>PT07300028</v>
          </cell>
          <cell r="C977" t="str">
            <v>0.950 L  BOTELLA MOTONIC 4T JASO MB / API SN SAE 10W-40</v>
          </cell>
          <cell r="D977" t="str">
            <v>PT A. MOT SERV LIG</v>
          </cell>
          <cell r="E977" t="str">
            <v>MOTONIC 4 TIEMPOS</v>
          </cell>
          <cell r="F977">
            <v>0.95</v>
          </cell>
          <cell r="G977" t="str">
            <v>ACTIVO</v>
          </cell>
          <cell r="H977">
            <v>110.52</v>
          </cell>
          <cell r="I977">
            <v>1657.8</v>
          </cell>
        </row>
        <row r="978">
          <cell r="B978" t="str">
            <v>PT07300029</v>
          </cell>
          <cell r="C978" t="str">
            <v>0.950 L  BOTELLA MOTONIC 4T JASO MA2/API SN SAE 10W-30</v>
          </cell>
          <cell r="D978" t="str">
            <v>PT A. MOT SERV LIG</v>
          </cell>
          <cell r="E978" t="str">
            <v>MOTONIC 4 TIEMPOS</v>
          </cell>
          <cell r="F978">
            <v>0.95</v>
          </cell>
          <cell r="G978" t="str">
            <v>ACTIVO</v>
          </cell>
          <cell r="H978">
            <v>107.4</v>
          </cell>
          <cell r="I978">
            <v>1611</v>
          </cell>
        </row>
        <row r="979">
          <cell r="B979" t="str">
            <v>PT07300030</v>
          </cell>
          <cell r="C979" t="str">
            <v>0.950 L  BOTELLA MOTONIC 4T JASO MB / API SN SAE 20W-50</v>
          </cell>
          <cell r="D979" t="str">
            <v>PT A. MOT SERV LIG</v>
          </cell>
          <cell r="E979" t="str">
            <v>MOTONIC 4 TIEMPOS</v>
          </cell>
          <cell r="F979">
            <v>0.95</v>
          </cell>
          <cell r="G979" t="str">
            <v>ACTIVO</v>
          </cell>
          <cell r="H979">
            <v>123.49</v>
          </cell>
          <cell r="I979">
            <v>1852.35</v>
          </cell>
        </row>
        <row r="980">
          <cell r="B980" t="str">
            <v>PT08000001</v>
          </cell>
          <cell r="C980" t="str">
            <v>0.950 L BOTELLA ACEITE RUN-PWR DSL API CI-4 PLUS SAE 15W-40</v>
          </cell>
          <cell r="D980" t="str">
            <v>PT A. MOT SERV LIG</v>
          </cell>
          <cell r="E980" t="str">
            <v>RUN-PWR</v>
          </cell>
          <cell r="F980">
            <v>0.95</v>
          </cell>
          <cell r="G980" t="str">
            <v>ACTIVO</v>
          </cell>
          <cell r="H980">
            <v>138.18</v>
          </cell>
          <cell r="I980">
            <v>2072.7000000000003</v>
          </cell>
        </row>
        <row r="981">
          <cell r="B981" t="str">
            <v>PT08000002</v>
          </cell>
          <cell r="C981" t="str">
            <v>0.950 L BOTELLA ACEITE RUN-PWR DSL 100% SINTÉTICO SAE 5W-40</v>
          </cell>
          <cell r="D981" t="str">
            <v>PT A. MOT SERV LIG</v>
          </cell>
          <cell r="E981" t="str">
            <v>RUN-PWR SINTÉTICO</v>
          </cell>
          <cell r="F981">
            <v>0.95</v>
          </cell>
          <cell r="G981" t="str">
            <v>ACTIVO</v>
          </cell>
          <cell r="H981">
            <v>189.55</v>
          </cell>
          <cell r="I981">
            <v>2843.25</v>
          </cell>
        </row>
        <row r="982">
          <cell r="B982" t="str">
            <v>PT10900007</v>
          </cell>
          <cell r="C982" t="str">
            <v>1000L IBC VLT SPR PL SYN APICJ4 SAE 5W30</v>
          </cell>
          <cell r="D982" t="str">
            <v>PT A. MOT SERV PES</v>
          </cell>
          <cell r="E982" t="str">
            <v>VOLTRO + PLUS</v>
          </cell>
          <cell r="F982">
            <v>1000</v>
          </cell>
          <cell r="G982" t="str">
            <v>ACTIVO</v>
          </cell>
          <cell r="H982">
            <v>129836.41</v>
          </cell>
          <cell r="I982">
            <v>129836.41</v>
          </cell>
        </row>
        <row r="983">
          <cell r="B983" t="str">
            <v>PT00400004</v>
          </cell>
          <cell r="C983" t="str">
            <v>1000L IBC TRACTOR MULTIPROPOSITO</v>
          </cell>
          <cell r="D983" t="str">
            <v>PT A.HIDRAULICOS</v>
          </cell>
          <cell r="E983" t="str">
            <v>TRACTOR</v>
          </cell>
          <cell r="F983">
            <v>1000</v>
          </cell>
          <cell r="G983" t="str">
            <v>ACTIVO</v>
          </cell>
          <cell r="H983">
            <v>134070.34</v>
          </cell>
          <cell r="I983">
            <v>134070.34</v>
          </cell>
        </row>
        <row r="984">
          <cell r="B984" t="str">
            <v>PT10200003</v>
          </cell>
          <cell r="C984" t="str">
            <v>1000L IBC VLT FA-4 API FA-4 SAE 10W30</v>
          </cell>
          <cell r="D984" t="str">
            <v>PT A. MOT SERV PES</v>
          </cell>
          <cell r="E984" t="str">
            <v>VOLTRO AMERICANFLEET</v>
          </cell>
          <cell r="F984">
            <v>1000</v>
          </cell>
          <cell r="G984" t="str">
            <v>ACTIVO</v>
          </cell>
          <cell r="H984">
            <v>185530.56</v>
          </cell>
          <cell r="I984">
            <v>185530.56</v>
          </cell>
        </row>
        <row r="985">
          <cell r="B985" t="str">
            <v>PT00300007</v>
          </cell>
          <cell r="C985" t="str">
            <v>1000L IBC HIDRAULICO ANTIDSGTE AW ISO68</v>
          </cell>
          <cell r="D985" t="str">
            <v>PT A.HIDRAULICOS</v>
          </cell>
          <cell r="E985" t="str">
            <v>HIDRAULICO</v>
          </cell>
          <cell r="F985">
            <v>1000</v>
          </cell>
          <cell r="G985" t="str">
            <v>ACTIVO</v>
          </cell>
          <cell r="H985">
            <v>88695.15</v>
          </cell>
          <cell r="I985">
            <v>88695.15</v>
          </cell>
        </row>
        <row r="986">
          <cell r="B986" t="str">
            <v>PT00400005</v>
          </cell>
          <cell r="C986" t="str">
            <v>1000L IBC TRACTOR MULTIUSOS</v>
          </cell>
          <cell r="D986" t="str">
            <v>PT A.HIDRAULICOS</v>
          </cell>
          <cell r="E986" t="str">
            <v>HIDRAULICO MULTIUSOS</v>
          </cell>
          <cell r="F986">
            <v>1000</v>
          </cell>
          <cell r="G986" t="str">
            <v>ACTIVO</v>
          </cell>
          <cell r="H986">
            <v>117043.01</v>
          </cell>
          <cell r="I986">
            <v>117043.01</v>
          </cell>
        </row>
        <row r="987">
          <cell r="B987" t="str">
            <v>PT10400026</v>
          </cell>
          <cell r="C987" t="str">
            <v>1000L IBC VLT MXPWR API CH4/SJ SAE15W40</v>
          </cell>
          <cell r="D987" t="str">
            <v>PT A. MOT SERV PES</v>
          </cell>
          <cell r="E987" t="str">
            <v>DIESEL VOLTRO</v>
          </cell>
          <cell r="F987">
            <v>1000</v>
          </cell>
          <cell r="G987" t="str">
            <v>ACTIVO</v>
          </cell>
          <cell r="H987">
            <v>89551</v>
          </cell>
          <cell r="I987">
            <v>89551</v>
          </cell>
        </row>
        <row r="988">
          <cell r="B988" t="str">
            <v>PT10700029</v>
          </cell>
          <cell r="C988" t="str">
            <v>1000L IBC VLT RAS DF/DF-2 SAE 50</v>
          </cell>
          <cell r="D988" t="str">
            <v>PT A. MOT SERV PES</v>
          </cell>
          <cell r="E988" t="str">
            <v>VOLTRO RAS SERIES 3</v>
          </cell>
          <cell r="F988">
            <v>1000</v>
          </cell>
          <cell r="G988" t="str">
            <v>ACTIVO</v>
          </cell>
          <cell r="H988">
            <v>89969.95</v>
          </cell>
          <cell r="I988">
            <v>89969.95</v>
          </cell>
        </row>
        <row r="989">
          <cell r="B989" t="str">
            <v>PT10400028</v>
          </cell>
          <cell r="C989" t="str">
            <v>1000L IBC VLT MXPWR API CH4/SJ SAE25W60</v>
          </cell>
          <cell r="D989" t="str">
            <v>PT A. MOT SERV PES</v>
          </cell>
          <cell r="E989" t="str">
            <v>DIESEL VOLTRO</v>
          </cell>
          <cell r="F989">
            <v>1000</v>
          </cell>
          <cell r="G989" t="str">
            <v>ACTIVO</v>
          </cell>
          <cell r="H989">
            <v>109447.75</v>
          </cell>
          <cell r="I989">
            <v>109447.75</v>
          </cell>
        </row>
        <row r="990">
          <cell r="B990" t="str">
            <v>PT10700028</v>
          </cell>
          <cell r="C990" t="str">
            <v>1000L IBC VLT RAS DF/DF-2 SAE 40</v>
          </cell>
          <cell r="D990" t="str">
            <v>PT A. MOT SERV PES</v>
          </cell>
          <cell r="E990" t="str">
            <v>VOLTRO RAS SERIES 3</v>
          </cell>
          <cell r="F990">
            <v>1000</v>
          </cell>
          <cell r="G990" t="str">
            <v>ACTIVO</v>
          </cell>
          <cell r="H990">
            <v>84446.87</v>
          </cell>
          <cell r="I990">
            <v>84446.87</v>
          </cell>
        </row>
        <row r="991">
          <cell r="B991" t="str">
            <v>PT10400027</v>
          </cell>
          <cell r="C991" t="str">
            <v>1000L IBC VLT MXPWR API CH4/SJ SAE25W50</v>
          </cell>
          <cell r="D991" t="str">
            <v>PT A. MOT SERV PES</v>
          </cell>
          <cell r="E991" t="str">
            <v>DIESEL VOLTRO</v>
          </cell>
          <cell r="F991">
            <v>1000</v>
          </cell>
          <cell r="G991" t="str">
            <v>ACTIVO</v>
          </cell>
          <cell r="H991">
            <v>92977.74</v>
          </cell>
          <cell r="I991">
            <v>92977.74</v>
          </cell>
        </row>
        <row r="992">
          <cell r="B992" t="str">
            <v>PT10100007</v>
          </cell>
          <cell r="C992" t="str">
            <v>1000L IBC VLT EUROFLEET 3 SAE 10W-40</v>
          </cell>
          <cell r="D992" t="str">
            <v>PT A. MOT SERV PES</v>
          </cell>
          <cell r="E992" t="str">
            <v>VOLTRO EUROFLEET 3</v>
          </cell>
          <cell r="F992">
            <v>1000</v>
          </cell>
          <cell r="G992" t="str">
            <v>ACTIVO</v>
          </cell>
          <cell r="H992">
            <v>202027.31</v>
          </cell>
          <cell r="I992">
            <v>202027.31</v>
          </cell>
        </row>
        <row r="993">
          <cell r="B993" t="str">
            <v>PT10500005</v>
          </cell>
          <cell r="C993" t="str">
            <v>1000L IBC VLT MD API CK-4 SAE 10W-40</v>
          </cell>
          <cell r="D993" t="str">
            <v>PT A. MOT SERV PES</v>
          </cell>
          <cell r="E993" t="str">
            <v>VOLTRO MD</v>
          </cell>
          <cell r="F993">
            <v>1000</v>
          </cell>
          <cell r="G993" t="str">
            <v>ACTIVO</v>
          </cell>
          <cell r="H993">
            <v>155273.43</v>
          </cell>
          <cell r="I993">
            <v>155273.43</v>
          </cell>
        </row>
        <row r="994">
          <cell r="B994" t="str">
            <v>PT10300016</v>
          </cell>
          <cell r="C994" t="str">
            <v>1000L IBC VLT FORCE APICI4/SL SAE 20W50</v>
          </cell>
          <cell r="D994" t="str">
            <v>PT A. MOT SERV PES</v>
          </cell>
          <cell r="E994" t="str">
            <v>VOLTRO FORCE</v>
          </cell>
          <cell r="F994">
            <v>1000</v>
          </cell>
          <cell r="G994" t="str">
            <v>ACTIVO</v>
          </cell>
          <cell r="H994">
            <v>99269.15</v>
          </cell>
          <cell r="I994">
            <v>99269.15</v>
          </cell>
        </row>
        <row r="995">
          <cell r="B995" t="str">
            <v>PT10600008</v>
          </cell>
          <cell r="C995" t="str">
            <v>1000L IBC VLT PRO API CK4/SN SAE 15W-40</v>
          </cell>
          <cell r="D995" t="str">
            <v>PT A. MOT SERV PES</v>
          </cell>
          <cell r="E995" t="str">
            <v>VOLTRO PRO</v>
          </cell>
          <cell r="F995">
            <v>1000</v>
          </cell>
          <cell r="G995" t="str">
            <v>ACTIVO</v>
          </cell>
          <cell r="H995">
            <v>113930.69</v>
          </cell>
          <cell r="I995">
            <v>113930.69</v>
          </cell>
        </row>
        <row r="996">
          <cell r="B996" t="str">
            <v>PT10900006</v>
          </cell>
          <cell r="C996" t="str">
            <v>1000L IBC VLT SPR PLUS API CJ-4/SN 15W40</v>
          </cell>
          <cell r="D996" t="str">
            <v>PT A. MOT SERV PES</v>
          </cell>
          <cell r="E996" t="str">
            <v>VOLTRO + PLUS</v>
          </cell>
          <cell r="F996">
            <v>1000</v>
          </cell>
          <cell r="G996" t="str">
            <v>ACTIVO</v>
          </cell>
          <cell r="H996">
            <v>105580.69</v>
          </cell>
          <cell r="I996">
            <v>105580.69</v>
          </cell>
        </row>
        <row r="997">
          <cell r="B997" t="str">
            <v>PT10900005</v>
          </cell>
          <cell r="C997" t="str">
            <v>1000L IBC VLT SUPER GAS CNG SAE 15W-40</v>
          </cell>
          <cell r="D997" t="str">
            <v>PT A. MOT SERV PES</v>
          </cell>
          <cell r="E997" t="str">
            <v>VOLTRO SUPER GAS</v>
          </cell>
          <cell r="F997">
            <v>1000</v>
          </cell>
          <cell r="G997" t="str">
            <v>ACTIVO</v>
          </cell>
          <cell r="H997">
            <v>109071.37</v>
          </cell>
          <cell r="I997">
            <v>109071.37</v>
          </cell>
        </row>
        <row r="998">
          <cell r="B998" t="str">
            <v>PT10000007</v>
          </cell>
          <cell r="C998" t="str">
            <v>1000L IBC VLT AMFLT APICK4/SN SAE 5W-40</v>
          </cell>
          <cell r="D998" t="str">
            <v>PT A. MOT SERV PES</v>
          </cell>
          <cell r="E998" t="str">
            <v>VOLTRO AMERICANFLEET</v>
          </cell>
          <cell r="F998">
            <v>1000</v>
          </cell>
          <cell r="G998" t="str">
            <v>ACTIVO</v>
          </cell>
          <cell r="H998">
            <v>175519.38</v>
          </cell>
          <cell r="I998">
            <v>175519.38</v>
          </cell>
        </row>
        <row r="999">
          <cell r="B999" t="str">
            <v>PT15300001</v>
          </cell>
          <cell r="C999" t="str">
            <v>200 L TMB CAT-HEAVYMACH FD1 SAE 60</v>
          </cell>
          <cell r="D999" t="str">
            <v>PT A.TRANSMISIONES</v>
          </cell>
          <cell r="E999" t="str">
            <v>HEAVY MACH</v>
          </cell>
          <cell r="F999">
            <v>200</v>
          </cell>
          <cell r="G999" t="str">
            <v>ACTIVO</v>
          </cell>
          <cell r="H999">
            <v>28863.08</v>
          </cell>
          <cell r="I999">
            <v>28863.08</v>
          </cell>
        </row>
        <row r="1000">
          <cell r="B1000" t="str">
            <v>PT08100040</v>
          </cell>
          <cell r="C1000" t="str">
            <v>TMB R-PWR SINT API SP GF-6A SAE 5W-20</v>
          </cell>
          <cell r="D1000" t="str">
            <v>PT A. MOT SERV LIG</v>
          </cell>
          <cell r="E1000" t="str">
            <v>RUN-PWR SINTÉTICO</v>
          </cell>
          <cell r="F1000">
            <v>200</v>
          </cell>
          <cell r="G1000" t="str">
            <v>ACTIVO</v>
          </cell>
          <cell r="H1000">
            <v>38764.86</v>
          </cell>
          <cell r="I1000">
            <v>38764.86</v>
          </cell>
        </row>
        <row r="1001">
          <cell r="B1001" t="str">
            <v>PT07000026</v>
          </cell>
          <cell r="C1001" t="str">
            <v>0.950 L RSHPCK HI-ENGY API SL SAE 25W50</v>
          </cell>
          <cell r="D1001" t="str">
            <v>PT A. MOT SERV LIG</v>
          </cell>
          <cell r="E1001" t="str">
            <v>HI-ENERGY</v>
          </cell>
          <cell r="F1001">
            <v>0.95</v>
          </cell>
          <cell r="G1001" t="str">
            <v>ACTIVO</v>
          </cell>
          <cell r="H1001">
            <v>96.42</v>
          </cell>
          <cell r="I1001">
            <v>1542.72</v>
          </cell>
        </row>
        <row r="1002">
          <cell r="B1002" t="str">
            <v>PT07000025</v>
          </cell>
          <cell r="C1002" t="str">
            <v>5 L GARRAFA HI-ENERGY API SL SAE 20W-50</v>
          </cell>
          <cell r="D1002" t="str">
            <v>PT A. MOT SERV LIG</v>
          </cell>
          <cell r="E1002" t="str">
            <v>HI-ENERGY</v>
          </cell>
          <cell r="F1002">
            <v>5</v>
          </cell>
          <cell r="G1002" t="str">
            <v>ACTIVO</v>
          </cell>
          <cell r="H1002">
            <v>527.79</v>
          </cell>
          <cell r="I1002">
            <v>2111.16</v>
          </cell>
        </row>
        <row r="1003">
          <cell r="B1003" t="str">
            <v>PT07000029</v>
          </cell>
          <cell r="C1003" t="str">
            <v>0.950 L RSHPCK HI-ENEGY API SL SAE 25W60</v>
          </cell>
          <cell r="D1003" t="str">
            <v>PT A. MOT SERV LIG</v>
          </cell>
          <cell r="E1003" t="str">
            <v>HI-ENERGY</v>
          </cell>
          <cell r="F1003">
            <v>0.95</v>
          </cell>
          <cell r="G1003" t="str">
            <v>ACTIVO</v>
          </cell>
          <cell r="H1003">
            <v>92.26</v>
          </cell>
          <cell r="I1003">
            <v>1476.16</v>
          </cell>
        </row>
        <row r="1004">
          <cell r="B1004" t="str">
            <v>PT10700027</v>
          </cell>
          <cell r="C1004" t="str">
            <v>1 L GNL VOLTRO RAS S-3 DF/DF-2SAE 50</v>
          </cell>
          <cell r="D1004" t="str">
            <v>PT A. MOT SERV PES</v>
          </cell>
          <cell r="E1004" t="str">
            <v>VOLTRO RAS SERIES 3</v>
          </cell>
          <cell r="F1004">
            <v>1</v>
          </cell>
          <cell r="G1004" t="str">
            <v>ACTIVO</v>
          </cell>
          <cell r="H1004">
            <v>87.18</v>
          </cell>
          <cell r="I1004">
            <v>87180</v>
          </cell>
        </row>
        <row r="1005">
          <cell r="B1005" t="str">
            <v>PT12500008</v>
          </cell>
          <cell r="C1005" t="str">
            <v>1 L GRANEL ATE TRANS CAT ALI SAE 10W</v>
          </cell>
          <cell r="D1005" t="str">
            <v>PT A.TRANSMISIONES</v>
          </cell>
          <cell r="E1005" t="str">
            <v>TRANSMISION CAT-ALI</v>
          </cell>
          <cell r="F1005">
            <v>1</v>
          </cell>
          <cell r="G1005" t="str">
            <v>ACTIVO</v>
          </cell>
          <cell r="H1005">
            <v>110.82</v>
          </cell>
          <cell r="I1005">
            <v>110820</v>
          </cell>
        </row>
        <row r="1006">
          <cell r="B1006" t="str">
            <v>PT42600002</v>
          </cell>
          <cell r="C1006" t="str">
            <v>16.000 KG CUBETA GRASA BÄTRAK SUDAK-EP</v>
          </cell>
          <cell r="D1006" t="str">
            <v>PT GRASAS</v>
          </cell>
          <cell r="E1006" t="str">
            <v>BÄTRAK SUDAK-EP</v>
          </cell>
          <cell r="F1006">
            <v>16</v>
          </cell>
          <cell r="G1006" t="str">
            <v>ACTIVO</v>
          </cell>
          <cell r="H1006">
            <v>3880.43</v>
          </cell>
          <cell r="I1006">
            <v>3880.43</v>
          </cell>
        </row>
        <row r="1007">
          <cell r="B1007" t="str">
            <v>PT02200004</v>
          </cell>
          <cell r="C1007" t="str">
            <v>200 L TMB ATE BÄTRAK KHOPIL SAE15W40</v>
          </cell>
          <cell r="D1007" t="str">
            <v>PT A.INDUSTRIALES</v>
          </cell>
          <cell r="E1007" t="str">
            <v>BÄTRAK KHOPIL</v>
          </cell>
          <cell r="F1007">
            <v>200</v>
          </cell>
          <cell r="G1007" t="str">
            <v>ACTIVO</v>
          </cell>
          <cell r="H1007">
            <v>32490.44</v>
          </cell>
          <cell r="I1007">
            <v>32490.44</v>
          </cell>
        </row>
        <row r="1008">
          <cell r="B1008" t="str">
            <v>PT07000027</v>
          </cell>
          <cell r="C1008" t="str">
            <v>4 L RSHPCKHI ENERGY API SL SAE 25W50</v>
          </cell>
          <cell r="D1008" t="str">
            <v>PT A. MOT SERV LIG</v>
          </cell>
          <cell r="E1008" t="str">
            <v>HI-ENERGY</v>
          </cell>
          <cell r="F1008">
            <v>4</v>
          </cell>
          <cell r="G1008" t="str">
            <v>ACTIVO</v>
          </cell>
          <cell r="H1008">
            <v>383.53</v>
          </cell>
          <cell r="I1008">
            <v>1534.12</v>
          </cell>
        </row>
        <row r="1009">
          <cell r="B1009" t="str">
            <v>PT12500007</v>
          </cell>
          <cell r="C1009" t="str">
            <v>1 L GRANEL ATE TRANS CAT ALI SAE 30</v>
          </cell>
          <cell r="D1009" t="str">
            <v>PT A.TRANSMISIONES</v>
          </cell>
          <cell r="E1009" t="str">
            <v>TRANSMISION CAT-ALI</v>
          </cell>
          <cell r="F1009">
            <v>1</v>
          </cell>
          <cell r="G1009" t="str">
            <v>ACTIVO</v>
          </cell>
          <cell r="H1009">
            <v>115.7</v>
          </cell>
          <cell r="I1009">
            <v>115700</v>
          </cell>
        </row>
        <row r="1010">
          <cell r="B1010" t="str">
            <v>PT07000028</v>
          </cell>
          <cell r="C1010" t="str">
            <v>4 L RSHPCK HI-ENEGY API SL SAE 25W60</v>
          </cell>
          <cell r="D1010" t="str">
            <v>PT A. MOT SERV LIG</v>
          </cell>
          <cell r="E1010" t="str">
            <v>HI-ENERGY</v>
          </cell>
          <cell r="F1010">
            <v>4</v>
          </cell>
          <cell r="G1010" t="str">
            <v>ACTIVO</v>
          </cell>
          <cell r="H1010">
            <v>349.16</v>
          </cell>
          <cell r="I1010">
            <v>1396.64</v>
          </cell>
        </row>
        <row r="1011">
          <cell r="B1011" t="str">
            <v>PT61300003</v>
          </cell>
          <cell r="C1011" t="str">
            <v>200 L TAMBOR LIQUIDO P/ FRENOS DOT-4</v>
          </cell>
          <cell r="D1011" t="str">
            <v>PT ESPECIALIDADES</v>
          </cell>
          <cell r="E1011" t="str">
            <v>LPF 4</v>
          </cell>
          <cell r="F1011">
            <v>200</v>
          </cell>
          <cell r="G1011" t="str">
            <v>ACTIVO</v>
          </cell>
          <cell r="H1011">
            <v>23379.9</v>
          </cell>
          <cell r="I1011">
            <v>23379.9</v>
          </cell>
        </row>
        <row r="1012">
          <cell r="B1012" t="str">
            <v>PT00800037</v>
          </cell>
          <cell r="C1012" t="str">
            <v>1 L GRANEL ACE BÄTRAK DESNA HJ ISO VG 68</v>
          </cell>
          <cell r="D1012" t="str">
            <v>PT A.INDUSTRIALES</v>
          </cell>
          <cell r="E1012" t="str">
            <v>BÄTRAK DENSA</v>
          </cell>
          <cell r="F1012">
            <v>1</v>
          </cell>
          <cell r="G1012" t="str">
            <v>ACTIVO</v>
          </cell>
          <cell r="H1012">
            <v>66.930000000000007</v>
          </cell>
          <cell r="I1012">
            <v>66930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 refreshError="1"/>
      <sheetData sheetId="11">
        <row r="3">
          <cell r="L3" t="str">
            <v>PT03400006</v>
          </cell>
          <cell r="M3" t="str">
            <v>19 L</v>
          </cell>
          <cell r="N3" t="str">
            <v>ISO VG 46</v>
          </cell>
          <cell r="O3" t="str">
            <v>CUBETA</v>
          </cell>
          <cell r="P3">
            <v>2069.04</v>
          </cell>
          <cell r="Q3">
            <v>-3.8124672252780933E-2</v>
          </cell>
          <cell r="R3">
            <v>2151.0479999999998</v>
          </cell>
          <cell r="S3">
            <v>2069.04</v>
          </cell>
        </row>
        <row r="4">
          <cell r="L4" t="str">
            <v>PT03400010</v>
          </cell>
          <cell r="M4" t="str">
            <v>200 L</v>
          </cell>
          <cell r="N4" t="str">
            <v>ISO VG 46</v>
          </cell>
          <cell r="O4" t="str">
            <v>TAMBOR</v>
          </cell>
          <cell r="P4">
            <v>21683.83</v>
          </cell>
          <cell r="Q4">
            <v>-3.7836262977154145E-2</v>
          </cell>
          <cell r="R4">
            <v>22536.527999999998</v>
          </cell>
          <cell r="S4">
            <v>21683.83</v>
          </cell>
        </row>
        <row r="5">
          <cell r="L5" t="str">
            <v>PT03400007</v>
          </cell>
          <cell r="M5" t="str">
            <v>19 L</v>
          </cell>
          <cell r="N5" t="str">
            <v>ISO VG 68</v>
          </cell>
          <cell r="O5" t="str">
            <v>CUBETA</v>
          </cell>
          <cell r="P5">
            <v>2204.4499999999998</v>
          </cell>
          <cell r="Q5">
            <v>-3.7295860169128892E-2</v>
          </cell>
          <cell r="R5">
            <v>2289.8519999999999</v>
          </cell>
          <cell r="S5">
            <v>2204.4499999999998</v>
          </cell>
        </row>
        <row r="6">
          <cell r="B6" t="str">
            <v>PT05100014</v>
          </cell>
          <cell r="C6" t="str">
            <v>19 L</v>
          </cell>
          <cell r="D6" t="str">
            <v>ISO VG 10</v>
          </cell>
          <cell r="E6" t="str">
            <v>CUBETA</v>
          </cell>
          <cell r="F6">
            <v>1813.56</v>
          </cell>
          <cell r="G6">
            <v>-3.2278720120893167E-2</v>
          </cell>
          <cell r="H6">
            <v>1874.0520000000001</v>
          </cell>
          <cell r="I6">
            <v>1813.56</v>
          </cell>
          <cell r="L6" t="str">
            <v>PT03400011</v>
          </cell>
          <cell r="M6" t="str">
            <v>200 L</v>
          </cell>
          <cell r="N6" t="str">
            <v>ISO VG 68</v>
          </cell>
          <cell r="O6" t="str">
            <v>TAMBOR</v>
          </cell>
          <cell r="P6">
            <v>23115.71</v>
          </cell>
          <cell r="Q6">
            <v>-3.7037046294454035E-2</v>
          </cell>
          <cell r="R6">
            <v>24004.775999999998</v>
          </cell>
          <cell r="S6">
            <v>23115.71</v>
          </cell>
        </row>
        <row r="7">
          <cell r="B7" t="str">
            <v>PT05100026</v>
          </cell>
          <cell r="C7" t="str">
            <v>200 L</v>
          </cell>
          <cell r="D7" t="str">
            <v>ISO VG 10</v>
          </cell>
          <cell r="E7" t="str">
            <v>TAMBOR</v>
          </cell>
          <cell r="F7">
            <v>18995.830000000002</v>
          </cell>
          <cell r="G7">
            <v>-3.1919523640618452E-2</v>
          </cell>
          <cell r="H7">
            <v>19622.16</v>
          </cell>
          <cell r="I7">
            <v>18995.830000000002</v>
          </cell>
          <cell r="L7" t="str">
            <v>PT03400008</v>
          </cell>
          <cell r="M7" t="str">
            <v>19 L</v>
          </cell>
          <cell r="N7" t="str">
            <v>ISO VG 100</v>
          </cell>
          <cell r="O7" t="str">
            <v>CUBETA</v>
          </cell>
          <cell r="P7">
            <v>2334.14</v>
          </cell>
          <cell r="Q7">
            <v>-3.6565392400632724E-2</v>
          </cell>
          <cell r="R7">
            <v>2422.7280000000001</v>
          </cell>
          <cell r="S7">
            <v>2334.14</v>
          </cell>
        </row>
        <row r="8">
          <cell r="B8" t="str">
            <v>PT05100015</v>
          </cell>
          <cell r="C8" t="str">
            <v>19 L</v>
          </cell>
          <cell r="D8" t="str">
            <v>ISO VG 15</v>
          </cell>
          <cell r="E8" t="str">
            <v>CUBETA</v>
          </cell>
          <cell r="F8">
            <v>1778.91</v>
          </cell>
          <cell r="G8">
            <v>-5.2157928388746777E-2</v>
          </cell>
          <cell r="H8">
            <v>1876.8</v>
          </cell>
          <cell r="I8">
            <v>1778.91</v>
          </cell>
          <cell r="L8" t="str">
            <v>PT03400012</v>
          </cell>
          <cell r="M8" t="str">
            <v>200 L</v>
          </cell>
          <cell r="N8" t="str">
            <v>ISO VG 100</v>
          </cell>
          <cell r="O8" t="str">
            <v>TAMBOR</v>
          </cell>
          <cell r="P8" t="str">
            <v>SIN SATOS</v>
          </cell>
          <cell r="Q8" t="str">
            <v/>
          </cell>
          <cell r="S8" t="str">
            <v>SIN SATOS</v>
          </cell>
        </row>
        <row r="9">
          <cell r="B9" t="str">
            <v>PT05100027</v>
          </cell>
          <cell r="C9" t="str">
            <v>200 L</v>
          </cell>
          <cell r="D9" t="str">
            <v>ISO VG 15</v>
          </cell>
          <cell r="E9" t="str">
            <v>TAMBOR</v>
          </cell>
          <cell r="F9">
            <v>18639.5</v>
          </cell>
          <cell r="G9">
            <v>-5.1923436491306596E-2</v>
          </cell>
          <cell r="H9">
            <v>19660.332000000002</v>
          </cell>
          <cell r="I9">
            <v>18639.5</v>
          </cell>
          <cell r="Q9" t="str">
            <v/>
          </cell>
        </row>
        <row r="10">
          <cell r="B10" t="str">
            <v>PT05100016</v>
          </cell>
          <cell r="C10" t="str">
            <v>19 L</v>
          </cell>
          <cell r="D10" t="str">
            <v>ISO VG 22</v>
          </cell>
          <cell r="E10" t="str">
            <v>CUBETA</v>
          </cell>
          <cell r="F10">
            <v>1803.52</v>
          </cell>
          <cell r="G10">
            <v>-6.4612831284684424E-2</v>
          </cell>
          <cell r="H10">
            <v>1928.1</v>
          </cell>
          <cell r="I10">
            <v>1803.52</v>
          </cell>
          <cell r="L10" t="str">
            <v>PT03200005</v>
          </cell>
          <cell r="M10" t="str">
            <v>19 L</v>
          </cell>
          <cell r="N10" t="str">
            <v>ISO VG 32</v>
          </cell>
          <cell r="O10" t="str">
            <v>CUBETA</v>
          </cell>
          <cell r="P10">
            <v>1992.84</v>
          </cell>
          <cell r="Q10">
            <v>-3.539648242373572E-2</v>
          </cell>
          <cell r="R10">
            <v>2065.9680000000003</v>
          </cell>
          <cell r="S10">
            <v>1992.84</v>
          </cell>
        </row>
        <row r="11">
          <cell r="B11" t="str">
            <v>PT05100028</v>
          </cell>
          <cell r="C11" t="str">
            <v>200 L</v>
          </cell>
          <cell r="D11" t="str">
            <v>ISO VG 22</v>
          </cell>
          <cell r="E11" t="str">
            <v>TAMBOR</v>
          </cell>
          <cell r="F11">
            <v>18895.45</v>
          </cell>
          <cell r="G11">
            <v>-6.443699510756018E-2</v>
          </cell>
          <cell r="H11">
            <v>20196.876</v>
          </cell>
          <cell r="I11">
            <v>18895.45</v>
          </cell>
          <cell r="L11" t="str">
            <v>PT03200009</v>
          </cell>
          <cell r="M11" t="str">
            <v>200 L</v>
          </cell>
          <cell r="N11" t="str">
            <v>ISO VG 32</v>
          </cell>
          <cell r="O11" t="str">
            <v>TAMBOR</v>
          </cell>
          <cell r="P11">
            <v>20888.259999999998</v>
          </cell>
          <cell r="Q11">
            <v>-3.5101042436363694E-2</v>
          </cell>
          <cell r="R11">
            <v>21648.132000000001</v>
          </cell>
          <cell r="S11">
            <v>20888.259999999998</v>
          </cell>
        </row>
        <row r="12">
          <cell r="B12" t="str">
            <v>PT05100017</v>
          </cell>
          <cell r="C12" t="str">
            <v>19 L</v>
          </cell>
          <cell r="D12" t="str">
            <v>ISO VG 32</v>
          </cell>
          <cell r="E12" t="str">
            <v>CUBETA</v>
          </cell>
          <cell r="F12">
            <v>1862.75</v>
          </cell>
          <cell r="G12">
            <v>-6.3598396190752027E-2</v>
          </cell>
          <cell r="H12">
            <v>1989.2640000000001</v>
          </cell>
          <cell r="I12">
            <v>1862.75</v>
          </cell>
          <cell r="L12" t="str">
            <v>PT03200006</v>
          </cell>
          <cell r="M12" t="str">
            <v>19 L</v>
          </cell>
          <cell r="N12" t="str">
            <v>ISO VG 46</v>
          </cell>
          <cell r="O12" t="str">
            <v>CUBETA</v>
          </cell>
          <cell r="P12">
            <v>2078.0300000000002</v>
          </cell>
          <cell r="Q12">
            <v>-3.8007862482477894E-2</v>
          </cell>
          <cell r="R12">
            <v>2160.1320000000001</v>
          </cell>
          <cell r="S12">
            <v>2078.0300000000002</v>
          </cell>
        </row>
        <row r="13">
          <cell r="B13" t="str">
            <v>PT05100029</v>
          </cell>
          <cell r="C13" t="str">
            <v>200 L</v>
          </cell>
          <cell r="D13" t="str">
            <v>ISO VG 32</v>
          </cell>
          <cell r="E13" t="str">
            <v>TAMBOR</v>
          </cell>
          <cell r="F13">
            <v>19518.96</v>
          </cell>
          <cell r="G13">
            <v>-6.3421094301055247E-2</v>
          </cell>
          <cell r="H13">
            <v>20840.7</v>
          </cell>
          <cell r="I13">
            <v>19518.96</v>
          </cell>
          <cell r="L13" t="str">
            <v>PT03200010</v>
          </cell>
          <cell r="M13" t="str">
            <v>200 L</v>
          </cell>
          <cell r="N13" t="str">
            <v>ISO VG 46</v>
          </cell>
          <cell r="O13" t="str">
            <v>TAMBOR</v>
          </cell>
          <cell r="P13">
            <v>21784.97</v>
          </cell>
          <cell r="Q13">
            <v>-3.7738971020200296E-2</v>
          </cell>
          <cell r="R13">
            <v>22639.356</v>
          </cell>
          <cell r="S13">
            <v>21784.97</v>
          </cell>
        </row>
        <row r="14">
          <cell r="B14" t="str">
            <v>PT05100018</v>
          </cell>
          <cell r="C14" t="str">
            <v>19 L</v>
          </cell>
          <cell r="D14" t="str">
            <v>ISO VG 46</v>
          </cell>
          <cell r="E14" t="str">
            <v>CUBETA</v>
          </cell>
          <cell r="F14">
            <v>1929.12</v>
          </cell>
          <cell r="G14">
            <v>-6.2459905522832204E-2</v>
          </cell>
          <cell r="H14">
            <v>2057.6400000000003</v>
          </cell>
          <cell r="I14">
            <v>1929.12</v>
          </cell>
          <cell r="L14" t="str">
            <v>PT03200007</v>
          </cell>
          <cell r="M14" t="str">
            <v>19 L</v>
          </cell>
          <cell r="N14" t="str">
            <v>ISO VG 68</v>
          </cell>
          <cell r="O14" t="str">
            <v>CUBETA</v>
          </cell>
          <cell r="P14">
            <v>2222.61</v>
          </cell>
          <cell r="Q14">
            <v>-3.7000738299000524E-2</v>
          </cell>
          <cell r="R14">
            <v>2308.0079999999998</v>
          </cell>
          <cell r="S14">
            <v>2222.61</v>
          </cell>
        </row>
        <row r="15">
          <cell r="B15" t="str">
            <v>PT05100030</v>
          </cell>
          <cell r="C15" t="str">
            <v>200 L</v>
          </cell>
          <cell r="D15" t="str">
            <v>ISO VG 46</v>
          </cell>
          <cell r="E15" t="str">
            <v>TAMBOR</v>
          </cell>
          <cell r="F15" t="str">
            <v>SIN DATOS</v>
          </cell>
          <cell r="G15" t="str">
            <v/>
          </cell>
          <cell r="I15" t="str">
            <v>SIN DATOS</v>
          </cell>
          <cell r="L15" t="str">
            <v>PT03200011</v>
          </cell>
          <cell r="M15" t="str">
            <v>200 L</v>
          </cell>
          <cell r="N15" t="str">
            <v>ISO VG 68</v>
          </cell>
          <cell r="O15" t="str">
            <v>TAMBOR</v>
          </cell>
          <cell r="P15">
            <v>23306.79</v>
          </cell>
          <cell r="Q15">
            <v>-3.6744875074516847E-2</v>
          </cell>
          <cell r="R15">
            <v>24195.864000000001</v>
          </cell>
          <cell r="S15">
            <v>23306.79</v>
          </cell>
        </row>
        <row r="16">
          <cell r="B16" t="str">
            <v>PT05100019</v>
          </cell>
          <cell r="C16" t="str">
            <v>19 L</v>
          </cell>
          <cell r="D16" t="str">
            <v>ISO VG 68</v>
          </cell>
          <cell r="E16" t="str">
            <v>CUBETA</v>
          </cell>
          <cell r="F16">
            <v>1959.58</v>
          </cell>
          <cell r="G16">
            <v>-5.8142374028380961E-2</v>
          </cell>
          <cell r="H16">
            <v>2080.5479999999998</v>
          </cell>
          <cell r="I16">
            <v>1959.58</v>
          </cell>
          <cell r="L16" t="str">
            <v>PT03200008</v>
          </cell>
          <cell r="M16" t="str">
            <v>19 L</v>
          </cell>
          <cell r="N16" t="str">
            <v>ISO VG 100</v>
          </cell>
          <cell r="O16" t="str">
            <v>CUBETA</v>
          </cell>
          <cell r="P16">
            <v>2345.37</v>
          </cell>
          <cell r="Q16">
            <v>-3.6449731563145571E-2</v>
          </cell>
          <cell r="R16">
            <v>2434.0920000000001</v>
          </cell>
          <cell r="S16">
            <v>2345.37</v>
          </cell>
        </row>
        <row r="17">
          <cell r="B17" t="str">
            <v>PT05100031</v>
          </cell>
          <cell r="C17" t="str">
            <v>200 L</v>
          </cell>
          <cell r="D17" t="str">
            <v>ISO VG 68</v>
          </cell>
          <cell r="E17" t="str">
            <v>TAMBOR</v>
          </cell>
          <cell r="F17">
            <v>20538.099999999999</v>
          </cell>
          <cell r="G17">
            <v>-5.7955499094929919E-2</v>
          </cell>
          <cell r="H17">
            <v>21801.624</v>
          </cell>
          <cell r="I17">
            <v>20538.099999999999</v>
          </cell>
          <cell r="L17" t="str">
            <v>PT03200012</v>
          </cell>
          <cell r="M17" t="str">
            <v>200 L</v>
          </cell>
          <cell r="N17" t="str">
            <v>ISO VG 100</v>
          </cell>
          <cell r="O17" t="str">
            <v>TAMBOR</v>
          </cell>
          <cell r="P17" t="str">
            <v>SIN SATOS</v>
          </cell>
          <cell r="Q17" t="str">
            <v/>
          </cell>
          <cell r="S17" t="str">
            <v>SIN SATOS</v>
          </cell>
        </row>
        <row r="18">
          <cell r="B18" t="str">
            <v>PT05100020</v>
          </cell>
          <cell r="C18" t="str">
            <v>19 L</v>
          </cell>
          <cell r="D18" t="str">
            <v>ISO VG 100</v>
          </cell>
          <cell r="E18" t="str">
            <v>CUBETA</v>
          </cell>
          <cell r="F18">
            <v>1960.8</v>
          </cell>
          <cell r="G18">
            <v>-5.3899912569698061E-2</v>
          </cell>
          <cell r="H18">
            <v>2072.5079999999998</v>
          </cell>
          <cell r="I18">
            <v>1960.8</v>
          </cell>
          <cell r="Q18" t="str">
            <v/>
          </cell>
        </row>
        <row r="19">
          <cell r="B19" t="str">
            <v>PT05100032</v>
          </cell>
          <cell r="C19" t="str">
            <v>200 L</v>
          </cell>
          <cell r="D19" t="str">
            <v>ISO VG 100</v>
          </cell>
          <cell r="E19" t="str">
            <v>TAMBOR</v>
          </cell>
          <cell r="F19">
            <v>20550.84</v>
          </cell>
          <cell r="G19">
            <v>-5.3693318546687019E-2</v>
          </cell>
          <cell r="H19">
            <v>21716.892</v>
          </cell>
          <cell r="I19">
            <v>20550.84</v>
          </cell>
          <cell r="Q19" t="str">
            <v/>
          </cell>
        </row>
        <row r="20">
          <cell r="B20" t="str">
            <v>PT05100021</v>
          </cell>
          <cell r="C20" t="str">
            <v>19 L</v>
          </cell>
          <cell r="D20" t="str">
            <v>ISO VG 150</v>
          </cell>
          <cell r="E20" t="str">
            <v>CUBETA</v>
          </cell>
          <cell r="F20">
            <v>1974.46</v>
          </cell>
          <cell r="G20">
            <v>-5.2787820173317734E-2</v>
          </cell>
          <cell r="H20">
            <v>2084.4960000000001</v>
          </cell>
          <cell r="I20">
            <v>1974.46</v>
          </cell>
          <cell r="L20" t="str">
            <v>PT00800013</v>
          </cell>
          <cell r="M20" t="str">
            <v>19 L</v>
          </cell>
          <cell r="N20" t="str">
            <v>ISO VG 10</v>
          </cell>
          <cell r="O20" t="str">
            <v>CUBETA</v>
          </cell>
          <cell r="P20">
            <v>1838.79</v>
          </cell>
          <cell r="Q20">
            <v>-3.16694471828316E-2</v>
          </cell>
          <cell r="R20">
            <v>1898.9280000000001</v>
          </cell>
          <cell r="S20">
            <v>1838.79</v>
          </cell>
        </row>
        <row r="21">
          <cell r="B21" t="str">
            <v>PT05100033</v>
          </cell>
          <cell r="C21" t="str">
            <v>200 L</v>
          </cell>
          <cell r="D21" t="str">
            <v>ISO VG 150</v>
          </cell>
          <cell r="E21" t="str">
            <v>TAMBOR</v>
          </cell>
          <cell r="F21">
            <v>20694.59</v>
          </cell>
          <cell r="G21">
            <v>-5.2577214998867361E-2</v>
          </cell>
          <cell r="H21">
            <v>21843.036</v>
          </cell>
          <cell r="I21">
            <v>20694.59</v>
          </cell>
          <cell r="L21" t="str">
            <v>PT00800025</v>
          </cell>
          <cell r="M21" t="str">
            <v>200 L</v>
          </cell>
          <cell r="N21" t="str">
            <v>ISO VG 10</v>
          </cell>
          <cell r="O21" t="str">
            <v>TAMBOR</v>
          </cell>
          <cell r="P21">
            <v>19266.52</v>
          </cell>
          <cell r="Q21">
            <v>-3.1334132539034609E-2</v>
          </cell>
          <cell r="R21">
            <v>19889.748</v>
          </cell>
          <cell r="S21">
            <v>19266.52</v>
          </cell>
        </row>
        <row r="22">
          <cell r="B22" t="str">
            <v>PT05100022</v>
          </cell>
          <cell r="C22" t="str">
            <v>19 L</v>
          </cell>
          <cell r="D22" t="str">
            <v>ISO VG 220</v>
          </cell>
          <cell r="E22" t="str">
            <v>CUBETA</v>
          </cell>
          <cell r="F22">
            <v>1975.26</v>
          </cell>
          <cell r="G22">
            <v>-5.361896384198328E-2</v>
          </cell>
          <cell r="H22">
            <v>2087.172</v>
          </cell>
          <cell r="I22">
            <v>1975.26</v>
          </cell>
          <cell r="L22" t="str">
            <v>PT00800014</v>
          </cell>
          <cell r="M22" t="str">
            <v>19 L</v>
          </cell>
          <cell r="N22" t="str">
            <v>ISO VG 15</v>
          </cell>
          <cell r="O22" t="str">
            <v>CUBETA</v>
          </cell>
          <cell r="P22">
            <v>1794.67</v>
          </cell>
          <cell r="Q22">
            <v>-5.3665702757371148E-2</v>
          </cell>
          <cell r="R22">
            <v>1896.444</v>
          </cell>
          <cell r="S22">
            <v>1794.67</v>
          </cell>
        </row>
        <row r="23">
          <cell r="B23" t="str">
            <v>PT05100034</v>
          </cell>
          <cell r="C23" t="str">
            <v>200 L</v>
          </cell>
          <cell r="D23" t="str">
            <v>ISO VG 220</v>
          </cell>
          <cell r="E23" t="str">
            <v>TAMBOR</v>
          </cell>
          <cell r="F23">
            <v>20703.240000000002</v>
          </cell>
          <cell r="G23">
            <v>-5.3406408066677957E-2</v>
          </cell>
          <cell r="H23">
            <v>21871.308000000001</v>
          </cell>
          <cell r="I23">
            <v>20703.240000000002</v>
          </cell>
          <cell r="L23" t="str">
            <v>PT00800026</v>
          </cell>
          <cell r="M23" t="str">
            <v>200 L</v>
          </cell>
          <cell r="N23" t="str">
            <v>ISO VG 15</v>
          </cell>
          <cell r="O23" t="str">
            <v>TAMBOR</v>
          </cell>
          <cell r="P23">
            <v>18802.23</v>
          </cell>
          <cell r="Q23">
            <v>-5.3433484302854772E-2</v>
          </cell>
          <cell r="R23">
            <v>19863.611999999997</v>
          </cell>
          <cell r="S23">
            <v>18802.23</v>
          </cell>
        </row>
        <row r="24">
          <cell r="B24" t="str">
            <v>PT05100023</v>
          </cell>
          <cell r="C24" t="str">
            <v>19 L</v>
          </cell>
          <cell r="D24" t="str">
            <v>ISO VG 320</v>
          </cell>
          <cell r="E24" t="str">
            <v>CUBETA</v>
          </cell>
          <cell r="F24">
            <v>1976.44</v>
          </cell>
          <cell r="G24">
            <v>-5.4363885507812348E-2</v>
          </cell>
          <cell r="H24">
            <v>2090.0640000000003</v>
          </cell>
          <cell r="I24">
            <v>1976.44</v>
          </cell>
          <cell r="L24" t="str">
            <v>PT00800015</v>
          </cell>
          <cell r="M24" t="str">
            <v>19 L</v>
          </cell>
          <cell r="N24" t="str">
            <v>ISO VG 22</v>
          </cell>
          <cell r="O24" t="str">
            <v>CUBETA</v>
          </cell>
          <cell r="P24">
            <v>1814.3</v>
          </cell>
          <cell r="Q24">
            <v>-6.3996764254922289E-2</v>
          </cell>
          <cell r="R24">
            <v>1938.348</v>
          </cell>
          <cell r="S24">
            <v>1814.3</v>
          </cell>
        </row>
        <row r="25">
          <cell r="B25" t="str">
            <v>PT05100035</v>
          </cell>
          <cell r="C25" t="str">
            <v>200 L</v>
          </cell>
          <cell r="D25" t="str">
            <v>ISO VG 320</v>
          </cell>
          <cell r="E25" t="str">
            <v>TAMBOR</v>
          </cell>
          <cell r="F25" t="str">
            <v>SIN DATOS</v>
          </cell>
          <cell r="G25" t="str">
            <v/>
          </cell>
          <cell r="I25" t="str">
            <v>SIN DATOS</v>
          </cell>
          <cell r="L25" t="str">
            <v>PT00800027</v>
          </cell>
          <cell r="M25" t="str">
            <v>200 L</v>
          </cell>
          <cell r="N25" t="str">
            <v>ISO VG 22</v>
          </cell>
          <cell r="O25" t="str">
            <v>TAMBOR</v>
          </cell>
          <cell r="P25">
            <v>19008.73</v>
          </cell>
          <cell r="Q25">
            <v>-6.3825371525112251E-2</v>
          </cell>
          <cell r="R25">
            <v>20304.684000000001</v>
          </cell>
          <cell r="S25">
            <v>19008.73</v>
          </cell>
        </row>
        <row r="26">
          <cell r="B26" t="str">
            <v>PT05100024</v>
          </cell>
          <cell r="C26" t="str">
            <v>19 L</v>
          </cell>
          <cell r="D26" t="str">
            <v>ISO VG 460</v>
          </cell>
          <cell r="E26" t="str">
            <v>CUBETA</v>
          </cell>
          <cell r="F26" t="str">
            <v>SIN DATOS</v>
          </cell>
          <cell r="G26" t="str">
            <v/>
          </cell>
          <cell r="I26" t="str">
            <v>SIN DATOS</v>
          </cell>
          <cell r="L26" t="str">
            <v>PT00800016</v>
          </cell>
          <cell r="M26" t="str">
            <v>19 L</v>
          </cell>
          <cell r="N26" t="str">
            <v>ISO VG 32</v>
          </cell>
          <cell r="O26" t="str">
            <v>CUBETA</v>
          </cell>
          <cell r="P26">
            <v>1885.11</v>
          </cell>
          <cell r="Q26">
            <v>-6.3905921330973725E-2</v>
          </cell>
          <cell r="R26">
            <v>2013.8040000000001</v>
          </cell>
          <cell r="S26">
            <v>1885.11</v>
          </cell>
        </row>
        <row r="27">
          <cell r="B27" t="str">
            <v>PT05100036</v>
          </cell>
          <cell r="C27" t="str">
            <v>200 L</v>
          </cell>
          <cell r="D27" t="str">
            <v>ISO VG 460</v>
          </cell>
          <cell r="E27" t="str">
            <v>TAMBOR</v>
          </cell>
          <cell r="F27" t="str">
            <v>SIN DATOS</v>
          </cell>
          <cell r="G27" t="str">
            <v/>
          </cell>
          <cell r="I27" t="str">
            <v>SIN DATOS</v>
          </cell>
          <cell r="L27" t="str">
            <v>PT00800028</v>
          </cell>
          <cell r="M27" t="str">
            <v>200 L</v>
          </cell>
          <cell r="N27" t="str">
            <v>ISO VG 32</v>
          </cell>
          <cell r="O27" t="str">
            <v>TAMBOR</v>
          </cell>
          <cell r="P27">
            <v>19754.259999999998</v>
          </cell>
          <cell r="Q27">
            <v>-6.3735306657961122E-2</v>
          </cell>
          <cell r="R27">
            <v>21099.011999999999</v>
          </cell>
          <cell r="S27">
            <v>19754.259999999998</v>
          </cell>
        </row>
        <row r="28">
          <cell r="B28" t="str">
            <v>PT05100025</v>
          </cell>
          <cell r="C28" t="str">
            <v>19 L</v>
          </cell>
          <cell r="D28" t="str">
            <v>ISO VG 680</v>
          </cell>
          <cell r="E28" t="str">
            <v>CUBETA</v>
          </cell>
          <cell r="F28">
            <v>2021.12</v>
          </cell>
          <cell r="G28">
            <v>-3.746840169235488E-2</v>
          </cell>
          <cell r="H28">
            <v>2099.7959999999998</v>
          </cell>
          <cell r="I28">
            <v>2021.12</v>
          </cell>
          <cell r="L28" t="str">
            <v>PT00800017</v>
          </cell>
          <cell r="M28" t="str">
            <v>19 L</v>
          </cell>
          <cell r="N28" t="str">
            <v>ISO VG 46</v>
          </cell>
          <cell r="O28" t="str">
            <v>CUBETA</v>
          </cell>
          <cell r="P28">
            <v>1952.65</v>
          </cell>
          <cell r="Q28">
            <v>-6.1565241797196357E-2</v>
          </cell>
          <cell r="R28">
            <v>2080.752</v>
          </cell>
          <cell r="S28">
            <v>1952.65</v>
          </cell>
        </row>
        <row r="29">
          <cell r="B29" t="str">
            <v>PT05100037</v>
          </cell>
          <cell r="C29" t="str">
            <v>200 L</v>
          </cell>
          <cell r="D29" t="str">
            <v>ISO VG 680</v>
          </cell>
          <cell r="E29" t="str">
            <v>TAMBOR</v>
          </cell>
          <cell r="F29" t="str">
            <v>SIN DATOS</v>
          </cell>
          <cell r="G29" t="str">
            <v/>
          </cell>
          <cell r="I29" t="str">
            <v>SIN DATOS</v>
          </cell>
          <cell r="L29" t="str">
            <v>PT00800029</v>
          </cell>
          <cell r="M29" t="str">
            <v>200 L</v>
          </cell>
          <cell r="N29" t="str">
            <v>ISO VG 46</v>
          </cell>
          <cell r="O29" t="str">
            <v>TAMBOR</v>
          </cell>
          <cell r="P29">
            <v>20465.2</v>
          </cell>
          <cell r="Q29">
            <v>-6.1391246280458001E-2</v>
          </cell>
          <cell r="R29">
            <v>21803.759999999998</v>
          </cell>
          <cell r="S29">
            <v>20465.2</v>
          </cell>
        </row>
        <row r="30">
          <cell r="L30" t="str">
            <v>PT00800018</v>
          </cell>
          <cell r="M30" t="str">
            <v>19 L</v>
          </cell>
          <cell r="N30" t="str">
            <v>ISO VG 68</v>
          </cell>
          <cell r="O30" t="str">
            <v>CUBETA</v>
          </cell>
          <cell r="P30">
            <v>1970.8</v>
          </cell>
          <cell r="Q30">
            <v>-5.9729235607769549E-2</v>
          </cell>
          <cell r="R30">
            <v>2095.9920000000002</v>
          </cell>
          <cell r="S30">
            <v>1970.8</v>
          </cell>
        </row>
        <row r="31">
          <cell r="B31" t="str">
            <v>PT05200001</v>
          </cell>
          <cell r="C31" t="str">
            <v>19 L</v>
          </cell>
          <cell r="D31" t="str">
            <v>ISO VG 22</v>
          </cell>
          <cell r="E31" t="str">
            <v>CUBETA</v>
          </cell>
          <cell r="F31">
            <v>1636.7</v>
          </cell>
          <cell r="G31">
            <v>-7.1691906301400876E-2</v>
          </cell>
          <cell r="H31">
            <v>1763.1</v>
          </cell>
          <cell r="I31">
            <v>1636.7</v>
          </cell>
          <cell r="L31" t="str">
            <v>PT00800030</v>
          </cell>
          <cell r="M31" t="str">
            <v>200 L</v>
          </cell>
          <cell r="N31" t="str">
            <v>ISO VG 68</v>
          </cell>
          <cell r="O31" t="str">
            <v>TAMBOR</v>
          </cell>
          <cell r="P31">
            <v>20656.3</v>
          </cell>
          <cell r="Q31">
            <v>-5.9546899044809365E-2</v>
          </cell>
          <cell r="R31">
            <v>21964.2</v>
          </cell>
          <cell r="S31">
            <v>20656.3</v>
          </cell>
        </row>
        <row r="32">
          <cell r="B32" t="str">
            <v>PT05100038</v>
          </cell>
          <cell r="C32" t="str">
            <v>200 L</v>
          </cell>
          <cell r="D32" t="str">
            <v>ISO VG 22</v>
          </cell>
          <cell r="E32" t="str">
            <v>TAMBOR</v>
          </cell>
          <cell r="F32">
            <v>17139.39</v>
          </cell>
          <cell r="G32">
            <v>-7.1540612713997476E-2</v>
          </cell>
          <cell r="H32">
            <v>18460.031999999999</v>
          </cell>
          <cell r="I32">
            <v>17139.39</v>
          </cell>
          <cell r="L32" t="str">
            <v>PT00800019</v>
          </cell>
          <cell r="M32" t="str">
            <v>19 L</v>
          </cell>
          <cell r="N32" t="str">
            <v>ISO VG 100</v>
          </cell>
          <cell r="O32" t="str">
            <v>CUBETA</v>
          </cell>
          <cell r="P32">
            <v>1984.7</v>
          </cell>
          <cell r="Q32">
            <v>-5.2755870937689076E-2</v>
          </cell>
          <cell r="R32">
            <v>2095.2359999999999</v>
          </cell>
          <cell r="S32">
            <v>1984.7</v>
          </cell>
        </row>
        <row r="33">
          <cell r="L33" t="str">
            <v>PT00800031</v>
          </cell>
          <cell r="M33" t="str">
            <v>200 L</v>
          </cell>
          <cell r="N33" t="str">
            <v>ISO VG 100</v>
          </cell>
          <cell r="O33" t="str">
            <v>TAMBOR</v>
          </cell>
          <cell r="P33">
            <v>20802.5</v>
          </cell>
          <cell r="Q33">
            <v>-5.2546385488941083E-2</v>
          </cell>
          <cell r="R33">
            <v>21956.219999999998</v>
          </cell>
          <cell r="S33">
            <v>20802.5</v>
          </cell>
        </row>
        <row r="34">
          <cell r="L34" t="str">
            <v>PT00800020</v>
          </cell>
          <cell r="M34" t="str">
            <v>19 L</v>
          </cell>
          <cell r="N34" t="str">
            <v>ISO VG 150</v>
          </cell>
          <cell r="O34" t="str">
            <v>CUBETA</v>
          </cell>
          <cell r="P34">
            <v>1991.42</v>
          </cell>
          <cell r="Q34">
            <v>-5.2246335427374668E-2</v>
          </cell>
          <cell r="R34">
            <v>2101.1999999999998</v>
          </cell>
          <cell r="S34">
            <v>1991.42</v>
          </cell>
        </row>
        <row r="35">
          <cell r="B35" t="str">
            <v>PT03100009</v>
          </cell>
          <cell r="C35" t="str">
            <v>19 L</v>
          </cell>
          <cell r="D35" t="str">
            <v>ISO VG 32</v>
          </cell>
          <cell r="E35" t="str">
            <v>CUBETA</v>
          </cell>
          <cell r="F35">
            <v>1899.12</v>
          </cell>
          <cell r="G35">
            <v>-6.2535171220907904E-2</v>
          </cell>
          <cell r="H35">
            <v>2025.8040000000001</v>
          </cell>
          <cell r="I35">
            <v>1899.12</v>
          </cell>
          <cell r="L35" t="str">
            <v>PT00800032</v>
          </cell>
          <cell r="M35" t="str">
            <v>200 L</v>
          </cell>
          <cell r="N35" t="str">
            <v>ISO VG 150</v>
          </cell>
          <cell r="O35" t="str">
            <v>TAMBOR</v>
          </cell>
          <cell r="P35">
            <v>20873.25</v>
          </cell>
          <cell r="Q35">
            <v>-5.2033228805273724E-2</v>
          </cell>
          <cell r="R35">
            <v>22018.968000000001</v>
          </cell>
          <cell r="S35">
            <v>20873.25</v>
          </cell>
        </row>
        <row r="36">
          <cell r="B36" t="str">
            <v>PT03100017</v>
          </cell>
          <cell r="C36" t="str">
            <v>200 L</v>
          </cell>
          <cell r="D36" t="str">
            <v>ISO VG 32</v>
          </cell>
          <cell r="E36" t="str">
            <v>TAMBOR</v>
          </cell>
          <cell r="F36">
            <v>19899.52</v>
          </cell>
          <cell r="G36">
            <v>-6.2355168074298639E-2</v>
          </cell>
          <cell r="H36">
            <v>21222.876</v>
          </cell>
          <cell r="I36">
            <v>19899.52</v>
          </cell>
          <cell r="L36" t="str">
            <v>PT00800021</v>
          </cell>
          <cell r="M36" t="str">
            <v>19 L</v>
          </cell>
          <cell r="N36" t="str">
            <v>ISO VG 220</v>
          </cell>
          <cell r="O36" t="str">
            <v>CUBETA</v>
          </cell>
          <cell r="P36">
            <v>1990.23</v>
          </cell>
          <cell r="Q36">
            <v>-5.3104696438562637E-2</v>
          </cell>
          <cell r="R36">
            <v>2101.848</v>
          </cell>
          <cell r="S36">
            <v>1990.23</v>
          </cell>
        </row>
        <row r="37">
          <cell r="B37" t="str">
            <v>PT03100010</v>
          </cell>
          <cell r="C37" t="str">
            <v>19 L</v>
          </cell>
          <cell r="D37" t="str">
            <v>ISO VG 46</v>
          </cell>
          <cell r="E37" t="str">
            <v>CUBETA</v>
          </cell>
          <cell r="F37">
            <v>1965.9</v>
          </cell>
          <cell r="G37">
            <v>-6.1443712403322692E-2</v>
          </cell>
          <cell r="H37">
            <v>2094.6</v>
          </cell>
          <cell r="I37">
            <v>1965.9</v>
          </cell>
          <cell r="L37" t="str">
            <v>PT00800033</v>
          </cell>
          <cell r="M37" t="str">
            <v>200 L</v>
          </cell>
          <cell r="N37" t="str">
            <v>ISO VG 220</v>
          </cell>
          <cell r="O37" t="str">
            <v>TAMBOR</v>
          </cell>
          <cell r="P37">
            <v>20860.72</v>
          </cell>
          <cell r="Q37">
            <v>-5.2897009055735467E-2</v>
          </cell>
          <cell r="R37">
            <v>22025.82</v>
          </cell>
          <cell r="S37">
            <v>20860.72</v>
          </cell>
        </row>
        <row r="38">
          <cell r="B38" t="str">
            <v>PT03100018</v>
          </cell>
          <cell r="C38" t="str">
            <v>200 L</v>
          </cell>
          <cell r="D38" t="str">
            <v>ISO VG 46</v>
          </cell>
          <cell r="E38" t="str">
            <v>TAMBOR</v>
          </cell>
          <cell r="F38">
            <v>20604.580000000002</v>
          </cell>
          <cell r="G38">
            <v>-6.1270811464893882E-2</v>
          </cell>
          <cell r="H38">
            <v>21949.440000000002</v>
          </cell>
          <cell r="I38">
            <v>20604.580000000002</v>
          </cell>
          <cell r="L38" t="str">
            <v>PT00800022</v>
          </cell>
          <cell r="M38" t="str">
            <v>19 L</v>
          </cell>
          <cell r="N38" t="str">
            <v>ISO VG 320</v>
          </cell>
          <cell r="O38" t="str">
            <v>CUBETA</v>
          </cell>
          <cell r="P38">
            <v>1861.85</v>
          </cell>
          <cell r="Q38">
            <v>-5.0510582917197011E-2</v>
          </cell>
          <cell r="R38">
            <v>1960.896</v>
          </cell>
          <cell r="S38">
            <v>1861.85</v>
          </cell>
        </row>
        <row r="39">
          <cell r="B39" t="str">
            <v>PT03100011</v>
          </cell>
          <cell r="C39" t="str">
            <v>19 L</v>
          </cell>
          <cell r="D39" t="str">
            <v>ISO VG 68</v>
          </cell>
          <cell r="E39" t="str">
            <v>CUBETA</v>
          </cell>
          <cell r="F39">
            <v>2000.82</v>
          </cell>
          <cell r="G39">
            <v>-5.5197307282576658E-2</v>
          </cell>
          <cell r="H39">
            <v>2117.712</v>
          </cell>
          <cell r="I39">
            <v>2000.82</v>
          </cell>
          <cell r="L39" t="str">
            <v>PT00800034</v>
          </cell>
          <cell r="M39" t="str">
            <v>200 L</v>
          </cell>
          <cell r="N39" t="str">
            <v>ISO VG 320</v>
          </cell>
          <cell r="O39" t="str">
            <v>TAMBOR</v>
          </cell>
          <cell r="P39">
            <v>20861.060000000001</v>
          </cell>
          <cell r="Q39">
            <v>-5.3660098875246476E-2</v>
          </cell>
          <cell r="R39">
            <v>22043.940000000002</v>
          </cell>
          <cell r="S39">
            <v>20861.060000000001</v>
          </cell>
        </row>
        <row r="40">
          <cell r="B40" t="str">
            <v>PT03100019</v>
          </cell>
          <cell r="C40" t="str">
            <v>200 L</v>
          </cell>
          <cell r="D40" t="str">
            <v>ISO VG 68</v>
          </cell>
          <cell r="E40" t="str">
            <v>TAMBOR</v>
          </cell>
          <cell r="F40">
            <v>20972.17</v>
          </cell>
          <cell r="G40">
            <v>-5.4996061764509885E-2</v>
          </cell>
          <cell r="H40">
            <v>22192.68</v>
          </cell>
          <cell r="I40">
            <v>20972.17</v>
          </cell>
          <cell r="L40" t="str">
            <v>PT00800023</v>
          </cell>
          <cell r="M40" t="str">
            <v>19 L</v>
          </cell>
          <cell r="N40" t="str">
            <v>ISO VG 460</v>
          </cell>
          <cell r="O40" t="str">
            <v>CUBETA</v>
          </cell>
          <cell r="P40">
            <v>1994.92</v>
          </cell>
          <cell r="Q40">
            <v>-5.4377153215056984E-2</v>
          </cell>
          <cell r="R40">
            <v>2109.636</v>
          </cell>
          <cell r="S40">
            <v>1994.92</v>
          </cell>
        </row>
        <row r="41">
          <cell r="B41" t="str">
            <v>PT03100012</v>
          </cell>
          <cell r="C41" t="str">
            <v>19 L</v>
          </cell>
          <cell r="D41" t="str">
            <v>ISO VG 100</v>
          </cell>
          <cell r="E41" t="str">
            <v>CUBETA</v>
          </cell>
          <cell r="F41">
            <v>2015.68</v>
          </cell>
          <cell r="G41">
            <v>-4.8228839089252018E-2</v>
          </cell>
          <cell r="H41">
            <v>2117.8199999999997</v>
          </cell>
          <cell r="I41">
            <v>2015.68</v>
          </cell>
          <cell r="L41" t="str">
            <v>PT00800035</v>
          </cell>
          <cell r="M41" t="str">
            <v>200 L</v>
          </cell>
          <cell r="N41" t="str">
            <v>ISO VG 460</v>
          </cell>
          <cell r="O41" t="str">
            <v>TAMBOR</v>
          </cell>
          <cell r="P41">
            <v>20910.060000000001</v>
          </cell>
          <cell r="Q41">
            <v>-5.4176403058109002E-2</v>
          </cell>
          <cell r="R41">
            <v>22107.780000000002</v>
          </cell>
          <cell r="S41">
            <v>20910.060000000001</v>
          </cell>
        </row>
        <row r="42">
          <cell r="B42" t="str">
            <v>PT03100020</v>
          </cell>
          <cell r="C42" t="str">
            <v>200 L</v>
          </cell>
          <cell r="D42" t="str">
            <v>ISO VG 100</v>
          </cell>
          <cell r="E42" t="str">
            <v>TAMBOR</v>
          </cell>
          <cell r="F42">
            <v>21107.74</v>
          </cell>
          <cell r="G42">
            <v>-4.7943156616993887E-2</v>
          </cell>
          <cell r="H42">
            <v>22170.672000000002</v>
          </cell>
          <cell r="I42">
            <v>21107.74</v>
          </cell>
          <cell r="L42" t="str">
            <v>PT00800024</v>
          </cell>
          <cell r="M42" t="str">
            <v>19 L</v>
          </cell>
          <cell r="N42" t="str">
            <v>ISO VG 680</v>
          </cell>
          <cell r="O42" t="str">
            <v>CUBETA</v>
          </cell>
          <cell r="P42">
            <v>1991.66</v>
          </cell>
          <cell r="Q42">
            <v>-5.0516203094548739E-2</v>
          </cell>
          <cell r="R42">
            <v>2097.6239999999998</v>
          </cell>
          <cell r="S42">
            <v>1991.66</v>
          </cell>
        </row>
        <row r="43">
          <cell r="B43" t="str">
            <v>PT03100013</v>
          </cell>
          <cell r="C43" t="str">
            <v>19 L</v>
          </cell>
          <cell r="D43" t="str">
            <v>ISO VG 150</v>
          </cell>
          <cell r="E43" t="str">
            <v>CUBETA</v>
          </cell>
          <cell r="F43">
            <v>2008.24</v>
          </cell>
          <cell r="G43">
            <v>-5.2080265234761502E-2</v>
          </cell>
          <cell r="H43">
            <v>2118.576</v>
          </cell>
          <cell r="I43">
            <v>2008.24</v>
          </cell>
          <cell r="L43" t="str">
            <v>PT00800036</v>
          </cell>
          <cell r="M43" t="str">
            <v>200 L</v>
          </cell>
          <cell r="N43" t="str">
            <v>ISO VG 680</v>
          </cell>
          <cell r="O43" t="str">
            <v>TAMBOR</v>
          </cell>
          <cell r="P43">
            <v>20875.78</v>
          </cell>
          <cell r="Q43">
            <v>-5.0292103311256553E-2</v>
          </cell>
          <cell r="R43">
            <v>21981.264000000003</v>
          </cell>
          <cell r="S43">
            <v>20875.78</v>
          </cell>
        </row>
        <row r="44">
          <cell r="B44" t="str">
            <v>PT03100021</v>
          </cell>
          <cell r="C44" t="str">
            <v>200 L</v>
          </cell>
          <cell r="D44" t="str">
            <v>ISO VG 150</v>
          </cell>
          <cell r="E44" t="str">
            <v>TAMBOR</v>
          </cell>
          <cell r="F44">
            <v>21050.3</v>
          </cell>
          <cell r="G44">
            <v>-5.186516408579489E-2</v>
          </cell>
          <cell r="H44">
            <v>22201.8</v>
          </cell>
          <cell r="I44">
            <v>21050.3</v>
          </cell>
          <cell r="Q44" t="str">
            <v/>
          </cell>
        </row>
        <row r="45">
          <cell r="B45" t="str">
            <v>PT03100014</v>
          </cell>
          <cell r="C45" t="str">
            <v>19 L</v>
          </cell>
          <cell r="D45" t="str">
            <v>ISO VG 220</v>
          </cell>
          <cell r="E45" t="str">
            <v>CUBETA</v>
          </cell>
          <cell r="F45">
            <v>2026.1</v>
          </cell>
          <cell r="G45">
            <v>-5.2478679484229795E-2</v>
          </cell>
          <cell r="H45">
            <v>2138.3160000000003</v>
          </cell>
          <cell r="I45">
            <v>2026.1</v>
          </cell>
          <cell r="L45" t="str">
            <v>PT00900005</v>
          </cell>
          <cell r="M45" t="str">
            <v>19 L</v>
          </cell>
          <cell r="N45" t="str">
            <v>ISO VG 32</v>
          </cell>
          <cell r="O45" t="str">
            <v>CUBETA</v>
          </cell>
          <cell r="P45">
            <v>1985.19</v>
          </cell>
          <cell r="Q45">
            <v>-5.9780848077021553E-2</v>
          </cell>
          <cell r="R45">
            <v>2111.4120000000003</v>
          </cell>
          <cell r="S45">
            <v>1985.19</v>
          </cell>
        </row>
        <row r="46">
          <cell r="B46" t="str">
            <v>PT03100022</v>
          </cell>
          <cell r="C46" t="str">
            <v>200 L</v>
          </cell>
          <cell r="D46" t="str">
            <v>ISO VG 220</v>
          </cell>
          <cell r="E46" t="str">
            <v>TAMBOR</v>
          </cell>
          <cell r="F46">
            <v>21238.34</v>
          </cell>
          <cell r="G46">
            <v>-5.2271237253970759E-2</v>
          </cell>
          <cell r="H46">
            <v>22409.724000000002</v>
          </cell>
          <cell r="I46">
            <v>21238.34</v>
          </cell>
          <cell r="L46" t="str">
            <v>PT00900009</v>
          </cell>
          <cell r="M46" t="str">
            <v>200 L</v>
          </cell>
          <cell r="N46" t="str">
            <v>ISO VG 32</v>
          </cell>
          <cell r="O46" t="str">
            <v>TAMBOR</v>
          </cell>
          <cell r="P46">
            <v>20807.38</v>
          </cell>
          <cell r="Q46">
            <v>-5.9599350630568093E-2</v>
          </cell>
          <cell r="R46">
            <v>22126.080000000002</v>
          </cell>
          <cell r="S46">
            <v>20807.38</v>
          </cell>
        </row>
        <row r="47">
          <cell r="B47" t="str">
            <v>PT03100015</v>
          </cell>
          <cell r="C47" t="str">
            <v>19 L</v>
          </cell>
          <cell r="D47" t="str">
            <v>ISO VG 320</v>
          </cell>
          <cell r="E47" t="str">
            <v>CUBETA</v>
          </cell>
          <cell r="F47">
            <v>2014.2</v>
          </cell>
          <cell r="G47">
            <v>-5.3502351441879314E-2</v>
          </cell>
          <cell r="H47">
            <v>2128.056</v>
          </cell>
          <cell r="I47">
            <v>2014.2</v>
          </cell>
          <cell r="L47" t="str">
            <v>PT00900006</v>
          </cell>
          <cell r="M47" t="str">
            <v>19 L</v>
          </cell>
          <cell r="N47" t="str">
            <v>ISO VG 46</v>
          </cell>
          <cell r="O47" t="str">
            <v>CUBETA</v>
          </cell>
          <cell r="P47">
            <v>2060.83</v>
          </cell>
          <cell r="Q47">
            <v>-5.8646458556015357E-2</v>
          </cell>
          <cell r="R47">
            <v>2189.2199999999998</v>
          </cell>
          <cell r="S47">
            <v>2060.83</v>
          </cell>
        </row>
        <row r="48">
          <cell r="B48" t="str">
            <v>PT03100023</v>
          </cell>
          <cell r="C48" t="str">
            <v>200 L</v>
          </cell>
          <cell r="D48" t="str">
            <v>ISO VG 320</v>
          </cell>
          <cell r="E48" t="str">
            <v>TAMBOR</v>
          </cell>
          <cell r="F48">
            <v>21116.17</v>
          </cell>
          <cell r="G48">
            <v>-5.3301867844228523E-2</v>
          </cell>
          <cell r="H48">
            <v>22305.072</v>
          </cell>
          <cell r="I48">
            <v>21116.17</v>
          </cell>
          <cell r="L48" t="str">
            <v>PT00900010</v>
          </cell>
          <cell r="M48" t="str">
            <v>200 L</v>
          </cell>
          <cell r="N48" t="str">
            <v>ISO VG 46</v>
          </cell>
          <cell r="O48" t="str">
            <v>TAMBOR</v>
          </cell>
          <cell r="P48">
            <v>21603.83</v>
          </cell>
          <cell r="Q48">
            <v>-5.8470554354446591E-2</v>
          </cell>
          <cell r="R48">
            <v>22945.464</v>
          </cell>
          <cell r="S48">
            <v>21603.83</v>
          </cell>
        </row>
        <row r="49">
          <cell r="L49" t="str">
            <v>PT00900007</v>
          </cell>
          <cell r="M49" t="str">
            <v>19 L</v>
          </cell>
          <cell r="N49" t="str">
            <v>ISO VG 68</v>
          </cell>
          <cell r="O49" t="str">
            <v>CUBETA</v>
          </cell>
          <cell r="P49">
            <v>2075.19</v>
          </cell>
          <cell r="Q49">
            <v>-5.5147902483800082E-2</v>
          </cell>
          <cell r="R49">
            <v>2196.3119999999999</v>
          </cell>
          <cell r="S49">
            <v>2075.19</v>
          </cell>
        </row>
        <row r="50">
          <cell r="B50" t="str">
            <v>PT03300005</v>
          </cell>
          <cell r="C50" t="str">
            <v>19 L</v>
          </cell>
          <cell r="D50" t="str">
            <v>ISO VG 32</v>
          </cell>
          <cell r="E50" t="str">
            <v>CUBETA</v>
          </cell>
          <cell r="F50">
            <v>1967.12</v>
          </cell>
          <cell r="G50">
            <v>-3.6394345885405133E-2</v>
          </cell>
          <cell r="H50">
            <v>2041.4160000000002</v>
          </cell>
          <cell r="I50">
            <v>1967.12</v>
          </cell>
          <cell r="L50" t="str">
            <v>PT00900011</v>
          </cell>
          <cell r="M50" t="str">
            <v>200 L</v>
          </cell>
          <cell r="N50" t="str">
            <v>ISO VG 68</v>
          </cell>
          <cell r="O50" t="str">
            <v>TAMBOR</v>
          </cell>
          <cell r="P50">
            <v>21755.07</v>
          </cell>
          <cell r="Q50">
            <v>-5.4955414716636009E-2</v>
          </cell>
          <cell r="R50">
            <v>23020.151999999998</v>
          </cell>
          <cell r="S50">
            <v>21755.07</v>
          </cell>
        </row>
        <row r="51">
          <cell r="B51" t="str">
            <v>PT03300009</v>
          </cell>
          <cell r="C51" t="str">
            <v>200 L</v>
          </cell>
          <cell r="D51" t="str">
            <v>ISO VG 32</v>
          </cell>
          <cell r="E51" t="str">
            <v>TAMBOR</v>
          </cell>
          <cell r="F51">
            <v>20617.39</v>
          </cell>
          <cell r="G51">
            <v>-3.6102845418075846E-2</v>
          </cell>
          <cell r="H51">
            <v>21389.616000000002</v>
          </cell>
          <cell r="I51">
            <v>20617.39</v>
          </cell>
          <cell r="L51" t="str">
            <v>PT00900008</v>
          </cell>
          <cell r="M51" t="str">
            <v>19 L</v>
          </cell>
          <cell r="N51" t="str">
            <v>ISO VG 100</v>
          </cell>
          <cell r="O51" t="str">
            <v>CUBETA</v>
          </cell>
          <cell r="P51">
            <v>2084.96</v>
          </cell>
          <cell r="Q51">
            <v>-5.0901774415280654E-2</v>
          </cell>
          <cell r="R51">
            <v>2196.7800000000002</v>
          </cell>
          <cell r="S51">
            <v>2084.96</v>
          </cell>
        </row>
        <row r="52">
          <cell r="B52" t="str">
            <v>PT03300006</v>
          </cell>
          <cell r="C52" t="str">
            <v>19 L</v>
          </cell>
          <cell r="D52" t="str">
            <v>ISO VG 46</v>
          </cell>
          <cell r="E52" t="str">
            <v>CUBETA</v>
          </cell>
          <cell r="F52">
            <v>2042.95</v>
          </cell>
          <cell r="G52">
            <v>-3.8827067442775198E-2</v>
          </cell>
          <cell r="H52">
            <v>2125.4760000000001</v>
          </cell>
          <cell r="I52">
            <v>2042.95</v>
          </cell>
          <cell r="L52" t="str">
            <v>PT00900012</v>
          </cell>
          <cell r="M52" t="str">
            <v>200 L</v>
          </cell>
          <cell r="N52" t="str">
            <v>ISO VG 100</v>
          </cell>
          <cell r="O52" t="str">
            <v>TAMBOR</v>
          </cell>
          <cell r="P52">
            <v>21857.87</v>
          </cell>
          <cell r="Q52">
            <v>-5.0692158891225469E-2</v>
          </cell>
          <cell r="R52">
            <v>23025.059999999998</v>
          </cell>
          <cell r="S52">
            <v>21857.87</v>
          </cell>
        </row>
        <row r="53">
          <cell r="B53" t="str">
            <v>PT03300010</v>
          </cell>
          <cell r="C53" t="str">
            <v>200 L</v>
          </cell>
          <cell r="D53" t="str">
            <v>ISO VG 46</v>
          </cell>
          <cell r="E53" t="str">
            <v>TAMBOR</v>
          </cell>
          <cell r="F53">
            <v>21409.22</v>
          </cell>
          <cell r="G53">
            <v>-3.8537330720718077E-2</v>
          </cell>
          <cell r="H53">
            <v>22267.343999999997</v>
          </cell>
          <cell r="I53">
            <v>21409.22</v>
          </cell>
          <cell r="Q53" t="str">
            <v/>
          </cell>
        </row>
        <row r="54">
          <cell r="B54" t="str">
            <v>PT03300007</v>
          </cell>
          <cell r="C54" t="str">
            <v>19 L</v>
          </cell>
          <cell r="D54" t="str">
            <v>ISO VG 68</v>
          </cell>
          <cell r="E54" t="str">
            <v>CUBETA</v>
          </cell>
          <cell r="F54">
            <v>2187.44</v>
          </cell>
          <cell r="G54">
            <v>-3.7872150264080973E-2</v>
          </cell>
          <cell r="H54">
            <v>2273.5439999999999</v>
          </cell>
          <cell r="I54">
            <v>2187.44</v>
          </cell>
          <cell r="L54" t="str">
            <v>PT01000007</v>
          </cell>
          <cell r="M54" t="str">
            <v>19 L</v>
          </cell>
          <cell r="N54" t="str">
            <v>ISO VG 15</v>
          </cell>
          <cell r="O54" t="str">
            <v>CUBETA</v>
          </cell>
          <cell r="P54">
            <v>2099.7399999999998</v>
          </cell>
          <cell r="Q54">
            <v>-2.35148146494637E-2</v>
          </cell>
          <cell r="R54">
            <v>2150.3040000000001</v>
          </cell>
          <cell r="S54">
            <v>2099.7399999999998</v>
          </cell>
        </row>
        <row r="55">
          <cell r="B55" t="str">
            <v>PT03300011</v>
          </cell>
          <cell r="C55" t="str">
            <v>200 L</v>
          </cell>
          <cell r="D55" t="str">
            <v>ISO VG 68</v>
          </cell>
          <cell r="E55" t="str">
            <v>TAMBOR</v>
          </cell>
          <cell r="F55">
            <v>22936.62</v>
          </cell>
          <cell r="G55">
            <v>-3.7616528917297498E-2</v>
          </cell>
          <cell r="H55">
            <v>23833.14</v>
          </cell>
          <cell r="I55">
            <v>22936.62</v>
          </cell>
          <cell r="L55" t="str">
            <v>PT01000013</v>
          </cell>
          <cell r="M55" t="str">
            <v>200 L</v>
          </cell>
          <cell r="N55" t="str">
            <v>ISO VG 15</v>
          </cell>
          <cell r="O55" t="str">
            <v>TAMBOR</v>
          </cell>
          <cell r="P55">
            <v>22013.56</v>
          </cell>
          <cell r="Q55">
            <v>-2.3175701784233005E-2</v>
          </cell>
          <cell r="R55">
            <v>22535.843999999997</v>
          </cell>
          <cell r="S55">
            <v>22013.56</v>
          </cell>
        </row>
        <row r="56">
          <cell r="B56" t="str">
            <v>PT03300008</v>
          </cell>
          <cell r="C56" t="str">
            <v>19 L</v>
          </cell>
          <cell r="D56" t="str">
            <v>ISO VG 100</v>
          </cell>
          <cell r="E56" t="str">
            <v>CUBETA</v>
          </cell>
          <cell r="F56">
            <v>2312.2399999999998</v>
          </cell>
          <cell r="G56">
            <v>-3.7149191405866255E-2</v>
          </cell>
          <cell r="H56">
            <v>2401.4520000000002</v>
          </cell>
          <cell r="I56">
            <v>2312.2399999999998</v>
          </cell>
          <cell r="L56" t="str">
            <v>PT01000008</v>
          </cell>
          <cell r="M56" t="str">
            <v>19 L</v>
          </cell>
          <cell r="N56" t="str">
            <v>ISO VG 22</v>
          </cell>
          <cell r="O56" t="str">
            <v>CUBETA</v>
          </cell>
          <cell r="P56">
            <v>2086.9</v>
          </cell>
          <cell r="Q56">
            <v>-4.4044759355251317E-2</v>
          </cell>
          <cell r="R56">
            <v>2183.0520000000001</v>
          </cell>
          <cell r="S56">
            <v>2086.9</v>
          </cell>
        </row>
        <row r="57">
          <cell r="B57" t="str">
            <v>PT03300012</v>
          </cell>
          <cell r="C57" t="str">
            <v>200 L</v>
          </cell>
          <cell r="D57" t="str">
            <v>ISO VG 100</v>
          </cell>
          <cell r="E57" t="str">
            <v>TAMBOR</v>
          </cell>
          <cell r="F57">
            <v>24243.77</v>
          </cell>
          <cell r="G57">
            <v>-3.6885750620484381E-2</v>
          </cell>
          <cell r="H57">
            <v>25172.268</v>
          </cell>
          <cell r="I57">
            <v>24243.77</v>
          </cell>
          <cell r="L57" t="str">
            <v>PT01000014</v>
          </cell>
          <cell r="M57" t="str">
            <v>200 L</v>
          </cell>
          <cell r="N57" t="str">
            <v>ISO VG 22</v>
          </cell>
          <cell r="O57" t="str">
            <v>TAMBOR</v>
          </cell>
          <cell r="P57">
            <v>21878.26</v>
          </cell>
          <cell r="Q57">
            <v>-4.3805578850444116E-2</v>
          </cell>
          <cell r="R57">
            <v>22880.556</v>
          </cell>
          <cell r="S57">
            <v>21878.26</v>
          </cell>
        </row>
        <row r="58">
          <cell r="L58" t="str">
            <v>PT01000009</v>
          </cell>
          <cell r="M58" t="str">
            <v>19 L</v>
          </cell>
          <cell r="N58" t="str">
            <v>ISO VG 32</v>
          </cell>
          <cell r="O58" t="str">
            <v>CUBETA</v>
          </cell>
          <cell r="P58">
            <v>2204.12</v>
          </cell>
          <cell r="Q58">
            <v>-4.6122899766996572E-2</v>
          </cell>
          <cell r="R58">
            <v>2310.6959999999999</v>
          </cell>
          <cell r="S58">
            <v>2204.12</v>
          </cell>
        </row>
        <row r="59">
          <cell r="B59" t="str">
            <v>PT03400005</v>
          </cell>
          <cell r="C59" t="str">
            <v>19 L</v>
          </cell>
          <cell r="D59" t="str">
            <v>ISO VG 32</v>
          </cell>
          <cell r="E59" t="str">
            <v>CUBETA</v>
          </cell>
          <cell r="F59">
            <v>1984.22</v>
          </cell>
          <cell r="G59">
            <v>-3.570414951149059E-2</v>
          </cell>
          <cell r="H59">
            <v>2057.6880000000001</v>
          </cell>
          <cell r="I59">
            <v>1984.22</v>
          </cell>
          <cell r="L59" t="str">
            <v>PT01000015</v>
          </cell>
          <cell r="M59" t="str">
            <v>200 L</v>
          </cell>
          <cell r="N59" t="str">
            <v>ISO VG 32</v>
          </cell>
          <cell r="O59" t="str">
            <v>TAMBOR</v>
          </cell>
          <cell r="P59">
            <v>23112.23</v>
          </cell>
          <cell r="Q59">
            <v>-4.5902640105441761E-2</v>
          </cell>
          <cell r="R59">
            <v>24224.184000000001</v>
          </cell>
          <cell r="S59">
            <v>23112.23</v>
          </cell>
        </row>
        <row r="60">
          <cell r="B60" t="str">
            <v>PT03400009</v>
          </cell>
          <cell r="C60" t="str">
            <v>200 L</v>
          </cell>
          <cell r="D60" t="str">
            <v>ISO VG 32</v>
          </cell>
          <cell r="E60" t="str">
            <v>TAMBOR</v>
          </cell>
          <cell r="F60">
            <v>20791.07</v>
          </cell>
          <cell r="G60">
            <v>-3.5386189408296631E-2</v>
          </cell>
          <cell r="H60">
            <v>21553.775999999998</v>
          </cell>
          <cell r="I60">
            <v>20791.07</v>
          </cell>
          <cell r="L60" t="str">
            <v>PT01000010</v>
          </cell>
          <cell r="M60" t="str">
            <v>19 L</v>
          </cell>
          <cell r="N60" t="str">
            <v>ISO VG 46</v>
          </cell>
          <cell r="O60" t="str">
            <v>CUBETA</v>
          </cell>
          <cell r="P60">
            <v>2326.5100000000002</v>
          </cell>
          <cell r="Q60">
            <v>-4.294766737751099E-2</v>
          </cell>
          <cell r="R60">
            <v>2430.9120000000003</v>
          </cell>
          <cell r="S60">
            <v>2326.5100000000002</v>
          </cell>
        </row>
      </sheetData>
      <sheetData sheetId="12">
        <row r="3">
          <cell r="B3" t="str">
            <v>PT01000016</v>
          </cell>
          <cell r="C3" t="str">
            <v>200 L</v>
          </cell>
          <cell r="D3" t="str">
            <v>ISO VG 46</v>
          </cell>
          <cell r="E3" t="str">
            <v>TAMBOR</v>
          </cell>
          <cell r="F3">
            <v>24400.54</v>
          </cell>
          <cell r="G3">
            <v>-4.2727313100175079E-2</v>
          </cell>
          <cell r="H3">
            <v>25489.644</v>
          </cell>
          <cell r="I3">
            <v>24400.54</v>
          </cell>
          <cell r="L3" t="str">
            <v>PT02500009</v>
          </cell>
          <cell r="M3" t="str">
            <v>200 L</v>
          </cell>
          <cell r="N3" t="str">
            <v>ISO VG 150</v>
          </cell>
          <cell r="O3" t="str">
            <v>TAMBOR</v>
          </cell>
          <cell r="P3">
            <v>92924.12</v>
          </cell>
          <cell r="Q3">
            <v>-2.7050034675773049E-2</v>
          </cell>
          <cell r="R3">
            <v>95507.603999999992</v>
          </cell>
          <cell r="S3">
            <v>92924.12</v>
          </cell>
        </row>
        <row r="4">
          <cell r="B4" t="str">
            <v>PT01000011</v>
          </cell>
          <cell r="C4" t="str">
            <v>19 L</v>
          </cell>
          <cell r="D4" t="str">
            <v>ISO VG 68</v>
          </cell>
          <cell r="E4" t="str">
            <v>CUBETA</v>
          </cell>
          <cell r="F4">
            <v>2579.52</v>
          </cell>
          <cell r="G4">
            <v>-3.5158196173129208E-2</v>
          </cell>
          <cell r="H4">
            <v>2673.5159999999996</v>
          </cell>
          <cell r="I4">
            <v>2579.52</v>
          </cell>
          <cell r="Q4" t="str">
            <v/>
          </cell>
        </row>
        <row r="5">
          <cell r="B5" t="str">
            <v>PT01000017</v>
          </cell>
          <cell r="C5" t="str">
            <v>200 L</v>
          </cell>
          <cell r="D5" t="str">
            <v>ISO VG 68</v>
          </cell>
          <cell r="E5" t="str">
            <v>TAMBOR</v>
          </cell>
          <cell r="F5">
            <v>27063.74</v>
          </cell>
          <cell r="G5">
            <v>-3.4932471011680288E-2</v>
          </cell>
          <cell r="H5">
            <v>28043.364000000001</v>
          </cell>
          <cell r="I5">
            <v>27063.74</v>
          </cell>
          <cell r="L5" t="str">
            <v>PT02900003</v>
          </cell>
          <cell r="M5" t="str">
            <v>19 L</v>
          </cell>
          <cell r="N5" t="str">
            <v>ISO VG 38</v>
          </cell>
          <cell r="O5" t="str">
            <v>CUBETA</v>
          </cell>
          <cell r="P5">
            <v>10422.09</v>
          </cell>
          <cell r="Q5">
            <v>-2.4407572823386126E-2</v>
          </cell>
          <cell r="R5">
            <v>10682.832</v>
          </cell>
          <cell r="S5">
            <v>10422.09</v>
          </cell>
        </row>
        <row r="6">
          <cell r="B6" t="str">
            <v>PT01000012</v>
          </cell>
          <cell r="C6" t="str">
            <v>19 L</v>
          </cell>
          <cell r="D6" t="str">
            <v>ISO VG 100</v>
          </cell>
          <cell r="E6" t="str">
            <v>CUBETA</v>
          </cell>
          <cell r="F6">
            <v>2803.94</v>
          </cell>
          <cell r="G6">
            <v>-2.95958824083149E-2</v>
          </cell>
          <cell r="H6">
            <v>2889.4560000000001</v>
          </cell>
          <cell r="I6">
            <v>2803.94</v>
          </cell>
          <cell r="L6" t="str">
            <v>PT02900005</v>
          </cell>
          <cell r="M6" t="str">
            <v>200 L</v>
          </cell>
          <cell r="N6" t="str">
            <v>ISO VG 38</v>
          </cell>
          <cell r="O6" t="str">
            <v>TAMBOR</v>
          </cell>
          <cell r="P6">
            <v>109617.16</v>
          </cell>
          <cell r="Q6">
            <v>-2.4341329669418488E-2</v>
          </cell>
          <cell r="R6">
            <v>112351.95600000001</v>
          </cell>
          <cell r="S6">
            <v>109617.16</v>
          </cell>
        </row>
        <row r="7">
          <cell r="B7" t="str">
            <v>PT01000018</v>
          </cell>
          <cell r="C7" t="str">
            <v>200 L</v>
          </cell>
          <cell r="D7" t="str">
            <v>ISO VG 100</v>
          </cell>
          <cell r="E7" t="str">
            <v>TAMBOR</v>
          </cell>
          <cell r="F7">
            <v>29426.14</v>
          </cell>
          <cell r="G7">
            <v>-2.9366904557395324E-2</v>
          </cell>
          <cell r="H7">
            <v>30316.440000000002</v>
          </cell>
          <cell r="I7">
            <v>29426.14</v>
          </cell>
          <cell r="L7" t="str">
            <v>PT02900004</v>
          </cell>
          <cell r="M7" t="str">
            <v>19 L</v>
          </cell>
          <cell r="N7" t="str">
            <v>ISO VG 55</v>
          </cell>
          <cell r="O7" t="str">
            <v>CUBETA</v>
          </cell>
          <cell r="P7">
            <v>9443.4699999999993</v>
          </cell>
          <cell r="Q7">
            <v>-2.5978459754892658E-2</v>
          </cell>
          <cell r="R7">
            <v>9695.34</v>
          </cell>
          <cell r="S7">
            <v>9443.4699999999993</v>
          </cell>
        </row>
        <row r="8">
          <cell r="G8" t="str">
            <v/>
          </cell>
          <cell r="L8" t="str">
            <v>PT02900006</v>
          </cell>
          <cell r="M8" t="str">
            <v>200 L</v>
          </cell>
          <cell r="N8" t="str">
            <v>ISO VG 55</v>
          </cell>
          <cell r="O8" t="str">
            <v>TAMBOR</v>
          </cell>
          <cell r="P8">
            <v>99315.9</v>
          </cell>
          <cell r="Q8">
            <v>-2.5907076643720162E-2</v>
          </cell>
          <cell r="R8">
            <v>101957.31599999999</v>
          </cell>
          <cell r="S8">
            <v>99315.9</v>
          </cell>
        </row>
        <row r="9">
          <cell r="B9" t="str">
            <v>PT01200004</v>
          </cell>
          <cell r="C9" t="str">
            <v>19 L</v>
          </cell>
          <cell r="D9" t="str">
            <v>ISO VG 32</v>
          </cell>
          <cell r="E9" t="str">
            <v>CUBETA</v>
          </cell>
          <cell r="F9">
            <v>3490.84</v>
          </cell>
          <cell r="G9">
            <v>-5.586424160597514E-2</v>
          </cell>
          <cell r="H9">
            <v>3697.3919999999998</v>
          </cell>
          <cell r="I9">
            <v>3490.84</v>
          </cell>
          <cell r="Q9" t="str">
            <v/>
          </cell>
        </row>
        <row r="10">
          <cell r="B10" t="str">
            <v>PT01200007</v>
          </cell>
          <cell r="C10" t="str">
            <v>200 L</v>
          </cell>
          <cell r="D10" t="str">
            <v>ISO VG 32</v>
          </cell>
          <cell r="E10" t="str">
            <v>TAMBOR</v>
          </cell>
          <cell r="F10">
            <v>36656.58</v>
          </cell>
          <cell r="G10">
            <v>-5.5751996011223159E-2</v>
          </cell>
          <cell r="H10">
            <v>38820.923999999999</v>
          </cell>
          <cell r="I10">
            <v>36656.58</v>
          </cell>
          <cell r="Q10" t="str">
            <v/>
          </cell>
        </row>
        <row r="11">
          <cell r="B11" t="str">
            <v>PT01200005</v>
          </cell>
          <cell r="C11" t="str">
            <v>19 L</v>
          </cell>
          <cell r="D11" t="str">
            <v>ISO VG 46</v>
          </cell>
          <cell r="E11" t="str">
            <v>CUBETA</v>
          </cell>
          <cell r="F11">
            <v>3577.99</v>
          </cell>
          <cell r="G11">
            <v>-5.2509347823784358E-2</v>
          </cell>
          <cell r="H11">
            <v>3776.28</v>
          </cell>
          <cell r="I11">
            <v>3577.99</v>
          </cell>
          <cell r="L11" t="str">
            <v>PT05300010</v>
          </cell>
          <cell r="M11" t="str">
            <v>19 L</v>
          </cell>
          <cell r="N11" t="str">
            <v>ISO VG 46</v>
          </cell>
          <cell r="O11" t="str">
            <v>CUBETA</v>
          </cell>
          <cell r="P11">
            <v>1969.75</v>
          </cell>
          <cell r="Q11">
            <v>-6.0816287607876829E-2</v>
          </cell>
          <cell r="R11">
            <v>2097.3000000000002</v>
          </cell>
          <cell r="S11">
            <v>1969.75</v>
          </cell>
        </row>
        <row r="12">
          <cell r="B12" t="str">
            <v>PT01200008</v>
          </cell>
          <cell r="C12" t="str">
            <v>200 L</v>
          </cell>
          <cell r="D12" t="str">
            <v>ISO VG 46</v>
          </cell>
          <cell r="E12" t="str">
            <v>TAMBOR</v>
          </cell>
          <cell r="F12">
            <v>37574.019999999997</v>
          </cell>
          <cell r="G12">
            <v>-5.2389845611301777E-2</v>
          </cell>
          <cell r="H12">
            <v>39651.347999999998</v>
          </cell>
          <cell r="I12">
            <v>37574.019999999997</v>
          </cell>
          <cell r="L12" t="str">
            <v>PT05300019</v>
          </cell>
          <cell r="M12" t="str">
            <v>200 L</v>
          </cell>
          <cell r="N12" t="str">
            <v>ISO VG 46</v>
          </cell>
          <cell r="O12" t="str">
            <v>TAMBOR</v>
          </cell>
          <cell r="P12">
            <v>20647.939999999999</v>
          </cell>
          <cell r="Q12">
            <v>-6.064396118966997E-2</v>
          </cell>
          <cell r="R12">
            <v>21980.951999999997</v>
          </cell>
          <cell r="S12">
            <v>20647.939999999999</v>
          </cell>
        </row>
        <row r="13">
          <cell r="B13" t="str">
            <v>PT01200006</v>
          </cell>
          <cell r="C13" t="str">
            <v>19 L</v>
          </cell>
          <cell r="D13" t="str">
            <v>ISO VG 68</v>
          </cell>
          <cell r="E13" t="str">
            <v>CUBETA</v>
          </cell>
          <cell r="F13">
            <v>3900.27</v>
          </cell>
          <cell r="G13">
            <v>-4.3590143480973231E-2</v>
          </cell>
          <cell r="H13">
            <v>4078.0320000000002</v>
          </cell>
          <cell r="I13">
            <v>3900.27</v>
          </cell>
          <cell r="L13" t="str">
            <v>PT05300011</v>
          </cell>
          <cell r="M13" t="str">
            <v>19 L</v>
          </cell>
          <cell r="N13" t="str">
            <v>ISO VG 68</v>
          </cell>
          <cell r="O13" t="str">
            <v>CUBETA</v>
          </cell>
          <cell r="P13">
            <v>2037.81</v>
          </cell>
          <cell r="Q13">
            <v>-5.9854729860653544E-2</v>
          </cell>
          <cell r="R13">
            <v>2167.5479999999998</v>
          </cell>
          <cell r="S13">
            <v>2037.81</v>
          </cell>
        </row>
        <row r="14">
          <cell r="B14" t="str">
            <v>PT01200009</v>
          </cell>
          <cell r="C14" t="str">
            <v>200 L</v>
          </cell>
          <cell r="D14" t="str">
            <v>ISO VG 68</v>
          </cell>
          <cell r="E14" t="str">
            <v>TAMBOR</v>
          </cell>
          <cell r="F14">
            <v>40966.21</v>
          </cell>
          <cell r="G14">
            <v>-4.3458998537573512E-2</v>
          </cell>
          <cell r="H14">
            <v>42827.448000000004</v>
          </cell>
          <cell r="I14">
            <v>40966.21</v>
          </cell>
          <cell r="L14" t="str">
            <v>PT05300020</v>
          </cell>
          <cell r="M14" t="str">
            <v>200 L</v>
          </cell>
          <cell r="N14" t="str">
            <v>ISO VG 68</v>
          </cell>
          <cell r="O14" t="str">
            <v>TAMBOR</v>
          </cell>
          <cell r="P14">
            <v>21359.08</v>
          </cell>
          <cell r="Q14">
            <v>-5.9676486602806333E-2</v>
          </cell>
          <cell r="R14">
            <v>22714.608</v>
          </cell>
          <cell r="S14">
            <v>21359.08</v>
          </cell>
        </row>
        <row r="15">
          <cell r="G15" t="str">
            <v/>
          </cell>
          <cell r="L15" t="str">
            <v>PT05300012</v>
          </cell>
          <cell r="M15" t="str">
            <v>19 L</v>
          </cell>
          <cell r="N15" t="str">
            <v>ISO VG 100</v>
          </cell>
          <cell r="O15" t="str">
            <v>CUBETA</v>
          </cell>
          <cell r="P15">
            <v>2051.9299999999998</v>
          </cell>
          <cell r="Q15">
            <v>-5.4789964585659545E-2</v>
          </cell>
          <cell r="R15">
            <v>2170.8719999999998</v>
          </cell>
          <cell r="S15">
            <v>2051.9299999999998</v>
          </cell>
        </row>
        <row r="16">
          <cell r="B16" t="str">
            <v>PT01300002</v>
          </cell>
          <cell r="C16" t="str">
            <v>19 L</v>
          </cell>
          <cell r="D16" t="str">
            <v>ISO VG 46</v>
          </cell>
          <cell r="E16" t="str">
            <v>CUBETA</v>
          </cell>
          <cell r="F16">
            <v>3453.49</v>
          </cell>
          <cell r="G16">
            <v>-4.628282580575338E-2</v>
          </cell>
          <cell r="H16">
            <v>3621.0840000000003</v>
          </cell>
          <cell r="I16">
            <v>3453.49</v>
          </cell>
          <cell r="L16" t="str">
            <v>PT05300021</v>
          </cell>
          <cell r="M16" t="str">
            <v>200 L</v>
          </cell>
          <cell r="N16" t="str">
            <v>ISO VG 100</v>
          </cell>
          <cell r="O16" t="str">
            <v>TAMBOR</v>
          </cell>
          <cell r="P16">
            <v>21513.06</v>
          </cell>
          <cell r="Q16">
            <v>-5.4596223668910371E-2</v>
          </cell>
          <cell r="R16">
            <v>22755.42</v>
          </cell>
          <cell r="S16">
            <v>21513.06</v>
          </cell>
        </row>
        <row r="17">
          <cell r="B17" t="str">
            <v>PT01300003</v>
          </cell>
          <cell r="C17" t="str">
            <v>200 L</v>
          </cell>
          <cell r="D17" t="str">
            <v>ISO VG 46</v>
          </cell>
          <cell r="E17" t="str">
            <v>TAMBOR</v>
          </cell>
          <cell r="F17">
            <v>36266.31</v>
          </cell>
          <cell r="G17">
            <v>-4.6144928762106296E-2</v>
          </cell>
          <cell r="H17">
            <v>38020.775999999998</v>
          </cell>
          <cell r="I17">
            <v>36266.31</v>
          </cell>
          <cell r="L17" t="str">
            <v>PT05300013</v>
          </cell>
          <cell r="M17" t="str">
            <v>19 L</v>
          </cell>
          <cell r="N17" t="str">
            <v>ISO VG 150</v>
          </cell>
          <cell r="O17" t="str">
            <v>CUBETA</v>
          </cell>
          <cell r="P17">
            <v>2068.5100000000002</v>
          </cell>
          <cell r="Q17">
            <v>-5.0647493372693253E-2</v>
          </cell>
          <cell r="R17">
            <v>2178.864</v>
          </cell>
          <cell r="S17">
            <v>2068.5100000000002</v>
          </cell>
        </row>
        <row r="18">
          <cell r="G18" t="str">
            <v/>
          </cell>
          <cell r="L18" t="str">
            <v>PT05300022</v>
          </cell>
          <cell r="M18" t="str">
            <v>200 L</v>
          </cell>
          <cell r="N18" t="str">
            <v>ISO VG 150</v>
          </cell>
          <cell r="O18" t="str">
            <v>TAMBOR</v>
          </cell>
          <cell r="P18">
            <v>21687.59</v>
          </cell>
          <cell r="Q18">
            <v>-5.0437652837856395E-2</v>
          </cell>
          <cell r="R18">
            <v>22839.564000000002</v>
          </cell>
          <cell r="S18">
            <v>21687.59</v>
          </cell>
        </row>
        <row r="19">
          <cell r="G19" t="str">
            <v/>
          </cell>
          <cell r="L19" t="str">
            <v>PT05300014</v>
          </cell>
          <cell r="M19" t="str">
            <v>19 L</v>
          </cell>
          <cell r="N19" t="str">
            <v>ISO VG 220</v>
          </cell>
          <cell r="O19" t="str">
            <v>CUBETA</v>
          </cell>
          <cell r="P19">
            <v>2066.7600000000002</v>
          </cell>
          <cell r="Q19">
            <v>-5.1398420374307197E-2</v>
          </cell>
          <cell r="R19">
            <v>2178.7439999999997</v>
          </cell>
          <cell r="S19">
            <v>2066.7600000000002</v>
          </cell>
        </row>
        <row r="20">
          <cell r="B20" t="str">
            <v>PT00700002</v>
          </cell>
          <cell r="C20" t="str">
            <v>19 L</v>
          </cell>
          <cell r="D20" t="str">
            <v>ISO VG 22</v>
          </cell>
          <cell r="E20" t="str">
            <v>CUBETA</v>
          </cell>
          <cell r="F20">
            <v>1822.07</v>
          </cell>
          <cell r="G20">
            <v>-6.3848042993516096E-2</v>
          </cell>
          <cell r="H20">
            <v>1946.3400000000001</v>
          </cell>
          <cell r="I20">
            <v>1822.07</v>
          </cell>
          <cell r="L20" t="str">
            <v>PT05300023</v>
          </cell>
          <cell r="M20" t="str">
            <v>200 L</v>
          </cell>
          <cell r="N20" t="str">
            <v>ISO VG 220</v>
          </cell>
          <cell r="O20" t="str">
            <v>TAMBOR</v>
          </cell>
          <cell r="P20">
            <v>21669.05</v>
          </cell>
          <cell r="Q20">
            <v>-5.1196560583427253E-2</v>
          </cell>
          <cell r="R20">
            <v>22838.292000000001</v>
          </cell>
          <cell r="S20">
            <v>21669.05</v>
          </cell>
        </row>
        <row r="21">
          <cell r="B21" t="str">
            <v>PT00700004</v>
          </cell>
          <cell r="C21" t="str">
            <v>200 L</v>
          </cell>
          <cell r="D21" t="str">
            <v>ISO VG 22</v>
          </cell>
          <cell r="E21" t="str">
            <v>TAMBOR</v>
          </cell>
          <cell r="F21">
            <v>19069.61</v>
          </cell>
          <cell r="G21">
            <v>7.6819393309692119E-2</v>
          </cell>
          <cell r="H21">
            <v>17709.2</v>
          </cell>
          <cell r="I21">
            <v>19069.61</v>
          </cell>
          <cell r="L21" t="str">
            <v>PT05300015</v>
          </cell>
          <cell r="M21" t="str">
            <v>19 L</v>
          </cell>
          <cell r="N21" t="str">
            <v>ISO VG 320</v>
          </cell>
          <cell r="O21" t="str">
            <v>CUBETA</v>
          </cell>
          <cell r="P21">
            <v>2071.3000000000002</v>
          </cell>
          <cell r="Q21">
            <v>-5.2170220399138212E-2</v>
          </cell>
          <cell r="R21">
            <v>2185.308</v>
          </cell>
          <cell r="S21">
            <v>2071.3000000000002</v>
          </cell>
        </row>
        <row r="22">
          <cell r="B22" t="str">
            <v>PT00700005</v>
          </cell>
          <cell r="C22" t="str">
            <v>200 L</v>
          </cell>
          <cell r="D22" t="str">
            <v>ISO VG 32</v>
          </cell>
          <cell r="E22" t="str">
            <v>TAMBOR</v>
          </cell>
          <cell r="F22" t="str">
            <v>SIN DATOS</v>
          </cell>
          <cell r="G22" t="str">
            <v/>
          </cell>
          <cell r="I22" t="str">
            <v>SIN DATOS</v>
          </cell>
          <cell r="L22" t="str">
            <v>PT05300024</v>
          </cell>
          <cell r="M22" t="str">
            <v>200 L</v>
          </cell>
          <cell r="N22" t="str">
            <v>ISO VG 320</v>
          </cell>
          <cell r="O22" t="str">
            <v>TAMBOR</v>
          </cell>
          <cell r="P22">
            <v>21716.82</v>
          </cell>
          <cell r="Q22">
            <v>-5.1971114935212892E-2</v>
          </cell>
          <cell r="R22">
            <v>22907.34</v>
          </cell>
          <cell r="S22">
            <v>21716.82</v>
          </cell>
        </row>
        <row r="23">
          <cell r="G23" t="str">
            <v/>
          </cell>
          <cell r="L23" t="str">
            <v>PT05300016</v>
          </cell>
          <cell r="M23" t="str">
            <v>19 L</v>
          </cell>
          <cell r="N23" t="str">
            <v>ISO VG 460</v>
          </cell>
          <cell r="O23" t="str">
            <v>CUBETA</v>
          </cell>
          <cell r="P23">
            <v>2067.7399999999998</v>
          </cell>
          <cell r="Q23">
            <v>-5.2894348714284445E-2</v>
          </cell>
          <cell r="R23">
            <v>2183.2199999999998</v>
          </cell>
          <cell r="S23">
            <v>2067.7399999999998</v>
          </cell>
        </row>
        <row r="24">
          <cell r="B24" t="str">
            <v>PT03600003</v>
          </cell>
          <cell r="C24" t="str">
            <v>19 L</v>
          </cell>
          <cell r="D24" t="str">
            <v>ISO VG 22</v>
          </cell>
          <cell r="E24" t="str">
            <v>CUBETA</v>
          </cell>
          <cell r="F24">
            <v>2499.11</v>
          </cell>
          <cell r="G24">
            <v>-2.1145307501167165E-2</v>
          </cell>
          <cell r="H24">
            <v>2553.096</v>
          </cell>
          <cell r="I24">
            <v>2499.11</v>
          </cell>
          <cell r="L24" t="str">
            <v>PT05300025</v>
          </cell>
          <cell r="M24" t="str">
            <v>200 L</v>
          </cell>
          <cell r="N24" t="str">
            <v>ISO VG 460</v>
          </cell>
          <cell r="O24" t="str">
            <v>TAMBOR</v>
          </cell>
          <cell r="P24" t="str">
            <v>SIN DATOS</v>
          </cell>
          <cell r="Q24" t="str">
            <v/>
          </cell>
          <cell r="S24" t="str">
            <v>SIN DATOS</v>
          </cell>
        </row>
        <row r="25">
          <cell r="B25" t="str">
            <v>PT03600005</v>
          </cell>
          <cell r="C25" t="str">
            <v>200 L</v>
          </cell>
          <cell r="D25" t="str">
            <v>ISO VG 22</v>
          </cell>
          <cell r="E25" t="str">
            <v>TAMBOR</v>
          </cell>
          <cell r="F25">
            <v>26217.25</v>
          </cell>
          <cell r="G25">
            <v>-2.0856890133399975E-2</v>
          </cell>
          <cell r="H25">
            <v>26775.707999999999</v>
          </cell>
          <cell r="I25">
            <v>26217.25</v>
          </cell>
          <cell r="L25" t="str">
            <v>PT05300017</v>
          </cell>
          <cell r="M25" t="str">
            <v>19 L</v>
          </cell>
          <cell r="N25" t="str">
            <v>ISO VG 680</v>
          </cell>
          <cell r="O25" t="str">
            <v>CUBETA</v>
          </cell>
          <cell r="P25">
            <v>2111.61</v>
          </cell>
          <cell r="Q25">
            <v>-3.6997613939844909E-2</v>
          </cell>
          <cell r="R25">
            <v>2192.7359999999999</v>
          </cell>
          <cell r="S25">
            <v>2111.61</v>
          </cell>
        </row>
        <row r="26">
          <cell r="B26" t="str">
            <v>PT03600004</v>
          </cell>
          <cell r="C26" t="str">
            <v>19 L</v>
          </cell>
          <cell r="D26" t="str">
            <v>ISO VG 32</v>
          </cell>
          <cell r="E26" t="str">
            <v>CUBETA</v>
          </cell>
          <cell r="F26">
            <v>2506.5300000000002</v>
          </cell>
          <cell r="G26">
            <v>-3.7829932286148504E-2</v>
          </cell>
          <cell r="H26">
            <v>2605.08</v>
          </cell>
          <cell r="I26">
            <v>2506.5300000000002</v>
          </cell>
          <cell r="L26" t="str">
            <v>PT05300026</v>
          </cell>
          <cell r="M26" t="str">
            <v>200 L</v>
          </cell>
          <cell r="N26" t="str">
            <v>ISO VG 680</v>
          </cell>
          <cell r="O26" t="str">
            <v>TAMBOR</v>
          </cell>
          <cell r="P26">
            <v>22141.119999999999</v>
          </cell>
          <cell r="Q26">
            <v>-3.6739188618679086E-2</v>
          </cell>
          <cell r="R26">
            <v>22985.592000000001</v>
          </cell>
          <cell r="S26">
            <v>22141.119999999999</v>
          </cell>
        </row>
        <row r="27">
          <cell r="B27" t="str">
            <v>PT03600006</v>
          </cell>
          <cell r="C27" t="str">
            <v>200 L</v>
          </cell>
          <cell r="D27" t="str">
            <v>ISO VG 32</v>
          </cell>
          <cell r="E27" t="str">
            <v>TAMBOR</v>
          </cell>
          <cell r="F27">
            <v>26295.46</v>
          </cell>
          <cell r="G27">
            <v>-3.7605594358092298E-2</v>
          </cell>
          <cell r="H27">
            <v>27322.956000000002</v>
          </cell>
          <cell r="I27">
            <v>26295.46</v>
          </cell>
          <cell r="L27" t="str">
            <v>PT05300018</v>
          </cell>
          <cell r="M27" t="str">
            <v>19 L</v>
          </cell>
          <cell r="N27" t="str">
            <v>ISO VG 1000</v>
          </cell>
          <cell r="O27" t="str">
            <v>CUBETA</v>
          </cell>
          <cell r="P27">
            <v>2109.52</v>
          </cell>
          <cell r="Q27">
            <v>-3.4919170957907419E-2</v>
          </cell>
          <cell r="R27">
            <v>2185.848</v>
          </cell>
          <cell r="S27">
            <v>2109.52</v>
          </cell>
        </row>
        <row r="28">
          <cell r="G28" t="str">
            <v/>
          </cell>
          <cell r="L28" t="str">
            <v>PT05300027</v>
          </cell>
          <cell r="M28" t="str">
            <v>200 L</v>
          </cell>
          <cell r="N28" t="str">
            <v>ISO VG 1000</v>
          </cell>
          <cell r="O28" t="str">
            <v>TAMBOR</v>
          </cell>
          <cell r="P28">
            <v>22119.17</v>
          </cell>
          <cell r="Q28">
            <v>-3.4650116492251248E-2</v>
          </cell>
          <cell r="R28">
            <v>22913.111999999997</v>
          </cell>
          <cell r="S28">
            <v>22119.17</v>
          </cell>
        </row>
        <row r="29">
          <cell r="B29" t="str">
            <v>PT03800001</v>
          </cell>
          <cell r="C29" t="str">
            <v>19 L</v>
          </cell>
          <cell r="D29" t="str">
            <v>ISO VG 15</v>
          </cell>
          <cell r="E29" t="str">
            <v>CUBETA</v>
          </cell>
          <cell r="F29">
            <v>3783.38</v>
          </cell>
          <cell r="G29" t="str">
            <v/>
          </cell>
          <cell r="I29">
            <v>3783.38</v>
          </cell>
          <cell r="Q29" t="str">
            <v/>
          </cell>
        </row>
        <row r="30">
          <cell r="B30" t="str">
            <v>PT03800002</v>
          </cell>
          <cell r="C30" t="str">
            <v>200 L</v>
          </cell>
          <cell r="D30" t="str">
            <v>ISO VG 15</v>
          </cell>
          <cell r="E30" t="str">
            <v>TAMBOR</v>
          </cell>
          <cell r="F30">
            <v>39735.97</v>
          </cell>
          <cell r="G30">
            <v>-0.10000012683720294</v>
          </cell>
          <cell r="H30">
            <v>44151.084000000003</v>
          </cell>
          <cell r="I30">
            <v>39735.97</v>
          </cell>
          <cell r="Q30" t="str">
            <v/>
          </cell>
        </row>
        <row r="31">
          <cell r="G31" t="str">
            <v/>
          </cell>
          <cell r="L31" t="str">
            <v>PT03900009</v>
          </cell>
          <cell r="M31" t="str">
            <v>19 L</v>
          </cell>
          <cell r="N31" t="str">
            <v>ISO VG 68</v>
          </cell>
          <cell r="O31" t="str">
            <v>CUBETA</v>
          </cell>
          <cell r="P31">
            <v>2015.08</v>
          </cell>
          <cell r="Q31">
            <v>-5.4826338856868606E-2</v>
          </cell>
          <cell r="R31">
            <v>2131.9680000000003</v>
          </cell>
          <cell r="S31">
            <v>2015.08</v>
          </cell>
        </row>
        <row r="32">
          <cell r="B32" t="str">
            <v>PT01400002</v>
          </cell>
          <cell r="C32" t="str">
            <v>19 L</v>
          </cell>
          <cell r="D32" t="str">
            <v>ISO VG 32</v>
          </cell>
          <cell r="E32" t="str">
            <v>CUBETA</v>
          </cell>
          <cell r="F32">
            <v>2579.59</v>
          </cell>
          <cell r="G32">
            <v>-7.1036657389961455E-2</v>
          </cell>
          <cell r="H32">
            <v>2776.848</v>
          </cell>
          <cell r="I32">
            <v>2579.59</v>
          </cell>
          <cell r="L32" t="str">
            <v>PT03900017</v>
          </cell>
          <cell r="M32" t="str">
            <v>200 L</v>
          </cell>
          <cell r="N32" t="str">
            <v>ISO VG 68</v>
          </cell>
          <cell r="O32" t="str">
            <v>TAMBOR</v>
          </cell>
          <cell r="P32">
            <v>21122.36</v>
          </cell>
          <cell r="Q32">
            <v>-5.462341335911336E-2</v>
          </cell>
          <cell r="R32">
            <v>22342.799999999999</v>
          </cell>
          <cell r="S32">
            <v>21122.36</v>
          </cell>
        </row>
        <row r="33">
          <cell r="B33" t="str">
            <v>PT01400003</v>
          </cell>
          <cell r="C33" t="str">
            <v>200 L</v>
          </cell>
          <cell r="D33" t="str">
            <v>ISO VG 32</v>
          </cell>
          <cell r="E33" t="str">
            <v>TAMBOR</v>
          </cell>
          <cell r="F33">
            <v>20094.66</v>
          </cell>
          <cell r="G33">
            <v>-6.0418519443283247E-2</v>
          </cell>
          <cell r="H33">
            <v>21386.82</v>
          </cell>
          <cell r="I33">
            <v>20094.66</v>
          </cell>
          <cell r="L33" t="str">
            <v>PT03900010</v>
          </cell>
          <cell r="M33" t="str">
            <v>19 L</v>
          </cell>
          <cell r="N33" t="str">
            <v>ISO VG 100</v>
          </cell>
          <cell r="O33" t="str">
            <v>CUBETA</v>
          </cell>
          <cell r="P33">
            <v>2030</v>
          </cell>
          <cell r="Q33">
            <v>-5.2186694008512502E-2</v>
          </cell>
          <cell r="R33">
            <v>2141.7719999999999</v>
          </cell>
          <cell r="S33">
            <v>2030</v>
          </cell>
        </row>
        <row r="34">
          <cell r="G34" t="str">
            <v/>
          </cell>
          <cell r="L34" t="str">
            <v>PT03900018</v>
          </cell>
          <cell r="M34" t="str">
            <v>200 L</v>
          </cell>
          <cell r="N34" t="str">
            <v>ISO VG 100</v>
          </cell>
          <cell r="O34" t="str">
            <v>TAMBOR</v>
          </cell>
          <cell r="P34">
            <v>21279.42</v>
          </cell>
          <cell r="Q34">
            <v>-5.1976282366224758E-2</v>
          </cell>
          <cell r="R34">
            <v>22446.083999999999</v>
          </cell>
          <cell r="S34">
            <v>21279.42</v>
          </cell>
        </row>
        <row r="35">
          <cell r="G35" t="str">
            <v/>
          </cell>
          <cell r="L35" t="str">
            <v>PT03900011</v>
          </cell>
          <cell r="M35" t="str">
            <v>19 L</v>
          </cell>
          <cell r="N35" t="str">
            <v>ISO VG 150</v>
          </cell>
          <cell r="O35" t="str">
            <v>CUBETA</v>
          </cell>
          <cell r="P35">
            <v>2035.18</v>
          </cell>
          <cell r="Q35">
            <v>-4.7393036614317596E-2</v>
          </cell>
          <cell r="R35">
            <v>2136.4319999999998</v>
          </cell>
          <cell r="S35">
            <v>2035.18</v>
          </cell>
        </row>
        <row r="36">
          <cell r="B36" t="str">
            <v>PT04300002</v>
          </cell>
          <cell r="C36" t="str">
            <v>19 L</v>
          </cell>
          <cell r="D36" t="str">
            <v>ISO VG 68</v>
          </cell>
          <cell r="E36" t="str">
            <v>CUBETA</v>
          </cell>
          <cell r="F36">
            <v>2026.12</v>
          </cell>
          <cell r="G36">
            <v>-5.6171693908429021E-2</v>
          </cell>
          <cell r="H36">
            <v>2146.7040000000002</v>
          </cell>
          <cell r="I36">
            <v>2026.12</v>
          </cell>
          <cell r="L36" t="str">
            <v>PT03900019</v>
          </cell>
          <cell r="M36" t="str">
            <v>200 L</v>
          </cell>
          <cell r="N36" t="str">
            <v>ISO VG 150</v>
          </cell>
          <cell r="O36" t="str">
            <v>TAMBOR</v>
          </cell>
          <cell r="P36">
            <v>21333.9</v>
          </cell>
          <cell r="Q36">
            <v>-4.7161059030913388E-2</v>
          </cell>
          <cell r="R36">
            <v>22389.827999999998</v>
          </cell>
          <cell r="S36">
            <v>21333.9</v>
          </cell>
        </row>
        <row r="37">
          <cell r="B37" t="str">
            <v>PT04300003</v>
          </cell>
          <cell r="C37" t="str">
            <v>200 L</v>
          </cell>
          <cell r="D37" t="str">
            <v>ISO VG 68</v>
          </cell>
          <cell r="E37" t="str">
            <v>TAMBOR</v>
          </cell>
          <cell r="F37">
            <v>21220.39</v>
          </cell>
          <cell r="G37">
            <v>-5.5938571114102054E-2</v>
          </cell>
          <cell r="H37">
            <v>22477.764000000003</v>
          </cell>
          <cell r="I37">
            <v>21220.39</v>
          </cell>
          <cell r="L37" t="str">
            <v>PT03900012</v>
          </cell>
          <cell r="M37" t="str">
            <v>19 L</v>
          </cell>
          <cell r="N37" t="str">
            <v>ISO VG 220</v>
          </cell>
          <cell r="O37" t="str">
            <v>CUBETA</v>
          </cell>
          <cell r="P37">
            <v>2036.39</v>
          </cell>
          <cell r="Q37">
            <v>-4.9235145043243111E-2</v>
          </cell>
          <cell r="R37">
            <v>2141.8440000000001</v>
          </cell>
          <cell r="S37">
            <v>2036.39</v>
          </cell>
        </row>
        <row r="38">
          <cell r="G38" t="str">
            <v/>
          </cell>
          <cell r="L38" t="str">
            <v>PT03900020</v>
          </cell>
          <cell r="M38" t="str">
            <v>200 L</v>
          </cell>
          <cell r="N38" t="str">
            <v>ISO VG 220</v>
          </cell>
          <cell r="O38" t="str">
            <v>TAMBOR</v>
          </cell>
          <cell r="P38">
            <v>21346.6</v>
          </cell>
          <cell r="Q38">
            <v>-4.9010786959990504E-2</v>
          </cell>
          <cell r="R38">
            <v>22446.732</v>
          </cell>
          <cell r="S38">
            <v>21346.6</v>
          </cell>
        </row>
        <row r="39">
          <cell r="G39" t="str">
            <v/>
          </cell>
          <cell r="L39" t="str">
            <v>PT03900013</v>
          </cell>
          <cell r="M39" t="str">
            <v>19 L</v>
          </cell>
          <cell r="N39" t="str">
            <v>ISO VG 320</v>
          </cell>
          <cell r="O39" t="str">
            <v>CUBETA</v>
          </cell>
          <cell r="P39">
            <v>2041.55</v>
          </cell>
          <cell r="Q39">
            <v>-5.0888604991511044E-2</v>
          </cell>
          <cell r="R39">
            <v>2151.0120000000002</v>
          </cell>
          <cell r="S39">
            <v>2041.55</v>
          </cell>
        </row>
        <row r="40">
          <cell r="B40" t="str">
            <v>PT02800005</v>
          </cell>
          <cell r="C40" t="str">
            <v>19 L</v>
          </cell>
          <cell r="D40" t="str">
            <v>ISO VG 46</v>
          </cell>
          <cell r="E40" t="str">
            <v>CUBETA</v>
          </cell>
          <cell r="F40">
            <v>2048.08</v>
          </cell>
          <cell r="G40">
            <v>-3.8692973908668216E-2</v>
          </cell>
          <cell r="H40">
            <v>2130.5160000000001</v>
          </cell>
          <cell r="I40">
            <v>2048.08</v>
          </cell>
          <cell r="L40" t="str">
            <v>PT03900021</v>
          </cell>
          <cell r="M40" t="str">
            <v>200 L</v>
          </cell>
          <cell r="N40" t="str">
            <v>ISO VG 320</v>
          </cell>
          <cell r="O40" t="str">
            <v>TAMBOR</v>
          </cell>
          <cell r="P40">
            <v>21400.98</v>
          </cell>
          <cell r="Q40">
            <v>-5.0672598715326145E-2</v>
          </cell>
          <cell r="R40">
            <v>22543.308000000001</v>
          </cell>
          <cell r="S40">
            <v>21400.98</v>
          </cell>
        </row>
        <row r="41">
          <cell r="B41" t="str">
            <v>PT02800009</v>
          </cell>
          <cell r="C41" t="str">
            <v>200 L</v>
          </cell>
          <cell r="D41" t="str">
            <v>ISO VG 46</v>
          </cell>
          <cell r="E41" t="str">
            <v>TAMBOR</v>
          </cell>
          <cell r="F41">
            <v>21469.64</v>
          </cell>
          <cell r="G41">
            <v>-3.8426328516695585E-2</v>
          </cell>
          <cell r="H41">
            <v>22327.608</v>
          </cell>
          <cell r="I41">
            <v>21469.64</v>
          </cell>
          <cell r="L41" t="str">
            <v>PT03900014</v>
          </cell>
          <cell r="M41" t="str">
            <v>19 L</v>
          </cell>
          <cell r="N41" t="str">
            <v>ISO VG 460</v>
          </cell>
          <cell r="O41" t="str">
            <v>CUBETA</v>
          </cell>
          <cell r="P41">
            <v>2036.31</v>
          </cell>
          <cell r="Q41">
            <v>-5.3973820063108469E-2</v>
          </cell>
          <cell r="R41">
            <v>2152.4880000000003</v>
          </cell>
          <cell r="S41">
            <v>2036.31</v>
          </cell>
        </row>
        <row r="42">
          <cell r="B42" t="str">
            <v>PT02800006</v>
          </cell>
          <cell r="C42" t="str">
            <v>19 L</v>
          </cell>
          <cell r="D42" t="str">
            <v>ISO VG 68</v>
          </cell>
          <cell r="E42" t="str">
            <v>CUBETA</v>
          </cell>
          <cell r="F42">
            <v>2187.4299999999998</v>
          </cell>
          <cell r="G42">
            <v>-3.7896861002325921E-2</v>
          </cell>
          <cell r="H42">
            <v>2273.5920000000001</v>
          </cell>
          <cell r="I42">
            <v>2187.4299999999998</v>
          </cell>
          <cell r="L42" t="str">
            <v>PT03900022</v>
          </cell>
          <cell r="M42" t="str">
            <v>200 L</v>
          </cell>
          <cell r="N42" t="str">
            <v>ISO VG 460</v>
          </cell>
          <cell r="O42" t="str">
            <v>TAMBOR</v>
          </cell>
          <cell r="P42">
            <v>21345.79</v>
          </cell>
          <cell r="Q42">
            <v>-5.3772543937993911E-2</v>
          </cell>
          <cell r="R42">
            <v>22558.835999999999</v>
          </cell>
          <cell r="S42">
            <v>21345.79</v>
          </cell>
        </row>
        <row r="43">
          <cell r="B43" t="str">
            <v>PT02800010</v>
          </cell>
          <cell r="C43" t="str">
            <v>200 L</v>
          </cell>
          <cell r="D43" t="str">
            <v>ISO VG 68</v>
          </cell>
          <cell r="E43" t="str">
            <v>TAMBOR</v>
          </cell>
          <cell r="F43">
            <v>22931.34</v>
          </cell>
          <cell r="G43">
            <v>-3.7624864339474873E-2</v>
          </cell>
          <cell r="H43">
            <v>23827.86</v>
          </cell>
          <cell r="I43">
            <v>22931.34</v>
          </cell>
          <cell r="L43" t="str">
            <v>PT03900015</v>
          </cell>
          <cell r="M43" t="str">
            <v>19 L</v>
          </cell>
          <cell r="N43" t="str">
            <v>ISO VG 680</v>
          </cell>
          <cell r="O43" t="str">
            <v>CUBETA</v>
          </cell>
          <cell r="P43">
            <v>2065.06</v>
          </cell>
          <cell r="Q43">
            <v>-3.743499961778185E-2</v>
          </cell>
          <cell r="R43">
            <v>2145.3719999999998</v>
          </cell>
          <cell r="S43">
            <v>2065.06</v>
          </cell>
        </row>
        <row r="44">
          <cell r="B44" t="str">
            <v>PT02800007</v>
          </cell>
          <cell r="C44" t="str">
            <v>19 L</v>
          </cell>
          <cell r="D44" t="str">
            <v>ISO VG 100</v>
          </cell>
          <cell r="E44" t="str">
            <v>CUBETA</v>
          </cell>
          <cell r="F44">
            <v>2310.5300000000002</v>
          </cell>
          <cell r="G44">
            <v>-3.7255098044117751E-2</v>
          </cell>
          <cell r="H44">
            <v>2399.94</v>
          </cell>
          <cell r="I44">
            <v>2310.5300000000002</v>
          </cell>
          <cell r="L44" t="str">
            <v>PT03900023</v>
          </cell>
          <cell r="M44" t="str">
            <v>200 L</v>
          </cell>
          <cell r="N44" t="str">
            <v>ISO VG 680</v>
          </cell>
          <cell r="O44" t="str">
            <v>TAMBOR</v>
          </cell>
          <cell r="P44">
            <v>21648.5</v>
          </cell>
          <cell r="Q44">
            <v>-3.7155818285682374E-2</v>
          </cell>
          <cell r="R44">
            <v>22483.907999999999</v>
          </cell>
          <cell r="S44">
            <v>21648.5</v>
          </cell>
        </row>
        <row r="45">
          <cell r="B45" t="str">
            <v>PT02800011</v>
          </cell>
          <cell r="C45" t="str">
            <v>200 L</v>
          </cell>
          <cell r="D45" t="str">
            <v>ISO VG 100</v>
          </cell>
          <cell r="E45" t="str">
            <v>TAMBOR</v>
          </cell>
          <cell r="F45">
            <v>24211.37</v>
          </cell>
          <cell r="G45">
            <v>-3.6950297195993409E-2</v>
          </cell>
          <cell r="H45">
            <v>25140.311999999998</v>
          </cell>
          <cell r="I45">
            <v>24211.37</v>
          </cell>
          <cell r="L45" t="str">
            <v>PT03900016</v>
          </cell>
          <cell r="M45" t="str">
            <v>19 L</v>
          </cell>
          <cell r="N45" t="str">
            <v>ISO VG 1000</v>
          </cell>
          <cell r="O45" t="str">
            <v>CUBETA</v>
          </cell>
          <cell r="P45">
            <v>2072.98</v>
          </cell>
          <cell r="Q45">
            <v>-3.5647429670898179E-2</v>
          </cell>
          <cell r="R45">
            <v>2149.6080000000002</v>
          </cell>
          <cell r="S45">
            <v>2072.98</v>
          </cell>
        </row>
        <row r="46">
          <cell r="B46" t="str">
            <v>PT02800008</v>
          </cell>
          <cell r="C46" t="str">
            <v>19 L</v>
          </cell>
          <cell r="D46" t="str">
            <v>ISO VG 150</v>
          </cell>
          <cell r="E46" t="str">
            <v>CUBETA</v>
          </cell>
          <cell r="F46">
            <v>2284.12</v>
          </cell>
          <cell r="G46">
            <v>-3.9601329350663406E-2</v>
          </cell>
          <cell r="H46">
            <v>2378.3040000000001</v>
          </cell>
          <cell r="I46">
            <v>2284.12</v>
          </cell>
          <cell r="L46" t="str">
            <v>PT03900024</v>
          </cell>
          <cell r="M46" t="str">
            <v>200 L</v>
          </cell>
          <cell r="N46" t="str">
            <v>ISO VG 1000</v>
          </cell>
          <cell r="O46" t="str">
            <v>TAMBOR</v>
          </cell>
          <cell r="P46">
            <v>21725.279999999999</v>
          </cell>
          <cell r="Q46">
            <v>-3.5347262517323674E-2</v>
          </cell>
          <cell r="R46">
            <v>22521.348000000002</v>
          </cell>
          <cell r="S46">
            <v>21725.279999999999</v>
          </cell>
        </row>
        <row r="47">
          <cell r="B47" t="str">
            <v>PT02800012</v>
          </cell>
          <cell r="C47" t="str">
            <v>200 L</v>
          </cell>
          <cell r="D47" t="str">
            <v>ISO VG 150</v>
          </cell>
          <cell r="E47" t="str">
            <v>TAMBOR</v>
          </cell>
          <cell r="F47">
            <v>23954.39</v>
          </cell>
          <cell r="G47">
            <v>-3.9358702769572873E-2</v>
          </cell>
          <cell r="H47">
            <v>24935.832000000002</v>
          </cell>
          <cell r="I47">
            <v>23954.39</v>
          </cell>
          <cell r="Q47" t="str">
            <v/>
          </cell>
        </row>
        <row r="48">
          <cell r="G48" t="str">
            <v/>
          </cell>
          <cell r="L48" t="str">
            <v>PT02300012</v>
          </cell>
          <cell r="M48" t="str">
            <v>19 L</v>
          </cell>
          <cell r="N48" t="str">
            <v>ISO VG 32</v>
          </cell>
          <cell r="O48" t="str">
            <v>CUBETA</v>
          </cell>
          <cell r="P48">
            <v>1928.44</v>
          </cell>
          <cell r="Q48">
            <v>-6.2002653810085295E-2</v>
          </cell>
          <cell r="R48">
            <v>2055.9120000000003</v>
          </cell>
          <cell r="S48">
            <v>1928.44</v>
          </cell>
        </row>
        <row r="49">
          <cell r="B49" t="str">
            <v>PT04200004</v>
          </cell>
          <cell r="C49" t="str">
            <v>19 L</v>
          </cell>
          <cell r="D49" t="str">
            <v>ISO VG 46</v>
          </cell>
          <cell r="E49" t="str">
            <v>CUBETA</v>
          </cell>
          <cell r="F49">
            <v>6425.58</v>
          </cell>
          <cell r="G49">
            <v>-3.3761898317318573E-2</v>
          </cell>
          <cell r="H49">
            <v>6650.1</v>
          </cell>
          <cell r="I49">
            <v>6425.58</v>
          </cell>
          <cell r="L49" t="str">
            <v>PT02300022</v>
          </cell>
          <cell r="M49" t="str">
            <v>200 L</v>
          </cell>
          <cell r="N49" t="str">
            <v>ISO VG 32</v>
          </cell>
          <cell r="O49" t="str">
            <v>TAMBOR</v>
          </cell>
          <cell r="P49">
            <v>20213.09</v>
          </cell>
          <cell r="Q49">
            <v>-6.1834716927187006E-2</v>
          </cell>
          <cell r="R49">
            <v>21545.34</v>
          </cell>
          <cell r="S49">
            <v>20213.09</v>
          </cell>
        </row>
        <row r="50">
          <cell r="B50" t="str">
            <v>PT04200007</v>
          </cell>
          <cell r="C50" t="str">
            <v>200 L</v>
          </cell>
          <cell r="D50" t="str">
            <v>ISO VG 46</v>
          </cell>
          <cell r="E50" t="str">
            <v>TAMBOR</v>
          </cell>
          <cell r="F50">
            <v>67543.56</v>
          </cell>
          <cell r="G50">
            <v>-3.3662317203126069E-2</v>
          </cell>
          <cell r="H50">
            <v>69896.436000000002</v>
          </cell>
          <cell r="I50">
            <v>67543.56</v>
          </cell>
          <cell r="L50" t="str">
            <v>PT02300013</v>
          </cell>
          <cell r="M50" t="str">
            <v>19 L</v>
          </cell>
          <cell r="N50" t="str">
            <v>ISO VG 46</v>
          </cell>
          <cell r="O50" t="str">
            <v>CUBETA</v>
          </cell>
          <cell r="P50">
            <v>1997.33</v>
          </cell>
          <cell r="Q50">
            <v>-6.0942607073408483E-2</v>
          </cell>
          <cell r="R50">
            <v>2126.9520000000002</v>
          </cell>
          <cell r="S50">
            <v>1997.33</v>
          </cell>
        </row>
        <row r="51">
          <cell r="B51" t="str">
            <v>PT04200005</v>
          </cell>
          <cell r="C51" t="str">
            <v>19 L</v>
          </cell>
          <cell r="D51" t="str">
            <v>ISO VG 68</v>
          </cell>
          <cell r="E51" t="str">
            <v>CUBETA</v>
          </cell>
          <cell r="F51">
            <v>7153.91</v>
          </cell>
          <cell r="G51">
            <v>-3.1295480531691844E-2</v>
          </cell>
          <cell r="H51">
            <v>7385.0279999999993</v>
          </cell>
          <cell r="I51">
            <v>7153.91</v>
          </cell>
          <cell r="L51" t="str">
            <v>PT02300023</v>
          </cell>
          <cell r="M51" t="str">
            <v>200 L</v>
          </cell>
          <cell r="N51" t="str">
            <v>ISO VG 46</v>
          </cell>
          <cell r="O51" t="str">
            <v>TAMBOR</v>
          </cell>
          <cell r="P51" t="str">
            <v>SIN DATOS</v>
          </cell>
          <cell r="Q51" t="str">
            <v/>
          </cell>
          <cell r="S51" t="str">
            <v>SIN DATOS</v>
          </cell>
        </row>
        <row r="52">
          <cell r="B52" t="str">
            <v>PT04200008</v>
          </cell>
          <cell r="C52" t="str">
            <v>200 L</v>
          </cell>
          <cell r="D52" t="str">
            <v>ISO VG 68</v>
          </cell>
          <cell r="E52" t="str">
            <v>TAMBOR</v>
          </cell>
          <cell r="F52">
            <v>68242.649999999994</v>
          </cell>
          <cell r="G52">
            <v>-2.35827375902673E-2</v>
          </cell>
          <cell r="H52">
            <v>69890.868000000002</v>
          </cell>
          <cell r="I52">
            <v>68242.649999999994</v>
          </cell>
          <cell r="L52" t="str">
            <v>PT02300014</v>
          </cell>
          <cell r="M52" t="str">
            <v>19 L</v>
          </cell>
          <cell r="N52" t="str">
            <v>ISO VG 68</v>
          </cell>
          <cell r="O52" t="str">
            <v>CUBETA</v>
          </cell>
          <cell r="P52">
            <v>2016.77</v>
          </cell>
          <cell r="Q52">
            <v>-5.4773166556994712E-2</v>
          </cell>
          <cell r="R52">
            <v>2133.636</v>
          </cell>
          <cell r="S52">
            <v>2016.77</v>
          </cell>
        </row>
        <row r="53">
          <cell r="B53" t="str">
            <v>PT04200006</v>
          </cell>
          <cell r="C53" t="str">
            <v>19 L</v>
          </cell>
          <cell r="D53" t="str">
            <v>ISO VG 100</v>
          </cell>
          <cell r="E53" t="str">
            <v>CUBETA</v>
          </cell>
          <cell r="F53">
            <v>7648.86</v>
          </cell>
          <cell r="G53">
            <v>-2.9882548828912836E-2</v>
          </cell>
          <cell r="H53">
            <v>7884.4680000000008</v>
          </cell>
          <cell r="I53">
            <v>7648.86</v>
          </cell>
          <cell r="L53" t="str">
            <v>PT02300024</v>
          </cell>
          <cell r="M53" t="str">
            <v>200 L</v>
          </cell>
          <cell r="N53" t="str">
            <v>ISO VG 68</v>
          </cell>
          <cell r="O53" t="str">
            <v>TAMBOR</v>
          </cell>
          <cell r="P53">
            <v>21142.85</v>
          </cell>
          <cell r="Q53">
            <v>-5.4582750687816817E-2</v>
          </cell>
          <cell r="R53">
            <v>22363.511999999999</v>
          </cell>
          <cell r="S53">
            <v>21142.85</v>
          </cell>
        </row>
        <row r="54">
          <cell r="B54" t="str">
            <v>PT04200009</v>
          </cell>
          <cell r="C54" t="str">
            <v>200 L</v>
          </cell>
          <cell r="D54" t="str">
            <v>ISO VG 100</v>
          </cell>
          <cell r="E54" t="str">
            <v>TAMBOR</v>
          </cell>
          <cell r="F54" t="str">
            <v>SIN DATOS</v>
          </cell>
          <cell r="G54" t="str">
            <v/>
          </cell>
          <cell r="I54" t="str">
            <v>SIN DATOS</v>
          </cell>
          <cell r="L54" t="str">
            <v>PT02300015</v>
          </cell>
          <cell r="M54" t="str">
            <v>19 L</v>
          </cell>
          <cell r="N54" t="str">
            <v>ISO VG 100</v>
          </cell>
          <cell r="O54" t="str">
            <v>CUBETA</v>
          </cell>
          <cell r="P54">
            <v>2026.46</v>
          </cell>
          <cell r="Q54">
            <v>-5.2209263603743228E-2</v>
          </cell>
          <cell r="R54">
            <v>2138.0880000000002</v>
          </cell>
          <cell r="S54">
            <v>2026.46</v>
          </cell>
        </row>
        <row r="55">
          <cell r="G55" t="str">
            <v/>
          </cell>
          <cell r="L55" t="str">
            <v>PT02300025</v>
          </cell>
          <cell r="M55" t="str">
            <v>200 L</v>
          </cell>
          <cell r="N55" t="str">
            <v>ISO VG 100</v>
          </cell>
          <cell r="O55" t="str">
            <v>TAMBOR</v>
          </cell>
          <cell r="P55">
            <v>21244.93</v>
          </cell>
          <cell r="Q55">
            <v>-5.2006103592580732E-2</v>
          </cell>
          <cell r="R55">
            <v>22410.407999999999</v>
          </cell>
          <cell r="S55">
            <v>21244.93</v>
          </cell>
        </row>
        <row r="56">
          <cell r="B56" t="str">
            <v>PT02500004</v>
          </cell>
          <cell r="C56" t="str">
            <v>19 L</v>
          </cell>
          <cell r="D56" t="str">
            <v>ISO VG 68</v>
          </cell>
          <cell r="E56" t="str">
            <v>CUBETA</v>
          </cell>
          <cell r="F56">
            <v>8049.96</v>
          </cell>
          <cell r="G56">
            <v>-2.8862119933349417E-2</v>
          </cell>
          <cell r="H56">
            <v>8289.2039999999997</v>
          </cell>
          <cell r="I56">
            <v>8049.96</v>
          </cell>
          <cell r="L56" t="str">
            <v>PT02300016</v>
          </cell>
          <cell r="M56" t="str">
            <v>19 L</v>
          </cell>
          <cell r="N56" t="str">
            <v>ISO VG 150</v>
          </cell>
          <cell r="O56" t="str">
            <v>CUBETA</v>
          </cell>
          <cell r="P56">
            <v>2024.55</v>
          </cell>
          <cell r="Q56">
            <v>-5.1969251689977125E-2</v>
          </cell>
          <cell r="R56">
            <v>2135.5320000000002</v>
          </cell>
          <cell r="S56">
            <v>2024.55</v>
          </cell>
        </row>
        <row r="57">
          <cell r="B57" t="str">
            <v>PT02500007</v>
          </cell>
          <cell r="C57" t="str">
            <v>200 L</v>
          </cell>
          <cell r="D57" t="str">
            <v>ISO VG 68</v>
          </cell>
          <cell r="E57" t="str">
            <v>TAMBOR</v>
          </cell>
          <cell r="F57">
            <v>84647.33</v>
          </cell>
          <cell r="G57">
            <v>-2.878126826327454E-2</v>
          </cell>
          <cell r="H57">
            <v>87155.784000000014</v>
          </cell>
          <cell r="I57">
            <v>84647.33</v>
          </cell>
          <cell r="L57" t="str">
            <v>PT02300026</v>
          </cell>
          <cell r="M57" t="str">
            <v>200 L</v>
          </cell>
          <cell r="N57" t="str">
            <v>ISO VG 150</v>
          </cell>
          <cell r="O57" t="str">
            <v>TAMBOR</v>
          </cell>
          <cell r="P57">
            <v>21224.7</v>
          </cell>
          <cell r="Q57">
            <v>-5.1764346371590331E-2</v>
          </cell>
          <cell r="R57">
            <v>22383.360000000001</v>
          </cell>
          <cell r="S57">
            <v>21224.7</v>
          </cell>
        </row>
        <row r="58">
          <cell r="B58" t="str">
            <v>PT02500005</v>
          </cell>
          <cell r="C58" t="str">
            <v>19 L</v>
          </cell>
          <cell r="D58" t="str">
            <v>ISO VG 100</v>
          </cell>
          <cell r="E58" t="str">
            <v>CUBETA</v>
          </cell>
          <cell r="F58">
            <v>8466.24</v>
          </cell>
          <cell r="G58">
            <v>-2.7904080069222958E-2</v>
          </cell>
          <cell r="H58">
            <v>8709.264000000001</v>
          </cell>
          <cell r="I58">
            <v>8466.24</v>
          </cell>
          <cell r="L58" t="str">
            <v>PT02300017</v>
          </cell>
          <cell r="M58" t="str">
            <v>19 L</v>
          </cell>
          <cell r="N58" t="str">
            <v>ISO VG 220</v>
          </cell>
          <cell r="O58" t="str">
            <v>CUBETA</v>
          </cell>
          <cell r="P58">
            <v>2029.62</v>
          </cell>
          <cell r="Q58">
            <v>-4.9482971788243346E-2</v>
          </cell>
          <cell r="R58">
            <v>2135.2800000000002</v>
          </cell>
          <cell r="S58">
            <v>2029.62</v>
          </cell>
        </row>
        <row r="59">
          <cell r="B59" t="str">
            <v>PT02500008</v>
          </cell>
          <cell r="C59" t="str">
            <v>200 L</v>
          </cell>
          <cell r="D59" t="str">
            <v>ISO VG 100</v>
          </cell>
          <cell r="E59" t="str">
            <v>TAMBOR</v>
          </cell>
          <cell r="F59" t="str">
            <v>SIN DATOS</v>
          </cell>
          <cell r="G59" t="str">
            <v/>
          </cell>
          <cell r="I59" t="str">
            <v>SIN DATOS</v>
          </cell>
          <cell r="L59" t="str">
            <v>PT02300027</v>
          </cell>
          <cell r="M59" t="str">
            <v>200 L</v>
          </cell>
          <cell r="N59" t="str">
            <v>ISO VG 220</v>
          </cell>
          <cell r="O59" t="str">
            <v>TAMBOR</v>
          </cell>
          <cell r="P59">
            <v>21257.279999999999</v>
          </cell>
          <cell r="Q59">
            <v>-4.9211863060401706E-2</v>
          </cell>
          <cell r="R59">
            <v>22357.536</v>
          </cell>
          <cell r="S59">
            <v>21257.279999999999</v>
          </cell>
        </row>
        <row r="60">
          <cell r="B60" t="str">
            <v>PT02500006</v>
          </cell>
          <cell r="C60" t="str">
            <v>19 L</v>
          </cell>
          <cell r="D60" t="str">
            <v>ISO VG 150</v>
          </cell>
          <cell r="E60" t="str">
            <v>CUBETA</v>
          </cell>
          <cell r="F60">
            <v>8836.25</v>
          </cell>
          <cell r="G60">
            <v>-2.7125432969781982E-2</v>
          </cell>
          <cell r="H60">
            <v>9082.6200000000008</v>
          </cell>
          <cell r="I60">
            <v>8836.25</v>
          </cell>
          <cell r="L60" t="str">
            <v>PT02300018</v>
          </cell>
          <cell r="M60" t="str">
            <v>19 L</v>
          </cell>
          <cell r="N60" t="str">
            <v>ISO VG 320</v>
          </cell>
          <cell r="O60" t="str">
            <v>CUBETA</v>
          </cell>
          <cell r="P60">
            <v>2040.07</v>
          </cell>
          <cell r="Q60">
            <v>-5.0909513840428078E-2</v>
          </cell>
          <cell r="R60">
            <v>2149.5</v>
          </cell>
          <cell r="S60">
            <v>2040.07</v>
          </cell>
        </row>
      </sheetData>
      <sheetData sheetId="13">
        <row r="3">
          <cell r="B3" t="str">
            <v>PT02300028</v>
          </cell>
          <cell r="C3" t="str">
            <v>200 L</v>
          </cell>
          <cell r="D3" t="str">
            <v>ISO VG 320</v>
          </cell>
          <cell r="E3" t="str">
            <v>TAMBOR</v>
          </cell>
          <cell r="F3">
            <v>21388.2</v>
          </cell>
          <cell r="G3">
            <v>-5.0699319322091818E-2</v>
          </cell>
          <cell r="H3">
            <v>22530.480000000003</v>
          </cell>
          <cell r="I3">
            <v>21388.2</v>
          </cell>
          <cell r="L3" t="str">
            <v>PT05000005</v>
          </cell>
          <cell r="M3" t="str">
            <v>200 L</v>
          </cell>
          <cell r="N3" t="str">
            <v>ISO VG 80</v>
          </cell>
          <cell r="O3" t="str">
            <v>TAMBOR</v>
          </cell>
          <cell r="P3">
            <v>36899.85</v>
          </cell>
          <cell r="Q3">
            <v>-5.4153543954970851E-2</v>
          </cell>
          <cell r="R3">
            <v>39012.516000000003</v>
          </cell>
          <cell r="S3">
            <v>36899.85</v>
          </cell>
        </row>
        <row r="4">
          <cell r="B4" t="str">
            <v>PT02300019</v>
          </cell>
          <cell r="C4" t="str">
            <v>19 L</v>
          </cell>
          <cell r="D4" t="str">
            <v>ISO VG 460</v>
          </cell>
          <cell r="E4" t="str">
            <v>CUBETA</v>
          </cell>
          <cell r="F4">
            <v>2032.34</v>
          </cell>
          <cell r="G4">
            <v>-5.4046254612614919E-2</v>
          </cell>
          <cell r="H4">
            <v>2148.4560000000001</v>
          </cell>
          <cell r="I4">
            <v>2032.34</v>
          </cell>
          <cell r="Q4" t="str">
            <v/>
          </cell>
        </row>
        <row r="5">
          <cell r="B5" t="str">
            <v>PT02300029</v>
          </cell>
          <cell r="C5" t="str">
            <v>200 L</v>
          </cell>
          <cell r="D5" t="str">
            <v>ISO VG 460</v>
          </cell>
          <cell r="E5" t="str">
            <v>TAMBOR</v>
          </cell>
          <cell r="F5">
            <v>21306.81</v>
          </cell>
          <cell r="G5">
            <v>-5.3851166934700823E-2</v>
          </cell>
          <cell r="H5">
            <v>22519.511999999999</v>
          </cell>
          <cell r="I5">
            <v>21306.81</v>
          </cell>
          <cell r="M5" t="str">
            <v>19 L</v>
          </cell>
          <cell r="O5" t="str">
            <v>CUBETA</v>
          </cell>
          <cell r="P5" t="str">
            <v>SIN DATOS</v>
          </cell>
          <cell r="Q5" t="str">
            <v/>
          </cell>
          <cell r="R5">
            <v>2482.5700000000002</v>
          </cell>
          <cell r="S5" t="str">
            <v>SIN DATOS</v>
          </cell>
        </row>
        <row r="6">
          <cell r="B6" t="str">
            <v>PT02300020</v>
          </cell>
          <cell r="C6" t="str">
            <v>19 L</v>
          </cell>
          <cell r="D6" t="str">
            <v>ISO VG 680</v>
          </cell>
          <cell r="E6" t="str">
            <v>CUBETA</v>
          </cell>
          <cell r="F6">
            <v>2070.1799999999998</v>
          </cell>
          <cell r="G6">
            <v>-3.7213351713053178E-2</v>
          </cell>
          <cell r="H6">
            <v>2150.1959999999999</v>
          </cell>
          <cell r="I6">
            <v>2070.1799999999998</v>
          </cell>
          <cell r="L6" t="str">
            <v>PT03000002</v>
          </cell>
          <cell r="M6" t="str">
            <v>200 L</v>
          </cell>
          <cell r="O6" t="str">
            <v>TAMBOR</v>
          </cell>
          <cell r="P6">
            <v>27683.38</v>
          </cell>
          <cell r="Q6" t="str">
            <v/>
          </cell>
          <cell r="S6">
            <v>27683.38</v>
          </cell>
        </row>
        <row r="7">
          <cell r="B7" t="str">
            <v>PT02300030</v>
          </cell>
          <cell r="C7" t="str">
            <v>200 L</v>
          </cell>
          <cell r="D7" t="str">
            <v>ISO VG 680</v>
          </cell>
          <cell r="E7" t="str">
            <v>TAMBOR</v>
          </cell>
          <cell r="F7">
            <v>21705.08</v>
          </cell>
          <cell r="G7">
            <v>-3.6947192865599665E-2</v>
          </cell>
          <cell r="H7">
            <v>22537.788</v>
          </cell>
          <cell r="I7">
            <v>21705.08</v>
          </cell>
          <cell r="Q7" t="str">
            <v/>
          </cell>
        </row>
        <row r="8">
          <cell r="B8" t="str">
            <v>PT02300021</v>
          </cell>
          <cell r="C8" t="str">
            <v>19 L</v>
          </cell>
          <cell r="D8" t="str">
            <v>ISO VG 1000</v>
          </cell>
          <cell r="E8" t="str">
            <v>CUBETA</v>
          </cell>
          <cell r="F8">
            <v>2072.09</v>
          </cell>
          <cell r="G8">
            <v>-3.5609233919761563E-2</v>
          </cell>
          <cell r="H8">
            <v>2148.6</v>
          </cell>
          <cell r="I8">
            <v>2072.09</v>
          </cell>
          <cell r="L8" t="str">
            <v>PT01800001</v>
          </cell>
          <cell r="M8" t="str">
            <v>19 L</v>
          </cell>
          <cell r="O8" t="str">
            <v>CUBETA</v>
          </cell>
          <cell r="P8">
            <v>3128.24</v>
          </cell>
          <cell r="Q8">
            <v>-5.9571909571909609E-2</v>
          </cell>
          <cell r="R8">
            <v>3326.4</v>
          </cell>
          <cell r="S8">
            <v>3128.24</v>
          </cell>
        </row>
        <row r="9">
          <cell r="B9" t="str">
            <v>PT02300031</v>
          </cell>
          <cell r="C9" t="str">
            <v>200 L</v>
          </cell>
          <cell r="D9" t="str">
            <v>ISO VG 1000</v>
          </cell>
          <cell r="E9" t="str">
            <v>TAMBOR</v>
          </cell>
          <cell r="F9">
            <v>21725.21</v>
          </cell>
          <cell r="G9">
            <v>-3.5336492692339516E-2</v>
          </cell>
          <cell r="H9">
            <v>22521.024000000001</v>
          </cell>
          <cell r="I9">
            <v>21725.21</v>
          </cell>
          <cell r="L9" t="str">
            <v>PT01800002</v>
          </cell>
          <cell r="M9" t="str">
            <v>200 L</v>
          </cell>
          <cell r="O9" t="str">
            <v>TAMBOR</v>
          </cell>
          <cell r="P9">
            <v>32866.65</v>
          </cell>
          <cell r="Q9">
            <v>-5.9422779868416709E-2</v>
          </cell>
          <cell r="R9">
            <v>34943.063999999998</v>
          </cell>
          <cell r="S9">
            <v>32866.65</v>
          </cell>
        </row>
        <row r="10">
          <cell r="G10" t="str">
            <v/>
          </cell>
          <cell r="Q10" t="str">
            <v/>
          </cell>
        </row>
        <row r="11">
          <cell r="B11" t="str">
            <v>PT04500007</v>
          </cell>
          <cell r="C11" t="str">
            <v>19 L</v>
          </cell>
          <cell r="D11" t="str">
            <v>ISO VG 100</v>
          </cell>
          <cell r="E11" t="str">
            <v>CUBETA</v>
          </cell>
          <cell r="F11">
            <v>7282.33</v>
          </cell>
          <cell r="G11">
            <v>-3.0918964437056218E-2</v>
          </cell>
          <cell r="H11">
            <v>7514.6759999999995</v>
          </cell>
          <cell r="I11">
            <v>7282.33</v>
          </cell>
          <cell r="L11" t="str">
            <v>PT02100002</v>
          </cell>
          <cell r="M11" t="str">
            <v>19 L</v>
          </cell>
          <cell r="O11" t="str">
            <v>CUBETA</v>
          </cell>
          <cell r="P11">
            <v>4185.9399999999996</v>
          </cell>
          <cell r="Q11">
            <v>-2.7230499944691289E-2</v>
          </cell>
          <cell r="R11">
            <v>4303.116</v>
          </cell>
          <cell r="S11">
            <v>4185.9399999999996</v>
          </cell>
        </row>
        <row r="12">
          <cell r="B12" t="str">
            <v>PT04500013</v>
          </cell>
          <cell r="C12" t="str">
            <v>200 L</v>
          </cell>
          <cell r="D12" t="str">
            <v>ISO VG 100</v>
          </cell>
          <cell r="E12" t="str">
            <v>TAMBOR</v>
          </cell>
          <cell r="F12">
            <v>76561.19</v>
          </cell>
          <cell r="G12">
            <v>-3.0826798731425686E-2</v>
          </cell>
          <cell r="H12">
            <v>78996.396000000008</v>
          </cell>
          <cell r="I12">
            <v>76561.19</v>
          </cell>
          <cell r="L12" t="str">
            <v>PT02100003</v>
          </cell>
          <cell r="M12" t="str">
            <v>200 L</v>
          </cell>
          <cell r="O12" t="str">
            <v>TAMBOR</v>
          </cell>
          <cell r="P12">
            <v>43946.58</v>
          </cell>
          <cell r="Q12">
            <v>-2.7025167271707118E-2</v>
          </cell>
          <cell r="R12">
            <v>45167.232000000004</v>
          </cell>
          <cell r="S12">
            <v>43946.58</v>
          </cell>
        </row>
        <row r="13">
          <cell r="B13" t="str">
            <v>PT04500008</v>
          </cell>
          <cell r="C13" t="str">
            <v>19 L</v>
          </cell>
          <cell r="D13" t="str">
            <v>ISO VG 150</v>
          </cell>
          <cell r="E13" t="str">
            <v>CUBETA</v>
          </cell>
          <cell r="F13">
            <v>8961.42</v>
          </cell>
          <cell r="G13">
            <v>0.19905749747113877</v>
          </cell>
          <cell r="H13">
            <v>7473.72</v>
          </cell>
          <cell r="I13">
            <v>8961.42</v>
          </cell>
          <cell r="Q13" t="str">
            <v/>
          </cell>
        </row>
        <row r="14">
          <cell r="B14" t="str">
            <v>PT04500014</v>
          </cell>
          <cell r="C14" t="str">
            <v>200 L</v>
          </cell>
          <cell r="D14" t="str">
            <v>ISO VG 150</v>
          </cell>
          <cell r="E14" t="str">
            <v>TAMBOR</v>
          </cell>
          <cell r="F14">
            <v>94230.06</v>
          </cell>
          <cell r="G14">
            <v>0.1994838518491362</v>
          </cell>
          <cell r="H14">
            <v>78558.84</v>
          </cell>
          <cell r="I14">
            <v>94230.06</v>
          </cell>
          <cell r="L14" t="str">
            <v>PT02600001</v>
          </cell>
          <cell r="M14" t="str">
            <v>19 L</v>
          </cell>
          <cell r="O14" t="str">
            <v>CUBETA</v>
          </cell>
          <cell r="P14">
            <v>4247.05</v>
          </cell>
          <cell r="Q14">
            <v>-2.4791183315973964E-2</v>
          </cell>
          <cell r="R14">
            <v>4355.0159999999996</v>
          </cell>
          <cell r="S14">
            <v>4247.05</v>
          </cell>
        </row>
        <row r="15">
          <cell r="B15" t="str">
            <v>PT04500009</v>
          </cell>
          <cell r="C15" t="str">
            <v>19 L</v>
          </cell>
          <cell r="D15" t="str">
            <v>ISO VG 220</v>
          </cell>
          <cell r="E15" t="str">
            <v>CUBETA</v>
          </cell>
          <cell r="F15">
            <v>6939.2</v>
          </cell>
          <cell r="G15">
            <v>-3.1977443311141607E-2</v>
          </cell>
          <cell r="H15">
            <v>7168.4279999999999</v>
          </cell>
          <cell r="I15">
            <v>6939.2</v>
          </cell>
          <cell r="L15" t="str">
            <v>PT02700001</v>
          </cell>
          <cell r="M15" t="str">
            <v>200 L</v>
          </cell>
          <cell r="O15" t="str">
            <v>TAMBOR</v>
          </cell>
          <cell r="P15">
            <v>44616.38</v>
          </cell>
          <cell r="Q15">
            <v>-2.4629171611686651E-2</v>
          </cell>
          <cell r="R15">
            <v>45742.992000000006</v>
          </cell>
          <cell r="S15">
            <v>44616.38</v>
          </cell>
        </row>
        <row r="16">
          <cell r="B16" t="str">
            <v>PT04500015</v>
          </cell>
          <cell r="C16" t="str">
            <v>200 L</v>
          </cell>
          <cell r="D16" t="str">
            <v>ISO VG 220</v>
          </cell>
          <cell r="E16" t="str">
            <v>TAMBOR</v>
          </cell>
          <cell r="F16">
            <v>72949.210000000006</v>
          </cell>
          <cell r="G16">
            <v>-3.1883481197314767E-2</v>
          </cell>
          <cell r="H16">
            <v>75351.684000000008</v>
          </cell>
          <cell r="I16">
            <v>72949.210000000006</v>
          </cell>
          <cell r="Q16" t="str">
            <v/>
          </cell>
        </row>
        <row r="17">
          <cell r="B17" t="str">
            <v>PT04500010</v>
          </cell>
          <cell r="C17" t="str">
            <v>19 L</v>
          </cell>
          <cell r="D17" t="str">
            <v>ISO VG 320</v>
          </cell>
          <cell r="E17" t="str">
            <v>CUBETA</v>
          </cell>
          <cell r="F17">
            <v>7448.61</v>
          </cell>
          <cell r="G17">
            <v>-3.0440983058578119E-2</v>
          </cell>
          <cell r="H17">
            <v>7682.4720000000007</v>
          </cell>
          <cell r="I17">
            <v>7448.61</v>
          </cell>
          <cell r="Q17" t="str">
            <v/>
          </cell>
        </row>
        <row r="18">
          <cell r="B18" t="str">
            <v>PT04500016</v>
          </cell>
          <cell r="C18" t="str">
            <v>200 L</v>
          </cell>
          <cell r="D18" t="str">
            <v>ISO VG 320</v>
          </cell>
          <cell r="E18" t="str">
            <v>TAMBOR</v>
          </cell>
          <cell r="F18">
            <v>78311.63</v>
          </cell>
          <cell r="G18">
            <v>-3.0349178962687517E-2</v>
          </cell>
          <cell r="H18">
            <v>80762.712</v>
          </cell>
          <cell r="I18">
            <v>78311.63</v>
          </cell>
          <cell r="L18" t="str">
            <v>PT02400004</v>
          </cell>
          <cell r="M18" t="str">
            <v>19 L</v>
          </cell>
          <cell r="N18" t="str">
            <v>ISO VG 15</v>
          </cell>
          <cell r="O18" t="str">
            <v>CUBETA</v>
          </cell>
          <cell r="P18">
            <v>2167.54</v>
          </cell>
          <cell r="Q18">
            <v>-2.7510076918383364E-2</v>
          </cell>
          <cell r="R18">
            <v>2228.8560000000002</v>
          </cell>
          <cell r="S18">
            <v>2167.54</v>
          </cell>
        </row>
        <row r="19">
          <cell r="B19" t="str">
            <v>PT04500011</v>
          </cell>
          <cell r="C19" t="str">
            <v>19 L</v>
          </cell>
          <cell r="D19" t="str">
            <v>ISO VG 460</v>
          </cell>
          <cell r="E19" t="str">
            <v>CUBETA</v>
          </cell>
          <cell r="F19">
            <v>7916.69</v>
          </cell>
          <cell r="G19">
            <v>1.5430478831992334E-2</v>
          </cell>
          <cell r="H19">
            <v>7796.3879999999999</v>
          </cell>
          <cell r="I19">
            <v>7916.69</v>
          </cell>
          <cell r="L19" t="str">
            <v>PT02400007</v>
          </cell>
          <cell r="M19" t="str">
            <v>200 L</v>
          </cell>
          <cell r="N19" t="str">
            <v>ISO VG 15</v>
          </cell>
          <cell r="O19" t="str">
            <v>TAMBOR</v>
          </cell>
          <cell r="P19">
            <v>22727.19</v>
          </cell>
          <cell r="Q19">
            <v>-2.7203073202752726E-2</v>
          </cell>
          <cell r="R19">
            <v>23362.727999999999</v>
          </cell>
          <cell r="S19">
            <v>22727.19</v>
          </cell>
        </row>
        <row r="20">
          <cell r="B20" t="str">
            <v>PT04500017</v>
          </cell>
          <cell r="C20" t="str">
            <v>200 L</v>
          </cell>
          <cell r="D20" t="str">
            <v>ISO VG 460</v>
          </cell>
          <cell r="E20" t="str">
            <v>TAMBOR</v>
          </cell>
          <cell r="F20">
            <v>83238.759999999995</v>
          </cell>
          <cell r="G20">
            <v>1.5579494827324236E-2</v>
          </cell>
          <cell r="H20">
            <v>81961.835999999996</v>
          </cell>
          <cell r="I20">
            <v>83238.759999999995</v>
          </cell>
          <cell r="L20" t="str">
            <v>PT02400005</v>
          </cell>
          <cell r="M20" t="str">
            <v>19 L</v>
          </cell>
          <cell r="N20" t="str">
            <v>ISO VG 22</v>
          </cell>
          <cell r="O20" t="str">
            <v>CUBETA</v>
          </cell>
          <cell r="P20">
            <v>2008.01</v>
          </cell>
          <cell r="Q20" t="str">
            <v/>
          </cell>
          <cell r="S20">
            <v>2008.01</v>
          </cell>
        </row>
        <row r="21">
          <cell r="B21" t="str">
            <v>PT04500012</v>
          </cell>
          <cell r="C21" t="str">
            <v>19 L</v>
          </cell>
          <cell r="D21" t="str">
            <v>ISO VG 680</v>
          </cell>
          <cell r="E21" t="str">
            <v>CUBETA</v>
          </cell>
          <cell r="F21">
            <v>7094.77</v>
          </cell>
          <cell r="G21">
            <v>-9.9999797033543558E-2</v>
          </cell>
          <cell r="H21">
            <v>7883.0759999999991</v>
          </cell>
          <cell r="I21">
            <v>7094.77</v>
          </cell>
          <cell r="L21" t="str">
            <v>PT02400008</v>
          </cell>
          <cell r="M21" t="str">
            <v>200 L</v>
          </cell>
          <cell r="N21" t="str">
            <v>ISO VG 22</v>
          </cell>
          <cell r="O21" t="str">
            <v>TAMBOR</v>
          </cell>
          <cell r="P21">
            <v>21047.97</v>
          </cell>
          <cell r="Q21">
            <v>-5.5645139580585257E-2</v>
          </cell>
          <cell r="R21">
            <v>22288.2</v>
          </cell>
          <cell r="S21">
            <v>21047.97</v>
          </cell>
        </row>
        <row r="22">
          <cell r="B22" t="str">
            <v>PT04500018</v>
          </cell>
          <cell r="C22" t="str">
            <v>200 L</v>
          </cell>
          <cell r="D22" t="str">
            <v>ISO VG 680</v>
          </cell>
          <cell r="E22" t="str">
            <v>TAMBOR</v>
          </cell>
          <cell r="F22" t="str">
            <v>SAN DATOS</v>
          </cell>
          <cell r="G22" t="str">
            <v/>
          </cell>
          <cell r="I22" t="str">
            <v>SAN DATOS</v>
          </cell>
          <cell r="L22" t="str">
            <v>PT02400006</v>
          </cell>
          <cell r="M22" t="str">
            <v>19 L</v>
          </cell>
          <cell r="N22" t="str">
            <v>ISO VG 32</v>
          </cell>
          <cell r="O22" t="str">
            <v>CUBETA</v>
          </cell>
          <cell r="P22">
            <v>1982.11</v>
          </cell>
          <cell r="Q22">
            <v>-5.8875423292632845E-2</v>
          </cell>
          <cell r="R22">
            <v>2106.1080000000002</v>
          </cell>
          <cell r="S22">
            <v>1982.11</v>
          </cell>
        </row>
        <row r="23">
          <cell r="G23" t="str">
            <v/>
          </cell>
          <cell r="L23" t="str">
            <v>PT02400009</v>
          </cell>
          <cell r="M23" t="str">
            <v>200 L</v>
          </cell>
          <cell r="N23" t="str">
            <v>ISO VG 32</v>
          </cell>
          <cell r="O23" t="str">
            <v>TAMBOR</v>
          </cell>
          <cell r="P23">
            <v>20775.25</v>
          </cell>
          <cell r="Q23">
            <v>-5.869392964343989E-2</v>
          </cell>
          <cell r="R23">
            <v>22070.664000000001</v>
          </cell>
          <cell r="S23">
            <v>20775.25</v>
          </cell>
        </row>
        <row r="24">
          <cell r="G24" t="str">
            <v/>
          </cell>
          <cell r="Q24" t="str">
            <v/>
          </cell>
        </row>
        <row r="25">
          <cell r="B25" t="str">
            <v>PT04100004</v>
          </cell>
          <cell r="C25" t="str">
            <v>19 L</v>
          </cell>
          <cell r="D25" t="str">
            <v>ISO VG 460</v>
          </cell>
          <cell r="E25" t="str">
            <v>CUBETA</v>
          </cell>
          <cell r="F25">
            <v>2083.23</v>
          </cell>
          <cell r="G25">
            <v>-3.8729879233874387E-2</v>
          </cell>
          <cell r="H25">
            <v>2167.1640000000002</v>
          </cell>
          <cell r="I25">
            <v>2083.23</v>
          </cell>
          <cell r="Q25" t="str">
            <v/>
          </cell>
        </row>
        <row r="26">
          <cell r="B26" t="str">
            <v>PT04100007</v>
          </cell>
          <cell r="C26" t="str">
            <v>200 L</v>
          </cell>
          <cell r="D26" t="str">
            <v>ISO VG 460</v>
          </cell>
          <cell r="E26" t="str">
            <v>TAMBOR</v>
          </cell>
          <cell r="F26">
            <v>21839.75</v>
          </cell>
          <cell r="G26">
            <v>-3.8459845112775337E-2</v>
          </cell>
          <cell r="H26">
            <v>22713.3</v>
          </cell>
          <cell r="I26">
            <v>21839.75</v>
          </cell>
          <cell r="L26" t="str">
            <v>PT04800002</v>
          </cell>
          <cell r="M26" t="str">
            <v>19 L</v>
          </cell>
          <cell r="N26" t="str">
            <v>ISO VG 32</v>
          </cell>
          <cell r="O26" t="str">
            <v>CUBETA</v>
          </cell>
          <cell r="P26">
            <v>2058.6799999999998</v>
          </cell>
          <cell r="Q26">
            <v>-5.6032427277062591E-2</v>
          </cell>
          <cell r="R26">
            <v>2180.88</v>
          </cell>
          <cell r="S26">
            <v>2058.6799999999998</v>
          </cell>
        </row>
        <row r="27">
          <cell r="B27" t="str">
            <v>PT04100005</v>
          </cell>
          <cell r="C27" t="str">
            <v>19 L</v>
          </cell>
          <cell r="D27" t="str">
            <v>ISO VG 680</v>
          </cell>
          <cell r="E27" t="str">
            <v>CUBETA</v>
          </cell>
          <cell r="F27">
            <v>2042.64</v>
          </cell>
          <cell r="G27">
            <v>-5.0101005591580261E-2</v>
          </cell>
          <cell r="H27">
            <v>2150.3760000000002</v>
          </cell>
          <cell r="I27">
            <v>2042.64</v>
          </cell>
          <cell r="L27" t="str">
            <v>PT04800003</v>
          </cell>
          <cell r="M27" t="str">
            <v>200 L</v>
          </cell>
          <cell r="N27" t="str">
            <v>ISO VG 32</v>
          </cell>
          <cell r="O27" t="str">
            <v>TAMBOR</v>
          </cell>
          <cell r="P27">
            <v>21581.23</v>
          </cell>
          <cell r="Q27">
            <v>-5.584254906232744E-2</v>
          </cell>
          <cell r="R27">
            <v>22857.66</v>
          </cell>
          <cell r="S27">
            <v>21581.23</v>
          </cell>
        </row>
        <row r="28">
          <cell r="B28" t="str">
            <v>PT04100008</v>
          </cell>
          <cell r="C28" t="str">
            <v>200 L</v>
          </cell>
          <cell r="D28" t="str">
            <v>ISO VG 680</v>
          </cell>
          <cell r="E28" t="str">
            <v>TAMBOR</v>
          </cell>
          <cell r="F28">
            <v>21412.400000000001</v>
          </cell>
          <cell r="G28">
            <v>-4.9880771405016011E-2</v>
          </cell>
          <cell r="H28">
            <v>22536.54</v>
          </cell>
          <cell r="I28">
            <v>21412.400000000001</v>
          </cell>
          <cell r="Q28" t="str">
            <v/>
          </cell>
        </row>
        <row r="29">
          <cell r="B29" t="str">
            <v>PT04100006</v>
          </cell>
          <cell r="C29" t="str">
            <v>19 L</v>
          </cell>
          <cell r="D29" t="str">
            <v>ISO VG 1000</v>
          </cell>
          <cell r="E29" t="str">
            <v>CUBETA</v>
          </cell>
          <cell r="F29">
            <v>2070.86</v>
          </cell>
          <cell r="G29">
            <v>-3.512548410062577E-2</v>
          </cell>
          <cell r="H29">
            <v>2146.248</v>
          </cell>
          <cell r="I29">
            <v>2070.86</v>
          </cell>
          <cell r="L29" t="str">
            <v>PT04900002</v>
          </cell>
          <cell r="M29" t="str">
            <v>19 L</v>
          </cell>
          <cell r="N29" t="str">
            <v>ISO VG 32</v>
          </cell>
          <cell r="O29" t="str">
            <v>CUBETA</v>
          </cell>
          <cell r="P29">
            <v>2094.2399999999998</v>
          </cell>
          <cell r="Q29">
            <v>-3.272828044894005E-2</v>
          </cell>
          <cell r="R29">
            <v>2165.1</v>
          </cell>
          <cell r="S29">
            <v>2094.2399999999998</v>
          </cell>
        </row>
        <row r="30">
          <cell r="B30" t="str">
            <v>PT04100009</v>
          </cell>
          <cell r="C30" t="str">
            <v>200 L</v>
          </cell>
          <cell r="D30" t="str">
            <v>ISO VG 1000</v>
          </cell>
          <cell r="E30" t="str">
            <v>TAMBOR</v>
          </cell>
          <cell r="F30" t="str">
            <v>SAN DATOS</v>
          </cell>
          <cell r="G30" t="str">
            <v/>
          </cell>
          <cell r="I30" t="str">
            <v>SAN DATOS</v>
          </cell>
          <cell r="L30" t="str">
            <v>PT04900003</v>
          </cell>
          <cell r="M30" t="str">
            <v>200 L</v>
          </cell>
          <cell r="N30" t="str">
            <v>ISO VG 32</v>
          </cell>
          <cell r="O30" t="str">
            <v>TAMBOR</v>
          </cell>
          <cell r="P30">
            <v>21955.67</v>
          </cell>
          <cell r="Q30">
            <v>-3.2433530586594927E-2</v>
          </cell>
          <cell r="R30">
            <v>22691.64</v>
          </cell>
          <cell r="S30">
            <v>21955.67</v>
          </cell>
        </row>
        <row r="31">
          <cell r="G31" t="str">
            <v/>
          </cell>
          <cell r="Q31" t="str">
            <v/>
          </cell>
        </row>
        <row r="32">
          <cell r="G32" t="str">
            <v/>
          </cell>
          <cell r="Q32" t="str">
            <v/>
          </cell>
        </row>
        <row r="33">
          <cell r="B33" t="str">
            <v>PT01700006</v>
          </cell>
          <cell r="C33" t="str">
            <v>19 L</v>
          </cell>
          <cell r="D33" t="str">
            <v>ISO VG 46</v>
          </cell>
          <cell r="E33" t="str">
            <v>CUBETA</v>
          </cell>
          <cell r="F33">
            <v>1992.19</v>
          </cell>
          <cell r="G33">
            <v>-6.0693587110475011E-2</v>
          </cell>
          <cell r="H33">
            <v>2120.9160000000002</v>
          </cell>
          <cell r="I33">
            <v>1992.19</v>
          </cell>
          <cell r="L33" t="str">
            <v>PT04700004</v>
          </cell>
          <cell r="M33" t="str">
            <v>19 L</v>
          </cell>
          <cell r="N33" t="str">
            <v>ISO VG 32</v>
          </cell>
          <cell r="O33" t="str">
            <v>CUBETA</v>
          </cell>
          <cell r="P33">
            <v>7124.17</v>
          </cell>
          <cell r="Q33">
            <v>-9.9999494677692757E-2</v>
          </cell>
          <cell r="R33">
            <v>7915.74</v>
          </cell>
          <cell r="S33">
            <v>7124.17</v>
          </cell>
        </row>
        <row r="34">
          <cell r="B34" t="str">
            <v>PT01700011</v>
          </cell>
          <cell r="C34" t="str">
            <v>200 L</v>
          </cell>
          <cell r="D34" t="str">
            <v>ISO VG 46</v>
          </cell>
          <cell r="E34" t="str">
            <v>TAMBOR</v>
          </cell>
          <cell r="F34">
            <v>20881.310000000001</v>
          </cell>
          <cell r="G34">
            <v>-6.052122323980702E-2</v>
          </cell>
          <cell r="H34">
            <v>22226.484</v>
          </cell>
          <cell r="I34">
            <v>20881.310000000001</v>
          </cell>
          <cell r="L34" t="str">
            <v>PT04700007</v>
          </cell>
          <cell r="M34" t="str">
            <v>200 L</v>
          </cell>
          <cell r="N34" t="str">
            <v>ISO VG 32</v>
          </cell>
          <cell r="O34" t="str">
            <v>TAMBOR</v>
          </cell>
          <cell r="P34">
            <v>74896.34</v>
          </cell>
          <cell r="Q34">
            <v>-9.9999961546851091E-2</v>
          </cell>
          <cell r="R34">
            <v>83218.152000000002</v>
          </cell>
          <cell r="S34">
            <v>74896.34</v>
          </cell>
        </row>
        <row r="35">
          <cell r="B35" t="str">
            <v>PT01700007</v>
          </cell>
          <cell r="C35" t="str">
            <v>19 L</v>
          </cell>
          <cell r="D35" t="str">
            <v>ISO VG 68</v>
          </cell>
          <cell r="E35" t="str">
            <v>CUBETA</v>
          </cell>
          <cell r="F35">
            <v>2031.72</v>
          </cell>
          <cell r="G35">
            <v>-5.775566537554E-2</v>
          </cell>
          <cell r="H35">
            <v>2156.2560000000003</v>
          </cell>
          <cell r="I35">
            <v>2031.72</v>
          </cell>
          <cell r="L35" t="str">
            <v>PT04700005</v>
          </cell>
          <cell r="M35" t="str">
            <v>19 L</v>
          </cell>
          <cell r="N35" t="str">
            <v>ISO VG 46</v>
          </cell>
          <cell r="O35" t="str">
            <v>CUBETA</v>
          </cell>
          <cell r="P35">
            <v>5535.21</v>
          </cell>
          <cell r="Q35">
            <v>-9.9999219541129114E-2</v>
          </cell>
          <cell r="R35">
            <v>6150.2279999999992</v>
          </cell>
          <cell r="S35">
            <v>5535.21</v>
          </cell>
        </row>
        <row r="36">
          <cell r="B36" t="str">
            <v>PT01700012</v>
          </cell>
          <cell r="C36" t="str">
            <v>200 L</v>
          </cell>
          <cell r="D36" t="str">
            <v>ISO VG 68</v>
          </cell>
          <cell r="E36" t="str">
            <v>TAMBOR</v>
          </cell>
          <cell r="F36">
            <v>21297.47</v>
          </cell>
          <cell r="G36">
            <v>-5.757035254418974E-2</v>
          </cell>
          <cell r="H36">
            <v>22598.472000000002</v>
          </cell>
          <cell r="I36">
            <v>21297.47</v>
          </cell>
          <cell r="L36" t="str">
            <v>PT04700008</v>
          </cell>
          <cell r="M36" t="str">
            <v>200 L</v>
          </cell>
          <cell r="N36" t="str">
            <v>ISO VG 46</v>
          </cell>
          <cell r="O36" t="str">
            <v>TAMBOR</v>
          </cell>
          <cell r="P36">
            <v>58176.86</v>
          </cell>
          <cell r="Q36">
            <v>-0.10000011757250404</v>
          </cell>
          <cell r="R36">
            <v>64640.964</v>
          </cell>
          <cell r="S36">
            <v>58176.86</v>
          </cell>
        </row>
        <row r="37">
          <cell r="B37" t="str">
            <v>PT01700008</v>
          </cell>
          <cell r="C37" t="str">
            <v>19 L</v>
          </cell>
          <cell r="D37" t="str">
            <v>ISO VG 100</v>
          </cell>
          <cell r="E37" t="str">
            <v>CUBETA</v>
          </cell>
          <cell r="F37">
            <v>2047.95</v>
          </cell>
          <cell r="G37">
            <v>-5.2795892881920325E-2</v>
          </cell>
          <cell r="H37">
            <v>2162.1</v>
          </cell>
          <cell r="I37">
            <v>2047.95</v>
          </cell>
          <cell r="L37" t="str">
            <v>PT04700006</v>
          </cell>
          <cell r="M37" t="str">
            <v>19 L</v>
          </cell>
          <cell r="N37" t="str">
            <v>ISO VG 68</v>
          </cell>
          <cell r="O37" t="str">
            <v>CUBETA</v>
          </cell>
          <cell r="P37">
            <v>7844.99</v>
          </cell>
          <cell r="Q37">
            <v>-0.10000004588915756</v>
          </cell>
          <cell r="R37">
            <v>8716.6560000000009</v>
          </cell>
          <cell r="S37">
            <v>7844.99</v>
          </cell>
        </row>
        <row r="38">
          <cell r="B38" t="str">
            <v>PT01700013</v>
          </cell>
          <cell r="C38" t="str">
            <v>200 L</v>
          </cell>
          <cell r="D38" t="str">
            <v>ISO VG 100</v>
          </cell>
          <cell r="E38" t="str">
            <v>TAMBOR</v>
          </cell>
          <cell r="F38">
            <v>21468.39</v>
          </cell>
          <cell r="G38">
            <v>-5.2588335662543284E-2</v>
          </cell>
          <cell r="H38">
            <v>22660.043999999998</v>
          </cell>
          <cell r="I38">
            <v>21468.39</v>
          </cell>
          <cell r="L38" t="str">
            <v>PT04700009</v>
          </cell>
          <cell r="M38" t="str">
            <v>200 L</v>
          </cell>
          <cell r="N38" t="str">
            <v>ISO VG 68</v>
          </cell>
          <cell r="O38" t="str">
            <v>TAMBOR</v>
          </cell>
          <cell r="P38">
            <v>82481.8</v>
          </cell>
          <cell r="Q38">
            <v>-9.9999917072607136E-2</v>
          </cell>
          <cell r="R38">
            <v>91646.436000000002</v>
          </cell>
          <cell r="S38">
            <v>82481.8</v>
          </cell>
        </row>
        <row r="39">
          <cell r="B39" t="str">
            <v>PT01700009</v>
          </cell>
          <cell r="C39" t="str">
            <v>19 L</v>
          </cell>
          <cell r="D39" t="str">
            <v>ISO VG 150</v>
          </cell>
          <cell r="E39" t="str">
            <v>CUBETA</v>
          </cell>
          <cell r="F39">
            <v>2051.3000000000002</v>
          </cell>
          <cell r="G39">
            <v>-5.1299127748332563E-2</v>
          </cell>
          <cell r="H39">
            <v>2162.2199999999998</v>
          </cell>
          <cell r="I39">
            <v>2051.3000000000002</v>
          </cell>
          <cell r="Q39" t="str">
            <v/>
          </cell>
        </row>
        <row r="40">
          <cell r="B40" t="str">
            <v>PT01700014</v>
          </cell>
          <cell r="C40" t="str">
            <v>200 L</v>
          </cell>
          <cell r="D40" t="str">
            <v>ISO VG 150</v>
          </cell>
          <cell r="E40" t="str">
            <v>TAMBOR</v>
          </cell>
          <cell r="F40">
            <v>21503.51</v>
          </cell>
          <cell r="G40">
            <v>-5.108872222548777E-2</v>
          </cell>
          <cell r="H40">
            <v>22661.243999999999</v>
          </cell>
          <cell r="I40">
            <v>21503.51</v>
          </cell>
          <cell r="Q40" t="str">
            <v/>
          </cell>
        </row>
        <row r="41">
          <cell r="B41" t="str">
            <v>PT01700010</v>
          </cell>
          <cell r="C41" t="str">
            <v>19 L</v>
          </cell>
          <cell r="D41" t="str">
            <v>ISO VG 220</v>
          </cell>
          <cell r="E41" t="str">
            <v>CUBETA</v>
          </cell>
          <cell r="F41">
            <v>2057.29</v>
          </cell>
          <cell r="G41">
            <v>-5.1917373135208722E-2</v>
          </cell>
          <cell r="H41">
            <v>2169.9479999999999</v>
          </cell>
          <cell r="I41">
            <v>2057.29</v>
          </cell>
          <cell r="M41" t="str">
            <v>19 L</v>
          </cell>
          <cell r="N41" t="str">
            <v>TIPO I</v>
          </cell>
          <cell r="O41" t="str">
            <v>CUBETA</v>
          </cell>
          <cell r="P41" t="str">
            <v>SIN DATOS</v>
          </cell>
          <cell r="Q41" t="str">
            <v/>
          </cell>
          <cell r="S41" t="str">
            <v>SIN DATOS</v>
          </cell>
        </row>
        <row r="42">
          <cell r="B42" t="str">
            <v>PT01700015</v>
          </cell>
          <cell r="C42" t="str">
            <v>200 L</v>
          </cell>
          <cell r="D42" t="str">
            <v>ISO VG 220</v>
          </cell>
          <cell r="E42" t="str">
            <v>TAMBOR</v>
          </cell>
          <cell r="F42">
            <v>21566.51</v>
          </cell>
          <cell r="G42">
            <v>-5.1712250764864964E-2</v>
          </cell>
          <cell r="H42">
            <v>22742.58</v>
          </cell>
          <cell r="I42">
            <v>21566.51</v>
          </cell>
          <cell r="M42" t="str">
            <v>200 L</v>
          </cell>
          <cell r="N42" t="str">
            <v>TIPO I</v>
          </cell>
          <cell r="O42" t="str">
            <v>TAMBOR</v>
          </cell>
          <cell r="P42" t="str">
            <v>SIN DATOS</v>
          </cell>
          <cell r="Q42" t="str">
            <v/>
          </cell>
          <cell r="S42" t="str">
            <v>SIN DATOS</v>
          </cell>
        </row>
        <row r="43">
          <cell r="G43" t="str">
            <v/>
          </cell>
          <cell r="M43" t="str">
            <v>19 L</v>
          </cell>
          <cell r="N43" t="str">
            <v>TIPO II</v>
          </cell>
          <cell r="O43" t="str">
            <v>CUBETA</v>
          </cell>
          <cell r="P43" t="str">
            <v>SIN DATOS</v>
          </cell>
          <cell r="Q43" t="str">
            <v/>
          </cell>
          <cell r="S43" t="str">
            <v>SIN DATOS</v>
          </cell>
        </row>
        <row r="44">
          <cell r="G44" t="str">
            <v/>
          </cell>
          <cell r="L44" t="str">
            <v>PT01500001</v>
          </cell>
          <cell r="M44" t="str">
            <v>200 L</v>
          </cell>
          <cell r="N44" t="str">
            <v>TIPO II</v>
          </cell>
          <cell r="O44" t="str">
            <v>TAMBOR</v>
          </cell>
          <cell r="P44">
            <v>16894.82</v>
          </cell>
          <cell r="Q44">
            <v>-7.2460111242287462E-2</v>
          </cell>
          <cell r="R44">
            <v>18214.655999999999</v>
          </cell>
          <cell r="S44">
            <v>16894.82</v>
          </cell>
        </row>
        <row r="45">
          <cell r="B45" t="str">
            <v>PT03500004</v>
          </cell>
          <cell r="C45" t="str">
            <v>19 L</v>
          </cell>
          <cell r="D45" t="str">
            <v>LIGERO</v>
          </cell>
          <cell r="E45" t="str">
            <v>CUBETA</v>
          </cell>
          <cell r="F45">
            <v>2155.16</v>
          </cell>
          <cell r="G45">
            <v>-5.2330346746590539E-2</v>
          </cell>
          <cell r="H45">
            <v>2274.1680000000001</v>
          </cell>
          <cell r="I45">
            <v>2155.16</v>
          </cell>
          <cell r="Q45" t="str">
            <v/>
          </cell>
        </row>
        <row r="46">
          <cell r="B46" t="str">
            <v>PT03500007</v>
          </cell>
          <cell r="C46" t="str">
            <v>200 L</v>
          </cell>
          <cell r="D46" t="str">
            <v>LIGERO</v>
          </cell>
          <cell r="E46" t="str">
            <v>TAMBOR</v>
          </cell>
          <cell r="F46">
            <v>22596.959999999999</v>
          </cell>
          <cell r="G46">
            <v>-5.213012497458025E-2</v>
          </cell>
          <cell r="H46">
            <v>23839.727999999999</v>
          </cell>
          <cell r="I46">
            <v>22596.959999999999</v>
          </cell>
          <cell r="Q46" t="str">
            <v/>
          </cell>
        </row>
        <row r="47">
          <cell r="B47" t="str">
            <v>PT03500005</v>
          </cell>
          <cell r="C47" t="str">
            <v>19 L</v>
          </cell>
          <cell r="D47" t="str">
            <v>MEDIANO</v>
          </cell>
          <cell r="E47" t="str">
            <v>CUBETA</v>
          </cell>
          <cell r="F47">
            <v>2181.2399999999998</v>
          </cell>
          <cell r="G47">
            <v>-5.1106702860722497E-2</v>
          </cell>
          <cell r="H47">
            <v>2298.7199999999998</v>
          </cell>
          <cell r="I47">
            <v>2181.2399999999998</v>
          </cell>
          <cell r="L47" t="str">
            <v>PT04600003</v>
          </cell>
          <cell r="M47" t="str">
            <v>19 L</v>
          </cell>
          <cell r="N47" t="str">
            <v>ISO VG 22</v>
          </cell>
          <cell r="O47" t="str">
            <v>CUBETA</v>
          </cell>
          <cell r="P47">
            <v>2828.23</v>
          </cell>
          <cell r="Q47">
            <v>-5.9618903979869242E-2</v>
          </cell>
          <cell r="R47">
            <v>3007.5360000000001</v>
          </cell>
          <cell r="S47">
            <v>2828.23</v>
          </cell>
        </row>
        <row r="48">
          <cell r="B48" t="str">
            <v>PT03500008</v>
          </cell>
          <cell r="C48" t="str">
            <v>200 L</v>
          </cell>
          <cell r="D48" t="str">
            <v>MEDIANO</v>
          </cell>
          <cell r="E48" t="str">
            <v>TAMBOR</v>
          </cell>
          <cell r="F48">
            <v>22871.3</v>
          </cell>
          <cell r="G48">
            <v>-5.090763262594078E-2</v>
          </cell>
          <cell r="H48">
            <v>24098.076000000001</v>
          </cell>
          <cell r="I48">
            <v>22871.3</v>
          </cell>
          <cell r="L48" t="str">
            <v>PT04600005</v>
          </cell>
          <cell r="M48" t="str">
            <v>200 L</v>
          </cell>
          <cell r="N48" t="str">
            <v>ISO VG 22</v>
          </cell>
          <cell r="O48" t="str">
            <v>TAMBOR</v>
          </cell>
          <cell r="P48">
            <v>29675.89</v>
          </cell>
          <cell r="Q48">
            <v>-5.9486525151761227E-2</v>
          </cell>
          <cell r="R48">
            <v>31552.86</v>
          </cell>
          <cell r="S48">
            <v>29675.89</v>
          </cell>
        </row>
        <row r="49">
          <cell r="B49" t="str">
            <v>PT03500006</v>
          </cell>
          <cell r="C49" t="str">
            <v>19 L</v>
          </cell>
          <cell r="D49" t="str">
            <v>PESADO</v>
          </cell>
          <cell r="E49" t="str">
            <v>CUBETA</v>
          </cell>
          <cell r="F49">
            <v>2349.98</v>
          </cell>
          <cell r="G49">
            <v>-4.6003328867779025E-2</v>
          </cell>
          <cell r="H49">
            <v>2463.3000000000002</v>
          </cell>
          <cell r="I49">
            <v>2349.98</v>
          </cell>
          <cell r="L49" t="str">
            <v>PT04600006</v>
          </cell>
          <cell r="M49" t="str">
            <v>200 L</v>
          </cell>
          <cell r="N49" t="str">
            <v>ISO VG 32</v>
          </cell>
          <cell r="O49" t="str">
            <v>TAMBOR</v>
          </cell>
          <cell r="P49" t="str">
            <v>SIN DATOS</v>
          </cell>
          <cell r="Q49" t="str">
            <v/>
          </cell>
          <cell r="S49" t="str">
            <v>SIN DATOS</v>
          </cell>
        </row>
        <row r="50">
          <cell r="B50" t="str">
            <v>PT03500009</v>
          </cell>
          <cell r="C50" t="str">
            <v>200 L</v>
          </cell>
          <cell r="D50" t="str">
            <v>PESADO</v>
          </cell>
          <cell r="E50" t="str">
            <v>TAMBOR</v>
          </cell>
          <cell r="F50">
            <v>24647.59</v>
          </cell>
          <cell r="G50">
            <v>-4.5796121550438218E-2</v>
          </cell>
          <cell r="H50">
            <v>25830.527999999998</v>
          </cell>
          <cell r="I50">
            <v>24647.59</v>
          </cell>
          <cell r="Q50" t="str">
            <v/>
          </cell>
        </row>
        <row r="51">
          <cell r="G51" t="str">
            <v/>
          </cell>
          <cell r="Q51" t="str">
            <v/>
          </cell>
        </row>
        <row r="52">
          <cell r="B52" t="str">
            <v>PT04000005</v>
          </cell>
          <cell r="C52" t="str">
            <v>19 L</v>
          </cell>
          <cell r="D52" t="str">
            <v>LIGERO</v>
          </cell>
          <cell r="E52" t="str">
            <v>CUBETA</v>
          </cell>
          <cell r="F52">
            <v>2140.96</v>
          </cell>
          <cell r="G52">
            <v>-5.2665859581306762E-2</v>
          </cell>
          <cell r="H52">
            <v>2259.9839999999999</v>
          </cell>
          <cell r="I52">
            <v>2140.96</v>
          </cell>
          <cell r="L52" t="str">
            <v>PT02200002</v>
          </cell>
          <cell r="M52" t="str">
            <v>19 L</v>
          </cell>
          <cell r="N52" t="str">
            <v>SAE 40</v>
          </cell>
          <cell r="O52" t="str">
            <v>CUBETA</v>
          </cell>
          <cell r="P52">
            <v>2339.42</v>
          </cell>
          <cell r="Q52">
            <v>-2.7677334942635357E-2</v>
          </cell>
          <cell r="R52">
            <v>2406.0120000000002</v>
          </cell>
          <cell r="S52">
            <v>2339.42</v>
          </cell>
        </row>
        <row r="53">
          <cell r="B53" t="str">
            <v>PT04000009</v>
          </cell>
          <cell r="C53" t="str">
            <v>200 L</v>
          </cell>
          <cell r="D53" t="str">
            <v>LIGERO</v>
          </cell>
          <cell r="E53" t="str">
            <v>TAMBOR</v>
          </cell>
          <cell r="F53">
            <v>22447.47</v>
          </cell>
          <cell r="G53">
            <v>-5.2467955455487103E-2</v>
          </cell>
          <cell r="H53">
            <v>23690.46</v>
          </cell>
          <cell r="I53">
            <v>22447.47</v>
          </cell>
          <cell r="L53" t="str">
            <v>PT02200003</v>
          </cell>
          <cell r="M53" t="str">
            <v>200 L</v>
          </cell>
          <cell r="N53" t="str">
            <v>SAE 40</v>
          </cell>
          <cell r="O53" t="str">
            <v>TAMBOR</v>
          </cell>
          <cell r="P53">
            <v>24523.11</v>
          </cell>
          <cell r="Q53">
            <v>-2.7353058903992866E-2</v>
          </cell>
          <cell r="R53">
            <v>25212.756000000001</v>
          </cell>
          <cell r="S53">
            <v>24523.11</v>
          </cell>
        </row>
        <row r="54">
          <cell r="B54" t="str">
            <v>PT04000006</v>
          </cell>
          <cell r="C54" t="str">
            <v>19 L</v>
          </cell>
          <cell r="D54" t="str">
            <v>MEDIANO</v>
          </cell>
          <cell r="E54" t="str">
            <v>CUBETA</v>
          </cell>
          <cell r="F54">
            <v>2330.52</v>
          </cell>
          <cell r="G54">
            <v>-5.1148383566462674E-2</v>
          </cell>
          <cell r="H54">
            <v>2456.1480000000001</v>
          </cell>
          <cell r="I54">
            <v>2330.52</v>
          </cell>
          <cell r="Q54" t="str">
            <v/>
          </cell>
        </row>
        <row r="55">
          <cell r="B55" t="str">
            <v>PT04000010</v>
          </cell>
          <cell r="C55" t="str">
            <v>200 L</v>
          </cell>
          <cell r="D55" t="str">
            <v>MEDIANO</v>
          </cell>
          <cell r="E55" t="str">
            <v>TAMBOR</v>
          </cell>
          <cell r="F55">
            <v>24442.66</v>
          </cell>
          <cell r="G55">
            <v>-5.0962725375706452E-2</v>
          </cell>
          <cell r="H55">
            <v>25755.216</v>
          </cell>
          <cell r="I55">
            <v>24442.66</v>
          </cell>
          <cell r="Q55" t="str">
            <v/>
          </cell>
        </row>
        <row r="56">
          <cell r="B56" t="str">
            <v>PT04000007</v>
          </cell>
          <cell r="C56" t="str">
            <v>19 L</v>
          </cell>
          <cell r="D56" t="str">
            <v>PESADO</v>
          </cell>
          <cell r="E56" t="str">
            <v>CUBETA</v>
          </cell>
          <cell r="F56">
            <v>3179.24</v>
          </cell>
          <cell r="G56">
            <v>-5.8689074037886479E-2</v>
          </cell>
          <cell r="H56">
            <v>3377.46</v>
          </cell>
          <cell r="I56">
            <v>3179.24</v>
          </cell>
          <cell r="Q56" t="str">
            <v/>
          </cell>
        </row>
        <row r="57">
          <cell r="B57" t="str">
            <v>PT04000011</v>
          </cell>
          <cell r="C57" t="str">
            <v>200 L</v>
          </cell>
          <cell r="D57" t="str">
            <v>PESADO</v>
          </cell>
          <cell r="E57" t="str">
            <v>TAMBOR</v>
          </cell>
          <cell r="F57">
            <v>26404.06</v>
          </cell>
          <cell r="G57">
            <v>-4.698741292825559E-2</v>
          </cell>
          <cell r="H57">
            <v>27705.888000000003</v>
          </cell>
          <cell r="I57">
            <v>26404.06</v>
          </cell>
          <cell r="L57" t="str">
            <v>PT40900001</v>
          </cell>
          <cell r="M57" t="str">
            <v>16 KG</v>
          </cell>
          <cell r="N57" t="str">
            <v>NLGI 1</v>
          </cell>
          <cell r="O57" t="str">
            <v>CUBETA</v>
          </cell>
          <cell r="P57">
            <v>2081.69</v>
          </cell>
          <cell r="Q57">
            <v>6.4820498340637744E-2</v>
          </cell>
          <cell r="R57">
            <v>1954.9680000000001</v>
          </cell>
          <cell r="S57">
            <v>2081.69</v>
          </cell>
        </row>
        <row r="58">
          <cell r="B58" t="str">
            <v>PT04000008</v>
          </cell>
          <cell r="C58" t="str">
            <v>19 L</v>
          </cell>
          <cell r="D58" t="str">
            <v>EXTRAPESADO</v>
          </cell>
          <cell r="E58" t="str">
            <v>CUBETA</v>
          </cell>
          <cell r="F58">
            <v>3389.17</v>
          </cell>
          <cell r="G58">
            <v>-5.7854139006940697E-2</v>
          </cell>
          <cell r="H58">
            <v>3597.2879999999996</v>
          </cell>
          <cell r="I58">
            <v>3389.17</v>
          </cell>
          <cell r="L58" t="str">
            <v>PT40900004</v>
          </cell>
          <cell r="M58" t="str">
            <v>170 KG</v>
          </cell>
          <cell r="N58" t="str">
            <v>NLGI 1</v>
          </cell>
          <cell r="O58" t="str">
            <v>TAMBOR</v>
          </cell>
          <cell r="P58" t="str">
            <v>SIN DATOS</v>
          </cell>
          <cell r="Q58" t="str">
            <v/>
          </cell>
          <cell r="S58" t="str">
            <v>SIN DATOS</v>
          </cell>
        </row>
        <row r="59">
          <cell r="B59" t="str">
            <v>PT04000012</v>
          </cell>
          <cell r="C59" t="str">
            <v>200 L</v>
          </cell>
          <cell r="D59" t="str">
            <v>EXTRAPESADO</v>
          </cell>
          <cell r="E59" t="str">
            <v>TAMBOR</v>
          </cell>
          <cell r="F59">
            <v>28613.8</v>
          </cell>
          <cell r="G59">
            <v>-4.6838422160458637E-2</v>
          </cell>
          <cell r="H59">
            <v>30019.883999999998</v>
          </cell>
          <cell r="I59">
            <v>28613.8</v>
          </cell>
          <cell r="L59" t="str">
            <v>PT40900002</v>
          </cell>
          <cell r="M59" t="str">
            <v>16 KG</v>
          </cell>
          <cell r="N59" t="str">
            <v>NLGI 2</v>
          </cell>
          <cell r="O59" t="str">
            <v>CUBETA</v>
          </cell>
          <cell r="P59">
            <v>2149.4499999999998</v>
          </cell>
          <cell r="Q59">
            <v>6.7758940671061918E-2</v>
          </cell>
          <cell r="R59">
            <v>2013.048</v>
          </cell>
          <cell r="S59">
            <v>2149.4499999999998</v>
          </cell>
        </row>
        <row r="60">
          <cell r="G60" t="str">
            <v/>
          </cell>
          <cell r="L60" t="str">
            <v>PT40900005</v>
          </cell>
          <cell r="M60" t="str">
            <v>170 KG</v>
          </cell>
          <cell r="N60" t="str">
            <v>NLGI 2</v>
          </cell>
          <cell r="O60" t="str">
            <v>TAMBOR</v>
          </cell>
          <cell r="P60">
            <v>22566.27</v>
          </cell>
          <cell r="Q60">
            <v>6.8628058239958323E-2</v>
          </cell>
          <cell r="R60">
            <v>21117.048000000003</v>
          </cell>
          <cell r="S60">
            <v>22566.27</v>
          </cell>
        </row>
        <row r="61">
          <cell r="B61" t="str">
            <v>PT05000003</v>
          </cell>
          <cell r="C61" t="str">
            <v>19 L</v>
          </cell>
          <cell r="D61" t="str">
            <v>ISO VG 80</v>
          </cell>
          <cell r="E61" t="str">
            <v>CUBETA</v>
          </cell>
          <cell r="F61">
            <v>3513.96</v>
          </cell>
          <cell r="G61">
            <v>-5.4267471490441865E-2</v>
          </cell>
          <cell r="H61">
            <v>3715.596</v>
          </cell>
          <cell r="I61">
            <v>3513.96</v>
          </cell>
        </row>
      </sheetData>
      <sheetData sheetId="14">
        <row r="3">
          <cell r="B3" t="str">
            <v>PT40900003</v>
          </cell>
          <cell r="C3" t="str">
            <v>16 KG</v>
          </cell>
          <cell r="D3" t="str">
            <v>NLGI 3</v>
          </cell>
          <cell r="E3" t="str">
            <v>CUBETA</v>
          </cell>
          <cell r="F3">
            <v>1974.23</v>
          </cell>
          <cell r="G3">
            <v>7.6822967801617015E-2</v>
          </cell>
          <cell r="H3">
            <v>1833.384</v>
          </cell>
          <cell r="I3">
            <v>1974.23</v>
          </cell>
        </row>
        <row r="4">
          <cell r="B4" t="str">
            <v>PT40900006</v>
          </cell>
          <cell r="C4" t="str">
            <v>170 KG</v>
          </cell>
          <cell r="D4" t="str">
            <v>NLGI 3</v>
          </cell>
          <cell r="E4" t="str">
            <v>TAMBOR</v>
          </cell>
          <cell r="F4">
            <v>20754.05</v>
          </cell>
          <cell r="G4">
            <v>7.7711012545327529E-2</v>
          </cell>
          <cell r="H4">
            <v>19257.528000000002</v>
          </cell>
          <cell r="I4">
            <v>20754.05</v>
          </cell>
          <cell r="L4" t="str">
            <v>PT41800001</v>
          </cell>
          <cell r="M4" t="str">
            <v>16 KG</v>
          </cell>
          <cell r="N4" t="str">
            <v>NLGI 1</v>
          </cell>
          <cell r="O4" t="str">
            <v>CUBETA</v>
          </cell>
          <cell r="P4">
            <v>2263.79</v>
          </cell>
          <cell r="Q4">
            <v>2.9637573977953524E-2</v>
          </cell>
          <cell r="R4">
            <v>2198.6280000000002</v>
          </cell>
          <cell r="S4">
            <v>2263.79</v>
          </cell>
        </row>
        <row r="5">
          <cell r="L5" t="str">
            <v>PT41800004</v>
          </cell>
          <cell r="M5" t="str">
            <v>170 KG</v>
          </cell>
          <cell r="N5" t="str">
            <v>NLGI 1</v>
          </cell>
          <cell r="O5" t="str">
            <v>TAMBOR</v>
          </cell>
          <cell r="P5">
            <v>23830.6</v>
          </cell>
          <cell r="Q5">
            <v>2.9923115992613436E-2</v>
          </cell>
          <cell r="R5">
            <v>23138.232</v>
          </cell>
          <cell r="S5">
            <v>23830.6</v>
          </cell>
        </row>
        <row r="6">
          <cell r="B6" t="str">
            <v>PT41000001</v>
          </cell>
          <cell r="C6" t="str">
            <v>16 KG</v>
          </cell>
          <cell r="D6" t="str">
            <v>NLGI 2</v>
          </cell>
          <cell r="E6" t="str">
            <v>CUBETA</v>
          </cell>
          <cell r="F6">
            <v>2221.8200000000002</v>
          </cell>
          <cell r="G6">
            <v>7.0884616571040837E-2</v>
          </cell>
          <cell r="H6">
            <v>2074.752</v>
          </cell>
          <cell r="I6">
            <v>2221.8200000000002</v>
          </cell>
          <cell r="L6" t="str">
            <v>PT41800002</v>
          </cell>
          <cell r="M6" t="str">
            <v>16 KG</v>
          </cell>
          <cell r="N6" t="str">
            <v>NLGI 2</v>
          </cell>
          <cell r="O6" t="str">
            <v>CUBETA</v>
          </cell>
          <cell r="P6">
            <v>2413.6</v>
          </cell>
          <cell r="Q6">
            <v>1.8257419660772101E-2</v>
          </cell>
          <cell r="R6">
            <v>2370.3240000000001</v>
          </cell>
          <cell r="S6">
            <v>2413.6</v>
          </cell>
        </row>
        <row r="7">
          <cell r="B7" t="str">
            <v>PT41000003</v>
          </cell>
          <cell r="C7" t="str">
            <v>170 KG</v>
          </cell>
          <cell r="D7" t="str">
            <v>NLGI 2</v>
          </cell>
          <cell r="E7" t="str">
            <v>TAMBOR</v>
          </cell>
          <cell r="F7">
            <v>23384.71</v>
          </cell>
          <cell r="G7">
            <v>7.1608729881597055E-2</v>
          </cell>
          <cell r="H7">
            <v>21822.059999999998</v>
          </cell>
          <cell r="I7">
            <v>23384.71</v>
          </cell>
          <cell r="L7" t="str">
            <v>PT41800005</v>
          </cell>
          <cell r="M7" t="str">
            <v>170 KG</v>
          </cell>
          <cell r="N7" t="str">
            <v>NLGI 2</v>
          </cell>
          <cell r="O7" t="str">
            <v>TAMBOR</v>
          </cell>
          <cell r="P7">
            <v>25422.21</v>
          </cell>
          <cell r="Q7">
            <v>1.8419614258429862E-2</v>
          </cell>
          <cell r="R7">
            <v>24962.411999999997</v>
          </cell>
          <cell r="S7">
            <v>25422.21</v>
          </cell>
        </row>
        <row r="8">
          <cell r="B8" t="str">
            <v>PT41000002</v>
          </cell>
          <cell r="C8" t="str">
            <v>16 KG</v>
          </cell>
          <cell r="D8" t="str">
            <v>NLGI 3</v>
          </cell>
          <cell r="E8" t="str">
            <v>CUBETA</v>
          </cell>
          <cell r="F8">
            <v>2281.31</v>
          </cell>
          <cell r="G8">
            <v>7.2681329511514292E-2</v>
          </cell>
          <cell r="H8">
            <v>2126.7359999999999</v>
          </cell>
          <cell r="I8">
            <v>2281.31</v>
          </cell>
          <cell r="L8" t="str">
            <v>PT41800003</v>
          </cell>
          <cell r="M8" t="str">
            <v>16 KG</v>
          </cell>
          <cell r="N8" t="str">
            <v>NLGI 3</v>
          </cell>
          <cell r="O8" t="str">
            <v>CUBETA</v>
          </cell>
          <cell r="P8">
            <v>2543.83</v>
          </cell>
          <cell r="Q8">
            <v>9.6967531952052433E-3</v>
          </cell>
          <cell r="R8">
            <v>2519.4</v>
          </cell>
          <cell r="S8">
            <v>2543.83</v>
          </cell>
        </row>
        <row r="9">
          <cell r="B9" t="str">
            <v>PT41000004</v>
          </cell>
          <cell r="C9" t="str">
            <v>170 KG</v>
          </cell>
          <cell r="D9" t="str">
            <v>NLGI 3</v>
          </cell>
          <cell r="E9" t="str">
            <v>TAMBOR</v>
          </cell>
          <cell r="F9">
            <v>24016.74</v>
          </cell>
          <cell r="G9">
            <v>7.3402254933404354E-2</v>
          </cell>
          <cell r="H9">
            <v>22374.407999999999</v>
          </cell>
          <cell r="I9">
            <v>24016.74</v>
          </cell>
          <cell r="L9" t="str">
            <v>PT41800006</v>
          </cell>
          <cell r="M9" t="str">
            <v>170 KG</v>
          </cell>
          <cell r="N9" t="str">
            <v>NLGI 3</v>
          </cell>
          <cell r="O9" t="str">
            <v>TAMBOR</v>
          </cell>
          <cell r="P9">
            <v>26806.080000000002</v>
          </cell>
          <cell r="Q9">
            <v>9.7798350514533006E-3</v>
          </cell>
          <cell r="R9">
            <v>26546.46</v>
          </cell>
          <cell r="S9">
            <v>26806.080000000002</v>
          </cell>
        </row>
        <row r="11">
          <cell r="B11" t="str">
            <v>PT41100001</v>
          </cell>
          <cell r="C11" t="str">
            <v>16 KG</v>
          </cell>
          <cell r="D11" t="str">
            <v>NLGI 2</v>
          </cell>
          <cell r="E11" t="str">
            <v>CUBETA</v>
          </cell>
          <cell r="F11">
            <v>2333.29</v>
          </cell>
          <cell r="G11">
            <v>6.8086271235475282E-2</v>
          </cell>
          <cell r="H11">
            <v>2184.5520000000001</v>
          </cell>
          <cell r="I11">
            <v>2333.29</v>
          </cell>
          <cell r="L11" t="str">
            <v>PT41900001</v>
          </cell>
          <cell r="M11" t="str">
            <v>16 KG</v>
          </cell>
          <cell r="N11" t="str">
            <v>NLGI 2</v>
          </cell>
          <cell r="O11" t="str">
            <v>CUBETA</v>
          </cell>
          <cell r="P11">
            <v>2470.65</v>
          </cell>
          <cell r="Q11">
            <v>1.7291044923612109E-2</v>
          </cell>
          <cell r="R11">
            <v>2428.6559999999999</v>
          </cell>
          <cell r="S11">
            <v>2470.65</v>
          </cell>
        </row>
        <row r="12">
          <cell r="B12" t="str">
            <v>PT41100003</v>
          </cell>
          <cell r="C12" t="str">
            <v>170 KG</v>
          </cell>
          <cell r="D12" t="str">
            <v>NLGI 2</v>
          </cell>
          <cell r="E12" t="str">
            <v>TAMBOR</v>
          </cell>
          <cell r="F12">
            <v>24569.06</v>
          </cell>
          <cell r="G12">
            <v>6.8746752747354201E-2</v>
          </cell>
          <cell r="H12">
            <v>22988.664000000001</v>
          </cell>
          <cell r="I12">
            <v>24569.06</v>
          </cell>
          <cell r="L12" t="str">
            <v>PT41800007</v>
          </cell>
          <cell r="M12" t="str">
            <v>170 KG</v>
          </cell>
          <cell r="N12" t="str">
            <v>NLGI 2</v>
          </cell>
          <cell r="O12" t="str">
            <v>TAMBOR</v>
          </cell>
          <cell r="P12">
            <v>26028.400000000001</v>
          </cell>
          <cell r="Q12">
            <v>1.7438951473895736E-2</v>
          </cell>
          <cell r="R12">
            <v>25582.272000000001</v>
          </cell>
          <cell r="S12">
            <v>26028.400000000001</v>
          </cell>
        </row>
        <row r="13">
          <cell r="B13" t="str">
            <v>PT41100002</v>
          </cell>
          <cell r="C13" t="str">
            <v>16 KG</v>
          </cell>
          <cell r="D13" t="str">
            <v>NLGI 3</v>
          </cell>
          <cell r="E13" t="str">
            <v>CUBETA</v>
          </cell>
          <cell r="F13">
            <v>2328.6799999999998</v>
          </cell>
          <cell r="G13">
            <v>7.3215424718040323E-2</v>
          </cell>
          <cell r="H13">
            <v>2169.8160000000003</v>
          </cell>
          <cell r="I13">
            <v>2328.6799999999998</v>
          </cell>
        </row>
        <row r="14">
          <cell r="B14" t="str">
            <v>PT41100004</v>
          </cell>
          <cell r="C14" t="str">
            <v>170 KG</v>
          </cell>
          <cell r="D14" t="str">
            <v>NLGI 3</v>
          </cell>
          <cell r="E14" t="str">
            <v>TAMBOR</v>
          </cell>
          <cell r="F14">
            <v>24519.96</v>
          </cell>
          <cell r="G14">
            <v>7.3923740077795674E-2</v>
          </cell>
          <cell r="H14">
            <v>22832.124</v>
          </cell>
          <cell r="I14">
            <v>24519.96</v>
          </cell>
          <cell r="L14" t="str">
            <v>PT42000001</v>
          </cell>
          <cell r="M14" t="str">
            <v>16 KG</v>
          </cell>
          <cell r="N14" t="str">
            <v>NLGI 2</v>
          </cell>
          <cell r="O14" t="str">
            <v>CUBETA</v>
          </cell>
          <cell r="P14">
            <v>3543.09</v>
          </cell>
          <cell r="Q14">
            <v>6.4144381172060783E-2</v>
          </cell>
          <cell r="R14">
            <v>3329.52</v>
          </cell>
          <cell r="S14">
            <v>3543.09</v>
          </cell>
        </row>
        <row r="15">
          <cell r="L15" t="str">
            <v>PT42000002</v>
          </cell>
          <cell r="M15" t="str">
            <v>170 KG</v>
          </cell>
          <cell r="N15" t="str">
            <v>NLGI 2</v>
          </cell>
          <cell r="O15" t="str">
            <v>TAMBOR</v>
          </cell>
          <cell r="P15">
            <v>37423.160000000003</v>
          </cell>
          <cell r="Q15">
            <v>6.4550580259084667E-2</v>
          </cell>
          <cell r="R15">
            <v>35153.951999999997</v>
          </cell>
          <cell r="S15">
            <v>37423.160000000003</v>
          </cell>
        </row>
        <row r="17">
          <cell r="B17" t="str">
            <v>PT40500001</v>
          </cell>
          <cell r="C17" t="str">
            <v>16 K</v>
          </cell>
          <cell r="D17" t="str">
            <v>NLGI 000</v>
          </cell>
          <cell r="E17" t="str">
            <v>CUBETA</v>
          </cell>
          <cell r="F17">
            <v>1760.66</v>
          </cell>
          <cell r="G17">
            <v>5.3800279152391939E-2</v>
          </cell>
          <cell r="H17">
            <v>1670.7719999999999</v>
          </cell>
          <cell r="I17">
            <v>1760.66</v>
          </cell>
          <cell r="L17" t="str">
            <v>PT42100001</v>
          </cell>
          <cell r="M17" t="str">
            <v>16 KG</v>
          </cell>
          <cell r="N17" t="str">
            <v>NLGI 2</v>
          </cell>
          <cell r="O17" t="str">
            <v>CUBETA</v>
          </cell>
          <cell r="P17">
            <v>3952.11</v>
          </cell>
          <cell r="Q17">
            <v>7.3399234735449292E-2</v>
          </cell>
          <cell r="R17">
            <v>3681.8639999999996</v>
          </cell>
          <cell r="S17">
            <v>3952.11</v>
          </cell>
        </row>
        <row r="18">
          <cell r="B18" t="str">
            <v>PT40500007</v>
          </cell>
          <cell r="C18" t="str">
            <v>170 K</v>
          </cell>
          <cell r="D18" t="str">
            <v>NLGI 000</v>
          </cell>
          <cell r="E18" t="str">
            <v>TAMBOR</v>
          </cell>
          <cell r="F18">
            <v>18484.759999999998</v>
          </cell>
          <cell r="G18">
            <v>5.4481189659618012E-2</v>
          </cell>
          <cell r="H18">
            <v>17529.72</v>
          </cell>
          <cell r="I18">
            <v>18484.759999999998</v>
          </cell>
          <cell r="L18" t="str">
            <v>PT42100002</v>
          </cell>
          <cell r="M18" t="str">
            <v>170 KG</v>
          </cell>
          <cell r="N18" t="str">
            <v>NLGI 2</v>
          </cell>
          <cell r="O18" t="str">
            <v>TAMBOR</v>
          </cell>
          <cell r="P18">
            <v>41769.019999999997</v>
          </cell>
          <cell r="Q18">
            <v>7.3820530737387591E-2</v>
          </cell>
          <cell r="R18">
            <v>38897.58</v>
          </cell>
          <cell r="S18">
            <v>41769.019999999997</v>
          </cell>
        </row>
        <row r="19">
          <cell r="B19" t="str">
            <v>PT40500002</v>
          </cell>
          <cell r="C19" t="str">
            <v>16 K</v>
          </cell>
          <cell r="D19" t="str">
            <v>NLGI 00</v>
          </cell>
          <cell r="E19" t="str">
            <v>CUBETA</v>
          </cell>
          <cell r="F19">
            <v>1765.65</v>
          </cell>
          <cell r="G19">
            <v>5.2839652816039751E-2</v>
          </cell>
          <cell r="H19">
            <v>1677.0360000000001</v>
          </cell>
          <cell r="I19">
            <v>1765.65</v>
          </cell>
        </row>
        <row r="20">
          <cell r="B20" t="str">
            <v>PT40500008</v>
          </cell>
          <cell r="C20" t="str">
            <v>170 K</v>
          </cell>
          <cell r="D20" t="str">
            <v>NLGI 00</v>
          </cell>
          <cell r="E20" t="str">
            <v>TAMBOR</v>
          </cell>
          <cell r="F20">
            <v>18537.77</v>
          </cell>
          <cell r="G20">
            <v>5.3505537991229035E-2</v>
          </cell>
          <cell r="H20">
            <v>17596.272000000001</v>
          </cell>
          <cell r="I20">
            <v>18537.77</v>
          </cell>
        </row>
        <row r="21">
          <cell r="B21" t="str">
            <v>PT40500003</v>
          </cell>
          <cell r="C21" t="str">
            <v>16 K</v>
          </cell>
          <cell r="D21" t="str">
            <v>NLGI 0</v>
          </cell>
          <cell r="E21" t="str">
            <v>CUBETA</v>
          </cell>
          <cell r="F21">
            <v>1776.31</v>
          </cell>
          <cell r="G21">
            <v>4.9903066411329355E-2</v>
          </cell>
          <cell r="H21">
            <v>1691.88</v>
          </cell>
          <cell r="I21">
            <v>1776.31</v>
          </cell>
          <cell r="L21" t="str">
            <v>PT42200001</v>
          </cell>
          <cell r="M21" t="str">
            <v>16 KG</v>
          </cell>
          <cell r="N21" t="str">
            <v>NLGI 2</v>
          </cell>
          <cell r="O21" t="str">
            <v>CUBETA</v>
          </cell>
          <cell r="P21">
            <v>5307.92</v>
          </cell>
          <cell r="Q21">
            <v>4.809046412862239E-2</v>
          </cell>
          <cell r="R21">
            <v>5064.3720000000003</v>
          </cell>
          <cell r="S21">
            <v>5307.92</v>
          </cell>
        </row>
        <row r="22">
          <cell r="B22" t="str">
            <v>PT40500009</v>
          </cell>
          <cell r="C22" t="str">
            <v>170 K</v>
          </cell>
          <cell r="D22" t="str">
            <v>NLGI 0</v>
          </cell>
          <cell r="E22" t="str">
            <v>TAMBOR</v>
          </cell>
          <cell r="F22" t="str">
            <v>SIN DATOS</v>
          </cell>
          <cell r="G22" t="str">
            <v/>
          </cell>
          <cell r="I22" t="str">
            <v>SIN DATOS</v>
          </cell>
          <cell r="L22" t="str">
            <v>PT42200002</v>
          </cell>
          <cell r="M22" t="str">
            <v>170 KG</v>
          </cell>
          <cell r="N22" t="str">
            <v>NLGI 2</v>
          </cell>
          <cell r="O22" t="str">
            <v>TAMBOR</v>
          </cell>
          <cell r="P22">
            <v>56174.42</v>
          </cell>
          <cell r="Q22">
            <v>4.8290653700460373E-2</v>
          </cell>
          <cell r="R22">
            <v>53586.684000000001</v>
          </cell>
          <cell r="S22">
            <v>56174.42</v>
          </cell>
        </row>
        <row r="23">
          <cell r="B23" t="str">
            <v>PT40500004</v>
          </cell>
          <cell r="C23" t="str">
            <v>16 K</v>
          </cell>
          <cell r="D23" t="str">
            <v>NLGI 1</v>
          </cell>
          <cell r="E23" t="str">
            <v>CUBETA</v>
          </cell>
          <cell r="F23">
            <v>1817.68</v>
          </cell>
          <cell r="G23">
            <v>4.3226329285958709E-2</v>
          </cell>
          <cell r="H23">
            <v>1742.364</v>
          </cell>
          <cell r="I23">
            <v>1817.68</v>
          </cell>
        </row>
        <row r="24">
          <cell r="B24" t="str">
            <v>PT40500010</v>
          </cell>
          <cell r="C24" t="str">
            <v>170 K</v>
          </cell>
          <cell r="D24" t="str">
            <v>NLGI 1</v>
          </cell>
          <cell r="E24" t="str">
            <v>TAMBOR</v>
          </cell>
          <cell r="F24">
            <v>19090.72</v>
          </cell>
          <cell r="G24">
            <v>4.3756287451340636E-2</v>
          </cell>
          <cell r="H24">
            <v>18290.400000000001</v>
          </cell>
          <cell r="I24">
            <v>19090.72</v>
          </cell>
        </row>
        <row r="25">
          <cell r="B25" t="str">
            <v>PT40500005</v>
          </cell>
          <cell r="C25" t="str">
            <v>16 K</v>
          </cell>
          <cell r="D25" t="str">
            <v>NLGI 2</v>
          </cell>
          <cell r="E25" t="str">
            <v>CUBETA</v>
          </cell>
          <cell r="F25">
            <v>1823.49</v>
          </cell>
          <cell r="G25">
            <v>3.9814833822593432E-2</v>
          </cell>
          <cell r="H25">
            <v>1753.6680000000001</v>
          </cell>
          <cell r="I25">
            <v>1823.49</v>
          </cell>
          <cell r="L25" t="str">
            <v>PT41300001</v>
          </cell>
          <cell r="M25" t="str">
            <v>16 KG</v>
          </cell>
          <cell r="N25" t="str">
            <v>NLGI 000</v>
          </cell>
          <cell r="O25" t="str">
            <v>CUBETA</v>
          </cell>
          <cell r="P25">
            <v>1772.13</v>
          </cell>
          <cell r="Q25">
            <v>5.1953926373375925E-2</v>
          </cell>
          <cell r="R25">
            <v>1684.6079999999999</v>
          </cell>
          <cell r="S25">
            <v>1772.13</v>
          </cell>
        </row>
        <row r="26">
          <cell r="B26" t="str">
            <v>PT40500011</v>
          </cell>
          <cell r="C26" t="str">
            <v>170 K</v>
          </cell>
          <cell r="D26" t="str">
            <v>NLGI 2</v>
          </cell>
          <cell r="E26" t="str">
            <v>TAMBOR</v>
          </cell>
          <cell r="F26">
            <v>19146.55</v>
          </cell>
          <cell r="G26">
            <v>4.030424737948235E-2</v>
          </cell>
          <cell r="H26">
            <v>18404.759999999998</v>
          </cell>
          <cell r="I26">
            <v>19146.55</v>
          </cell>
          <cell r="L26" t="str">
            <v>PT41300003</v>
          </cell>
          <cell r="M26" t="str">
            <v>170 KG</v>
          </cell>
          <cell r="N26" t="str">
            <v>NLGI 000</v>
          </cell>
          <cell r="O26" t="str">
            <v>TAMBOR</v>
          </cell>
          <cell r="P26" t="str">
            <v>SIN DATOS</v>
          </cell>
          <cell r="Q26" t="str">
            <v/>
          </cell>
          <cell r="S26" t="str">
            <v>SIN DATOS</v>
          </cell>
        </row>
        <row r="27">
          <cell r="B27" t="str">
            <v>PT40500006</v>
          </cell>
          <cell r="C27" t="str">
            <v>16 K</v>
          </cell>
          <cell r="D27" t="str">
            <v>NLGI 3</v>
          </cell>
          <cell r="E27" t="str">
            <v>CUBETA</v>
          </cell>
          <cell r="F27">
            <v>1863.56</v>
          </cell>
          <cell r="G27">
            <v>3.5905029994974802E-2</v>
          </cell>
          <cell r="H27">
            <v>1798.9680000000001</v>
          </cell>
          <cell r="I27">
            <v>1863.56</v>
          </cell>
          <cell r="L27" t="str">
            <v>PT41300002</v>
          </cell>
          <cell r="M27" t="str">
            <v>16 KG</v>
          </cell>
          <cell r="N27" t="str">
            <v>NLGI 00</v>
          </cell>
          <cell r="O27" t="str">
            <v>CUBETA</v>
          </cell>
          <cell r="P27">
            <v>1773.49</v>
          </cell>
          <cell r="Q27">
            <v>5.1345801351136755E-2</v>
          </cell>
          <cell r="R27">
            <v>1686.876</v>
          </cell>
          <cell r="S27">
            <v>1773.49</v>
          </cell>
        </row>
        <row r="28">
          <cell r="B28" t="str">
            <v>PT40500012</v>
          </cell>
          <cell r="C28" t="str">
            <v>170 K</v>
          </cell>
          <cell r="D28" t="str">
            <v>NLGI 3</v>
          </cell>
          <cell r="E28" t="str">
            <v>TAMBOR</v>
          </cell>
          <cell r="F28">
            <v>19578.05</v>
          </cell>
          <cell r="G28">
            <v>3.6324406293180012E-2</v>
          </cell>
          <cell r="H28">
            <v>18891.815999999999</v>
          </cell>
          <cell r="I28">
            <v>19578.05</v>
          </cell>
          <cell r="L28" t="str">
            <v>PT41300004</v>
          </cell>
          <cell r="M28" t="str">
            <v>170 KG</v>
          </cell>
          <cell r="N28" t="str">
            <v>NLGI 00</v>
          </cell>
          <cell r="O28" t="str">
            <v>TAMBOR</v>
          </cell>
          <cell r="P28">
            <v>18621.11</v>
          </cell>
          <cell r="Q28">
            <v>5.1988048501102391E-2</v>
          </cell>
          <cell r="R28">
            <v>17700.876</v>
          </cell>
          <cell r="S28">
            <v>18621.11</v>
          </cell>
        </row>
        <row r="30">
          <cell r="B30" t="str">
            <v>PT40600001</v>
          </cell>
          <cell r="C30" t="str">
            <v>16 KG</v>
          </cell>
          <cell r="D30" t="str">
            <v>NLGI 000</v>
          </cell>
          <cell r="E30" t="str">
            <v>CUBETA</v>
          </cell>
          <cell r="F30">
            <v>1926.05</v>
          </cell>
          <cell r="G30">
            <v>5.7228267551948653E-2</v>
          </cell>
          <cell r="H30">
            <v>1821.7920000000001</v>
          </cell>
          <cell r="I30">
            <v>1926.05</v>
          </cell>
        </row>
        <row r="31">
          <cell r="B31" t="str">
            <v>PT40600007</v>
          </cell>
          <cell r="C31" t="str">
            <v>170 KG</v>
          </cell>
          <cell r="D31" t="str">
            <v>NLGI 000</v>
          </cell>
          <cell r="E31" t="str">
            <v>TAMBOR</v>
          </cell>
          <cell r="F31">
            <v>20242.07</v>
          </cell>
          <cell r="G31">
            <v>5.789578868832046E-2</v>
          </cell>
          <cell r="H31">
            <v>19134.275999999998</v>
          </cell>
          <cell r="I31">
            <v>20242.07</v>
          </cell>
          <cell r="L31" t="str">
            <v>PT42500001</v>
          </cell>
          <cell r="M31" t="str">
            <v>16 K</v>
          </cell>
          <cell r="N31" t="str">
            <v>NLGI 4</v>
          </cell>
          <cell r="O31" t="str">
            <v>CUBETA</v>
          </cell>
          <cell r="P31">
            <v>5693.91</v>
          </cell>
          <cell r="Q31">
            <v>0.17925302025265477</v>
          </cell>
          <cell r="R31">
            <v>4828.4040000000005</v>
          </cell>
          <cell r="S31">
            <v>5693.91</v>
          </cell>
        </row>
        <row r="32">
          <cell r="B32" t="str">
            <v>PT40600002</v>
          </cell>
          <cell r="C32" t="str">
            <v>16 KG</v>
          </cell>
          <cell r="D32" t="str">
            <v>NLGI 00</v>
          </cell>
          <cell r="E32" t="str">
            <v>CUBETA</v>
          </cell>
          <cell r="F32">
            <v>1925.33</v>
          </cell>
          <cell r="G32">
            <v>5.7355406031768918E-2</v>
          </cell>
          <cell r="H32">
            <v>1820.8920000000001</v>
          </cell>
          <cell r="I32">
            <v>1925.33</v>
          </cell>
          <cell r="L32" t="str">
            <v>PT42400001</v>
          </cell>
          <cell r="M32" t="str">
            <v>170KG</v>
          </cell>
          <cell r="N32" t="str">
            <v>NLGI 4</v>
          </cell>
          <cell r="O32" t="str">
            <v>TAMBOR</v>
          </cell>
          <cell r="P32" t="str">
            <v>SIN DATOS</v>
          </cell>
          <cell r="Q32" t="str">
            <v/>
          </cell>
          <cell r="S32" t="str">
            <v>SIN DATOS</v>
          </cell>
        </row>
        <row r="33">
          <cell r="B33" t="str">
            <v>PT40600008</v>
          </cell>
          <cell r="C33" t="str">
            <v>170 KG</v>
          </cell>
          <cell r="D33" t="str">
            <v>NLGI 00</v>
          </cell>
          <cell r="E33" t="str">
            <v>TAMBOR</v>
          </cell>
          <cell r="F33">
            <v>20234.490000000002</v>
          </cell>
          <cell r="G33">
            <v>5.8025162339190306E-2</v>
          </cell>
          <cell r="H33">
            <v>19124.772000000001</v>
          </cell>
          <cell r="I33">
            <v>20234.490000000002</v>
          </cell>
        </row>
        <row r="34">
          <cell r="B34" t="str">
            <v>PT40600003</v>
          </cell>
          <cell r="C34" t="str">
            <v>16 KG</v>
          </cell>
          <cell r="D34" t="str">
            <v>NLGI 0</v>
          </cell>
          <cell r="E34" t="str">
            <v>CUBETA</v>
          </cell>
          <cell r="F34">
            <v>1933.15</v>
          </cell>
          <cell r="G34">
            <v>5.5120731813815604E-2</v>
          </cell>
          <cell r="H34">
            <v>1832.1599999999999</v>
          </cell>
          <cell r="I34">
            <v>1933.15</v>
          </cell>
        </row>
        <row r="35">
          <cell r="B35" t="str">
            <v>PT40600009</v>
          </cell>
          <cell r="C35" t="str">
            <v>170 KG</v>
          </cell>
          <cell r="D35" t="str">
            <v>NLGI 0</v>
          </cell>
          <cell r="E35" t="str">
            <v>TAMBOR</v>
          </cell>
          <cell r="F35">
            <v>20378.41</v>
          </cell>
          <cell r="G35">
            <v>5.5579072252824879E-2</v>
          </cell>
          <cell r="H35">
            <v>19305.432000000001</v>
          </cell>
          <cell r="I35">
            <v>20378.41</v>
          </cell>
          <cell r="L35" t="str">
            <v>PT41600001</v>
          </cell>
          <cell r="M35" t="str">
            <v>16 KG</v>
          </cell>
          <cell r="N35" t="str">
            <v>NLGI 2</v>
          </cell>
          <cell r="O35" t="str">
            <v>CUBETA</v>
          </cell>
          <cell r="P35">
            <v>1636.52</v>
          </cell>
          <cell r="Q35">
            <v>1.5583886886499254E-2</v>
          </cell>
          <cell r="R35">
            <v>1611.4079999999999</v>
          </cell>
          <cell r="S35">
            <v>1636.52</v>
          </cell>
        </row>
        <row r="36">
          <cell r="B36" t="str">
            <v>PT40600004</v>
          </cell>
          <cell r="C36" t="str">
            <v>16 KG</v>
          </cell>
          <cell r="D36" t="str">
            <v>NLGI 1</v>
          </cell>
          <cell r="E36" t="str">
            <v>CUBETA</v>
          </cell>
          <cell r="F36">
            <v>1977</v>
          </cell>
          <cell r="G36">
            <v>4.8995574798637476E-2</v>
          </cell>
          <cell r="H36">
            <v>1884.6599999999999</v>
          </cell>
          <cell r="I36">
            <v>1977</v>
          </cell>
          <cell r="M36" t="str">
            <v>170 KG</v>
          </cell>
          <cell r="N36" t="str">
            <v>NLGI 2</v>
          </cell>
          <cell r="O36" t="str">
            <v>TAMBOR</v>
          </cell>
          <cell r="P36" t="str">
            <v>SIN DATOS</v>
          </cell>
          <cell r="Q36" t="str">
            <v/>
          </cell>
          <cell r="R36">
            <v>16899.048000000003</v>
          </cell>
          <cell r="S36" t="str">
            <v>SIN DATOS</v>
          </cell>
        </row>
        <row r="37">
          <cell r="B37" t="str">
            <v>PT40600010</v>
          </cell>
          <cell r="C37" t="str">
            <v>170 KG</v>
          </cell>
          <cell r="D37" t="str">
            <v>NLGI 1</v>
          </cell>
          <cell r="E37" t="str">
            <v>TAMBOR</v>
          </cell>
          <cell r="F37">
            <v>20783.34</v>
          </cell>
          <cell r="G37">
            <v>4.9543415935992874E-2</v>
          </cell>
          <cell r="H37">
            <v>19802.268</v>
          </cell>
          <cell r="I37">
            <v>20783.34</v>
          </cell>
          <cell r="L37" t="str">
            <v>PT41600002</v>
          </cell>
          <cell r="M37" t="str">
            <v>16 KG</v>
          </cell>
          <cell r="N37" t="str">
            <v>NLGI 3</v>
          </cell>
          <cell r="O37" t="str">
            <v>CUBETA</v>
          </cell>
          <cell r="P37">
            <v>1651.81</v>
          </cell>
          <cell r="Q37">
            <v>1.3203834423940908E-2</v>
          </cell>
          <cell r="R37">
            <v>1630.2839999999999</v>
          </cell>
          <cell r="S37">
            <v>1651.81</v>
          </cell>
        </row>
        <row r="38">
          <cell r="B38" t="str">
            <v>PT40600005</v>
          </cell>
          <cell r="C38" t="str">
            <v>16 KG</v>
          </cell>
          <cell r="D38" t="str">
            <v>NLGI 2</v>
          </cell>
          <cell r="E38" t="str">
            <v>CUBETA</v>
          </cell>
          <cell r="F38">
            <v>1982.61</v>
          </cell>
          <cell r="G38">
            <v>4.5892206016408421E-2</v>
          </cell>
          <cell r="H38">
            <v>1895.616</v>
          </cell>
          <cell r="I38">
            <v>1982.61</v>
          </cell>
          <cell r="L38" t="str">
            <v>PT41600004</v>
          </cell>
          <cell r="M38" t="str">
            <v>170 KG</v>
          </cell>
          <cell r="N38" t="str">
            <v>NLGI 3</v>
          </cell>
          <cell r="O38" t="str">
            <v>TAMBOR</v>
          </cell>
          <cell r="P38">
            <v>17328.23</v>
          </cell>
          <cell r="Q38">
            <v>1.3375940407174269E-2</v>
          </cell>
          <cell r="R38">
            <v>17099.508000000002</v>
          </cell>
          <cell r="S38">
            <v>17328.23</v>
          </cell>
        </row>
        <row r="39">
          <cell r="B39" t="str">
            <v>PT40600011</v>
          </cell>
          <cell r="C39" t="str">
            <v>170 KG</v>
          </cell>
          <cell r="D39" t="str">
            <v>NLGI 2</v>
          </cell>
          <cell r="E39" t="str">
            <v>TAMBOR</v>
          </cell>
          <cell r="F39">
            <v>20840.59</v>
          </cell>
          <cell r="G39">
            <v>4.6410401788126165E-2</v>
          </cell>
          <cell r="H39">
            <v>19916.268</v>
          </cell>
          <cell r="I39">
            <v>20840.59</v>
          </cell>
        </row>
        <row r="40">
          <cell r="B40" t="str">
            <v>PT40600006</v>
          </cell>
          <cell r="C40" t="str">
            <v>16 KG</v>
          </cell>
          <cell r="D40" t="str">
            <v>NLGI 3</v>
          </cell>
          <cell r="E40" t="str">
            <v>CUBETA</v>
          </cell>
          <cell r="F40">
            <v>2021.46</v>
          </cell>
          <cell r="G40">
            <v>4.2238968495557749E-2</v>
          </cell>
          <cell r="H40">
            <v>1939.5360000000001</v>
          </cell>
          <cell r="I40">
            <v>2021.46</v>
          </cell>
        </row>
        <row r="41">
          <cell r="B41" t="str">
            <v>PT40600012</v>
          </cell>
          <cell r="C41" t="str">
            <v>170 KG</v>
          </cell>
          <cell r="D41" t="str">
            <v>NLGI 3</v>
          </cell>
          <cell r="E41" t="str">
            <v>TAMBOR</v>
          </cell>
          <cell r="F41">
            <v>21250.12</v>
          </cell>
          <cell r="G41">
            <v>4.2711580441529895E-2</v>
          </cell>
          <cell r="H41">
            <v>20379.672000000002</v>
          </cell>
          <cell r="I41">
            <v>21250.12</v>
          </cell>
          <cell r="L41" t="str">
            <v>PT42700001</v>
          </cell>
          <cell r="M41" t="str">
            <v>16 KG</v>
          </cell>
          <cell r="N41" t="str">
            <v>NLGI 3</v>
          </cell>
          <cell r="O41" t="str">
            <v>CUBETA</v>
          </cell>
          <cell r="P41">
            <v>1928.17</v>
          </cell>
          <cell r="Q41">
            <v>5.6832631763571007E-2</v>
          </cell>
          <cell r="R41">
            <v>1824.48</v>
          </cell>
          <cell r="S41">
            <v>1928.17</v>
          </cell>
        </row>
        <row r="42">
          <cell r="L42" t="str">
            <v>PT42700002</v>
          </cell>
          <cell r="M42" t="str">
            <v>170 KG</v>
          </cell>
          <cell r="N42" t="str">
            <v>NLGI 3</v>
          </cell>
          <cell r="O42" t="str">
            <v>TAMBOR</v>
          </cell>
          <cell r="P42">
            <v>20264.59</v>
          </cell>
          <cell r="Q42">
            <v>5.7492321610247199E-2</v>
          </cell>
          <cell r="R42">
            <v>19162.871999999999</v>
          </cell>
          <cell r="S42">
            <v>20264.59</v>
          </cell>
        </row>
        <row r="43">
          <cell r="B43" t="str">
            <v>PT40700001</v>
          </cell>
          <cell r="C43" t="str">
            <v>16 KG</v>
          </cell>
          <cell r="D43" t="str">
            <v>NLGI 1</v>
          </cell>
          <cell r="E43" t="str">
            <v>CUBETA</v>
          </cell>
          <cell r="F43">
            <v>2046.96</v>
          </cell>
          <cell r="G43">
            <v>4.5758846465092207E-2</v>
          </cell>
          <cell r="H43">
            <v>1957.3920000000001</v>
          </cell>
          <cell r="I43">
            <v>2046.96</v>
          </cell>
        </row>
        <row r="44">
          <cell r="B44" t="str">
            <v>PT40700004</v>
          </cell>
          <cell r="C44" t="str">
            <v>170 KG</v>
          </cell>
          <cell r="D44" t="str">
            <v>NLGI 1</v>
          </cell>
          <cell r="E44" t="str">
            <v>TAMBOR</v>
          </cell>
          <cell r="F44" t="str">
            <v>SIN DATOS</v>
          </cell>
          <cell r="G44" t="str">
            <v/>
          </cell>
          <cell r="I44" t="str">
            <v>SIN DATOS</v>
          </cell>
        </row>
        <row r="45">
          <cell r="B45" t="str">
            <v>PT40700002</v>
          </cell>
          <cell r="C45" t="str">
            <v>16 KG</v>
          </cell>
          <cell r="D45" t="str">
            <v>NLGI 2</v>
          </cell>
          <cell r="E45" t="str">
            <v>CUBETA</v>
          </cell>
          <cell r="F45">
            <v>2049.44</v>
          </cell>
          <cell r="G45">
            <v>4.2806434805262583E-2</v>
          </cell>
          <cell r="H45">
            <v>1965.3119999999999</v>
          </cell>
          <cell r="I45">
            <v>2049.44</v>
          </cell>
          <cell r="L45" t="str">
            <v>PT41400001</v>
          </cell>
          <cell r="M45" t="str">
            <v>16 KG</v>
          </cell>
          <cell r="N45" t="str">
            <v>NLGI 2</v>
          </cell>
          <cell r="O45" t="str">
            <v>CUBETA</v>
          </cell>
          <cell r="P45">
            <v>2838.17</v>
          </cell>
          <cell r="Q45">
            <v>6.440103088453264E-2</v>
          </cell>
          <cell r="R45">
            <v>2666.4479999999999</v>
          </cell>
          <cell r="S45">
            <v>2838.17</v>
          </cell>
        </row>
        <row r="46">
          <cell r="B46" t="str">
            <v>PT40700005</v>
          </cell>
          <cell r="C46" t="str">
            <v>170 KG</v>
          </cell>
          <cell r="D46" t="str">
            <v>NLGI 2</v>
          </cell>
          <cell r="E46" t="str">
            <v>TAMBOR</v>
          </cell>
          <cell r="F46">
            <v>21553.17</v>
          </cell>
          <cell r="G46">
            <v>4.3269822793162493E-2</v>
          </cell>
          <cell r="H46">
            <v>20659.248</v>
          </cell>
          <cell r="I46">
            <v>21553.17</v>
          </cell>
          <cell r="L46" t="str">
            <v>PT41400002</v>
          </cell>
          <cell r="M46" t="str">
            <v>170 KG</v>
          </cell>
          <cell r="N46" t="str">
            <v>NLGI 2</v>
          </cell>
          <cell r="O46" t="str">
            <v>TAMBOR</v>
          </cell>
          <cell r="P46">
            <v>29933.27</v>
          </cell>
          <cell r="Q46" t="str">
            <v/>
          </cell>
          <cell r="S46">
            <v>29933.27</v>
          </cell>
        </row>
        <row r="47">
          <cell r="B47" t="str">
            <v>PT40700003</v>
          </cell>
          <cell r="C47" t="str">
            <v>16 KG</v>
          </cell>
          <cell r="D47" t="str">
            <v>NLGI 3</v>
          </cell>
          <cell r="E47" t="str">
            <v>CUBETA</v>
          </cell>
          <cell r="F47">
            <v>2090.09</v>
          </cell>
          <cell r="G47">
            <v>3.9523053539597619E-2</v>
          </cell>
          <cell r="H47">
            <v>2010.624</v>
          </cell>
          <cell r="I47">
            <v>2090.09</v>
          </cell>
        </row>
        <row r="48">
          <cell r="B48" t="str">
            <v>PT40700006</v>
          </cell>
          <cell r="C48" t="str">
            <v>170 KG</v>
          </cell>
          <cell r="D48" t="str">
            <v>NLGI 3</v>
          </cell>
          <cell r="E48" t="str">
            <v>TAMBOR</v>
          </cell>
          <cell r="F48" t="str">
            <v>SIN DATOS</v>
          </cell>
          <cell r="G48" t="str">
            <v/>
          </cell>
          <cell r="I48" t="str">
            <v>SIN DATOS</v>
          </cell>
          <cell r="M48" t="str">
            <v>16 KG</v>
          </cell>
          <cell r="N48" t="str">
            <v>NLGI 2</v>
          </cell>
          <cell r="O48" t="str">
            <v>CUBETA</v>
          </cell>
          <cell r="P48" t="str">
            <v>SIN DATOS</v>
          </cell>
          <cell r="Q48" t="str">
            <v/>
          </cell>
          <cell r="R48">
            <v>2100.0239999999999</v>
          </cell>
          <cell r="S48" t="str">
            <v>SIN DATOS</v>
          </cell>
        </row>
        <row r="49">
          <cell r="M49" t="str">
            <v>170 KG</v>
          </cell>
          <cell r="N49" t="str">
            <v>NLGI 2</v>
          </cell>
          <cell r="O49" t="str">
            <v>TAMBOR</v>
          </cell>
          <cell r="P49" t="str">
            <v>SIN DATOS</v>
          </cell>
          <cell r="Q49" t="str">
            <v/>
          </cell>
          <cell r="S49" t="str">
            <v>SIN DATOS</v>
          </cell>
        </row>
        <row r="50">
          <cell r="B50" t="str">
            <v>PT40800001</v>
          </cell>
          <cell r="C50" t="str">
            <v>16 KG</v>
          </cell>
          <cell r="D50" t="str">
            <v>NLGI 1</v>
          </cell>
          <cell r="E50" t="str">
            <v>CUBETA</v>
          </cell>
          <cell r="F50">
            <v>3140.45</v>
          </cell>
          <cell r="G50">
            <v>9.2117709246198887E-2</v>
          </cell>
          <cell r="H50">
            <v>2875.5600000000004</v>
          </cell>
          <cell r="I50">
            <v>3140.45</v>
          </cell>
        </row>
        <row r="51">
          <cell r="B51" t="str">
            <v>PT40800005</v>
          </cell>
          <cell r="C51" t="str">
            <v>170 KG</v>
          </cell>
          <cell r="D51" t="str">
            <v>NLGI 1</v>
          </cell>
          <cell r="E51" t="str">
            <v>TAMBOR</v>
          </cell>
          <cell r="F51" t="str">
            <v>SIN DATOS</v>
          </cell>
          <cell r="G51" t="str">
            <v/>
          </cell>
          <cell r="I51" t="str">
            <v>SIN DATOS</v>
          </cell>
        </row>
        <row r="52">
          <cell r="B52" t="str">
            <v>PT40800002</v>
          </cell>
          <cell r="C52" t="str">
            <v>16 KG</v>
          </cell>
          <cell r="D52" t="str">
            <v>NLGI 2</v>
          </cell>
          <cell r="E52" t="str">
            <v>CUBETA</v>
          </cell>
          <cell r="F52">
            <v>3145.87</v>
          </cell>
          <cell r="G52">
            <v>8.9990658816746505E-2</v>
          </cell>
          <cell r="H52">
            <v>2886.1439999999998</v>
          </cell>
          <cell r="I52">
            <v>3145.87</v>
          </cell>
          <cell r="L52" t="str">
            <v>PT41500001</v>
          </cell>
          <cell r="M52" t="str">
            <v>16 KG</v>
          </cell>
          <cell r="O52" t="str">
            <v>CUBETA</v>
          </cell>
          <cell r="P52">
            <v>1831.86</v>
          </cell>
          <cell r="Q52">
            <v>0</v>
          </cell>
          <cell r="R52">
            <v>1831.86</v>
          </cell>
          <cell r="S52">
            <v>1831.86</v>
          </cell>
        </row>
        <row r="53">
          <cell r="B53" t="str">
            <v>PT40800006</v>
          </cell>
          <cell r="C53" t="str">
            <v>170 KG</v>
          </cell>
          <cell r="D53" t="str">
            <v>NLGI 2</v>
          </cell>
          <cell r="E53" t="str">
            <v>TAMBOR</v>
          </cell>
          <cell r="F53">
            <v>33202.75</v>
          </cell>
          <cell r="G53">
            <v>9.0648581269123341E-2</v>
          </cell>
          <cell r="H53">
            <v>30443.124</v>
          </cell>
          <cell r="I53">
            <v>33202.75</v>
          </cell>
          <cell r="L53" t="str">
            <v>PT41500002</v>
          </cell>
          <cell r="M53" t="str">
            <v>170 KG</v>
          </cell>
          <cell r="O53" t="str">
            <v>TAMBOR</v>
          </cell>
          <cell r="P53">
            <v>18993.189999999999</v>
          </cell>
          <cell r="Q53">
            <v>0</v>
          </cell>
          <cell r="R53">
            <v>18993.189999999999</v>
          </cell>
          <cell r="S53">
            <v>18993.189999999999</v>
          </cell>
        </row>
        <row r="54">
          <cell r="B54" t="str">
            <v>PT40800003</v>
          </cell>
          <cell r="C54" t="str">
            <v>16 KG</v>
          </cell>
          <cell r="D54" t="str">
            <v>NLGI 3</v>
          </cell>
          <cell r="E54" t="str">
            <v>CUBETA</v>
          </cell>
          <cell r="F54">
            <v>3183.43</v>
          </cell>
          <cell r="G54">
            <v>8.7014273031482681E-2</v>
          </cell>
          <cell r="H54">
            <v>2928.6</v>
          </cell>
          <cell r="I54">
            <v>3183.43</v>
          </cell>
        </row>
        <row r="55">
          <cell r="B55" t="str">
            <v>PT40800007</v>
          </cell>
          <cell r="C55" t="str">
            <v>170 KG</v>
          </cell>
          <cell r="D55" t="str">
            <v>NLGI 3</v>
          </cell>
          <cell r="E55" t="str">
            <v>TAMBOR</v>
          </cell>
          <cell r="F55" t="str">
            <v>SIN DATOS</v>
          </cell>
          <cell r="G55" t="str">
            <v/>
          </cell>
          <cell r="I55" t="str">
            <v>SIN DATOS</v>
          </cell>
        </row>
        <row r="56">
          <cell r="L56" t="str">
            <v>PT42300001</v>
          </cell>
          <cell r="M56" t="str">
            <v>16 KG</v>
          </cell>
          <cell r="N56" t="str">
            <v>NLGI 1-2 (INTERMEDIO)</v>
          </cell>
          <cell r="O56" t="str">
            <v>CUBETA</v>
          </cell>
          <cell r="P56">
            <v>3684.56</v>
          </cell>
          <cell r="Q56">
            <v>9.3626822434344836E-2</v>
          </cell>
          <cell r="R56">
            <v>3369.12</v>
          </cell>
          <cell r="S56">
            <v>3684.56</v>
          </cell>
        </row>
        <row r="57">
          <cell r="L57" t="str">
            <v>PT42300002</v>
          </cell>
          <cell r="M57" t="str">
            <v>170 KG</v>
          </cell>
          <cell r="N57" t="str">
            <v>NLGI 1-2 (INTERMEDIO)</v>
          </cell>
          <cell r="O57" t="str">
            <v>TAMBOR</v>
          </cell>
          <cell r="P57" t="str">
            <v>SIN DATOS</v>
          </cell>
          <cell r="Q57" t="str">
            <v/>
          </cell>
          <cell r="S57" t="str">
            <v>SIN DATOS</v>
          </cell>
        </row>
        <row r="58">
          <cell r="B58" t="str">
            <v>PT41700001</v>
          </cell>
          <cell r="C58" t="str">
            <v>16 KG</v>
          </cell>
          <cell r="D58" t="str">
            <v>NLGI 1</v>
          </cell>
          <cell r="E58" t="str">
            <v>CUBETA</v>
          </cell>
          <cell r="F58">
            <v>2090.1799999999998</v>
          </cell>
          <cell r="G58">
            <v>2.6742118345171706E-2</v>
          </cell>
          <cell r="H58">
            <v>2035.74</v>
          </cell>
          <cell r="I58">
            <v>2090.1799999999998</v>
          </cell>
        </row>
        <row r="59">
          <cell r="B59" t="str">
            <v>PT41700004</v>
          </cell>
          <cell r="C59" t="str">
            <v>170 KG</v>
          </cell>
          <cell r="D59" t="str">
            <v>NLGI 1</v>
          </cell>
          <cell r="E59" t="str">
            <v>TAMBOR</v>
          </cell>
          <cell r="F59" t="str">
            <v>SIN DATOS</v>
          </cell>
          <cell r="G59" t="str">
            <v/>
          </cell>
          <cell r="I59" t="str">
            <v>SIN DATOS</v>
          </cell>
        </row>
        <row r="60">
          <cell r="B60" t="str">
            <v>PT41700002</v>
          </cell>
          <cell r="C60" t="str">
            <v>16 KG</v>
          </cell>
          <cell r="D60" t="str">
            <v>NLGI 2</v>
          </cell>
          <cell r="E60" t="str">
            <v>CUBETA</v>
          </cell>
          <cell r="F60">
            <v>2092.66</v>
          </cell>
          <cell r="G60">
            <v>2.6483959134101065E-2</v>
          </cell>
          <cell r="H60">
            <v>2038.6680000000001</v>
          </cell>
          <cell r="I60">
            <v>2092.66</v>
          </cell>
          <cell r="L60" t="str">
            <v>PT42600001</v>
          </cell>
          <cell r="M60" t="str">
            <v>170 KG</v>
          </cell>
          <cell r="N60" t="str">
            <v>GRASA BÄTRAK SUDAK-EP</v>
          </cell>
          <cell r="O60" t="str">
            <v>TAMBOR</v>
          </cell>
          <cell r="S60">
            <v>41229.58</v>
          </cell>
        </row>
      </sheetData>
      <sheetData sheetId="15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1012"/>
  <sheetViews>
    <sheetView showGridLines="0" topLeftCell="A991" zoomScaleNormal="100" workbookViewId="0">
      <selection activeCell="B1010" sqref="B1010"/>
    </sheetView>
  </sheetViews>
  <sheetFormatPr baseColWidth="10" defaultColWidth="10.85546875" defaultRowHeight="15" x14ac:dyDescent="0.25"/>
  <cols>
    <col min="1" max="1" width="13.7109375" bestFit="1" customWidth="1"/>
    <col min="2" max="2" width="13" bestFit="1" customWidth="1"/>
    <col min="3" max="3" width="87.140625" bestFit="1" customWidth="1"/>
    <col min="4" max="4" width="20.85546875" bestFit="1" customWidth="1"/>
    <col min="5" max="5" width="30.85546875" bestFit="1" customWidth="1"/>
    <col min="6" max="6" width="12.140625" bestFit="1" customWidth="1"/>
    <col min="7" max="7" width="17.28515625" bestFit="1" customWidth="1"/>
    <col min="8" max="8" width="18.7109375" style="17" bestFit="1" customWidth="1"/>
    <col min="9" max="9" width="15.28515625" style="18" bestFit="1" customWidth="1"/>
    <col min="10" max="10" width="7" bestFit="1" customWidth="1"/>
  </cols>
  <sheetData>
    <row r="1" spans="1:10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3" t="s">
        <v>7</v>
      </c>
      <c r="I1" s="4" t="s">
        <v>8</v>
      </c>
    </row>
    <row r="2" spans="1:10" ht="15" customHeight="1" x14ac:dyDescent="0.25">
      <c r="A2" s="5">
        <v>8</v>
      </c>
      <c r="B2" s="5" t="s">
        <v>9</v>
      </c>
      <c r="C2" s="5" t="s">
        <v>10</v>
      </c>
      <c r="D2" s="5" t="s">
        <v>11</v>
      </c>
      <c r="E2" s="5" t="s">
        <v>12</v>
      </c>
      <c r="F2" s="6">
        <v>0.95</v>
      </c>
      <c r="G2" s="5" t="s">
        <v>13</v>
      </c>
      <c r="H2" s="7">
        <v>44.44</v>
      </c>
      <c r="I2" s="8">
        <f>H2*16</f>
        <v>711.04</v>
      </c>
      <c r="J2" s="9">
        <f>(43.25*100/H2)-100</f>
        <v>-2.6777677767776709</v>
      </c>
    </row>
    <row r="3" spans="1:10" ht="15" customHeight="1" x14ac:dyDescent="0.25">
      <c r="A3" s="10">
        <v>11</v>
      </c>
      <c r="B3" s="10" t="s">
        <v>14</v>
      </c>
      <c r="C3" s="10" t="s">
        <v>15</v>
      </c>
      <c r="D3" s="10" t="s">
        <v>16</v>
      </c>
      <c r="E3" s="10" t="s">
        <v>17</v>
      </c>
      <c r="F3" s="11">
        <v>0.95</v>
      </c>
      <c r="G3" s="10" t="s">
        <v>18</v>
      </c>
      <c r="H3" s="12">
        <v>101.1</v>
      </c>
      <c r="I3" s="13">
        <f>H3*16</f>
        <v>1617.6</v>
      </c>
    </row>
    <row r="4" spans="1:10" ht="15" customHeight="1" x14ac:dyDescent="0.25">
      <c r="A4" s="10">
        <v>16</v>
      </c>
      <c r="B4" s="10" t="s">
        <v>19</v>
      </c>
      <c r="C4" s="10" t="s">
        <v>20</v>
      </c>
      <c r="D4" s="10" t="s">
        <v>11</v>
      </c>
      <c r="E4" s="10" t="s">
        <v>21</v>
      </c>
      <c r="F4" s="11">
        <v>0.95</v>
      </c>
      <c r="G4" s="10" t="s">
        <v>13</v>
      </c>
      <c r="H4" s="12">
        <v>54.36</v>
      </c>
      <c r="I4" s="13">
        <f>H4*16</f>
        <v>869.76</v>
      </c>
    </row>
    <row r="5" spans="1:10" ht="15" customHeight="1" x14ac:dyDescent="0.25">
      <c r="A5" s="10">
        <v>17</v>
      </c>
      <c r="B5" s="10" t="s">
        <v>22</v>
      </c>
      <c r="C5" s="10" t="s">
        <v>23</v>
      </c>
      <c r="D5" s="10" t="s">
        <v>24</v>
      </c>
      <c r="E5" s="10" t="s">
        <v>25</v>
      </c>
      <c r="F5" s="11">
        <v>0.95</v>
      </c>
      <c r="G5" s="10" t="s">
        <v>13</v>
      </c>
      <c r="H5" s="12">
        <v>43.26</v>
      </c>
      <c r="I5" s="13">
        <f>H5*16</f>
        <v>692.16</v>
      </c>
    </row>
    <row r="6" spans="1:10" ht="15" customHeight="1" x14ac:dyDescent="0.25">
      <c r="A6" s="10">
        <v>20</v>
      </c>
      <c r="B6" s="10" t="s">
        <v>26</v>
      </c>
      <c r="C6" s="10" t="s">
        <v>27</v>
      </c>
      <c r="D6" s="10" t="s">
        <v>16</v>
      </c>
      <c r="E6" s="10" t="s">
        <v>28</v>
      </c>
      <c r="F6" s="11">
        <v>0.95</v>
      </c>
      <c r="G6" s="10" t="s">
        <v>18</v>
      </c>
      <c r="H6" s="12">
        <v>113.22</v>
      </c>
      <c r="I6" s="13">
        <f>H6*16</f>
        <v>1811.52</v>
      </c>
    </row>
    <row r="7" spans="1:10" ht="15" customHeight="1" x14ac:dyDescent="0.25">
      <c r="A7" s="10">
        <v>39</v>
      </c>
      <c r="B7" s="10" t="s">
        <v>29</v>
      </c>
      <c r="C7" s="10" t="s">
        <v>30</v>
      </c>
      <c r="D7" s="10" t="s">
        <v>31</v>
      </c>
      <c r="E7" s="10" t="s">
        <v>32</v>
      </c>
      <c r="F7" s="11">
        <v>19</v>
      </c>
      <c r="G7" s="10" t="s">
        <v>13</v>
      </c>
      <c r="H7" s="12">
        <v>2102.5500000000002</v>
      </c>
      <c r="I7" s="13">
        <v>2102.5500000000002</v>
      </c>
    </row>
    <row r="8" spans="1:10" ht="15" customHeight="1" x14ac:dyDescent="0.25">
      <c r="A8" s="10">
        <v>40</v>
      </c>
      <c r="B8" s="10" t="s">
        <v>33</v>
      </c>
      <c r="C8" s="10" t="s">
        <v>34</v>
      </c>
      <c r="D8" s="10" t="s">
        <v>31</v>
      </c>
      <c r="E8" s="10" t="s">
        <v>32</v>
      </c>
      <c r="F8" s="11">
        <v>19</v>
      </c>
      <c r="G8" s="10" t="s">
        <v>13</v>
      </c>
      <c r="H8" s="12">
        <v>2216.89</v>
      </c>
      <c r="I8" s="13">
        <v>2216.89</v>
      </c>
    </row>
    <row r="9" spans="1:10" ht="15" customHeight="1" x14ac:dyDescent="0.25">
      <c r="A9" s="10">
        <v>45</v>
      </c>
      <c r="B9" s="10" t="s">
        <v>35</v>
      </c>
      <c r="C9" s="10" t="s">
        <v>36</v>
      </c>
      <c r="D9" s="10" t="s">
        <v>16</v>
      </c>
      <c r="E9" s="10" t="s">
        <v>28</v>
      </c>
      <c r="F9" s="11">
        <v>3.8</v>
      </c>
      <c r="G9" s="10" t="s">
        <v>18</v>
      </c>
      <c r="H9" s="12">
        <v>412.42</v>
      </c>
      <c r="I9" s="13">
        <f>H9*4</f>
        <v>1649.68</v>
      </c>
    </row>
    <row r="10" spans="1:10" ht="15" customHeight="1" x14ac:dyDescent="0.25">
      <c r="A10" s="10">
        <v>48</v>
      </c>
      <c r="B10" s="10" t="s">
        <v>37</v>
      </c>
      <c r="C10" s="10" t="s">
        <v>38</v>
      </c>
      <c r="D10" s="10" t="s">
        <v>24</v>
      </c>
      <c r="E10" s="10" t="s">
        <v>39</v>
      </c>
      <c r="F10" s="11">
        <v>3.8</v>
      </c>
      <c r="G10" s="10" t="s">
        <v>13</v>
      </c>
      <c r="H10" s="12">
        <v>230.12</v>
      </c>
      <c r="I10" s="13">
        <f>H10*4</f>
        <v>920.48</v>
      </c>
    </row>
    <row r="11" spans="1:10" ht="15" customHeight="1" x14ac:dyDescent="0.25">
      <c r="A11" s="10">
        <v>49</v>
      </c>
      <c r="B11" s="10" t="s">
        <v>40</v>
      </c>
      <c r="C11" s="10" t="s">
        <v>41</v>
      </c>
      <c r="D11" s="10" t="s">
        <v>31</v>
      </c>
      <c r="E11" s="10" t="s">
        <v>42</v>
      </c>
      <c r="F11" s="11">
        <v>0.95</v>
      </c>
      <c r="G11" s="10" t="s">
        <v>13</v>
      </c>
      <c r="H11" s="12">
        <v>91.64</v>
      </c>
      <c r="I11" s="13">
        <f>H11*16</f>
        <v>1466.24</v>
      </c>
    </row>
    <row r="12" spans="1:10" ht="15" customHeight="1" x14ac:dyDescent="0.25">
      <c r="A12" s="10">
        <v>50</v>
      </c>
      <c r="B12" s="10" t="s">
        <v>43</v>
      </c>
      <c r="C12" s="10" t="s">
        <v>44</v>
      </c>
      <c r="D12" s="10" t="s">
        <v>31</v>
      </c>
      <c r="E12" s="10" t="s">
        <v>45</v>
      </c>
      <c r="F12" s="11">
        <v>0.95</v>
      </c>
      <c r="G12" s="10" t="s">
        <v>13</v>
      </c>
      <c r="H12" s="12">
        <v>79.349999999999994</v>
      </c>
      <c r="I12" s="13">
        <f>H12*16</f>
        <v>1269.5999999999999</v>
      </c>
    </row>
    <row r="13" spans="1:10" ht="15" customHeight="1" x14ac:dyDescent="0.25">
      <c r="A13" s="10">
        <v>51</v>
      </c>
      <c r="B13" s="10" t="s">
        <v>46</v>
      </c>
      <c r="C13" s="10" t="s">
        <v>47</v>
      </c>
      <c r="D13" s="10" t="s">
        <v>16</v>
      </c>
      <c r="E13" s="10" t="s">
        <v>28</v>
      </c>
      <c r="F13" s="11">
        <v>3.8</v>
      </c>
      <c r="G13" s="10" t="s">
        <v>18</v>
      </c>
      <c r="H13" s="12">
        <v>421.9</v>
      </c>
      <c r="I13" s="13">
        <f>H13*4</f>
        <v>1687.6</v>
      </c>
    </row>
    <row r="14" spans="1:10" ht="15" customHeight="1" x14ac:dyDescent="0.25">
      <c r="A14" s="10">
        <v>52</v>
      </c>
      <c r="B14" s="10" t="s">
        <v>48</v>
      </c>
      <c r="C14" s="10" t="s">
        <v>49</v>
      </c>
      <c r="D14" s="10" t="s">
        <v>31</v>
      </c>
      <c r="E14" s="10" t="s">
        <v>42</v>
      </c>
      <c r="F14" s="11">
        <v>0.95</v>
      </c>
      <c r="G14" s="10" t="s">
        <v>13</v>
      </c>
      <c r="H14" s="12">
        <v>91.39</v>
      </c>
      <c r="I14" s="13">
        <f>H14*16</f>
        <v>1462.24</v>
      </c>
    </row>
    <row r="15" spans="1:10" ht="15" customHeight="1" x14ac:dyDescent="0.25">
      <c r="A15" s="10">
        <v>57</v>
      </c>
      <c r="B15" s="10" t="s">
        <v>50</v>
      </c>
      <c r="C15" s="10" t="s">
        <v>51</v>
      </c>
      <c r="D15" s="10" t="s">
        <v>16</v>
      </c>
      <c r="E15" s="10" t="s">
        <v>52</v>
      </c>
      <c r="F15" s="11">
        <v>0.95</v>
      </c>
      <c r="G15" s="10" t="s">
        <v>18</v>
      </c>
      <c r="H15" s="12">
        <v>99.75</v>
      </c>
      <c r="I15" s="13">
        <f>H15*16</f>
        <v>1596</v>
      </c>
    </row>
    <row r="16" spans="1:10" ht="15" customHeight="1" x14ac:dyDescent="0.25">
      <c r="A16" s="10">
        <v>59</v>
      </c>
      <c r="B16" s="10" t="s">
        <v>53</v>
      </c>
      <c r="C16" s="10" t="s">
        <v>54</v>
      </c>
      <c r="D16" s="10" t="s">
        <v>11</v>
      </c>
      <c r="E16" s="10" t="s">
        <v>55</v>
      </c>
      <c r="F16" s="11">
        <v>0.95</v>
      </c>
      <c r="G16" s="10" t="s">
        <v>18</v>
      </c>
      <c r="H16" s="12">
        <v>83.04</v>
      </c>
      <c r="I16" s="13">
        <f>H16*16</f>
        <v>1328.64</v>
      </c>
    </row>
    <row r="17" spans="1:9" ht="15" customHeight="1" x14ac:dyDescent="0.25">
      <c r="A17" s="10">
        <v>61</v>
      </c>
      <c r="B17" s="10" t="s">
        <v>56</v>
      </c>
      <c r="C17" s="10" t="s">
        <v>57</v>
      </c>
      <c r="D17" s="10" t="s">
        <v>58</v>
      </c>
      <c r="E17" s="10" t="s">
        <v>59</v>
      </c>
      <c r="F17" s="11">
        <v>19</v>
      </c>
      <c r="G17" s="10" t="s">
        <v>13</v>
      </c>
      <c r="H17" s="12">
        <v>1703.51</v>
      </c>
      <c r="I17" s="13">
        <v>1703.51</v>
      </c>
    </row>
    <row r="18" spans="1:9" ht="15" customHeight="1" x14ac:dyDescent="0.25">
      <c r="A18" s="10">
        <v>62</v>
      </c>
      <c r="B18" s="10" t="s">
        <v>60</v>
      </c>
      <c r="C18" s="14" t="s">
        <v>61</v>
      </c>
      <c r="D18" s="10" t="s">
        <v>58</v>
      </c>
      <c r="E18" s="10" t="s">
        <v>62</v>
      </c>
      <c r="F18" s="11">
        <v>19</v>
      </c>
      <c r="G18" s="10" t="s">
        <v>18</v>
      </c>
      <c r="H18" s="12">
        <v>1974.72</v>
      </c>
      <c r="I18" s="13">
        <v>1974.72</v>
      </c>
    </row>
    <row r="19" spans="1:9" ht="15" customHeight="1" x14ac:dyDescent="0.25">
      <c r="A19" s="10">
        <v>65</v>
      </c>
      <c r="B19" s="10" t="s">
        <v>63</v>
      </c>
      <c r="C19" s="10" t="s">
        <v>64</v>
      </c>
      <c r="D19" s="10" t="s">
        <v>58</v>
      </c>
      <c r="E19" s="10" t="s">
        <v>59</v>
      </c>
      <c r="F19" s="11">
        <v>200</v>
      </c>
      <c r="G19" s="10" t="s">
        <v>13</v>
      </c>
      <c r="H19" s="12">
        <v>18032.580000000002</v>
      </c>
      <c r="I19" s="13">
        <v>18032.580000000002</v>
      </c>
    </row>
    <row r="20" spans="1:9" ht="15" customHeight="1" x14ac:dyDescent="0.25">
      <c r="A20" s="10">
        <v>68</v>
      </c>
      <c r="B20" s="10" t="s">
        <v>65</v>
      </c>
      <c r="C20" s="10" t="s">
        <v>66</v>
      </c>
      <c r="D20" s="10" t="s">
        <v>31</v>
      </c>
      <c r="E20" s="10" t="s">
        <v>45</v>
      </c>
      <c r="F20" s="11">
        <v>19</v>
      </c>
      <c r="G20" s="10" t="s">
        <v>18</v>
      </c>
      <c r="H20" s="12">
        <v>1629.39</v>
      </c>
      <c r="I20" s="13">
        <v>1629.39</v>
      </c>
    </row>
    <row r="21" spans="1:9" ht="15" customHeight="1" x14ac:dyDescent="0.25">
      <c r="A21" s="10">
        <v>70</v>
      </c>
      <c r="B21" s="10" t="s">
        <v>67</v>
      </c>
      <c r="C21" s="10" t="s">
        <v>68</v>
      </c>
      <c r="D21" s="10" t="s">
        <v>31</v>
      </c>
      <c r="E21" s="10" t="s">
        <v>45</v>
      </c>
      <c r="F21" s="11">
        <v>200</v>
      </c>
      <c r="G21" s="10" t="s">
        <v>18</v>
      </c>
      <c r="H21" s="12">
        <v>17259.29</v>
      </c>
      <c r="I21" s="13">
        <v>17259.29</v>
      </c>
    </row>
    <row r="22" spans="1:9" ht="15" customHeight="1" x14ac:dyDescent="0.25">
      <c r="A22" s="10">
        <v>72</v>
      </c>
      <c r="B22" s="10" t="s">
        <v>69</v>
      </c>
      <c r="C22" s="14" t="s">
        <v>70</v>
      </c>
      <c r="D22" s="10" t="s">
        <v>16</v>
      </c>
      <c r="E22" s="10" t="s">
        <v>71</v>
      </c>
      <c r="F22" s="11">
        <v>0.95</v>
      </c>
      <c r="G22" s="10" t="s">
        <v>18</v>
      </c>
      <c r="H22" s="12">
        <v>117.74</v>
      </c>
      <c r="I22" s="13">
        <f>H22*16</f>
        <v>1883.84</v>
      </c>
    </row>
    <row r="23" spans="1:9" ht="15" customHeight="1" x14ac:dyDescent="0.25">
      <c r="A23" s="10">
        <v>83</v>
      </c>
      <c r="B23" s="10" t="s">
        <v>72</v>
      </c>
      <c r="C23" s="10" t="s">
        <v>73</v>
      </c>
      <c r="D23" s="10" t="s">
        <v>31</v>
      </c>
      <c r="E23" s="10" t="s">
        <v>74</v>
      </c>
      <c r="F23" s="11">
        <v>19</v>
      </c>
      <c r="G23" s="10" t="s">
        <v>13</v>
      </c>
      <c r="H23" s="12">
        <v>1893.43</v>
      </c>
      <c r="I23" s="13">
        <v>1893.43</v>
      </c>
    </row>
    <row r="24" spans="1:9" ht="15" customHeight="1" x14ac:dyDescent="0.25">
      <c r="A24" s="10">
        <v>84</v>
      </c>
      <c r="B24" s="10" t="s">
        <v>75</v>
      </c>
      <c r="C24" s="10" t="s">
        <v>76</v>
      </c>
      <c r="D24" s="10" t="s">
        <v>31</v>
      </c>
      <c r="E24" s="10" t="s">
        <v>74</v>
      </c>
      <c r="F24" s="11">
        <v>19</v>
      </c>
      <c r="G24" s="10" t="s">
        <v>13</v>
      </c>
      <c r="H24" s="12">
        <v>1888.64</v>
      </c>
      <c r="I24" s="13">
        <v>1888.64</v>
      </c>
    </row>
    <row r="25" spans="1:9" ht="15" customHeight="1" x14ac:dyDescent="0.25">
      <c r="A25" s="10">
        <v>85</v>
      </c>
      <c r="B25" s="10" t="s">
        <v>77</v>
      </c>
      <c r="C25" s="10" t="s">
        <v>78</v>
      </c>
      <c r="D25" s="10" t="s">
        <v>31</v>
      </c>
      <c r="E25" s="10" t="s">
        <v>74</v>
      </c>
      <c r="F25" s="11">
        <v>19</v>
      </c>
      <c r="G25" s="10" t="s">
        <v>13</v>
      </c>
      <c r="H25" s="12">
        <v>1884.3</v>
      </c>
      <c r="I25" s="13">
        <v>1884.3</v>
      </c>
    </row>
    <row r="26" spans="1:9" ht="15" customHeight="1" x14ac:dyDescent="0.25">
      <c r="A26" s="10">
        <v>88</v>
      </c>
      <c r="B26" s="10" t="s">
        <v>79</v>
      </c>
      <c r="C26" s="10" t="s">
        <v>80</v>
      </c>
      <c r="D26" s="10" t="s">
        <v>24</v>
      </c>
      <c r="E26" s="10" t="s">
        <v>81</v>
      </c>
      <c r="F26" s="11">
        <v>0.25</v>
      </c>
      <c r="G26" s="10" t="s">
        <v>18</v>
      </c>
      <c r="H26" s="12">
        <v>33.28</v>
      </c>
      <c r="I26" s="13">
        <f>H26*6</f>
        <v>199.68</v>
      </c>
    </row>
    <row r="27" spans="1:9" ht="15" customHeight="1" x14ac:dyDescent="0.25">
      <c r="A27" s="10">
        <v>89</v>
      </c>
      <c r="B27" s="10" t="s">
        <v>82</v>
      </c>
      <c r="C27" s="10" t="s">
        <v>83</v>
      </c>
      <c r="D27" s="10" t="s">
        <v>31</v>
      </c>
      <c r="E27" s="10" t="s">
        <v>74</v>
      </c>
      <c r="F27" s="11">
        <v>200</v>
      </c>
      <c r="G27" s="10" t="s">
        <v>13</v>
      </c>
      <c r="H27" s="12">
        <v>20035.990000000002</v>
      </c>
      <c r="I27" s="13">
        <v>20035.990000000002</v>
      </c>
    </row>
    <row r="28" spans="1:9" ht="15" customHeight="1" x14ac:dyDescent="0.25">
      <c r="A28" s="10">
        <v>90</v>
      </c>
      <c r="B28" s="10" t="s">
        <v>84</v>
      </c>
      <c r="C28" s="10" t="s">
        <v>85</v>
      </c>
      <c r="D28" s="10" t="s">
        <v>31</v>
      </c>
      <c r="E28" s="10" t="s">
        <v>74</v>
      </c>
      <c r="F28" s="11">
        <v>200</v>
      </c>
      <c r="G28" s="10" t="s">
        <v>13</v>
      </c>
      <c r="H28" s="12">
        <v>20009.310000000001</v>
      </c>
      <c r="I28" s="13">
        <v>20009.310000000001</v>
      </c>
    </row>
    <row r="29" spans="1:9" ht="15" customHeight="1" x14ac:dyDescent="0.25">
      <c r="A29" s="10">
        <v>91</v>
      </c>
      <c r="B29" s="10" t="s">
        <v>86</v>
      </c>
      <c r="C29" s="10" t="s">
        <v>87</v>
      </c>
      <c r="D29" s="10" t="s">
        <v>31</v>
      </c>
      <c r="E29" s="10" t="s">
        <v>74</v>
      </c>
      <c r="F29" s="11">
        <v>200</v>
      </c>
      <c r="G29" s="10" t="s">
        <v>13</v>
      </c>
      <c r="H29" s="12">
        <v>19902.939999999999</v>
      </c>
      <c r="I29" s="13">
        <v>19902.939999999999</v>
      </c>
    </row>
    <row r="30" spans="1:9" ht="15" customHeight="1" x14ac:dyDescent="0.25">
      <c r="A30" s="10">
        <v>93</v>
      </c>
      <c r="B30" s="10" t="s">
        <v>88</v>
      </c>
      <c r="C30" s="10" t="s">
        <v>89</v>
      </c>
      <c r="D30" s="10" t="s">
        <v>16</v>
      </c>
      <c r="E30" s="10" t="s">
        <v>17</v>
      </c>
      <c r="F30" s="11">
        <v>3.8</v>
      </c>
      <c r="G30" s="10" t="s">
        <v>18</v>
      </c>
      <c r="H30" s="12">
        <v>581.5</v>
      </c>
      <c r="I30" s="13">
        <f>H30*4</f>
        <v>2326</v>
      </c>
    </row>
    <row r="31" spans="1:9" ht="15" customHeight="1" x14ac:dyDescent="0.25">
      <c r="A31" s="10">
        <v>94</v>
      </c>
      <c r="B31" s="10" t="s">
        <v>90</v>
      </c>
      <c r="C31" s="10" t="s">
        <v>91</v>
      </c>
      <c r="D31" s="10" t="s">
        <v>16</v>
      </c>
      <c r="E31" s="10" t="s">
        <v>17</v>
      </c>
      <c r="F31" s="11">
        <v>3.8</v>
      </c>
      <c r="G31" s="10" t="s">
        <v>18</v>
      </c>
      <c r="H31" s="12">
        <v>558.79</v>
      </c>
      <c r="I31" s="13">
        <f>H31*4</f>
        <v>2235.16</v>
      </c>
    </row>
    <row r="32" spans="1:9" ht="15" customHeight="1" x14ac:dyDescent="0.25">
      <c r="A32" s="10">
        <v>95</v>
      </c>
      <c r="B32" s="10" t="s">
        <v>92</v>
      </c>
      <c r="C32" s="10" t="s">
        <v>93</v>
      </c>
      <c r="D32" s="10" t="s">
        <v>16</v>
      </c>
      <c r="E32" s="10" t="s">
        <v>17</v>
      </c>
      <c r="F32" s="11">
        <v>3.8</v>
      </c>
      <c r="G32" s="10" t="s">
        <v>18</v>
      </c>
      <c r="H32" s="12">
        <v>571.57000000000005</v>
      </c>
      <c r="I32" s="13">
        <f>H32*4</f>
        <v>2286.2800000000002</v>
      </c>
    </row>
    <row r="33" spans="1:9" ht="15" customHeight="1" x14ac:dyDescent="0.25">
      <c r="A33" s="10">
        <v>101</v>
      </c>
      <c r="B33" s="10" t="s">
        <v>94</v>
      </c>
      <c r="C33" s="10" t="s">
        <v>95</v>
      </c>
      <c r="D33" s="10" t="s">
        <v>31</v>
      </c>
      <c r="E33" s="10" t="s">
        <v>96</v>
      </c>
      <c r="F33" s="11">
        <v>19</v>
      </c>
      <c r="G33" s="10" t="s">
        <v>13</v>
      </c>
      <c r="H33" s="12">
        <v>1975.57</v>
      </c>
      <c r="I33" s="13">
        <v>1975.57</v>
      </c>
    </row>
    <row r="34" spans="1:9" ht="15" customHeight="1" x14ac:dyDescent="0.25">
      <c r="A34" s="10">
        <v>102</v>
      </c>
      <c r="B34" s="10" t="s">
        <v>97</v>
      </c>
      <c r="C34" s="10" t="s">
        <v>98</v>
      </c>
      <c r="D34" s="10" t="s">
        <v>31</v>
      </c>
      <c r="E34" s="10" t="s">
        <v>96</v>
      </c>
      <c r="F34" s="11">
        <v>19</v>
      </c>
      <c r="G34" s="10" t="s">
        <v>13</v>
      </c>
      <c r="H34" s="12">
        <v>1965.31</v>
      </c>
      <c r="I34" s="13">
        <v>1965.31</v>
      </c>
    </row>
    <row r="35" spans="1:9" ht="15" customHeight="1" x14ac:dyDescent="0.25">
      <c r="A35" s="10">
        <v>103</v>
      </c>
      <c r="B35" s="10" t="s">
        <v>99</v>
      </c>
      <c r="C35" s="10" t="s">
        <v>100</v>
      </c>
      <c r="D35" s="10" t="s">
        <v>31</v>
      </c>
      <c r="E35" s="10" t="s">
        <v>96</v>
      </c>
      <c r="F35" s="11">
        <v>19</v>
      </c>
      <c r="G35" s="10" t="s">
        <v>13</v>
      </c>
      <c r="H35" s="12">
        <v>1963.67</v>
      </c>
      <c r="I35" s="13">
        <v>1963.67</v>
      </c>
    </row>
    <row r="36" spans="1:9" ht="15" customHeight="1" x14ac:dyDescent="0.25">
      <c r="A36" s="10">
        <v>107</v>
      </c>
      <c r="B36" s="10" t="s">
        <v>101</v>
      </c>
      <c r="C36" s="10" t="s">
        <v>102</v>
      </c>
      <c r="D36" s="10" t="s">
        <v>31</v>
      </c>
      <c r="E36" s="10" t="s">
        <v>96</v>
      </c>
      <c r="F36" s="11">
        <v>200</v>
      </c>
      <c r="G36" s="10" t="s">
        <v>13</v>
      </c>
      <c r="H36" s="12">
        <v>20902.12</v>
      </c>
      <c r="I36" s="13">
        <v>20902.12</v>
      </c>
    </row>
    <row r="37" spans="1:9" ht="15" customHeight="1" x14ac:dyDescent="0.25">
      <c r="A37" s="10">
        <v>108</v>
      </c>
      <c r="B37" s="10" t="s">
        <v>103</v>
      </c>
      <c r="C37" s="10" t="s">
        <v>104</v>
      </c>
      <c r="D37" s="10" t="s">
        <v>31</v>
      </c>
      <c r="E37" s="10" t="s">
        <v>96</v>
      </c>
      <c r="F37" s="11">
        <v>200</v>
      </c>
      <c r="G37" s="10" t="s">
        <v>13</v>
      </c>
      <c r="H37" s="12">
        <v>20794.060000000001</v>
      </c>
      <c r="I37" s="13">
        <v>20794.060000000001</v>
      </c>
    </row>
    <row r="38" spans="1:9" ht="15" customHeight="1" x14ac:dyDescent="0.25">
      <c r="A38" s="10">
        <v>109</v>
      </c>
      <c r="B38" s="10" t="s">
        <v>105</v>
      </c>
      <c r="C38" s="10" t="s">
        <v>106</v>
      </c>
      <c r="D38" s="10" t="s">
        <v>31</v>
      </c>
      <c r="E38" s="10" t="s">
        <v>96</v>
      </c>
      <c r="F38" s="11">
        <v>200</v>
      </c>
      <c r="G38" s="10" t="s">
        <v>13</v>
      </c>
      <c r="H38" s="12">
        <v>20773.36</v>
      </c>
      <c r="I38" s="13">
        <v>20773.36</v>
      </c>
    </row>
    <row r="39" spans="1:9" ht="15" customHeight="1" x14ac:dyDescent="0.25">
      <c r="A39" s="10">
        <v>122</v>
      </c>
      <c r="B39" s="10" t="s">
        <v>107</v>
      </c>
      <c r="C39" s="10" t="s">
        <v>108</v>
      </c>
      <c r="D39" s="10" t="s">
        <v>16</v>
      </c>
      <c r="E39" s="10" t="s">
        <v>109</v>
      </c>
      <c r="F39" s="11">
        <v>0.95</v>
      </c>
      <c r="G39" s="10" t="s">
        <v>18</v>
      </c>
      <c r="H39" s="12">
        <v>123.07</v>
      </c>
      <c r="I39" s="13">
        <f>H39*15</f>
        <v>1846.05</v>
      </c>
    </row>
    <row r="40" spans="1:9" ht="15" customHeight="1" x14ac:dyDescent="0.25">
      <c r="A40" s="10">
        <v>123</v>
      </c>
      <c r="B40" s="10" t="s">
        <v>110</v>
      </c>
      <c r="C40" s="10" t="s">
        <v>111</v>
      </c>
      <c r="D40" s="10" t="s">
        <v>16</v>
      </c>
      <c r="E40" s="10" t="s">
        <v>109</v>
      </c>
      <c r="F40" s="11">
        <v>0.95</v>
      </c>
      <c r="G40" s="10" t="s">
        <v>18</v>
      </c>
      <c r="H40" s="12">
        <v>139.25</v>
      </c>
      <c r="I40" s="13">
        <f>H40*15</f>
        <v>2088.75</v>
      </c>
    </row>
    <row r="41" spans="1:9" ht="15" customHeight="1" x14ac:dyDescent="0.25">
      <c r="A41" s="10">
        <v>124</v>
      </c>
      <c r="B41" s="10" t="s">
        <v>112</v>
      </c>
      <c r="C41" s="10" t="s">
        <v>113</v>
      </c>
      <c r="D41" s="10" t="s">
        <v>16</v>
      </c>
      <c r="E41" s="10" t="s">
        <v>114</v>
      </c>
      <c r="F41" s="11">
        <v>19</v>
      </c>
      <c r="G41" s="10" t="s">
        <v>13</v>
      </c>
      <c r="H41" s="12">
        <v>2221.88</v>
      </c>
      <c r="I41" s="13">
        <v>2221.88</v>
      </c>
    </row>
    <row r="42" spans="1:9" ht="15" customHeight="1" x14ac:dyDescent="0.25">
      <c r="A42" s="10">
        <v>126</v>
      </c>
      <c r="B42" s="10" t="s">
        <v>115</v>
      </c>
      <c r="C42" s="10" t="s">
        <v>116</v>
      </c>
      <c r="D42" s="10" t="s">
        <v>16</v>
      </c>
      <c r="E42" s="10" t="s">
        <v>114</v>
      </c>
      <c r="F42" s="11">
        <v>200</v>
      </c>
      <c r="G42" s="10" t="s">
        <v>13</v>
      </c>
      <c r="H42" s="12">
        <v>23479.21</v>
      </c>
      <c r="I42" s="13">
        <v>23479.21</v>
      </c>
    </row>
    <row r="43" spans="1:9" ht="15" customHeight="1" x14ac:dyDescent="0.25">
      <c r="A43" s="10">
        <v>127</v>
      </c>
      <c r="B43" s="10" t="s">
        <v>117</v>
      </c>
      <c r="C43" s="10" t="s">
        <v>118</v>
      </c>
      <c r="D43" s="10" t="s">
        <v>31</v>
      </c>
      <c r="E43" s="10" t="s">
        <v>96</v>
      </c>
      <c r="F43" s="11">
        <v>0.95</v>
      </c>
      <c r="G43" s="10" t="s">
        <v>13</v>
      </c>
      <c r="H43" s="12">
        <v>107.96</v>
      </c>
      <c r="I43" s="13">
        <f>H43*16</f>
        <v>1727.36</v>
      </c>
    </row>
    <row r="44" spans="1:9" ht="15" customHeight="1" x14ac:dyDescent="0.25">
      <c r="A44" s="10">
        <v>128</v>
      </c>
      <c r="B44" s="10" t="s">
        <v>119</v>
      </c>
      <c r="C44" s="10" t="s">
        <v>120</v>
      </c>
      <c r="D44" s="10" t="s">
        <v>31</v>
      </c>
      <c r="E44" s="10" t="s">
        <v>96</v>
      </c>
      <c r="F44" s="11">
        <v>5</v>
      </c>
      <c r="G44" s="10" t="s">
        <v>13</v>
      </c>
      <c r="H44" s="12">
        <v>544.80999999999995</v>
      </c>
      <c r="I44" s="13">
        <f>H44*4</f>
        <v>2179.2399999999998</v>
      </c>
    </row>
    <row r="45" spans="1:9" ht="15" customHeight="1" x14ac:dyDescent="0.25">
      <c r="A45" s="10">
        <v>129</v>
      </c>
      <c r="B45" s="10" t="s">
        <v>121</v>
      </c>
      <c r="C45" s="10" t="s">
        <v>122</v>
      </c>
      <c r="D45" s="10" t="s">
        <v>31</v>
      </c>
      <c r="E45" s="10" t="s">
        <v>42</v>
      </c>
      <c r="F45" s="11">
        <v>0.95</v>
      </c>
      <c r="G45" s="10" t="s">
        <v>13</v>
      </c>
      <c r="H45" s="12">
        <v>97.46</v>
      </c>
      <c r="I45" s="13">
        <f>H45*16</f>
        <v>1559.36</v>
      </c>
    </row>
    <row r="46" spans="1:9" ht="15" customHeight="1" x14ac:dyDescent="0.25">
      <c r="A46" s="10">
        <v>130</v>
      </c>
      <c r="B46" s="10" t="s">
        <v>123</v>
      </c>
      <c r="C46" s="10" t="s">
        <v>124</v>
      </c>
      <c r="D46" s="10" t="s">
        <v>31</v>
      </c>
      <c r="E46" s="10" t="s">
        <v>42</v>
      </c>
      <c r="F46" s="11">
        <v>5</v>
      </c>
      <c r="G46" s="10" t="s">
        <v>13</v>
      </c>
      <c r="H46" s="12">
        <v>500.51</v>
      </c>
      <c r="I46" s="13">
        <f>H46*4</f>
        <v>2002.04</v>
      </c>
    </row>
    <row r="47" spans="1:9" ht="15" customHeight="1" x14ac:dyDescent="0.25">
      <c r="A47" s="10">
        <v>131</v>
      </c>
      <c r="B47" s="10" t="s">
        <v>125</v>
      </c>
      <c r="C47" s="10" t="s">
        <v>126</v>
      </c>
      <c r="D47" s="10" t="s">
        <v>31</v>
      </c>
      <c r="E47" s="10" t="s">
        <v>42</v>
      </c>
      <c r="F47" s="11">
        <v>19</v>
      </c>
      <c r="G47" s="10" t="s">
        <v>13</v>
      </c>
      <c r="H47" s="12">
        <v>1830.3</v>
      </c>
      <c r="I47" s="13">
        <v>1830.3</v>
      </c>
    </row>
    <row r="48" spans="1:9" ht="15" customHeight="1" x14ac:dyDescent="0.25">
      <c r="A48" s="10">
        <v>132</v>
      </c>
      <c r="B48" s="10" t="s">
        <v>127</v>
      </c>
      <c r="C48" s="10" t="s">
        <v>128</v>
      </c>
      <c r="D48" s="10" t="s">
        <v>31</v>
      </c>
      <c r="E48" s="10" t="s">
        <v>42</v>
      </c>
      <c r="F48" s="11">
        <v>200</v>
      </c>
      <c r="G48" s="10" t="s">
        <v>13</v>
      </c>
      <c r="H48" s="12">
        <v>19372.91</v>
      </c>
      <c r="I48" s="13">
        <v>19372.91</v>
      </c>
    </row>
    <row r="49" spans="1:9" ht="15" customHeight="1" x14ac:dyDescent="0.25">
      <c r="A49" s="10">
        <v>133</v>
      </c>
      <c r="B49" s="10" t="s">
        <v>129</v>
      </c>
      <c r="C49" s="10" t="s">
        <v>130</v>
      </c>
      <c r="D49" s="10" t="s">
        <v>31</v>
      </c>
      <c r="E49" s="10" t="s">
        <v>42</v>
      </c>
      <c r="F49" s="11">
        <v>0.95</v>
      </c>
      <c r="G49" s="10" t="s">
        <v>13</v>
      </c>
      <c r="H49" s="12">
        <v>98.77</v>
      </c>
      <c r="I49" s="13">
        <f>H49*16</f>
        <v>1580.32</v>
      </c>
    </row>
    <row r="50" spans="1:9" ht="15" customHeight="1" x14ac:dyDescent="0.25">
      <c r="A50" s="10">
        <v>134</v>
      </c>
      <c r="B50" s="10" t="s">
        <v>131</v>
      </c>
      <c r="C50" s="10" t="s">
        <v>132</v>
      </c>
      <c r="D50" s="10" t="s">
        <v>31</v>
      </c>
      <c r="E50" s="10" t="s">
        <v>42</v>
      </c>
      <c r="F50" s="11">
        <v>5</v>
      </c>
      <c r="G50" s="10" t="s">
        <v>13</v>
      </c>
      <c r="H50" s="12">
        <v>499.52</v>
      </c>
      <c r="I50" s="13">
        <f>H50*4</f>
        <v>1998.08</v>
      </c>
    </row>
    <row r="51" spans="1:9" ht="15" customHeight="1" x14ac:dyDescent="0.25">
      <c r="A51" s="10">
        <v>135</v>
      </c>
      <c r="B51" s="10" t="s">
        <v>133</v>
      </c>
      <c r="C51" s="10" t="s">
        <v>134</v>
      </c>
      <c r="D51" s="10" t="s">
        <v>31</v>
      </c>
      <c r="E51" s="10" t="s">
        <v>42</v>
      </c>
      <c r="F51" s="11">
        <v>19</v>
      </c>
      <c r="G51" s="10" t="s">
        <v>13</v>
      </c>
      <c r="H51" s="12">
        <v>1825.26</v>
      </c>
      <c r="I51" s="13">
        <v>1825.26</v>
      </c>
    </row>
    <row r="52" spans="1:9" ht="15" customHeight="1" x14ac:dyDescent="0.25">
      <c r="A52" s="10">
        <v>136</v>
      </c>
      <c r="B52" s="10" t="s">
        <v>135</v>
      </c>
      <c r="C52" s="10" t="s">
        <v>136</v>
      </c>
      <c r="D52" s="10" t="s">
        <v>31</v>
      </c>
      <c r="E52" s="10" t="s">
        <v>42</v>
      </c>
      <c r="F52" s="11">
        <v>200</v>
      </c>
      <c r="G52" s="10" t="s">
        <v>13</v>
      </c>
      <c r="H52" s="12">
        <v>19318.41</v>
      </c>
      <c r="I52" s="13">
        <v>19318.41</v>
      </c>
    </row>
    <row r="53" spans="1:9" ht="15" customHeight="1" x14ac:dyDescent="0.25">
      <c r="A53" s="10">
        <v>137</v>
      </c>
      <c r="B53" s="10" t="s">
        <v>137</v>
      </c>
      <c r="C53" s="10" t="s">
        <v>138</v>
      </c>
      <c r="D53" s="10" t="s">
        <v>31</v>
      </c>
      <c r="E53" s="10" t="s">
        <v>96</v>
      </c>
      <c r="F53" s="11">
        <v>0.95</v>
      </c>
      <c r="G53" s="10" t="s">
        <v>13</v>
      </c>
      <c r="H53" s="12">
        <v>105.36</v>
      </c>
      <c r="I53" s="13">
        <f>H53*16</f>
        <v>1685.76</v>
      </c>
    </row>
    <row r="54" spans="1:9" ht="15" customHeight="1" x14ac:dyDescent="0.25">
      <c r="A54" s="10">
        <v>138</v>
      </c>
      <c r="B54" s="10" t="s">
        <v>139</v>
      </c>
      <c r="C54" s="10" t="s">
        <v>140</v>
      </c>
      <c r="D54" s="10" t="s">
        <v>31</v>
      </c>
      <c r="E54" s="10" t="s">
        <v>96</v>
      </c>
      <c r="F54" s="11">
        <v>5</v>
      </c>
      <c r="G54" s="10" t="s">
        <v>13</v>
      </c>
      <c r="H54" s="12">
        <v>539.55999999999995</v>
      </c>
      <c r="I54" s="13">
        <f>H54*4</f>
        <v>2158.2399999999998</v>
      </c>
    </row>
    <row r="55" spans="1:9" ht="15" customHeight="1" x14ac:dyDescent="0.25">
      <c r="A55" s="10">
        <v>139</v>
      </c>
      <c r="B55" s="10" t="s">
        <v>141</v>
      </c>
      <c r="C55" s="10" t="s">
        <v>142</v>
      </c>
      <c r="D55" s="10" t="s">
        <v>31</v>
      </c>
      <c r="E55" s="10" t="s">
        <v>42</v>
      </c>
      <c r="F55" s="11">
        <v>0.95</v>
      </c>
      <c r="G55" s="10" t="s">
        <v>13</v>
      </c>
      <c r="H55" s="12">
        <v>96.79</v>
      </c>
      <c r="I55" s="13">
        <f>H55*16</f>
        <v>1548.64</v>
      </c>
    </row>
    <row r="56" spans="1:9" ht="15" customHeight="1" x14ac:dyDescent="0.25">
      <c r="A56" s="10">
        <v>140</v>
      </c>
      <c r="B56" s="10" t="s">
        <v>143</v>
      </c>
      <c r="C56" s="10" t="s">
        <v>144</v>
      </c>
      <c r="D56" s="10" t="s">
        <v>31</v>
      </c>
      <c r="E56" s="10" t="s">
        <v>42</v>
      </c>
      <c r="F56" s="11">
        <v>5</v>
      </c>
      <c r="G56" s="10" t="s">
        <v>13</v>
      </c>
      <c r="H56" s="12">
        <v>504.04</v>
      </c>
      <c r="I56" s="13">
        <f>H56*4</f>
        <v>2016.16</v>
      </c>
    </row>
    <row r="57" spans="1:9" ht="15" customHeight="1" x14ac:dyDescent="0.25">
      <c r="A57" s="10">
        <v>141</v>
      </c>
      <c r="B57" s="10" t="s">
        <v>145</v>
      </c>
      <c r="C57" s="10" t="s">
        <v>146</v>
      </c>
      <c r="D57" s="10" t="s">
        <v>31</v>
      </c>
      <c r="E57" s="10" t="s">
        <v>42</v>
      </c>
      <c r="F57" s="11">
        <v>19</v>
      </c>
      <c r="G57" s="10" t="s">
        <v>13</v>
      </c>
      <c r="H57" s="12">
        <v>1819.8</v>
      </c>
      <c r="I57" s="13">
        <v>1819.8</v>
      </c>
    </row>
    <row r="58" spans="1:9" ht="15" customHeight="1" x14ac:dyDescent="0.25">
      <c r="A58" s="10">
        <v>142</v>
      </c>
      <c r="B58" s="10" t="s">
        <v>147</v>
      </c>
      <c r="C58" s="10" t="s">
        <v>148</v>
      </c>
      <c r="D58" s="10" t="s">
        <v>31</v>
      </c>
      <c r="E58" s="10" t="s">
        <v>42</v>
      </c>
      <c r="F58" s="11">
        <v>200</v>
      </c>
      <c r="G58" s="10" t="s">
        <v>13</v>
      </c>
      <c r="H58" s="12">
        <v>19259.939999999999</v>
      </c>
      <c r="I58" s="13">
        <v>19259.939999999999</v>
      </c>
    </row>
    <row r="59" spans="1:9" ht="15" customHeight="1" x14ac:dyDescent="0.25">
      <c r="A59" s="10">
        <v>177</v>
      </c>
      <c r="B59" s="10" t="s">
        <v>149</v>
      </c>
      <c r="C59" s="10" t="s">
        <v>150</v>
      </c>
      <c r="D59" s="10" t="s">
        <v>151</v>
      </c>
      <c r="E59" s="10" t="s">
        <v>152</v>
      </c>
      <c r="F59" s="11">
        <v>19</v>
      </c>
      <c r="G59" s="10" t="s">
        <v>13</v>
      </c>
      <c r="H59" s="12">
        <v>2555.48</v>
      </c>
      <c r="I59" s="13">
        <v>2555.48</v>
      </c>
    </row>
    <row r="60" spans="1:9" ht="15" customHeight="1" x14ac:dyDescent="0.25">
      <c r="A60" s="10">
        <v>178</v>
      </c>
      <c r="B60" s="10" t="s">
        <v>153</v>
      </c>
      <c r="C60" s="10" t="s">
        <v>154</v>
      </c>
      <c r="D60" s="10" t="s">
        <v>151</v>
      </c>
      <c r="E60" s="10" t="s">
        <v>155</v>
      </c>
      <c r="F60" s="11">
        <v>1</v>
      </c>
      <c r="G60" s="10" t="s">
        <v>13</v>
      </c>
      <c r="H60" s="12">
        <v>132.05000000000001</v>
      </c>
      <c r="I60" s="13">
        <f>H60*1000</f>
        <v>132050</v>
      </c>
    </row>
    <row r="61" spans="1:9" ht="15" customHeight="1" x14ac:dyDescent="0.25">
      <c r="A61" s="10">
        <v>179</v>
      </c>
      <c r="B61" s="10" t="s">
        <v>156</v>
      </c>
      <c r="C61" s="10" t="s">
        <v>157</v>
      </c>
      <c r="D61" s="10" t="s">
        <v>151</v>
      </c>
      <c r="E61" s="10" t="s">
        <v>152</v>
      </c>
      <c r="F61" s="11">
        <v>200</v>
      </c>
      <c r="G61" s="10" t="s">
        <v>13</v>
      </c>
      <c r="H61" s="12">
        <v>27038.639999999999</v>
      </c>
      <c r="I61" s="13">
        <v>27038.639999999999</v>
      </c>
    </row>
    <row r="62" spans="1:9" ht="15" customHeight="1" x14ac:dyDescent="0.25">
      <c r="A62" s="10">
        <v>199</v>
      </c>
      <c r="B62" s="10" t="s">
        <v>158</v>
      </c>
      <c r="C62" s="10" t="s">
        <v>159</v>
      </c>
      <c r="D62" s="10" t="s">
        <v>160</v>
      </c>
      <c r="E62" s="10" t="s">
        <v>161</v>
      </c>
      <c r="F62" s="11">
        <v>200</v>
      </c>
      <c r="G62" s="10" t="s">
        <v>18</v>
      </c>
      <c r="H62" s="12">
        <v>16163.94</v>
      </c>
      <c r="I62" s="13">
        <v>16163.94</v>
      </c>
    </row>
    <row r="63" spans="1:9" ht="15" customHeight="1" x14ac:dyDescent="0.25">
      <c r="A63" s="10">
        <v>235</v>
      </c>
      <c r="B63" s="10" t="s">
        <v>162</v>
      </c>
      <c r="C63" s="10" t="s">
        <v>163</v>
      </c>
      <c r="D63" s="10" t="s">
        <v>164</v>
      </c>
      <c r="E63" s="10" t="s">
        <v>165</v>
      </c>
      <c r="F63" s="11">
        <v>0.25</v>
      </c>
      <c r="G63" s="10" t="s">
        <v>13</v>
      </c>
      <c r="H63" s="12">
        <v>34.17</v>
      </c>
      <c r="I63" s="13">
        <f>H63*24</f>
        <v>820.08</v>
      </c>
    </row>
    <row r="64" spans="1:9" ht="15" customHeight="1" x14ac:dyDescent="0.25">
      <c r="A64" s="10">
        <v>236</v>
      </c>
      <c r="B64" s="10" t="s">
        <v>166</v>
      </c>
      <c r="C64" s="10" t="s">
        <v>167</v>
      </c>
      <c r="D64" s="10" t="s">
        <v>164</v>
      </c>
      <c r="E64" s="10" t="s">
        <v>165</v>
      </c>
      <c r="F64" s="11">
        <v>0.42500000000000004</v>
      </c>
      <c r="G64" s="10" t="s">
        <v>13</v>
      </c>
      <c r="H64" s="12">
        <v>56.58</v>
      </c>
      <c r="I64" s="13">
        <f>H64*24</f>
        <v>1357.92</v>
      </c>
    </row>
    <row r="65" spans="1:9" ht="15" customHeight="1" x14ac:dyDescent="0.25">
      <c r="A65" s="10">
        <v>237</v>
      </c>
      <c r="B65" s="10" t="s">
        <v>168</v>
      </c>
      <c r="C65" s="10" t="s">
        <v>169</v>
      </c>
      <c r="D65" s="10" t="s">
        <v>164</v>
      </c>
      <c r="E65" s="10" t="s">
        <v>165</v>
      </c>
      <c r="F65" s="11">
        <v>0.85</v>
      </c>
      <c r="G65" s="10" t="s">
        <v>13</v>
      </c>
      <c r="H65" s="12">
        <v>103.42</v>
      </c>
      <c r="I65" s="13">
        <f>H65*12</f>
        <v>1241.04</v>
      </c>
    </row>
    <row r="66" spans="1:9" ht="15" customHeight="1" x14ac:dyDescent="0.25">
      <c r="A66" s="10">
        <v>240</v>
      </c>
      <c r="B66" s="10" t="s">
        <v>170</v>
      </c>
      <c r="C66" s="10" t="s">
        <v>171</v>
      </c>
      <c r="D66" s="10" t="s">
        <v>164</v>
      </c>
      <c r="E66" s="10" t="s">
        <v>165</v>
      </c>
      <c r="F66" s="11">
        <v>16</v>
      </c>
      <c r="G66" s="10" t="s">
        <v>13</v>
      </c>
      <c r="H66" s="12">
        <v>1740.67</v>
      </c>
      <c r="I66" s="13">
        <v>1740.67</v>
      </c>
    </row>
    <row r="67" spans="1:9" ht="15" customHeight="1" x14ac:dyDescent="0.25">
      <c r="A67" s="10">
        <v>242</v>
      </c>
      <c r="B67" s="10" t="s">
        <v>172</v>
      </c>
      <c r="C67" s="10" t="s">
        <v>173</v>
      </c>
      <c r="D67" s="10" t="s">
        <v>164</v>
      </c>
      <c r="E67" s="10" t="s">
        <v>165</v>
      </c>
      <c r="F67" s="11">
        <v>170</v>
      </c>
      <c r="G67" s="10" t="s">
        <v>13</v>
      </c>
      <c r="H67" s="12">
        <v>18765.650000000001</v>
      </c>
      <c r="I67" s="13">
        <v>18765.650000000001</v>
      </c>
    </row>
    <row r="68" spans="1:9" ht="15" customHeight="1" x14ac:dyDescent="0.25">
      <c r="A68" s="10">
        <v>256</v>
      </c>
      <c r="B68" s="10" t="s">
        <v>174</v>
      </c>
      <c r="C68" s="10" t="s">
        <v>175</v>
      </c>
      <c r="D68" s="10" t="s">
        <v>164</v>
      </c>
      <c r="E68" s="10" t="s">
        <v>176</v>
      </c>
      <c r="F68" s="11">
        <v>16</v>
      </c>
      <c r="G68" s="10" t="s">
        <v>13</v>
      </c>
      <c r="H68" s="12">
        <v>1736.68</v>
      </c>
      <c r="I68" s="13">
        <v>1736.68</v>
      </c>
    </row>
    <row r="69" spans="1:9" ht="15" customHeight="1" x14ac:dyDescent="0.25">
      <c r="A69" s="10">
        <v>257</v>
      </c>
      <c r="B69" s="10" t="s">
        <v>177</v>
      </c>
      <c r="C69" s="10" t="s">
        <v>178</v>
      </c>
      <c r="D69" s="10" t="s">
        <v>164</v>
      </c>
      <c r="E69" s="10" t="s">
        <v>176</v>
      </c>
      <c r="F69" s="11">
        <v>16</v>
      </c>
      <c r="G69" s="10" t="s">
        <v>13</v>
      </c>
      <c r="H69" s="12">
        <v>1735.21</v>
      </c>
      <c r="I69" s="13">
        <v>1735.21</v>
      </c>
    </row>
    <row r="70" spans="1:9" ht="15" customHeight="1" x14ac:dyDescent="0.25">
      <c r="A70" s="10">
        <v>258</v>
      </c>
      <c r="B70" s="10" t="s">
        <v>179</v>
      </c>
      <c r="C70" s="10" t="s">
        <v>180</v>
      </c>
      <c r="D70" s="10" t="s">
        <v>164</v>
      </c>
      <c r="E70" s="10" t="s">
        <v>176</v>
      </c>
      <c r="F70" s="11">
        <v>16</v>
      </c>
      <c r="G70" s="10" t="s">
        <v>13</v>
      </c>
      <c r="H70" s="12">
        <v>1738.73</v>
      </c>
      <c r="I70" s="13">
        <v>1738.73</v>
      </c>
    </row>
    <row r="71" spans="1:9" ht="15" customHeight="1" x14ac:dyDescent="0.25">
      <c r="A71" s="10">
        <v>262</v>
      </c>
      <c r="B71" s="10" t="s">
        <v>181</v>
      </c>
      <c r="C71" s="10" t="s">
        <v>182</v>
      </c>
      <c r="D71" s="10" t="s">
        <v>164</v>
      </c>
      <c r="E71" s="10" t="s">
        <v>176</v>
      </c>
      <c r="F71" s="11">
        <v>170</v>
      </c>
      <c r="G71" s="10" t="s">
        <v>13</v>
      </c>
      <c r="H71" s="12">
        <v>18718.46</v>
      </c>
      <c r="I71" s="13">
        <v>18718.46</v>
      </c>
    </row>
    <row r="72" spans="1:9" ht="15" customHeight="1" x14ac:dyDescent="0.25">
      <c r="A72" s="10">
        <v>263</v>
      </c>
      <c r="B72" s="10" t="s">
        <v>183</v>
      </c>
      <c r="C72" s="10" t="s">
        <v>184</v>
      </c>
      <c r="D72" s="10" t="s">
        <v>164</v>
      </c>
      <c r="E72" s="10" t="s">
        <v>176</v>
      </c>
      <c r="F72" s="11">
        <v>170</v>
      </c>
      <c r="G72" s="10" t="s">
        <v>13</v>
      </c>
      <c r="H72" s="12">
        <v>18702.88</v>
      </c>
      <c r="I72" s="13">
        <v>18702.88</v>
      </c>
    </row>
    <row r="73" spans="1:9" ht="15" customHeight="1" x14ac:dyDescent="0.25">
      <c r="A73" s="10">
        <v>264</v>
      </c>
      <c r="B73" s="10" t="s">
        <v>185</v>
      </c>
      <c r="C73" s="10" t="s">
        <v>186</v>
      </c>
      <c r="D73" s="10" t="s">
        <v>164</v>
      </c>
      <c r="E73" s="10" t="s">
        <v>176</v>
      </c>
      <c r="F73" s="11">
        <v>170</v>
      </c>
      <c r="G73" s="10" t="s">
        <v>13</v>
      </c>
      <c r="H73" s="12">
        <v>18740.310000000001</v>
      </c>
      <c r="I73" s="13">
        <v>18740.310000000001</v>
      </c>
    </row>
    <row r="74" spans="1:9" ht="15" customHeight="1" x14ac:dyDescent="0.25">
      <c r="A74" s="10">
        <v>272</v>
      </c>
      <c r="B74" s="10" t="s">
        <v>187</v>
      </c>
      <c r="C74" s="10" t="s">
        <v>188</v>
      </c>
      <c r="D74" s="10" t="s">
        <v>164</v>
      </c>
      <c r="E74" s="10" t="s">
        <v>189</v>
      </c>
      <c r="F74" s="11">
        <v>0.25</v>
      </c>
      <c r="G74" s="10" t="s">
        <v>13</v>
      </c>
      <c r="H74" s="12">
        <v>42.3</v>
      </c>
      <c r="I74" s="13">
        <f>H74*24</f>
        <v>1015.1999999999999</v>
      </c>
    </row>
    <row r="75" spans="1:9" ht="15" customHeight="1" x14ac:dyDescent="0.25">
      <c r="A75" s="10">
        <v>273</v>
      </c>
      <c r="B75" s="10" t="s">
        <v>190</v>
      </c>
      <c r="C75" s="10" t="s">
        <v>191</v>
      </c>
      <c r="D75" s="10" t="s">
        <v>164</v>
      </c>
      <c r="E75" s="10" t="s">
        <v>189</v>
      </c>
      <c r="F75" s="11">
        <v>0.42500000000000004</v>
      </c>
      <c r="G75" s="10" t="s">
        <v>13</v>
      </c>
      <c r="H75" s="12">
        <v>70.44</v>
      </c>
      <c r="I75" s="13">
        <f>H75*24</f>
        <v>1690.56</v>
      </c>
    </row>
    <row r="76" spans="1:9" ht="15" customHeight="1" x14ac:dyDescent="0.25">
      <c r="A76" s="10">
        <v>274</v>
      </c>
      <c r="B76" s="10" t="s">
        <v>192</v>
      </c>
      <c r="C76" s="10" t="s">
        <v>193</v>
      </c>
      <c r="D76" s="10" t="s">
        <v>164</v>
      </c>
      <c r="E76" s="10" t="s">
        <v>189</v>
      </c>
      <c r="F76" s="11">
        <v>0.85</v>
      </c>
      <c r="G76" s="10" t="s">
        <v>13</v>
      </c>
      <c r="H76" s="12">
        <v>131.12</v>
      </c>
      <c r="I76" s="13">
        <f>H76*12</f>
        <v>1573.44</v>
      </c>
    </row>
    <row r="77" spans="1:9" ht="15" customHeight="1" x14ac:dyDescent="0.25">
      <c r="A77" s="10">
        <v>277</v>
      </c>
      <c r="B77" s="10" t="s">
        <v>194</v>
      </c>
      <c r="C77" s="10" t="s">
        <v>195</v>
      </c>
      <c r="D77" s="10" t="s">
        <v>164</v>
      </c>
      <c r="E77" s="10" t="s">
        <v>189</v>
      </c>
      <c r="F77" s="11">
        <v>16</v>
      </c>
      <c r="G77" s="10" t="s">
        <v>13</v>
      </c>
      <c r="H77" s="12">
        <v>2262.4699999999998</v>
      </c>
      <c r="I77" s="13">
        <v>2262.4699999999998</v>
      </c>
    </row>
    <row r="78" spans="1:9" ht="15" customHeight="1" x14ac:dyDescent="0.25">
      <c r="A78" s="10">
        <v>279</v>
      </c>
      <c r="B78" s="10" t="s">
        <v>196</v>
      </c>
      <c r="C78" s="10" t="s">
        <v>197</v>
      </c>
      <c r="D78" s="10" t="s">
        <v>164</v>
      </c>
      <c r="E78" s="10" t="s">
        <v>189</v>
      </c>
      <c r="F78" s="11">
        <v>170</v>
      </c>
      <c r="G78" s="10" t="s">
        <v>13</v>
      </c>
      <c r="H78" s="12">
        <v>24304.97</v>
      </c>
      <c r="I78" s="13">
        <v>24304.97</v>
      </c>
    </row>
    <row r="79" spans="1:9" ht="15" customHeight="1" x14ac:dyDescent="0.25">
      <c r="A79" s="10">
        <v>284</v>
      </c>
      <c r="B79" s="10" t="s">
        <v>198</v>
      </c>
      <c r="C79" s="10" t="s">
        <v>199</v>
      </c>
      <c r="D79" s="10" t="s">
        <v>164</v>
      </c>
      <c r="E79" s="10" t="s">
        <v>200</v>
      </c>
      <c r="F79" s="11">
        <v>16</v>
      </c>
      <c r="G79" s="10" t="s">
        <v>13</v>
      </c>
      <c r="H79" s="12">
        <v>2050.04</v>
      </c>
      <c r="I79" s="13">
        <v>2050.04</v>
      </c>
    </row>
    <row r="80" spans="1:9" ht="15" customHeight="1" x14ac:dyDescent="0.25">
      <c r="A80" s="10">
        <v>286</v>
      </c>
      <c r="B80" s="10" t="s">
        <v>201</v>
      </c>
      <c r="C80" s="10" t="s">
        <v>202</v>
      </c>
      <c r="D80" s="10" t="s">
        <v>164</v>
      </c>
      <c r="E80" s="10" t="s">
        <v>200</v>
      </c>
      <c r="F80" s="11">
        <v>170</v>
      </c>
      <c r="G80" s="10" t="s">
        <v>13</v>
      </c>
      <c r="H80" s="12">
        <v>22052.73</v>
      </c>
      <c r="I80" s="13">
        <v>22052.73</v>
      </c>
    </row>
    <row r="81" spans="1:9" ht="15" customHeight="1" x14ac:dyDescent="0.25">
      <c r="A81" s="10">
        <v>288</v>
      </c>
      <c r="B81" s="10" t="s">
        <v>203</v>
      </c>
      <c r="C81" s="10" t="s">
        <v>204</v>
      </c>
      <c r="D81" s="10" t="s">
        <v>164</v>
      </c>
      <c r="E81" s="10" t="s">
        <v>205</v>
      </c>
      <c r="F81" s="11">
        <v>3.5</v>
      </c>
      <c r="G81" s="10" t="s">
        <v>13</v>
      </c>
      <c r="H81" s="12">
        <v>413.6</v>
      </c>
      <c r="I81" s="13">
        <v>413.6</v>
      </c>
    </row>
    <row r="82" spans="1:9" ht="15" customHeight="1" x14ac:dyDescent="0.25">
      <c r="A82" s="10">
        <v>294</v>
      </c>
      <c r="B82" s="10" t="s">
        <v>206</v>
      </c>
      <c r="C82" s="10" t="s">
        <v>207</v>
      </c>
      <c r="D82" s="10" t="s">
        <v>164</v>
      </c>
      <c r="E82" s="10" t="s">
        <v>205</v>
      </c>
      <c r="F82" s="11">
        <v>7</v>
      </c>
      <c r="G82" s="10" t="s">
        <v>13</v>
      </c>
      <c r="H82" s="12">
        <v>820.63</v>
      </c>
      <c r="I82" s="13">
        <v>820.63</v>
      </c>
    </row>
    <row r="83" spans="1:9" ht="15" customHeight="1" x14ac:dyDescent="0.25">
      <c r="A83" s="10">
        <v>295</v>
      </c>
      <c r="B83" s="10" t="s">
        <v>208</v>
      </c>
      <c r="C83" s="10" t="s">
        <v>209</v>
      </c>
      <c r="D83" s="10" t="s">
        <v>164</v>
      </c>
      <c r="E83" s="10" t="s">
        <v>205</v>
      </c>
      <c r="F83" s="11">
        <v>16</v>
      </c>
      <c r="G83" s="10" t="s">
        <v>13</v>
      </c>
      <c r="H83" s="12">
        <v>1801.37</v>
      </c>
      <c r="I83" s="13">
        <v>1801.37</v>
      </c>
    </row>
    <row r="84" spans="1:9" ht="15" customHeight="1" x14ac:dyDescent="0.25">
      <c r="A84" s="10">
        <v>296</v>
      </c>
      <c r="B84" s="10" t="s">
        <v>210</v>
      </c>
      <c r="C84" s="10" t="s">
        <v>211</v>
      </c>
      <c r="D84" s="10" t="s">
        <v>164</v>
      </c>
      <c r="E84" s="10" t="s">
        <v>205</v>
      </c>
      <c r="F84" s="11">
        <v>170</v>
      </c>
      <c r="G84" s="10" t="s">
        <v>13</v>
      </c>
      <c r="H84" s="12">
        <v>19410.560000000001</v>
      </c>
      <c r="I84" s="13">
        <v>19410.560000000001</v>
      </c>
    </row>
    <row r="85" spans="1:9" ht="15" customHeight="1" x14ac:dyDescent="0.25">
      <c r="A85" s="10">
        <v>299</v>
      </c>
      <c r="B85" s="10" t="s">
        <v>212</v>
      </c>
      <c r="C85" s="10" t="s">
        <v>213</v>
      </c>
      <c r="D85" s="10" t="s">
        <v>164</v>
      </c>
      <c r="E85" s="10" t="s">
        <v>214</v>
      </c>
      <c r="F85" s="11">
        <v>16</v>
      </c>
      <c r="G85" s="10" t="s">
        <v>13</v>
      </c>
      <c r="H85" s="12">
        <v>2461.81</v>
      </c>
      <c r="I85" s="13">
        <v>2461.81</v>
      </c>
    </row>
    <row r="86" spans="1:9" ht="15" customHeight="1" x14ac:dyDescent="0.25">
      <c r="A86" s="10">
        <v>300</v>
      </c>
      <c r="B86" s="10" t="s">
        <v>215</v>
      </c>
      <c r="C86" s="10" t="s">
        <v>216</v>
      </c>
      <c r="D86" s="10" t="s">
        <v>164</v>
      </c>
      <c r="E86" s="10" t="s">
        <v>214</v>
      </c>
      <c r="F86" s="11">
        <v>170</v>
      </c>
      <c r="G86" s="10" t="s">
        <v>13</v>
      </c>
      <c r="H86" s="12">
        <v>26427.73</v>
      </c>
      <c r="I86" s="13">
        <v>26427.73</v>
      </c>
    </row>
    <row r="87" spans="1:9" ht="15" customHeight="1" x14ac:dyDescent="0.25">
      <c r="A87" s="10">
        <v>301</v>
      </c>
      <c r="B87" s="10" t="s">
        <v>217</v>
      </c>
      <c r="C87" s="10" t="s">
        <v>218</v>
      </c>
      <c r="D87" s="10" t="s">
        <v>16</v>
      </c>
      <c r="E87" s="10" t="s">
        <v>114</v>
      </c>
      <c r="F87" s="11">
        <v>0.95</v>
      </c>
      <c r="G87" s="10" t="s">
        <v>18</v>
      </c>
      <c r="H87" s="12">
        <v>112.85</v>
      </c>
      <c r="I87" s="13">
        <f>H87*15</f>
        <v>1692.75</v>
      </c>
    </row>
    <row r="88" spans="1:9" ht="15" customHeight="1" x14ac:dyDescent="0.25">
      <c r="A88" s="10">
        <v>302</v>
      </c>
      <c r="B88" s="10" t="s">
        <v>219</v>
      </c>
      <c r="C88" s="10" t="s">
        <v>220</v>
      </c>
      <c r="D88" s="10" t="s">
        <v>58</v>
      </c>
      <c r="E88" s="10" t="s">
        <v>221</v>
      </c>
      <c r="F88" s="11">
        <v>1</v>
      </c>
      <c r="G88" s="10" t="s">
        <v>18</v>
      </c>
      <c r="H88" s="12">
        <v>171.02</v>
      </c>
      <c r="I88" s="13">
        <f>H88*1000</f>
        <v>171020</v>
      </c>
    </row>
    <row r="89" spans="1:9" ht="15" customHeight="1" x14ac:dyDescent="0.25">
      <c r="A89" s="10">
        <v>304</v>
      </c>
      <c r="B89" s="10" t="s">
        <v>222</v>
      </c>
      <c r="C89" s="10" t="s">
        <v>223</v>
      </c>
      <c r="D89" s="10" t="s">
        <v>58</v>
      </c>
      <c r="E89" s="10" t="s">
        <v>221</v>
      </c>
      <c r="F89" s="11">
        <v>200</v>
      </c>
      <c r="G89" s="10" t="s">
        <v>18</v>
      </c>
      <c r="H89" s="12">
        <v>35156.54</v>
      </c>
      <c r="I89" s="13">
        <v>35156.54</v>
      </c>
    </row>
    <row r="90" spans="1:9" ht="15" customHeight="1" x14ac:dyDescent="0.25">
      <c r="A90" s="10">
        <v>312</v>
      </c>
      <c r="B90" s="10" t="s">
        <v>224</v>
      </c>
      <c r="C90" s="10" t="s">
        <v>225</v>
      </c>
      <c r="D90" s="10" t="s">
        <v>16</v>
      </c>
      <c r="E90" s="10" t="s">
        <v>226</v>
      </c>
      <c r="F90" s="11">
        <v>5</v>
      </c>
      <c r="G90" s="10" t="s">
        <v>18</v>
      </c>
      <c r="H90" s="12">
        <v>591.75</v>
      </c>
      <c r="I90" s="13">
        <f>H90*4</f>
        <v>2367</v>
      </c>
    </row>
    <row r="91" spans="1:9" ht="15" customHeight="1" x14ac:dyDescent="0.25">
      <c r="A91" s="10">
        <v>313</v>
      </c>
      <c r="B91" s="10" t="s">
        <v>227</v>
      </c>
      <c r="C91" s="10" t="s">
        <v>228</v>
      </c>
      <c r="D91" s="10" t="s">
        <v>16</v>
      </c>
      <c r="E91" s="10" t="s">
        <v>226</v>
      </c>
      <c r="F91" s="11">
        <v>19</v>
      </c>
      <c r="G91" s="10" t="s">
        <v>18</v>
      </c>
      <c r="H91" s="12">
        <v>2169.71</v>
      </c>
      <c r="I91" s="13">
        <v>2169.71</v>
      </c>
    </row>
    <row r="92" spans="1:9" ht="15" customHeight="1" x14ac:dyDescent="0.25">
      <c r="A92" s="10">
        <v>318</v>
      </c>
      <c r="B92" s="10" t="s">
        <v>229</v>
      </c>
      <c r="C92" s="10" t="s">
        <v>230</v>
      </c>
      <c r="D92" s="10" t="s">
        <v>16</v>
      </c>
      <c r="E92" s="10" t="s">
        <v>226</v>
      </c>
      <c r="F92" s="11">
        <v>19</v>
      </c>
      <c r="G92" s="10" t="s">
        <v>18</v>
      </c>
      <c r="H92" s="12">
        <v>2335.2800000000002</v>
      </c>
      <c r="I92" s="13">
        <v>2335.2800000000002</v>
      </c>
    </row>
    <row r="93" spans="1:9" ht="15" customHeight="1" x14ac:dyDescent="0.25">
      <c r="A93" s="10">
        <v>319</v>
      </c>
      <c r="B93" s="10" t="s">
        <v>231</v>
      </c>
      <c r="C93" s="10" t="s">
        <v>232</v>
      </c>
      <c r="D93" s="10" t="s">
        <v>16</v>
      </c>
      <c r="E93" s="10" t="s">
        <v>226</v>
      </c>
      <c r="F93" s="11">
        <v>200</v>
      </c>
      <c r="G93" s="10" t="s">
        <v>18</v>
      </c>
      <c r="H93" s="12">
        <v>24257.18</v>
      </c>
      <c r="I93" s="13">
        <v>24257.18</v>
      </c>
    </row>
    <row r="94" spans="1:9" ht="15" customHeight="1" x14ac:dyDescent="0.25">
      <c r="A94" s="10">
        <v>320</v>
      </c>
      <c r="B94" s="10" t="s">
        <v>233</v>
      </c>
      <c r="C94" s="10" t="s">
        <v>234</v>
      </c>
      <c r="D94" s="10" t="s">
        <v>16</v>
      </c>
      <c r="E94" s="10" t="s">
        <v>235</v>
      </c>
      <c r="F94" s="11">
        <v>0.95</v>
      </c>
      <c r="G94" s="10" t="s">
        <v>18</v>
      </c>
      <c r="H94" s="12">
        <v>171.91</v>
      </c>
      <c r="I94" s="13">
        <f>H94*15</f>
        <v>2578.65</v>
      </c>
    </row>
    <row r="95" spans="1:9" ht="15" customHeight="1" x14ac:dyDescent="0.25">
      <c r="A95" s="10">
        <v>321</v>
      </c>
      <c r="B95" s="10" t="s">
        <v>236</v>
      </c>
      <c r="C95" s="10" t="s">
        <v>237</v>
      </c>
      <c r="D95" s="10" t="s">
        <v>16</v>
      </c>
      <c r="E95" s="10" t="s">
        <v>235</v>
      </c>
      <c r="F95" s="11">
        <v>19</v>
      </c>
      <c r="G95" s="10" t="s">
        <v>18</v>
      </c>
      <c r="H95" s="12">
        <v>3360.66</v>
      </c>
      <c r="I95" s="13">
        <v>3360.66</v>
      </c>
    </row>
    <row r="96" spans="1:9" ht="15" customHeight="1" x14ac:dyDescent="0.25">
      <c r="A96" s="10">
        <v>322</v>
      </c>
      <c r="B96" s="10" t="s">
        <v>238</v>
      </c>
      <c r="C96" s="10" t="s">
        <v>239</v>
      </c>
      <c r="D96" s="10" t="s">
        <v>16</v>
      </c>
      <c r="E96" s="10" t="s">
        <v>235</v>
      </c>
      <c r="F96" s="11">
        <v>200</v>
      </c>
      <c r="G96" s="10" t="s">
        <v>18</v>
      </c>
      <c r="H96" s="12">
        <v>27851.02</v>
      </c>
      <c r="I96" s="13">
        <v>27851.02</v>
      </c>
    </row>
    <row r="97" spans="1:9" ht="15" customHeight="1" x14ac:dyDescent="0.25">
      <c r="A97" s="10">
        <v>324</v>
      </c>
      <c r="B97" s="10" t="s">
        <v>240</v>
      </c>
      <c r="C97" s="10" t="s">
        <v>241</v>
      </c>
      <c r="D97" s="10" t="s">
        <v>31</v>
      </c>
      <c r="E97" s="10" t="s">
        <v>242</v>
      </c>
      <c r="F97" s="11">
        <v>19</v>
      </c>
      <c r="G97" s="10" t="s">
        <v>18</v>
      </c>
      <c r="H97" s="12">
        <v>5319.69</v>
      </c>
      <c r="I97" s="13">
        <v>5319.69</v>
      </c>
    </row>
    <row r="98" spans="1:9" ht="15" customHeight="1" x14ac:dyDescent="0.25">
      <c r="A98" s="10">
        <v>336</v>
      </c>
      <c r="B98" s="10" t="s">
        <v>243</v>
      </c>
      <c r="C98" s="10" t="s">
        <v>244</v>
      </c>
      <c r="D98" s="10" t="s">
        <v>24</v>
      </c>
      <c r="E98" s="10" t="s">
        <v>39</v>
      </c>
      <c r="F98" s="11">
        <v>0.95</v>
      </c>
      <c r="G98" s="10" t="s">
        <v>18</v>
      </c>
      <c r="H98" s="12">
        <v>49.27</v>
      </c>
      <c r="I98" s="13">
        <f>H98*16</f>
        <v>788.32</v>
      </c>
    </row>
    <row r="99" spans="1:9" ht="15" customHeight="1" x14ac:dyDescent="0.25">
      <c r="A99" s="10">
        <v>361</v>
      </c>
      <c r="B99" s="10" t="s">
        <v>245</v>
      </c>
      <c r="C99" s="10" t="s">
        <v>246</v>
      </c>
      <c r="D99" s="10" t="s">
        <v>24</v>
      </c>
      <c r="E99" s="10" t="s">
        <v>247</v>
      </c>
      <c r="F99" s="11">
        <v>0.443</v>
      </c>
      <c r="G99" s="10" t="s">
        <v>13</v>
      </c>
      <c r="H99" s="12">
        <v>67.23</v>
      </c>
      <c r="I99" s="13">
        <f>H99*24</f>
        <v>1613.52</v>
      </c>
    </row>
    <row r="100" spans="1:9" ht="15" customHeight="1" x14ac:dyDescent="0.25">
      <c r="A100" s="10">
        <v>363</v>
      </c>
      <c r="B100" s="10" t="s">
        <v>248</v>
      </c>
      <c r="C100" s="10" t="s">
        <v>249</v>
      </c>
      <c r="D100" s="10" t="s">
        <v>24</v>
      </c>
      <c r="E100" s="10" t="s">
        <v>247</v>
      </c>
      <c r="F100" s="11">
        <v>0.443</v>
      </c>
      <c r="G100" s="10" t="s">
        <v>13</v>
      </c>
      <c r="H100" s="12">
        <v>67.849999999999994</v>
      </c>
      <c r="I100" s="13">
        <f>H100*6</f>
        <v>407.09999999999997</v>
      </c>
    </row>
    <row r="101" spans="1:9" ht="15" customHeight="1" x14ac:dyDescent="0.25">
      <c r="A101" s="10">
        <v>366</v>
      </c>
      <c r="B101" s="10" t="s">
        <v>250</v>
      </c>
      <c r="C101" s="10" t="s">
        <v>251</v>
      </c>
      <c r="D101" s="10" t="s">
        <v>24</v>
      </c>
      <c r="E101" s="10" t="s">
        <v>247</v>
      </c>
      <c r="F101" s="11">
        <v>0.443</v>
      </c>
      <c r="G101" s="10" t="s">
        <v>18</v>
      </c>
      <c r="H101" s="12">
        <v>9.26</v>
      </c>
      <c r="I101" s="13">
        <f>H101*24</f>
        <v>222.24</v>
      </c>
    </row>
    <row r="102" spans="1:9" ht="15" customHeight="1" x14ac:dyDescent="0.25">
      <c r="A102" s="10">
        <v>369</v>
      </c>
      <c r="B102" s="10" t="s">
        <v>252</v>
      </c>
      <c r="C102" s="10" t="s">
        <v>253</v>
      </c>
      <c r="D102" s="10" t="s">
        <v>16</v>
      </c>
      <c r="E102" s="10" t="s">
        <v>254</v>
      </c>
      <c r="F102" s="11">
        <v>19</v>
      </c>
      <c r="G102" s="10" t="s">
        <v>18</v>
      </c>
      <c r="H102" s="12">
        <v>2069.69</v>
      </c>
      <c r="I102" s="13">
        <v>2069.69</v>
      </c>
    </row>
    <row r="103" spans="1:9" ht="15" customHeight="1" x14ac:dyDescent="0.25">
      <c r="A103" s="10">
        <v>370</v>
      </c>
      <c r="B103" s="10" t="s">
        <v>255</v>
      </c>
      <c r="C103" s="10" t="s">
        <v>256</v>
      </c>
      <c r="D103" s="10" t="s">
        <v>16</v>
      </c>
      <c r="E103" s="10" t="s">
        <v>254</v>
      </c>
      <c r="F103" s="11">
        <v>19</v>
      </c>
      <c r="G103" s="10" t="s">
        <v>18</v>
      </c>
      <c r="H103" s="12">
        <v>2080.5500000000002</v>
      </c>
      <c r="I103" s="13">
        <v>2080.5500000000002</v>
      </c>
    </row>
    <row r="104" spans="1:9" ht="15" customHeight="1" x14ac:dyDescent="0.25">
      <c r="A104" s="10">
        <v>371</v>
      </c>
      <c r="B104" s="10" t="s">
        <v>257</v>
      </c>
      <c r="C104" s="10" t="s">
        <v>258</v>
      </c>
      <c r="D104" s="10" t="s">
        <v>16</v>
      </c>
      <c r="E104" s="10" t="s">
        <v>254</v>
      </c>
      <c r="F104" s="11">
        <v>0.95</v>
      </c>
      <c r="G104" s="10" t="s">
        <v>18</v>
      </c>
      <c r="H104" s="12">
        <v>108.12</v>
      </c>
      <c r="I104" s="13">
        <f>H104*15</f>
        <v>1621.8000000000002</v>
      </c>
    </row>
    <row r="105" spans="1:9" ht="15" customHeight="1" x14ac:dyDescent="0.25">
      <c r="A105" s="10">
        <v>377</v>
      </c>
      <c r="B105" s="10" t="s">
        <v>259</v>
      </c>
      <c r="C105" s="10" t="s">
        <v>260</v>
      </c>
      <c r="D105" s="10" t="s">
        <v>16</v>
      </c>
      <c r="E105" s="10" t="s">
        <v>52</v>
      </c>
      <c r="F105" s="11">
        <v>200</v>
      </c>
      <c r="G105" s="10" t="s">
        <v>13</v>
      </c>
      <c r="H105" s="12">
        <v>21225.919999999998</v>
      </c>
      <c r="I105" s="13">
        <v>21225.919999999998</v>
      </c>
    </row>
    <row r="106" spans="1:9" ht="15" customHeight="1" x14ac:dyDescent="0.25">
      <c r="A106" s="10">
        <v>392</v>
      </c>
      <c r="B106" s="10" t="s">
        <v>261</v>
      </c>
      <c r="C106" s="10" t="s">
        <v>262</v>
      </c>
      <c r="D106" s="10" t="s">
        <v>24</v>
      </c>
      <c r="E106" s="10" t="s">
        <v>263</v>
      </c>
      <c r="F106" s="11">
        <v>0.44</v>
      </c>
      <c r="G106" s="10" t="s">
        <v>13</v>
      </c>
      <c r="H106" s="12">
        <v>57.23</v>
      </c>
      <c r="I106" s="13">
        <f>H106*24</f>
        <v>1373.52</v>
      </c>
    </row>
    <row r="107" spans="1:9" ht="15" customHeight="1" x14ac:dyDescent="0.25">
      <c r="A107" s="10">
        <v>393</v>
      </c>
      <c r="B107" s="10" t="s">
        <v>264</v>
      </c>
      <c r="C107" s="10" t="s">
        <v>265</v>
      </c>
      <c r="D107" s="10" t="s">
        <v>24</v>
      </c>
      <c r="E107" s="10" t="s">
        <v>263</v>
      </c>
      <c r="F107" s="11">
        <v>0.95</v>
      </c>
      <c r="G107" s="10" t="s">
        <v>13</v>
      </c>
      <c r="H107" s="12">
        <v>111.11</v>
      </c>
      <c r="I107" s="13">
        <f>H107*24</f>
        <v>2666.64</v>
      </c>
    </row>
    <row r="108" spans="1:9" ht="15" customHeight="1" x14ac:dyDescent="0.25">
      <c r="A108" s="10">
        <v>409</v>
      </c>
      <c r="B108" s="10" t="s">
        <v>266</v>
      </c>
      <c r="C108" s="10" t="s">
        <v>267</v>
      </c>
      <c r="D108" s="10" t="s">
        <v>11</v>
      </c>
      <c r="E108" s="10" t="s">
        <v>268</v>
      </c>
      <c r="F108" s="11">
        <v>19</v>
      </c>
      <c r="G108" s="10" t="s">
        <v>18</v>
      </c>
      <c r="H108" s="12">
        <v>3134.64</v>
      </c>
      <c r="I108" s="13">
        <v>3134.64</v>
      </c>
    </row>
    <row r="109" spans="1:9" ht="15" customHeight="1" x14ac:dyDescent="0.25">
      <c r="A109" s="10">
        <v>410</v>
      </c>
      <c r="B109" s="10" t="s">
        <v>269</v>
      </c>
      <c r="C109" s="10" t="s">
        <v>270</v>
      </c>
      <c r="D109" s="10" t="s">
        <v>24</v>
      </c>
      <c r="E109" s="10" t="s">
        <v>271</v>
      </c>
      <c r="F109" s="11">
        <v>200</v>
      </c>
      <c r="G109" s="10" t="s">
        <v>13</v>
      </c>
      <c r="H109" s="12">
        <v>18951.82</v>
      </c>
      <c r="I109" s="13">
        <v>18951.82</v>
      </c>
    </row>
    <row r="110" spans="1:9" ht="15" customHeight="1" x14ac:dyDescent="0.25">
      <c r="A110" s="10">
        <v>411</v>
      </c>
      <c r="B110" s="10" t="s">
        <v>272</v>
      </c>
      <c r="C110" s="10" t="s">
        <v>273</v>
      </c>
      <c r="D110" s="10" t="s">
        <v>11</v>
      </c>
      <c r="E110" s="10" t="s">
        <v>12</v>
      </c>
      <c r="F110" s="11">
        <v>0.95</v>
      </c>
      <c r="G110" s="10" t="s">
        <v>18</v>
      </c>
      <c r="H110" s="12">
        <v>51.56</v>
      </c>
      <c r="I110" s="13">
        <f>H110*12</f>
        <v>618.72</v>
      </c>
    </row>
    <row r="111" spans="1:9" ht="15" customHeight="1" x14ac:dyDescent="0.25">
      <c r="A111" s="10">
        <v>414</v>
      </c>
      <c r="B111" s="10" t="s">
        <v>274</v>
      </c>
      <c r="C111" s="10" t="s">
        <v>275</v>
      </c>
      <c r="D111" s="10" t="s">
        <v>11</v>
      </c>
      <c r="E111" s="10" t="s">
        <v>276</v>
      </c>
      <c r="F111" s="11">
        <v>1</v>
      </c>
      <c r="G111" s="10" t="s">
        <v>18</v>
      </c>
      <c r="H111" s="12">
        <v>40.28</v>
      </c>
      <c r="I111" s="13">
        <f>H111*1000</f>
        <v>40280</v>
      </c>
    </row>
    <row r="112" spans="1:9" ht="15" customHeight="1" x14ac:dyDescent="0.25">
      <c r="A112" s="10">
        <v>416</v>
      </c>
      <c r="B112" s="10" t="s">
        <v>277</v>
      </c>
      <c r="C112" s="10" t="s">
        <v>278</v>
      </c>
      <c r="D112" s="10" t="s">
        <v>11</v>
      </c>
      <c r="E112" s="10" t="s">
        <v>279</v>
      </c>
      <c r="F112" s="11">
        <v>1</v>
      </c>
      <c r="G112" s="10" t="s">
        <v>13</v>
      </c>
      <c r="H112" s="12">
        <v>50.95</v>
      </c>
      <c r="I112" s="13">
        <f>H112*1000</f>
        <v>50950</v>
      </c>
    </row>
    <row r="113" spans="1:9" ht="15" customHeight="1" x14ac:dyDescent="0.25">
      <c r="A113" s="10">
        <v>417</v>
      </c>
      <c r="B113" s="10" t="s">
        <v>280</v>
      </c>
      <c r="C113" s="10" t="s">
        <v>281</v>
      </c>
      <c r="D113" s="10" t="s">
        <v>11</v>
      </c>
      <c r="E113" s="10" t="s">
        <v>279</v>
      </c>
      <c r="F113" s="11">
        <v>200</v>
      </c>
      <c r="G113" s="10" t="s">
        <v>13</v>
      </c>
      <c r="H113" s="12">
        <v>11259.49</v>
      </c>
      <c r="I113" s="13">
        <v>11259.49</v>
      </c>
    </row>
    <row r="114" spans="1:9" ht="15" customHeight="1" x14ac:dyDescent="0.25">
      <c r="A114" s="10">
        <v>419</v>
      </c>
      <c r="B114" s="10" t="s">
        <v>282</v>
      </c>
      <c r="C114" s="10" t="s">
        <v>283</v>
      </c>
      <c r="D114" s="10" t="s">
        <v>11</v>
      </c>
      <c r="E114" s="10" t="s">
        <v>279</v>
      </c>
      <c r="F114" s="11">
        <v>19</v>
      </c>
      <c r="G114" s="10" t="s">
        <v>13</v>
      </c>
      <c r="H114" s="12">
        <v>1123.6400000000001</v>
      </c>
      <c r="I114" s="13">
        <v>1123.6400000000001</v>
      </c>
    </row>
    <row r="115" spans="1:9" ht="15" customHeight="1" x14ac:dyDescent="0.25">
      <c r="A115" s="10">
        <v>421</v>
      </c>
      <c r="B115" s="10" t="s">
        <v>284</v>
      </c>
      <c r="C115" s="10" t="s">
        <v>285</v>
      </c>
      <c r="D115" s="10" t="s">
        <v>11</v>
      </c>
      <c r="E115" s="10" t="s">
        <v>279</v>
      </c>
      <c r="F115" s="11">
        <v>3.7850000000000001</v>
      </c>
      <c r="G115" s="10" t="s">
        <v>13</v>
      </c>
      <c r="H115" s="12">
        <v>241.4</v>
      </c>
      <c r="I115" s="13">
        <f>H115*4</f>
        <v>965.6</v>
      </c>
    </row>
    <row r="116" spans="1:9" ht="15" customHeight="1" x14ac:dyDescent="0.25">
      <c r="A116" s="10">
        <v>425</v>
      </c>
      <c r="B116" s="10" t="s">
        <v>286</v>
      </c>
      <c r="C116" s="10" t="s">
        <v>287</v>
      </c>
      <c r="D116" s="10" t="s">
        <v>16</v>
      </c>
      <c r="E116" s="10" t="s">
        <v>235</v>
      </c>
      <c r="F116" s="11">
        <v>0.95</v>
      </c>
      <c r="G116" s="10" t="s">
        <v>18</v>
      </c>
      <c r="H116" s="12">
        <v>171.7</v>
      </c>
      <c r="I116" s="13">
        <f>H116*15</f>
        <v>2575.5</v>
      </c>
    </row>
    <row r="117" spans="1:9" ht="15" customHeight="1" x14ac:dyDescent="0.25">
      <c r="A117" s="10">
        <v>426</v>
      </c>
      <c r="B117" s="10" t="s">
        <v>288</v>
      </c>
      <c r="C117" s="10" t="s">
        <v>289</v>
      </c>
      <c r="D117" s="10" t="s">
        <v>11</v>
      </c>
      <c r="E117" s="10" t="s">
        <v>55</v>
      </c>
      <c r="F117" s="11">
        <v>200</v>
      </c>
      <c r="G117" s="10" t="s">
        <v>18</v>
      </c>
      <c r="H117" s="12">
        <v>17313.86</v>
      </c>
      <c r="I117" s="13">
        <v>17313.86</v>
      </c>
    </row>
    <row r="118" spans="1:9" ht="15" customHeight="1" x14ac:dyDescent="0.25">
      <c r="A118" s="10">
        <v>427</v>
      </c>
      <c r="B118" s="10" t="s">
        <v>290</v>
      </c>
      <c r="C118" s="10" t="s">
        <v>291</v>
      </c>
      <c r="D118" s="10" t="s">
        <v>11</v>
      </c>
      <c r="E118" s="10" t="s">
        <v>55</v>
      </c>
      <c r="F118" s="11">
        <v>3.7850000000000001</v>
      </c>
      <c r="G118" s="10" t="s">
        <v>18</v>
      </c>
      <c r="H118" s="12">
        <v>352.53</v>
      </c>
      <c r="I118" s="13">
        <f>H118*4</f>
        <v>1410.12</v>
      </c>
    </row>
    <row r="119" spans="1:9" ht="15" customHeight="1" x14ac:dyDescent="0.25">
      <c r="A119" s="10">
        <v>428</v>
      </c>
      <c r="B119" s="10" t="s">
        <v>292</v>
      </c>
      <c r="C119" s="10" t="s">
        <v>293</v>
      </c>
      <c r="D119" s="10" t="s">
        <v>11</v>
      </c>
      <c r="E119" s="10" t="s">
        <v>21</v>
      </c>
      <c r="F119" s="11">
        <v>3.7850000000000001</v>
      </c>
      <c r="G119" s="10" t="s">
        <v>13</v>
      </c>
      <c r="H119" s="12">
        <v>235.8</v>
      </c>
      <c r="I119" s="13">
        <f>H119*4</f>
        <v>943.2</v>
      </c>
    </row>
    <row r="120" spans="1:9" ht="15" customHeight="1" x14ac:dyDescent="0.25">
      <c r="A120" s="10">
        <v>429</v>
      </c>
      <c r="B120" s="10" t="s">
        <v>294</v>
      </c>
      <c r="C120" s="10" t="s">
        <v>295</v>
      </c>
      <c r="D120" s="10" t="s">
        <v>11</v>
      </c>
      <c r="E120" s="10" t="s">
        <v>21</v>
      </c>
      <c r="F120" s="11">
        <v>1</v>
      </c>
      <c r="G120" s="10" t="s">
        <v>13</v>
      </c>
      <c r="H120" s="12">
        <v>50.91</v>
      </c>
      <c r="I120" s="13">
        <f>H120*1000</f>
        <v>50910</v>
      </c>
    </row>
    <row r="121" spans="1:9" ht="15" customHeight="1" x14ac:dyDescent="0.25">
      <c r="A121" s="10">
        <v>431</v>
      </c>
      <c r="B121" s="10" t="s">
        <v>296</v>
      </c>
      <c r="C121" s="10" t="s">
        <v>297</v>
      </c>
      <c r="D121" s="10" t="s">
        <v>11</v>
      </c>
      <c r="E121" s="10" t="s">
        <v>268</v>
      </c>
      <c r="F121" s="11">
        <v>200</v>
      </c>
      <c r="G121" s="10" t="s">
        <v>13</v>
      </c>
      <c r="H121" s="12">
        <v>32743.94</v>
      </c>
      <c r="I121" s="13">
        <v>32743.94</v>
      </c>
    </row>
    <row r="122" spans="1:9" ht="15" customHeight="1" x14ac:dyDescent="0.25">
      <c r="A122" s="10">
        <v>432</v>
      </c>
      <c r="B122" s="10" t="s">
        <v>298</v>
      </c>
      <c r="C122" s="10" t="s">
        <v>299</v>
      </c>
      <c r="D122" s="10" t="s">
        <v>58</v>
      </c>
      <c r="E122" s="10" t="s">
        <v>300</v>
      </c>
      <c r="F122" s="11">
        <v>1</v>
      </c>
      <c r="G122" s="10" t="s">
        <v>13</v>
      </c>
      <c r="H122" s="12">
        <v>209.98</v>
      </c>
      <c r="I122" s="13">
        <f>H122*1000</f>
        <v>209980</v>
      </c>
    </row>
    <row r="123" spans="1:9" ht="15" customHeight="1" x14ac:dyDescent="0.25">
      <c r="A123" s="10">
        <v>433</v>
      </c>
      <c r="B123" s="10" t="s">
        <v>301</v>
      </c>
      <c r="C123" s="10" t="s">
        <v>302</v>
      </c>
      <c r="D123" s="10" t="s">
        <v>58</v>
      </c>
      <c r="E123" s="10" t="s">
        <v>300</v>
      </c>
      <c r="F123" s="11">
        <v>19</v>
      </c>
      <c r="G123" s="10" t="s">
        <v>13</v>
      </c>
      <c r="H123" s="12">
        <v>4136.51</v>
      </c>
      <c r="I123" s="13">
        <v>4136.51</v>
      </c>
    </row>
    <row r="124" spans="1:9" ht="15" customHeight="1" x14ac:dyDescent="0.25">
      <c r="A124" s="10">
        <v>434</v>
      </c>
      <c r="B124" s="10" t="s">
        <v>303</v>
      </c>
      <c r="C124" s="10" t="s">
        <v>304</v>
      </c>
      <c r="D124" s="10" t="s">
        <v>58</v>
      </c>
      <c r="E124" s="10" t="s">
        <v>300</v>
      </c>
      <c r="F124" s="11">
        <v>200</v>
      </c>
      <c r="G124" s="10" t="s">
        <v>13</v>
      </c>
      <c r="H124" s="12">
        <v>43642.54</v>
      </c>
      <c r="I124" s="13">
        <v>43642.54</v>
      </c>
    </row>
    <row r="125" spans="1:9" ht="15" customHeight="1" x14ac:dyDescent="0.25">
      <c r="A125" s="10">
        <v>439</v>
      </c>
      <c r="B125" s="10" t="s">
        <v>305</v>
      </c>
      <c r="C125" s="10" t="s">
        <v>306</v>
      </c>
      <c r="D125" s="10" t="s">
        <v>58</v>
      </c>
      <c r="E125" s="10" t="s">
        <v>307</v>
      </c>
      <c r="F125" s="11">
        <v>1</v>
      </c>
      <c r="G125" s="10" t="s">
        <v>18</v>
      </c>
      <c r="H125" s="12">
        <v>201.44</v>
      </c>
      <c r="I125" s="13">
        <f>H125*1000</f>
        <v>201440</v>
      </c>
    </row>
    <row r="126" spans="1:9" ht="15" customHeight="1" x14ac:dyDescent="0.25">
      <c r="A126" s="10">
        <v>440</v>
      </c>
      <c r="B126" s="10" t="s">
        <v>308</v>
      </c>
      <c r="C126" s="10" t="s">
        <v>309</v>
      </c>
      <c r="D126" s="10" t="s">
        <v>58</v>
      </c>
      <c r="E126" s="10" t="s">
        <v>307</v>
      </c>
      <c r="F126" s="11">
        <v>19</v>
      </c>
      <c r="G126" s="10" t="s">
        <v>18</v>
      </c>
      <c r="H126" s="12">
        <v>3926.95</v>
      </c>
      <c r="I126" s="13">
        <v>3926.95</v>
      </c>
    </row>
    <row r="127" spans="1:9" ht="15" customHeight="1" x14ac:dyDescent="0.25">
      <c r="A127" s="10">
        <v>441</v>
      </c>
      <c r="B127" s="10" t="s">
        <v>310</v>
      </c>
      <c r="C127" s="10" t="s">
        <v>311</v>
      </c>
      <c r="D127" s="10" t="s">
        <v>58</v>
      </c>
      <c r="E127" s="10" t="s">
        <v>307</v>
      </c>
      <c r="F127" s="11">
        <v>200</v>
      </c>
      <c r="G127" s="10" t="s">
        <v>18</v>
      </c>
      <c r="H127" s="12">
        <v>41239.230000000003</v>
      </c>
      <c r="I127" s="13">
        <v>41239.230000000003</v>
      </c>
    </row>
    <row r="128" spans="1:9" ht="15" customHeight="1" x14ac:dyDescent="0.25">
      <c r="A128" s="10">
        <v>442</v>
      </c>
      <c r="B128" s="10" t="s">
        <v>312</v>
      </c>
      <c r="C128" s="10" t="s">
        <v>313</v>
      </c>
      <c r="D128" s="10" t="s">
        <v>164</v>
      </c>
      <c r="E128" s="10" t="s">
        <v>165</v>
      </c>
      <c r="F128" s="11">
        <v>7</v>
      </c>
      <c r="G128" s="10" t="s">
        <v>13</v>
      </c>
      <c r="H128" s="12">
        <v>769.39</v>
      </c>
      <c r="I128" s="13">
        <v>769.39</v>
      </c>
    </row>
    <row r="129" spans="1:9" ht="15" customHeight="1" x14ac:dyDescent="0.25">
      <c r="A129" s="10">
        <v>444</v>
      </c>
      <c r="B129" s="10" t="s">
        <v>314</v>
      </c>
      <c r="C129" s="10" t="s">
        <v>315</v>
      </c>
      <c r="D129" s="10" t="s">
        <v>164</v>
      </c>
      <c r="E129" s="10" t="s">
        <v>176</v>
      </c>
      <c r="F129" s="11">
        <v>7</v>
      </c>
      <c r="G129" s="10" t="s">
        <v>13</v>
      </c>
      <c r="H129" s="12">
        <v>791.5</v>
      </c>
      <c r="I129" s="13">
        <v>791.5</v>
      </c>
    </row>
    <row r="130" spans="1:9" ht="15" customHeight="1" x14ac:dyDescent="0.25">
      <c r="A130" s="10">
        <v>445</v>
      </c>
      <c r="B130" s="10" t="s">
        <v>316</v>
      </c>
      <c r="C130" s="10" t="s">
        <v>317</v>
      </c>
      <c r="D130" s="10" t="s">
        <v>164</v>
      </c>
      <c r="E130" s="10" t="s">
        <v>189</v>
      </c>
      <c r="F130" s="11">
        <v>7</v>
      </c>
      <c r="G130" s="10" t="s">
        <v>13</v>
      </c>
      <c r="H130" s="12">
        <v>1022.17</v>
      </c>
      <c r="I130" s="13">
        <v>1022.17</v>
      </c>
    </row>
    <row r="131" spans="1:9" ht="15" customHeight="1" x14ac:dyDescent="0.25">
      <c r="A131" s="10">
        <v>448</v>
      </c>
      <c r="B131" s="10" t="s">
        <v>318</v>
      </c>
      <c r="C131" s="10" t="s">
        <v>319</v>
      </c>
      <c r="D131" s="10" t="s">
        <v>58</v>
      </c>
      <c r="E131" s="10" t="s">
        <v>320</v>
      </c>
      <c r="F131" s="11">
        <v>5</v>
      </c>
      <c r="G131" s="10" t="s">
        <v>18</v>
      </c>
      <c r="H131" s="12">
        <v>494.39</v>
      </c>
      <c r="I131" s="13">
        <f>H131*4</f>
        <v>1977.56</v>
      </c>
    </row>
    <row r="132" spans="1:9" ht="15" customHeight="1" x14ac:dyDescent="0.25">
      <c r="A132" s="10">
        <v>455</v>
      </c>
      <c r="B132" s="10" t="s">
        <v>321</v>
      </c>
      <c r="C132" s="10" t="s">
        <v>322</v>
      </c>
      <c r="D132" s="10" t="s">
        <v>58</v>
      </c>
      <c r="E132" s="10" t="s">
        <v>320</v>
      </c>
      <c r="F132" s="11">
        <v>200</v>
      </c>
      <c r="G132" s="10" t="s">
        <v>18</v>
      </c>
      <c r="H132" s="12">
        <v>18085.96</v>
      </c>
      <c r="I132" s="13">
        <v>18085.96</v>
      </c>
    </row>
    <row r="133" spans="1:9" ht="15" customHeight="1" x14ac:dyDescent="0.25">
      <c r="A133" s="10">
        <v>456</v>
      </c>
      <c r="B133" s="10" t="s">
        <v>323</v>
      </c>
      <c r="C133" s="10" t="s">
        <v>324</v>
      </c>
      <c r="D133" s="10" t="s">
        <v>58</v>
      </c>
      <c r="E133" s="10" t="s">
        <v>325</v>
      </c>
      <c r="F133" s="11">
        <v>1</v>
      </c>
      <c r="G133" s="10" t="s">
        <v>13</v>
      </c>
      <c r="H133" s="12">
        <v>90.11</v>
      </c>
      <c r="I133" s="13">
        <f>H133*1000</f>
        <v>90110</v>
      </c>
    </row>
    <row r="134" spans="1:9" ht="15" customHeight="1" x14ac:dyDescent="0.25">
      <c r="A134" s="10">
        <v>458</v>
      </c>
      <c r="B134" s="10" t="s">
        <v>326</v>
      </c>
      <c r="C134" s="10" t="s">
        <v>327</v>
      </c>
      <c r="D134" s="10" t="s">
        <v>58</v>
      </c>
      <c r="E134" s="10" t="s">
        <v>325</v>
      </c>
      <c r="F134" s="11">
        <v>200</v>
      </c>
      <c r="G134" s="10" t="s">
        <v>18</v>
      </c>
      <c r="H134" s="12">
        <v>18786.150000000001</v>
      </c>
      <c r="I134" s="13">
        <v>18786.150000000001</v>
      </c>
    </row>
    <row r="135" spans="1:9" ht="15" customHeight="1" x14ac:dyDescent="0.25">
      <c r="A135" s="10">
        <v>461</v>
      </c>
      <c r="B135" s="10" t="s">
        <v>328</v>
      </c>
      <c r="C135" s="10" t="s">
        <v>329</v>
      </c>
      <c r="D135" s="10" t="s">
        <v>58</v>
      </c>
      <c r="E135" s="10" t="s">
        <v>330</v>
      </c>
      <c r="F135" s="11">
        <v>200</v>
      </c>
      <c r="G135" s="10" t="s">
        <v>18</v>
      </c>
      <c r="H135" s="12">
        <v>25205.42</v>
      </c>
      <c r="I135" s="13">
        <v>25205.42</v>
      </c>
    </row>
    <row r="136" spans="1:9" ht="15" customHeight="1" x14ac:dyDescent="0.25">
      <c r="A136" s="10">
        <v>462</v>
      </c>
      <c r="B136" s="10" t="s">
        <v>331</v>
      </c>
      <c r="C136" s="10" t="s">
        <v>332</v>
      </c>
      <c r="D136" s="10" t="s">
        <v>164</v>
      </c>
      <c r="E136" s="10" t="s">
        <v>200</v>
      </c>
      <c r="F136" s="11">
        <v>7</v>
      </c>
      <c r="G136" s="10" t="s">
        <v>13</v>
      </c>
      <c r="H136" s="12">
        <v>890.25</v>
      </c>
      <c r="I136" s="13">
        <v>890.25</v>
      </c>
    </row>
    <row r="137" spans="1:9" ht="15" customHeight="1" x14ac:dyDescent="0.25">
      <c r="A137" s="10">
        <v>480</v>
      </c>
      <c r="B137" s="10" t="s">
        <v>333</v>
      </c>
      <c r="C137" s="10" t="s">
        <v>334</v>
      </c>
      <c r="D137" s="10" t="s">
        <v>16</v>
      </c>
      <c r="E137" s="10" t="s">
        <v>235</v>
      </c>
      <c r="F137" s="11">
        <v>19</v>
      </c>
      <c r="G137" s="10" t="s">
        <v>18</v>
      </c>
      <c r="H137" s="12">
        <v>3306.87</v>
      </c>
      <c r="I137" s="13">
        <v>3306.87</v>
      </c>
    </row>
    <row r="138" spans="1:9" ht="15" customHeight="1" x14ac:dyDescent="0.25">
      <c r="A138" s="10">
        <v>484</v>
      </c>
      <c r="B138" s="10" t="s">
        <v>335</v>
      </c>
      <c r="C138" s="10" t="s">
        <v>336</v>
      </c>
      <c r="D138" s="10" t="s">
        <v>58</v>
      </c>
      <c r="E138" s="10" t="s">
        <v>325</v>
      </c>
      <c r="F138" s="11">
        <v>200</v>
      </c>
      <c r="G138" s="10" t="s">
        <v>18</v>
      </c>
      <c r="H138" s="12">
        <v>19381.71</v>
      </c>
      <c r="I138" s="13">
        <v>19381.71</v>
      </c>
    </row>
    <row r="139" spans="1:9" ht="15" customHeight="1" x14ac:dyDescent="0.25">
      <c r="A139" s="10">
        <v>486</v>
      </c>
      <c r="B139" s="10" t="s">
        <v>337</v>
      </c>
      <c r="C139" s="10" t="s">
        <v>338</v>
      </c>
      <c r="D139" s="10" t="s">
        <v>31</v>
      </c>
      <c r="E139" s="10" t="s">
        <v>339</v>
      </c>
      <c r="F139" s="11">
        <v>5</v>
      </c>
      <c r="G139" s="10" t="s">
        <v>13</v>
      </c>
      <c r="H139" s="12">
        <v>472.44</v>
      </c>
      <c r="I139" s="13">
        <f>H139*4</f>
        <v>1889.76</v>
      </c>
    </row>
    <row r="140" spans="1:9" ht="15" customHeight="1" x14ac:dyDescent="0.25">
      <c r="A140" s="10">
        <v>489</v>
      </c>
      <c r="B140" s="10" t="s">
        <v>340</v>
      </c>
      <c r="C140" s="10" t="s">
        <v>341</v>
      </c>
      <c r="D140" s="10" t="s">
        <v>31</v>
      </c>
      <c r="E140" s="10" t="s">
        <v>45</v>
      </c>
      <c r="F140" s="11">
        <v>0.95</v>
      </c>
      <c r="G140" s="10" t="s">
        <v>18</v>
      </c>
      <c r="H140" s="12">
        <v>87.54</v>
      </c>
      <c r="I140" s="13">
        <f>H140*16</f>
        <v>1400.64</v>
      </c>
    </row>
    <row r="141" spans="1:9" ht="15" customHeight="1" x14ac:dyDescent="0.25">
      <c r="A141" s="10">
        <v>490</v>
      </c>
      <c r="B141" s="10" t="s">
        <v>342</v>
      </c>
      <c r="C141" s="10" t="s">
        <v>343</v>
      </c>
      <c r="D141" s="10" t="s">
        <v>31</v>
      </c>
      <c r="E141" s="10" t="s">
        <v>344</v>
      </c>
      <c r="F141" s="11">
        <v>0.95</v>
      </c>
      <c r="G141" s="10" t="s">
        <v>13</v>
      </c>
      <c r="H141" s="12">
        <v>159.24</v>
      </c>
      <c r="I141" s="13">
        <f>H141*16</f>
        <v>2547.84</v>
      </c>
    </row>
    <row r="142" spans="1:9" ht="15" customHeight="1" x14ac:dyDescent="0.25">
      <c r="A142" s="10">
        <v>491</v>
      </c>
      <c r="B142" s="10" t="s">
        <v>345</v>
      </c>
      <c r="C142" s="10" t="s">
        <v>346</v>
      </c>
      <c r="D142" s="10" t="s">
        <v>31</v>
      </c>
      <c r="E142" s="10" t="s">
        <v>339</v>
      </c>
      <c r="F142" s="11">
        <v>0.95</v>
      </c>
      <c r="G142" s="10" t="s">
        <v>13</v>
      </c>
      <c r="H142" s="12">
        <v>91.74</v>
      </c>
      <c r="I142" s="13">
        <f>H142*16</f>
        <v>1467.84</v>
      </c>
    </row>
    <row r="143" spans="1:9" ht="15" customHeight="1" x14ac:dyDescent="0.25">
      <c r="A143" s="10">
        <v>492</v>
      </c>
      <c r="B143" s="10" t="s">
        <v>347</v>
      </c>
      <c r="C143" s="10" t="s">
        <v>348</v>
      </c>
      <c r="D143" s="10" t="s">
        <v>31</v>
      </c>
      <c r="E143" s="10" t="s">
        <v>339</v>
      </c>
      <c r="F143" s="11">
        <v>19</v>
      </c>
      <c r="G143" s="10" t="s">
        <v>13</v>
      </c>
      <c r="H143" s="12">
        <v>1722.58</v>
      </c>
      <c r="I143" s="13">
        <v>1722.58</v>
      </c>
    </row>
    <row r="144" spans="1:9" ht="15" customHeight="1" x14ac:dyDescent="0.25">
      <c r="A144" s="10">
        <v>493</v>
      </c>
      <c r="B144" s="10" t="s">
        <v>349</v>
      </c>
      <c r="C144" s="10" t="s">
        <v>350</v>
      </c>
      <c r="D144" s="10" t="s">
        <v>31</v>
      </c>
      <c r="E144" s="10" t="s">
        <v>339</v>
      </c>
      <c r="F144" s="11">
        <v>200</v>
      </c>
      <c r="G144" s="10" t="s">
        <v>13</v>
      </c>
      <c r="H144" s="12">
        <v>18236.47</v>
      </c>
      <c r="I144" s="13">
        <v>18236.47</v>
      </c>
    </row>
    <row r="145" spans="1:9" ht="15" customHeight="1" x14ac:dyDescent="0.25">
      <c r="A145" s="10">
        <v>496</v>
      </c>
      <c r="B145" s="10" t="s">
        <v>351</v>
      </c>
      <c r="C145" s="10" t="s">
        <v>352</v>
      </c>
      <c r="D145" s="10" t="s">
        <v>16</v>
      </c>
      <c r="E145" s="10" t="s">
        <v>353</v>
      </c>
      <c r="F145" s="11">
        <v>0.95</v>
      </c>
      <c r="G145" s="10" t="s">
        <v>18</v>
      </c>
      <c r="H145" s="12">
        <v>148.61000000000001</v>
      </c>
      <c r="I145" s="13">
        <f>H145*15</f>
        <v>2229.15</v>
      </c>
    </row>
    <row r="146" spans="1:9" ht="15" customHeight="1" x14ac:dyDescent="0.25">
      <c r="A146" s="10">
        <v>509</v>
      </c>
      <c r="B146" s="10" t="s">
        <v>354</v>
      </c>
      <c r="C146" s="10" t="s">
        <v>355</v>
      </c>
      <c r="D146" s="10" t="s">
        <v>31</v>
      </c>
      <c r="E146" s="10" t="s">
        <v>344</v>
      </c>
      <c r="F146" s="11">
        <v>200</v>
      </c>
      <c r="G146" s="10" t="s">
        <v>13</v>
      </c>
      <c r="H146" s="12">
        <v>32296.43</v>
      </c>
      <c r="I146" s="13">
        <v>32296.43</v>
      </c>
    </row>
    <row r="147" spans="1:9" ht="15" customHeight="1" x14ac:dyDescent="0.25">
      <c r="A147" s="10">
        <v>510</v>
      </c>
      <c r="B147" s="10" t="s">
        <v>356</v>
      </c>
      <c r="C147" s="10" t="s">
        <v>357</v>
      </c>
      <c r="D147" s="10" t="s">
        <v>31</v>
      </c>
      <c r="E147" s="10" t="s">
        <v>344</v>
      </c>
      <c r="F147" s="11">
        <v>1</v>
      </c>
      <c r="G147" s="10" t="s">
        <v>13</v>
      </c>
      <c r="H147" s="12">
        <v>153.26</v>
      </c>
      <c r="I147" s="13">
        <f>H147*1000</f>
        <v>153260</v>
      </c>
    </row>
    <row r="148" spans="1:9" ht="15" customHeight="1" x14ac:dyDescent="0.25">
      <c r="A148" s="10">
        <v>515</v>
      </c>
      <c r="B148" s="10" t="s">
        <v>358</v>
      </c>
      <c r="C148" s="10" t="s">
        <v>359</v>
      </c>
      <c r="D148" s="10" t="s">
        <v>31</v>
      </c>
      <c r="E148" s="10" t="s">
        <v>339</v>
      </c>
      <c r="F148" s="11">
        <v>0.95</v>
      </c>
      <c r="G148" s="10" t="s">
        <v>13</v>
      </c>
      <c r="H148" s="12">
        <v>85.72</v>
      </c>
      <c r="I148" s="13">
        <f>H148*16</f>
        <v>1371.52</v>
      </c>
    </row>
    <row r="149" spans="1:9" ht="15" customHeight="1" x14ac:dyDescent="0.25">
      <c r="A149" s="10">
        <v>527</v>
      </c>
      <c r="B149" s="10" t="s">
        <v>360</v>
      </c>
      <c r="C149" s="10" t="s">
        <v>361</v>
      </c>
      <c r="D149" s="10" t="s">
        <v>16</v>
      </c>
      <c r="E149" s="10" t="s">
        <v>17</v>
      </c>
      <c r="F149" s="11">
        <v>4</v>
      </c>
      <c r="G149" s="10" t="s">
        <v>18</v>
      </c>
      <c r="H149" s="12">
        <v>426.04</v>
      </c>
      <c r="I149" s="13">
        <f t="shared" ref="I149:I156" si="0">H149*4</f>
        <v>1704.16</v>
      </c>
    </row>
    <row r="150" spans="1:9" ht="15" customHeight="1" x14ac:dyDescent="0.25">
      <c r="A150" s="10">
        <v>528</v>
      </c>
      <c r="B150" s="10" t="s">
        <v>362</v>
      </c>
      <c r="C150" s="10" t="s">
        <v>363</v>
      </c>
      <c r="D150" s="10" t="s">
        <v>16</v>
      </c>
      <c r="E150" s="10" t="s">
        <v>17</v>
      </c>
      <c r="F150" s="11">
        <v>4</v>
      </c>
      <c r="G150" s="10" t="s">
        <v>13</v>
      </c>
      <c r="H150" s="12">
        <v>376.42</v>
      </c>
      <c r="I150" s="13">
        <f t="shared" si="0"/>
        <v>1505.68</v>
      </c>
    </row>
    <row r="151" spans="1:9" ht="15" customHeight="1" x14ac:dyDescent="0.25">
      <c r="A151" s="10">
        <v>529</v>
      </c>
      <c r="B151" s="10" t="s">
        <v>364</v>
      </c>
      <c r="C151" s="10" t="s">
        <v>365</v>
      </c>
      <c r="D151" s="10" t="s">
        <v>16</v>
      </c>
      <c r="E151" s="10" t="s">
        <v>28</v>
      </c>
      <c r="F151" s="11">
        <v>4</v>
      </c>
      <c r="G151" s="10" t="s">
        <v>13</v>
      </c>
      <c r="H151" s="12">
        <v>383.69</v>
      </c>
      <c r="I151" s="13">
        <f t="shared" si="0"/>
        <v>1534.76</v>
      </c>
    </row>
    <row r="152" spans="1:9" ht="15" customHeight="1" x14ac:dyDescent="0.25">
      <c r="A152" s="10">
        <v>530</v>
      </c>
      <c r="B152" s="10" t="s">
        <v>366</v>
      </c>
      <c r="C152" s="10" t="s">
        <v>367</v>
      </c>
      <c r="D152" s="10" t="s">
        <v>16</v>
      </c>
      <c r="E152" s="10" t="s">
        <v>28</v>
      </c>
      <c r="F152" s="11">
        <v>4</v>
      </c>
      <c r="G152" s="10" t="s">
        <v>13</v>
      </c>
      <c r="H152" s="12">
        <v>387.17</v>
      </c>
      <c r="I152" s="13">
        <f t="shared" si="0"/>
        <v>1548.68</v>
      </c>
    </row>
    <row r="153" spans="1:9" ht="15" customHeight="1" x14ac:dyDescent="0.25">
      <c r="A153" s="10">
        <v>531</v>
      </c>
      <c r="B153" s="10" t="s">
        <v>368</v>
      </c>
      <c r="C153" s="10" t="s">
        <v>369</v>
      </c>
      <c r="D153" s="10" t="s">
        <v>16</v>
      </c>
      <c r="E153" s="10" t="s">
        <v>28</v>
      </c>
      <c r="F153" s="11">
        <v>4</v>
      </c>
      <c r="G153" s="10" t="s">
        <v>13</v>
      </c>
      <c r="H153" s="12">
        <v>387.67</v>
      </c>
      <c r="I153" s="13">
        <f t="shared" si="0"/>
        <v>1550.68</v>
      </c>
    </row>
    <row r="154" spans="1:9" ht="15" customHeight="1" x14ac:dyDescent="0.25">
      <c r="A154" s="10">
        <v>535</v>
      </c>
      <c r="B154" s="10" t="s">
        <v>370</v>
      </c>
      <c r="C154" s="10" t="s">
        <v>371</v>
      </c>
      <c r="D154" s="10" t="s">
        <v>31</v>
      </c>
      <c r="E154" s="10" t="s">
        <v>45</v>
      </c>
      <c r="F154" s="11">
        <v>5</v>
      </c>
      <c r="G154" s="10" t="s">
        <v>18</v>
      </c>
      <c r="H154" s="12">
        <v>444.84</v>
      </c>
      <c r="I154" s="13">
        <f t="shared" si="0"/>
        <v>1779.36</v>
      </c>
    </row>
    <row r="155" spans="1:9" ht="15" customHeight="1" x14ac:dyDescent="0.25">
      <c r="A155" s="10">
        <v>536</v>
      </c>
      <c r="B155" s="10" t="s">
        <v>372</v>
      </c>
      <c r="C155" s="10" t="s">
        <v>373</v>
      </c>
      <c r="D155" s="10" t="s">
        <v>31</v>
      </c>
      <c r="E155" s="10" t="s">
        <v>74</v>
      </c>
      <c r="F155" s="11">
        <v>5</v>
      </c>
      <c r="G155" s="10" t="s">
        <v>13</v>
      </c>
      <c r="H155" s="12">
        <v>507.3</v>
      </c>
      <c r="I155" s="13">
        <f t="shared" si="0"/>
        <v>2029.2</v>
      </c>
    </row>
    <row r="156" spans="1:9" ht="15" customHeight="1" x14ac:dyDescent="0.25">
      <c r="A156" s="10">
        <v>538</v>
      </c>
      <c r="B156" s="10" t="s">
        <v>374</v>
      </c>
      <c r="C156" s="10" t="s">
        <v>375</v>
      </c>
      <c r="D156" s="10" t="s">
        <v>31</v>
      </c>
      <c r="E156" s="10" t="s">
        <v>74</v>
      </c>
      <c r="F156" s="11">
        <v>5</v>
      </c>
      <c r="G156" s="10" t="s">
        <v>18</v>
      </c>
      <c r="H156" s="12">
        <v>501.3</v>
      </c>
      <c r="I156" s="13">
        <f t="shared" si="0"/>
        <v>2005.2</v>
      </c>
    </row>
    <row r="157" spans="1:9" ht="15" customHeight="1" x14ac:dyDescent="0.25">
      <c r="A157" s="10">
        <v>548</v>
      </c>
      <c r="B157" s="10" t="s">
        <v>376</v>
      </c>
      <c r="C157" s="10" t="s">
        <v>377</v>
      </c>
      <c r="D157" s="10" t="s">
        <v>31</v>
      </c>
      <c r="E157" s="10" t="s">
        <v>96</v>
      </c>
      <c r="F157" s="11">
        <v>1</v>
      </c>
      <c r="G157" s="10" t="s">
        <v>13</v>
      </c>
      <c r="H157" s="12">
        <v>97.84</v>
      </c>
      <c r="I157" s="13">
        <f>H157*1000</f>
        <v>97840</v>
      </c>
    </row>
    <row r="158" spans="1:9" ht="15" customHeight="1" x14ac:dyDescent="0.25">
      <c r="A158" s="10">
        <v>549</v>
      </c>
      <c r="B158" s="10" t="s">
        <v>378</v>
      </c>
      <c r="C158" s="10" t="s">
        <v>379</v>
      </c>
      <c r="D158" s="10" t="s">
        <v>31</v>
      </c>
      <c r="E158" s="10" t="s">
        <v>96</v>
      </c>
      <c r="F158" s="11">
        <v>1</v>
      </c>
      <c r="G158" s="10" t="s">
        <v>13</v>
      </c>
      <c r="H158" s="12">
        <v>97.77</v>
      </c>
      <c r="I158" s="13">
        <f>H158*1000</f>
        <v>97770</v>
      </c>
    </row>
    <row r="159" spans="1:9" ht="15" customHeight="1" x14ac:dyDescent="0.25">
      <c r="A159" s="10">
        <v>553</v>
      </c>
      <c r="B159" s="10" t="s">
        <v>380</v>
      </c>
      <c r="C159" s="10" t="s">
        <v>381</v>
      </c>
      <c r="D159" s="10" t="s">
        <v>16</v>
      </c>
      <c r="E159" s="10" t="s">
        <v>254</v>
      </c>
      <c r="F159" s="11">
        <v>1</v>
      </c>
      <c r="G159" s="10" t="s">
        <v>13</v>
      </c>
      <c r="H159" s="12">
        <v>103.87</v>
      </c>
      <c r="I159" s="13">
        <f>H159*1000</f>
        <v>103870</v>
      </c>
    </row>
    <row r="160" spans="1:9" ht="15" customHeight="1" x14ac:dyDescent="0.25">
      <c r="A160" s="10">
        <v>558</v>
      </c>
      <c r="B160" s="10" t="s">
        <v>382</v>
      </c>
      <c r="C160" s="10" t="s">
        <v>383</v>
      </c>
      <c r="D160" s="10" t="s">
        <v>16</v>
      </c>
      <c r="E160" s="10" t="s">
        <v>109</v>
      </c>
      <c r="F160" s="11">
        <v>19</v>
      </c>
      <c r="G160" s="10" t="s">
        <v>18</v>
      </c>
      <c r="H160" s="12">
        <v>2723.76</v>
      </c>
      <c r="I160" s="13">
        <v>2723.76</v>
      </c>
    </row>
    <row r="161" spans="1:9" ht="15" customHeight="1" x14ac:dyDescent="0.25">
      <c r="A161" s="10">
        <v>584</v>
      </c>
      <c r="B161" s="10" t="s">
        <v>384</v>
      </c>
      <c r="C161" s="10" t="s">
        <v>385</v>
      </c>
      <c r="D161" s="10" t="s">
        <v>58</v>
      </c>
      <c r="E161" s="10" t="s">
        <v>386</v>
      </c>
      <c r="F161" s="11">
        <v>1</v>
      </c>
      <c r="G161" s="10" t="s">
        <v>13</v>
      </c>
      <c r="H161" s="12">
        <v>98.1</v>
      </c>
      <c r="I161" s="13">
        <f>H161*1000</f>
        <v>98100</v>
      </c>
    </row>
    <row r="162" spans="1:9" ht="15" customHeight="1" x14ac:dyDescent="0.25">
      <c r="A162" s="10">
        <v>585</v>
      </c>
      <c r="B162" s="10" t="s">
        <v>387</v>
      </c>
      <c r="C162" s="10" t="s">
        <v>388</v>
      </c>
      <c r="D162" s="10" t="s">
        <v>164</v>
      </c>
      <c r="E162" s="10" t="s">
        <v>165</v>
      </c>
      <c r="F162" s="11">
        <v>3.5</v>
      </c>
      <c r="G162" s="10" t="s">
        <v>13</v>
      </c>
      <c r="H162" s="12">
        <v>400.32</v>
      </c>
      <c r="I162" s="13">
        <v>400.32</v>
      </c>
    </row>
    <row r="163" spans="1:9" ht="15" customHeight="1" x14ac:dyDescent="0.25">
      <c r="A163" s="10">
        <v>586</v>
      </c>
      <c r="B163" s="10" t="s">
        <v>389</v>
      </c>
      <c r="C163" s="10" t="s">
        <v>390</v>
      </c>
      <c r="D163" s="10" t="s">
        <v>164</v>
      </c>
      <c r="E163" s="10" t="s">
        <v>176</v>
      </c>
      <c r="F163" s="11">
        <v>3.5</v>
      </c>
      <c r="G163" s="10" t="s">
        <v>13</v>
      </c>
      <c r="H163" s="12">
        <v>399.36</v>
      </c>
      <c r="I163" s="13">
        <v>399.36</v>
      </c>
    </row>
    <row r="164" spans="1:9" ht="15" customHeight="1" x14ac:dyDescent="0.25">
      <c r="A164" s="10">
        <v>587</v>
      </c>
      <c r="B164" s="10" t="s">
        <v>391</v>
      </c>
      <c r="C164" s="10" t="s">
        <v>392</v>
      </c>
      <c r="D164" s="10" t="s">
        <v>164</v>
      </c>
      <c r="E164" s="10" t="s">
        <v>176</v>
      </c>
      <c r="F164" s="11">
        <v>3.5</v>
      </c>
      <c r="G164" s="10" t="s">
        <v>13</v>
      </c>
      <c r="H164" s="12">
        <v>399.03</v>
      </c>
      <c r="I164" s="13">
        <v>399.03</v>
      </c>
    </row>
    <row r="165" spans="1:9" ht="15" customHeight="1" x14ac:dyDescent="0.25">
      <c r="A165" s="10">
        <v>588</v>
      </c>
      <c r="B165" s="10" t="s">
        <v>393</v>
      </c>
      <c r="C165" s="10" t="s">
        <v>394</v>
      </c>
      <c r="D165" s="10" t="s">
        <v>164</v>
      </c>
      <c r="E165" s="10" t="s">
        <v>189</v>
      </c>
      <c r="F165" s="11">
        <v>3.5</v>
      </c>
      <c r="G165" s="10" t="s">
        <v>13</v>
      </c>
      <c r="H165" s="12">
        <v>514.36</v>
      </c>
      <c r="I165" s="13">
        <v>514.36</v>
      </c>
    </row>
    <row r="166" spans="1:9" ht="15" customHeight="1" x14ac:dyDescent="0.25">
      <c r="A166" s="10">
        <v>590</v>
      </c>
      <c r="B166" s="10" t="s">
        <v>395</v>
      </c>
      <c r="C166" s="10" t="s">
        <v>396</v>
      </c>
      <c r="D166" s="10" t="s">
        <v>164</v>
      </c>
      <c r="E166" s="10" t="s">
        <v>176</v>
      </c>
      <c r="F166" s="11">
        <v>3.5</v>
      </c>
      <c r="G166" s="10" t="s">
        <v>13</v>
      </c>
      <c r="H166" s="12">
        <v>399.81</v>
      </c>
      <c r="I166" s="13">
        <v>399.81</v>
      </c>
    </row>
    <row r="167" spans="1:9" ht="15" customHeight="1" x14ac:dyDescent="0.25">
      <c r="A167" s="10">
        <v>593</v>
      </c>
      <c r="B167" s="10" t="s">
        <v>397</v>
      </c>
      <c r="C167" s="10" t="s">
        <v>398</v>
      </c>
      <c r="D167" s="10" t="s">
        <v>164</v>
      </c>
      <c r="E167" s="10" t="s">
        <v>399</v>
      </c>
      <c r="F167" s="11">
        <v>0.25</v>
      </c>
      <c r="G167" s="10" t="s">
        <v>13</v>
      </c>
      <c r="H167" s="12">
        <v>41.57</v>
      </c>
      <c r="I167" s="13">
        <f>H167*24</f>
        <v>997.68000000000006</v>
      </c>
    </row>
    <row r="168" spans="1:9" ht="15" customHeight="1" x14ac:dyDescent="0.25">
      <c r="A168" s="10">
        <v>599</v>
      </c>
      <c r="B168" s="10" t="s">
        <v>400</v>
      </c>
      <c r="C168" s="10" t="s">
        <v>401</v>
      </c>
      <c r="D168" s="10" t="s">
        <v>58</v>
      </c>
      <c r="E168" s="10" t="s">
        <v>59</v>
      </c>
      <c r="F168" s="11">
        <v>19</v>
      </c>
      <c r="G168" s="10" t="s">
        <v>13</v>
      </c>
      <c r="H168" s="12">
        <v>1706.2</v>
      </c>
      <c r="I168" s="13">
        <v>1706.2</v>
      </c>
    </row>
    <row r="169" spans="1:9" ht="15" customHeight="1" x14ac:dyDescent="0.25">
      <c r="A169" s="10">
        <v>604</v>
      </c>
      <c r="B169" s="10" t="s">
        <v>402</v>
      </c>
      <c r="C169" s="10" t="s">
        <v>403</v>
      </c>
      <c r="D169" s="10" t="s">
        <v>11</v>
      </c>
      <c r="E169" s="10" t="s">
        <v>55</v>
      </c>
      <c r="F169" s="11">
        <v>0.95</v>
      </c>
      <c r="G169" s="10" t="s">
        <v>18</v>
      </c>
      <c r="H169" s="12">
        <v>88.53</v>
      </c>
      <c r="I169" s="13">
        <f>H169*12</f>
        <v>1062.3600000000001</v>
      </c>
    </row>
    <row r="170" spans="1:9" ht="15" customHeight="1" x14ac:dyDescent="0.25">
      <c r="A170" s="10">
        <v>610</v>
      </c>
      <c r="B170" s="10" t="s">
        <v>404</v>
      </c>
      <c r="C170" s="10" t="s">
        <v>405</v>
      </c>
      <c r="D170" s="10" t="s">
        <v>58</v>
      </c>
      <c r="E170" s="10" t="s">
        <v>325</v>
      </c>
      <c r="F170" s="11">
        <v>19</v>
      </c>
      <c r="G170" s="10" t="s">
        <v>13</v>
      </c>
      <c r="H170" s="12">
        <v>1858.44</v>
      </c>
      <c r="I170" s="13">
        <v>1858.44</v>
      </c>
    </row>
    <row r="171" spans="1:9" ht="15" customHeight="1" x14ac:dyDescent="0.25">
      <c r="A171" s="10">
        <v>611</v>
      </c>
      <c r="B171" s="10" t="s">
        <v>406</v>
      </c>
      <c r="C171" s="10" t="s">
        <v>407</v>
      </c>
      <c r="D171" s="10" t="s">
        <v>58</v>
      </c>
      <c r="E171" s="10" t="s">
        <v>325</v>
      </c>
      <c r="F171" s="11">
        <v>200</v>
      </c>
      <c r="G171" s="10" t="s">
        <v>13</v>
      </c>
      <c r="H171" s="12">
        <v>19667.57</v>
      </c>
      <c r="I171" s="13">
        <v>19667.57</v>
      </c>
    </row>
    <row r="172" spans="1:9" ht="15" customHeight="1" x14ac:dyDescent="0.25">
      <c r="A172" s="10">
        <v>612</v>
      </c>
      <c r="B172" s="10" t="s">
        <v>408</v>
      </c>
      <c r="C172" s="10" t="s">
        <v>409</v>
      </c>
      <c r="D172" s="10" t="s">
        <v>58</v>
      </c>
      <c r="E172" s="10" t="s">
        <v>325</v>
      </c>
      <c r="F172" s="11">
        <v>19</v>
      </c>
      <c r="G172" s="10" t="s">
        <v>13</v>
      </c>
      <c r="H172" s="12">
        <v>2029.72</v>
      </c>
      <c r="I172" s="13">
        <v>2029.72</v>
      </c>
    </row>
    <row r="173" spans="1:9" ht="15" customHeight="1" x14ac:dyDescent="0.25">
      <c r="A173" s="10">
        <v>613</v>
      </c>
      <c r="B173" s="10" t="s">
        <v>410</v>
      </c>
      <c r="C173" s="10" t="s">
        <v>411</v>
      </c>
      <c r="D173" s="10" t="s">
        <v>58</v>
      </c>
      <c r="E173" s="10" t="s">
        <v>325</v>
      </c>
      <c r="F173" s="11">
        <v>200</v>
      </c>
      <c r="G173" s="10" t="s">
        <v>13</v>
      </c>
      <c r="H173" s="12">
        <v>21475.32</v>
      </c>
      <c r="I173" s="13">
        <v>21475.32</v>
      </c>
    </row>
    <row r="174" spans="1:9" ht="15" customHeight="1" x14ac:dyDescent="0.25">
      <c r="A174" s="10">
        <v>619</v>
      </c>
      <c r="B174" s="10" t="s">
        <v>412</v>
      </c>
      <c r="C174" s="10" t="s">
        <v>413</v>
      </c>
      <c r="D174" s="10" t="s">
        <v>58</v>
      </c>
      <c r="E174" s="10" t="s">
        <v>59</v>
      </c>
      <c r="F174" s="11">
        <v>200</v>
      </c>
      <c r="G174" s="10" t="s">
        <v>13</v>
      </c>
      <c r="H174" s="12">
        <v>18060.41</v>
      </c>
      <c r="I174" s="13">
        <v>18060.41</v>
      </c>
    </row>
    <row r="175" spans="1:9" ht="15" customHeight="1" x14ac:dyDescent="0.25">
      <c r="A175" s="10">
        <v>620</v>
      </c>
      <c r="B175" s="10" t="s">
        <v>414</v>
      </c>
      <c r="C175" s="10" t="s">
        <v>415</v>
      </c>
      <c r="D175" s="10" t="s">
        <v>58</v>
      </c>
      <c r="E175" s="10" t="s">
        <v>59</v>
      </c>
      <c r="F175" s="11">
        <v>5</v>
      </c>
      <c r="G175" s="10" t="s">
        <v>13</v>
      </c>
      <c r="H175" s="12">
        <v>467.93</v>
      </c>
      <c r="I175" s="13">
        <f>H175*4</f>
        <v>1871.72</v>
      </c>
    </row>
    <row r="176" spans="1:9" ht="15" customHeight="1" x14ac:dyDescent="0.25">
      <c r="A176" s="10">
        <v>632</v>
      </c>
      <c r="B176" s="10" t="s">
        <v>416</v>
      </c>
      <c r="C176" s="10" t="s">
        <v>417</v>
      </c>
      <c r="D176" s="10" t="s">
        <v>11</v>
      </c>
      <c r="E176" s="10" t="s">
        <v>21</v>
      </c>
      <c r="F176" s="11">
        <v>19</v>
      </c>
      <c r="G176" s="10" t="s">
        <v>13</v>
      </c>
      <c r="H176" s="12">
        <v>1116.44</v>
      </c>
      <c r="I176" s="13">
        <v>1116.44</v>
      </c>
    </row>
    <row r="177" spans="1:9" ht="15" customHeight="1" x14ac:dyDescent="0.25">
      <c r="A177" s="10">
        <v>633</v>
      </c>
      <c r="B177" s="10" t="s">
        <v>418</v>
      </c>
      <c r="C177" s="10" t="s">
        <v>419</v>
      </c>
      <c r="D177" s="10" t="s">
        <v>31</v>
      </c>
      <c r="E177" s="10" t="s">
        <v>420</v>
      </c>
      <c r="F177" s="11">
        <v>1</v>
      </c>
      <c r="G177" s="10" t="s">
        <v>13</v>
      </c>
      <c r="H177" s="12">
        <v>153.88</v>
      </c>
      <c r="I177" s="13">
        <f>H177*1000</f>
        <v>153880</v>
      </c>
    </row>
    <row r="178" spans="1:9" ht="15" customHeight="1" x14ac:dyDescent="0.25">
      <c r="A178" s="10">
        <v>634</v>
      </c>
      <c r="B178" s="10" t="s">
        <v>421</v>
      </c>
      <c r="C178" s="10" t="s">
        <v>422</v>
      </c>
      <c r="D178" s="10" t="s">
        <v>31</v>
      </c>
      <c r="E178" s="10" t="s">
        <v>423</v>
      </c>
      <c r="F178" s="11">
        <v>1</v>
      </c>
      <c r="G178" s="10" t="s">
        <v>13</v>
      </c>
      <c r="H178" s="12">
        <v>176.55</v>
      </c>
      <c r="I178" s="13">
        <f>H178*1000</f>
        <v>176550</v>
      </c>
    </row>
    <row r="179" spans="1:9" ht="15" customHeight="1" x14ac:dyDescent="0.25">
      <c r="A179" s="10">
        <v>636</v>
      </c>
      <c r="B179" s="10" t="s">
        <v>424</v>
      </c>
      <c r="C179" s="10" t="s">
        <v>425</v>
      </c>
      <c r="D179" s="10" t="s">
        <v>31</v>
      </c>
      <c r="E179" s="10" t="s">
        <v>42</v>
      </c>
      <c r="F179" s="11">
        <v>19</v>
      </c>
      <c r="G179" s="10" t="s">
        <v>13</v>
      </c>
      <c r="H179" s="12">
        <v>3647.21</v>
      </c>
      <c r="I179" s="13">
        <v>3647.21</v>
      </c>
    </row>
    <row r="180" spans="1:9" ht="15" customHeight="1" x14ac:dyDescent="0.25">
      <c r="A180" s="10">
        <v>637</v>
      </c>
      <c r="B180" s="10" t="s">
        <v>426</v>
      </c>
      <c r="C180" s="10" t="s">
        <v>427</v>
      </c>
      <c r="D180" s="10" t="s">
        <v>31</v>
      </c>
      <c r="E180" s="10" t="s">
        <v>420</v>
      </c>
      <c r="F180" s="11">
        <v>200</v>
      </c>
      <c r="G180" s="10" t="s">
        <v>13</v>
      </c>
      <c r="H180" s="12">
        <v>33254.53</v>
      </c>
      <c r="I180" s="13">
        <v>33254.53</v>
      </c>
    </row>
    <row r="181" spans="1:9" ht="15" customHeight="1" x14ac:dyDescent="0.25">
      <c r="A181" s="10">
        <v>638</v>
      </c>
      <c r="B181" s="10" t="s">
        <v>428</v>
      </c>
      <c r="C181" s="10" t="s">
        <v>429</v>
      </c>
      <c r="D181" s="10" t="s">
        <v>31</v>
      </c>
      <c r="E181" s="10" t="s">
        <v>423</v>
      </c>
      <c r="F181" s="11">
        <v>200</v>
      </c>
      <c r="G181" s="10" t="s">
        <v>13</v>
      </c>
      <c r="H181" s="12">
        <v>38476.31</v>
      </c>
      <c r="I181" s="13">
        <v>38476.31</v>
      </c>
    </row>
    <row r="182" spans="1:9" ht="15" customHeight="1" x14ac:dyDescent="0.25">
      <c r="A182" s="10">
        <v>639</v>
      </c>
      <c r="B182" s="10" t="s">
        <v>430</v>
      </c>
      <c r="C182" s="10" t="s">
        <v>431</v>
      </c>
      <c r="D182" s="10" t="s">
        <v>11</v>
      </c>
      <c r="E182" s="10" t="s">
        <v>21</v>
      </c>
      <c r="F182" s="11">
        <v>200</v>
      </c>
      <c r="G182" s="10" t="s">
        <v>13</v>
      </c>
      <c r="H182" s="12">
        <v>11251.27</v>
      </c>
      <c r="I182" s="13">
        <v>11251.27</v>
      </c>
    </row>
    <row r="183" spans="1:9" ht="15" customHeight="1" x14ac:dyDescent="0.25">
      <c r="A183" s="10">
        <v>640</v>
      </c>
      <c r="B183" s="10" t="s">
        <v>432</v>
      </c>
      <c r="C183" s="10" t="s">
        <v>433</v>
      </c>
      <c r="D183" s="10" t="s">
        <v>11</v>
      </c>
      <c r="E183" s="10" t="s">
        <v>434</v>
      </c>
      <c r="F183" s="11">
        <v>200</v>
      </c>
      <c r="G183" s="10" t="s">
        <v>13</v>
      </c>
      <c r="H183" s="12">
        <v>10551.6</v>
      </c>
      <c r="I183" s="13">
        <v>10551.6</v>
      </c>
    </row>
    <row r="184" spans="1:9" ht="15" customHeight="1" x14ac:dyDescent="0.25">
      <c r="A184" s="10">
        <v>641</v>
      </c>
      <c r="B184" s="10" t="s">
        <v>435</v>
      </c>
      <c r="C184" s="10" t="s">
        <v>436</v>
      </c>
      <c r="D184" s="10" t="s">
        <v>11</v>
      </c>
      <c r="E184" s="10" t="s">
        <v>434</v>
      </c>
      <c r="F184" s="11">
        <v>1</v>
      </c>
      <c r="G184" s="10" t="s">
        <v>13</v>
      </c>
      <c r="H184" s="12">
        <v>47.41</v>
      </c>
      <c r="I184" s="13">
        <f>H184*1000</f>
        <v>47410</v>
      </c>
    </row>
    <row r="185" spans="1:9" ht="15" customHeight="1" x14ac:dyDescent="0.25">
      <c r="A185" s="10">
        <v>650</v>
      </c>
      <c r="B185" s="10" t="s">
        <v>437</v>
      </c>
      <c r="C185" s="10" t="s">
        <v>438</v>
      </c>
      <c r="D185" s="10" t="s">
        <v>58</v>
      </c>
      <c r="E185" s="10" t="s">
        <v>59</v>
      </c>
      <c r="F185" s="11">
        <v>5</v>
      </c>
      <c r="G185" s="10" t="s">
        <v>13</v>
      </c>
      <c r="H185" s="12">
        <v>468.1</v>
      </c>
      <c r="I185" s="13">
        <f>H185*4</f>
        <v>1872.4</v>
      </c>
    </row>
    <row r="186" spans="1:9" ht="15" customHeight="1" x14ac:dyDescent="0.25">
      <c r="A186" s="10">
        <v>653</v>
      </c>
      <c r="B186" s="10" t="s">
        <v>439</v>
      </c>
      <c r="C186" s="10" t="s">
        <v>440</v>
      </c>
      <c r="D186" s="10" t="s">
        <v>151</v>
      </c>
      <c r="E186" s="10" t="s">
        <v>441</v>
      </c>
      <c r="F186" s="11">
        <v>0.95</v>
      </c>
      <c r="G186" s="10" t="s">
        <v>13</v>
      </c>
      <c r="H186" s="12">
        <v>92.44</v>
      </c>
      <c r="I186" s="13">
        <f>H186*16</f>
        <v>1479.04</v>
      </c>
    </row>
    <row r="187" spans="1:9" ht="15" customHeight="1" x14ac:dyDescent="0.25">
      <c r="A187" s="10">
        <v>654</v>
      </c>
      <c r="B187" s="10" t="s">
        <v>442</v>
      </c>
      <c r="C187" s="10" t="s">
        <v>443</v>
      </c>
      <c r="D187" s="10" t="s">
        <v>151</v>
      </c>
      <c r="E187" s="10" t="s">
        <v>155</v>
      </c>
      <c r="F187" s="11">
        <v>0.95</v>
      </c>
      <c r="G187" s="10" t="s">
        <v>18</v>
      </c>
      <c r="H187" s="12">
        <v>115.47</v>
      </c>
      <c r="I187" s="13">
        <f>H187*16</f>
        <v>1847.52</v>
      </c>
    </row>
    <row r="188" spans="1:9" ht="15" customHeight="1" x14ac:dyDescent="0.25">
      <c r="A188" s="10">
        <v>655</v>
      </c>
      <c r="B188" s="10" t="s">
        <v>444</v>
      </c>
      <c r="C188" s="10" t="s">
        <v>445</v>
      </c>
      <c r="D188" s="10" t="s">
        <v>151</v>
      </c>
      <c r="E188" s="10" t="s">
        <v>441</v>
      </c>
      <c r="F188" s="11">
        <v>5</v>
      </c>
      <c r="G188" s="10" t="s">
        <v>13</v>
      </c>
      <c r="H188" s="12">
        <v>473.6</v>
      </c>
      <c r="I188" s="13">
        <f>H188*4</f>
        <v>1894.4</v>
      </c>
    </row>
    <row r="189" spans="1:9" ht="15" customHeight="1" x14ac:dyDescent="0.25">
      <c r="A189" s="10">
        <v>656</v>
      </c>
      <c r="B189" s="10" t="s">
        <v>446</v>
      </c>
      <c r="C189" s="10" t="s">
        <v>447</v>
      </c>
      <c r="D189" s="10" t="s">
        <v>164</v>
      </c>
      <c r="E189" s="10" t="s">
        <v>399</v>
      </c>
      <c r="F189" s="11">
        <v>16</v>
      </c>
      <c r="G189" s="10" t="s">
        <v>13</v>
      </c>
      <c r="H189" s="12">
        <v>2214.59</v>
      </c>
      <c r="I189" s="13">
        <v>2214.59</v>
      </c>
    </row>
    <row r="190" spans="1:9" ht="15" customHeight="1" x14ac:dyDescent="0.25">
      <c r="A190" s="10">
        <v>670</v>
      </c>
      <c r="B190" s="10" t="s">
        <v>448</v>
      </c>
      <c r="C190" s="10" t="s">
        <v>449</v>
      </c>
      <c r="D190" s="10" t="s">
        <v>24</v>
      </c>
      <c r="E190" s="10" t="s">
        <v>450</v>
      </c>
      <c r="F190" s="11">
        <v>0.31</v>
      </c>
      <c r="G190" s="10" t="s">
        <v>451</v>
      </c>
      <c r="H190" s="12">
        <v>52.68</v>
      </c>
      <c r="I190" s="13">
        <f>H190*24</f>
        <v>1264.32</v>
      </c>
    </row>
    <row r="191" spans="1:9" ht="15" customHeight="1" x14ac:dyDescent="0.25">
      <c r="A191" s="10">
        <v>673</v>
      </c>
      <c r="B191" s="10" t="s">
        <v>452</v>
      </c>
      <c r="C191" s="10" t="s">
        <v>453</v>
      </c>
      <c r="D191" s="10" t="s">
        <v>24</v>
      </c>
      <c r="E191" s="10" t="s">
        <v>454</v>
      </c>
      <c r="F191" s="11">
        <v>0.35</v>
      </c>
      <c r="G191" s="10" t="s">
        <v>13</v>
      </c>
      <c r="H191" s="12">
        <v>42.47</v>
      </c>
      <c r="I191" s="13">
        <f>H191*24</f>
        <v>1019.28</v>
      </c>
    </row>
    <row r="192" spans="1:9" ht="15" customHeight="1" x14ac:dyDescent="0.25">
      <c r="A192" s="10">
        <v>674</v>
      </c>
      <c r="B192" s="10" t="s">
        <v>455</v>
      </c>
      <c r="C192" s="10" t="s">
        <v>456</v>
      </c>
      <c r="D192" s="10" t="s">
        <v>11</v>
      </c>
      <c r="E192" s="10" t="s">
        <v>12</v>
      </c>
      <c r="F192" s="11">
        <v>19</v>
      </c>
      <c r="G192" s="10" t="s">
        <v>13</v>
      </c>
      <c r="H192" s="12">
        <v>912.64</v>
      </c>
      <c r="I192" s="13">
        <v>912.64</v>
      </c>
    </row>
    <row r="193" spans="1:9" ht="15" customHeight="1" x14ac:dyDescent="0.25">
      <c r="A193" s="10">
        <v>687</v>
      </c>
      <c r="B193" s="10" t="s">
        <v>457</v>
      </c>
      <c r="C193" s="10" t="s">
        <v>458</v>
      </c>
      <c r="D193" s="10" t="s">
        <v>151</v>
      </c>
      <c r="E193" s="10" t="s">
        <v>459</v>
      </c>
      <c r="F193" s="11">
        <v>1</v>
      </c>
      <c r="G193" s="10" t="s">
        <v>13</v>
      </c>
      <c r="H193" s="12">
        <v>65.760000000000005</v>
      </c>
      <c r="I193" s="13">
        <f>H193*1000</f>
        <v>65760</v>
      </c>
    </row>
    <row r="194" spans="1:9" ht="15" customHeight="1" x14ac:dyDescent="0.25">
      <c r="A194" s="10">
        <v>688</v>
      </c>
      <c r="B194" s="10" t="s">
        <v>460</v>
      </c>
      <c r="C194" s="10" t="s">
        <v>461</v>
      </c>
      <c r="D194" s="10" t="s">
        <v>151</v>
      </c>
      <c r="E194" s="10" t="s">
        <v>459</v>
      </c>
      <c r="F194" s="11">
        <v>200</v>
      </c>
      <c r="G194" s="10" t="s">
        <v>13</v>
      </c>
      <c r="H194" s="12">
        <v>14584.94</v>
      </c>
      <c r="I194" s="13">
        <v>14584.94</v>
      </c>
    </row>
    <row r="195" spans="1:9" ht="15" customHeight="1" x14ac:dyDescent="0.25">
      <c r="A195" s="10">
        <v>689</v>
      </c>
      <c r="B195" s="10" t="s">
        <v>462</v>
      </c>
      <c r="C195" s="10" t="s">
        <v>463</v>
      </c>
      <c r="D195" s="10" t="s">
        <v>151</v>
      </c>
      <c r="E195" s="10" t="s">
        <v>459</v>
      </c>
      <c r="F195" s="11">
        <v>19</v>
      </c>
      <c r="G195" s="10" t="s">
        <v>13</v>
      </c>
      <c r="H195" s="12">
        <v>1377.57</v>
      </c>
      <c r="I195" s="13">
        <v>1377.57</v>
      </c>
    </row>
    <row r="196" spans="1:9" ht="15" customHeight="1" x14ac:dyDescent="0.25">
      <c r="A196" s="10">
        <v>706</v>
      </c>
      <c r="B196" s="10" t="s">
        <v>464</v>
      </c>
      <c r="C196" s="10" t="s">
        <v>465</v>
      </c>
      <c r="D196" s="10" t="s">
        <v>31</v>
      </c>
      <c r="E196" s="10" t="s">
        <v>466</v>
      </c>
      <c r="F196" s="11">
        <v>19</v>
      </c>
      <c r="G196" s="10" t="s">
        <v>13</v>
      </c>
      <c r="H196" s="12">
        <v>9626.73</v>
      </c>
      <c r="I196" s="13">
        <v>9626.73</v>
      </c>
    </row>
    <row r="197" spans="1:9" ht="15" customHeight="1" x14ac:dyDescent="0.25">
      <c r="A197" s="10">
        <v>707</v>
      </c>
      <c r="B197" s="10" t="s">
        <v>467</v>
      </c>
      <c r="C197" s="10" t="s">
        <v>468</v>
      </c>
      <c r="D197" s="10" t="s">
        <v>31</v>
      </c>
      <c r="E197" s="10" t="s">
        <v>466</v>
      </c>
      <c r="F197" s="11">
        <v>200</v>
      </c>
      <c r="G197" s="10" t="s">
        <v>13</v>
      </c>
      <c r="H197" s="12">
        <v>100241.53</v>
      </c>
      <c r="I197" s="13">
        <v>100241.53</v>
      </c>
    </row>
    <row r="198" spans="1:9" ht="15" customHeight="1" x14ac:dyDescent="0.25">
      <c r="A198" s="10">
        <v>709</v>
      </c>
      <c r="B198" s="10" t="s">
        <v>469</v>
      </c>
      <c r="C198" s="10" t="s">
        <v>470</v>
      </c>
      <c r="D198" s="10" t="s">
        <v>31</v>
      </c>
      <c r="E198" s="10" t="s">
        <v>471</v>
      </c>
      <c r="F198" s="11">
        <v>19</v>
      </c>
      <c r="G198" s="10" t="s">
        <v>13</v>
      </c>
      <c r="H198" s="12">
        <v>4465.79</v>
      </c>
      <c r="I198" s="13">
        <v>4465.79</v>
      </c>
    </row>
    <row r="199" spans="1:9" ht="15" customHeight="1" x14ac:dyDescent="0.25">
      <c r="A199" s="10">
        <v>725</v>
      </c>
      <c r="B199" s="10" t="s">
        <v>472</v>
      </c>
      <c r="C199" s="10" t="s">
        <v>473</v>
      </c>
      <c r="D199" s="10" t="s">
        <v>31</v>
      </c>
      <c r="E199" s="10" t="s">
        <v>96</v>
      </c>
      <c r="F199" s="11">
        <v>19</v>
      </c>
      <c r="G199" s="10" t="s">
        <v>13</v>
      </c>
      <c r="H199" s="12">
        <v>1994.22</v>
      </c>
      <c r="I199" s="13">
        <v>1994.22</v>
      </c>
    </row>
    <row r="200" spans="1:9" ht="15" customHeight="1" x14ac:dyDescent="0.25">
      <c r="A200" s="10">
        <v>726</v>
      </c>
      <c r="B200" s="10" t="s">
        <v>474</v>
      </c>
      <c r="C200" s="10" t="s">
        <v>475</v>
      </c>
      <c r="D200" s="10" t="s">
        <v>31</v>
      </c>
      <c r="E200" s="10" t="s">
        <v>96</v>
      </c>
      <c r="F200" s="11">
        <v>200</v>
      </c>
      <c r="G200" s="10" t="s">
        <v>13</v>
      </c>
      <c r="H200" s="12">
        <v>21092.92</v>
      </c>
      <c r="I200" s="13">
        <v>21092.92</v>
      </c>
    </row>
    <row r="201" spans="1:9" ht="15" customHeight="1" x14ac:dyDescent="0.25">
      <c r="A201" s="10">
        <v>729</v>
      </c>
      <c r="B201" s="10" t="s">
        <v>476</v>
      </c>
      <c r="C201" s="10" t="s">
        <v>477</v>
      </c>
      <c r="D201" s="10" t="s">
        <v>164</v>
      </c>
      <c r="E201" s="10" t="s">
        <v>200</v>
      </c>
      <c r="F201" s="11">
        <v>3.5</v>
      </c>
      <c r="G201" s="10" t="s">
        <v>13</v>
      </c>
      <c r="H201" s="12">
        <v>468</v>
      </c>
      <c r="I201" s="13">
        <v>468</v>
      </c>
    </row>
    <row r="202" spans="1:9" ht="15" customHeight="1" x14ac:dyDescent="0.25">
      <c r="A202" s="10">
        <v>736</v>
      </c>
      <c r="B202" s="10" t="s">
        <v>478</v>
      </c>
      <c r="C202" s="10" t="s">
        <v>479</v>
      </c>
      <c r="D202" s="10" t="s">
        <v>31</v>
      </c>
      <c r="E202" s="10" t="s">
        <v>344</v>
      </c>
      <c r="F202" s="11">
        <v>19</v>
      </c>
      <c r="G202" s="10" t="s">
        <v>13</v>
      </c>
      <c r="H202" s="12">
        <v>3052.77</v>
      </c>
      <c r="I202" s="13">
        <v>3052.77</v>
      </c>
    </row>
    <row r="203" spans="1:9" ht="15" customHeight="1" x14ac:dyDescent="0.25">
      <c r="A203" s="10">
        <v>738</v>
      </c>
      <c r="B203" s="10" t="s">
        <v>480</v>
      </c>
      <c r="C203" s="10" t="s">
        <v>481</v>
      </c>
      <c r="D203" s="10" t="s">
        <v>164</v>
      </c>
      <c r="E203" s="10" t="s">
        <v>399</v>
      </c>
      <c r="F203" s="11">
        <v>0.42500000000000004</v>
      </c>
      <c r="G203" s="10" t="s">
        <v>13</v>
      </c>
      <c r="H203" s="12">
        <v>69.17</v>
      </c>
      <c r="I203" s="13">
        <f>H203*24</f>
        <v>1660.08</v>
      </c>
    </row>
    <row r="204" spans="1:9" ht="15" customHeight="1" x14ac:dyDescent="0.25">
      <c r="A204" s="10">
        <v>758</v>
      </c>
      <c r="B204" s="10" t="s">
        <v>482</v>
      </c>
      <c r="C204" s="10" t="s">
        <v>483</v>
      </c>
      <c r="D204" s="10" t="s">
        <v>164</v>
      </c>
      <c r="E204" s="10" t="s">
        <v>200</v>
      </c>
      <c r="F204" s="11">
        <v>7</v>
      </c>
      <c r="G204" s="10" t="s">
        <v>18</v>
      </c>
      <c r="H204" s="12">
        <v>882.56</v>
      </c>
      <c r="I204" s="13">
        <v>882.56</v>
      </c>
    </row>
    <row r="205" spans="1:9" ht="15" customHeight="1" x14ac:dyDescent="0.25">
      <c r="A205" s="10">
        <v>759</v>
      </c>
      <c r="B205" s="10" t="s">
        <v>484</v>
      </c>
      <c r="C205" s="10" t="s">
        <v>485</v>
      </c>
      <c r="D205" s="10" t="s">
        <v>164</v>
      </c>
      <c r="E205" s="10" t="s">
        <v>200</v>
      </c>
      <c r="F205" s="11">
        <v>16</v>
      </c>
      <c r="G205" s="10" t="s">
        <v>18</v>
      </c>
      <c r="H205" s="12">
        <v>1960.16</v>
      </c>
      <c r="I205" s="13">
        <v>1960.16</v>
      </c>
    </row>
    <row r="206" spans="1:9" ht="15" customHeight="1" x14ac:dyDescent="0.25">
      <c r="A206" s="10">
        <v>765</v>
      </c>
      <c r="B206" s="10" t="s">
        <v>486</v>
      </c>
      <c r="C206" s="10" t="s">
        <v>487</v>
      </c>
      <c r="D206" s="10" t="s">
        <v>31</v>
      </c>
      <c r="E206" s="10" t="s">
        <v>488</v>
      </c>
      <c r="F206" s="11">
        <v>200</v>
      </c>
      <c r="G206" s="10" t="s">
        <v>18</v>
      </c>
      <c r="H206" s="12">
        <v>55672.01</v>
      </c>
      <c r="I206" s="13">
        <v>55672.01</v>
      </c>
    </row>
    <row r="207" spans="1:9" ht="15" customHeight="1" x14ac:dyDescent="0.25">
      <c r="A207" s="10">
        <v>766</v>
      </c>
      <c r="B207" s="10" t="s">
        <v>489</v>
      </c>
      <c r="C207" s="10" t="s">
        <v>490</v>
      </c>
      <c r="D207" s="10" t="s">
        <v>31</v>
      </c>
      <c r="E207" s="10" t="s">
        <v>491</v>
      </c>
      <c r="F207" s="11">
        <v>200</v>
      </c>
      <c r="G207" s="10" t="s">
        <v>13</v>
      </c>
      <c r="H207" s="12">
        <v>84812.66</v>
      </c>
      <c r="I207" s="13">
        <v>84812.66</v>
      </c>
    </row>
    <row r="208" spans="1:9" ht="15" customHeight="1" x14ac:dyDescent="0.25">
      <c r="A208" s="10">
        <v>767</v>
      </c>
      <c r="B208" s="10" t="s">
        <v>492</v>
      </c>
      <c r="C208" s="10" t="s">
        <v>493</v>
      </c>
      <c r="D208" s="10" t="s">
        <v>31</v>
      </c>
      <c r="E208" s="10" t="s">
        <v>491</v>
      </c>
      <c r="F208" s="11">
        <v>19</v>
      </c>
      <c r="G208" s="10" t="s">
        <v>13</v>
      </c>
      <c r="H208" s="12">
        <v>7220.57</v>
      </c>
      <c r="I208" s="13">
        <v>7220.57</v>
      </c>
    </row>
    <row r="209" spans="1:9" ht="15" customHeight="1" x14ac:dyDescent="0.25">
      <c r="A209" s="10">
        <v>770</v>
      </c>
      <c r="B209" s="10" t="s">
        <v>494</v>
      </c>
      <c r="C209" s="10" t="s">
        <v>495</v>
      </c>
      <c r="D209" s="10" t="s">
        <v>31</v>
      </c>
      <c r="E209" s="10" t="s">
        <v>496</v>
      </c>
      <c r="F209" s="11">
        <v>19</v>
      </c>
      <c r="G209" s="10" t="s">
        <v>13</v>
      </c>
      <c r="H209" s="12">
        <v>8350.8700000000008</v>
      </c>
      <c r="I209" s="13">
        <v>8350.8700000000008</v>
      </c>
    </row>
    <row r="210" spans="1:9" ht="15" customHeight="1" x14ac:dyDescent="0.25">
      <c r="A210" s="10">
        <v>771</v>
      </c>
      <c r="B210" s="10" t="s">
        <v>497</v>
      </c>
      <c r="C210" s="10" t="s">
        <v>498</v>
      </c>
      <c r="D210" s="10" t="s">
        <v>31</v>
      </c>
      <c r="E210" s="10" t="s">
        <v>496</v>
      </c>
      <c r="F210" s="11">
        <v>200</v>
      </c>
      <c r="G210" s="10" t="s">
        <v>13</v>
      </c>
      <c r="H210" s="12">
        <v>88030.1</v>
      </c>
      <c r="I210" s="13">
        <v>88030.1</v>
      </c>
    </row>
    <row r="211" spans="1:9" ht="15" customHeight="1" x14ac:dyDescent="0.25">
      <c r="A211" s="10">
        <v>776</v>
      </c>
      <c r="B211" s="10" t="s">
        <v>499</v>
      </c>
      <c r="C211" s="10" t="s">
        <v>500</v>
      </c>
      <c r="D211" s="10" t="s">
        <v>31</v>
      </c>
      <c r="E211" s="10" t="s">
        <v>96</v>
      </c>
      <c r="F211" s="11">
        <v>200</v>
      </c>
      <c r="G211" s="10" t="s">
        <v>13</v>
      </c>
      <c r="H211" s="12">
        <v>20920.689999999999</v>
      </c>
      <c r="I211" s="13">
        <v>20920.689999999999</v>
      </c>
    </row>
    <row r="212" spans="1:9" ht="15" customHeight="1" x14ac:dyDescent="0.25">
      <c r="A212" s="10">
        <v>781</v>
      </c>
      <c r="B212" s="10" t="s">
        <v>501</v>
      </c>
      <c r="C212" s="10" t="s">
        <v>502</v>
      </c>
      <c r="D212" s="10" t="s">
        <v>164</v>
      </c>
      <c r="E212" s="10" t="s">
        <v>399</v>
      </c>
      <c r="F212" s="11">
        <v>170</v>
      </c>
      <c r="G212" s="10" t="s">
        <v>13</v>
      </c>
      <c r="H212" s="12">
        <v>23800.959999999999</v>
      </c>
      <c r="I212" s="13">
        <v>23800.959999999999</v>
      </c>
    </row>
    <row r="213" spans="1:9" ht="15" customHeight="1" x14ac:dyDescent="0.25">
      <c r="A213" s="10">
        <v>809</v>
      </c>
      <c r="B213" s="10" t="s">
        <v>503</v>
      </c>
      <c r="C213" s="10" t="s">
        <v>504</v>
      </c>
      <c r="D213" s="10" t="s">
        <v>16</v>
      </c>
      <c r="E213" s="10" t="s">
        <v>28</v>
      </c>
      <c r="F213" s="11">
        <v>0.95</v>
      </c>
      <c r="G213" s="10" t="s">
        <v>18</v>
      </c>
      <c r="H213" s="12">
        <v>106.1</v>
      </c>
      <c r="I213" s="13">
        <f>H213*15</f>
        <v>1591.5</v>
      </c>
    </row>
    <row r="214" spans="1:9" ht="15" customHeight="1" x14ac:dyDescent="0.25">
      <c r="A214" s="10">
        <v>810</v>
      </c>
      <c r="B214" s="10" t="s">
        <v>505</v>
      </c>
      <c r="C214" s="10" t="s">
        <v>506</v>
      </c>
      <c r="D214" s="10" t="s">
        <v>16</v>
      </c>
      <c r="E214" s="10" t="s">
        <v>28</v>
      </c>
      <c r="F214" s="11">
        <v>5</v>
      </c>
      <c r="G214" s="10" t="s">
        <v>18</v>
      </c>
      <c r="H214" s="12">
        <v>556.6</v>
      </c>
      <c r="I214" s="13">
        <f>H214*4</f>
        <v>2226.4</v>
      </c>
    </row>
    <row r="215" spans="1:9" ht="15" customHeight="1" x14ac:dyDescent="0.25">
      <c r="A215" s="10">
        <v>811</v>
      </c>
      <c r="B215" s="10" t="s">
        <v>507</v>
      </c>
      <c r="C215" s="10" t="s">
        <v>508</v>
      </c>
      <c r="D215" s="10" t="s">
        <v>16</v>
      </c>
      <c r="E215" s="10" t="s">
        <v>28</v>
      </c>
      <c r="F215" s="11">
        <v>0.95</v>
      </c>
      <c r="G215" s="10" t="s">
        <v>18</v>
      </c>
      <c r="H215" s="12">
        <v>106.02</v>
      </c>
      <c r="I215" s="13">
        <f>H215*15</f>
        <v>1590.3</v>
      </c>
    </row>
    <row r="216" spans="1:9" ht="15" customHeight="1" x14ac:dyDescent="0.25">
      <c r="A216" s="10">
        <v>812</v>
      </c>
      <c r="B216" s="10" t="s">
        <v>509</v>
      </c>
      <c r="C216" s="10" t="s">
        <v>510</v>
      </c>
      <c r="D216" s="10" t="s">
        <v>16</v>
      </c>
      <c r="E216" s="10" t="s">
        <v>28</v>
      </c>
      <c r="F216" s="11">
        <v>5</v>
      </c>
      <c r="G216" s="10" t="s">
        <v>18</v>
      </c>
      <c r="H216" s="12">
        <v>552.80999999999995</v>
      </c>
      <c r="I216" s="13">
        <f>H216*4</f>
        <v>2211.2399999999998</v>
      </c>
    </row>
    <row r="217" spans="1:9" ht="15" customHeight="1" x14ac:dyDescent="0.25">
      <c r="A217" s="10">
        <v>813</v>
      </c>
      <c r="B217" s="10" t="s">
        <v>511</v>
      </c>
      <c r="C217" s="10" t="s">
        <v>512</v>
      </c>
      <c r="D217" s="10" t="s">
        <v>16</v>
      </c>
      <c r="E217" s="10" t="s">
        <v>28</v>
      </c>
      <c r="F217" s="11">
        <v>19</v>
      </c>
      <c r="G217" s="10" t="s">
        <v>18</v>
      </c>
      <c r="H217" s="12">
        <v>2019.52</v>
      </c>
      <c r="I217" s="13">
        <v>2019.52</v>
      </c>
    </row>
    <row r="218" spans="1:9" ht="15" customHeight="1" x14ac:dyDescent="0.25">
      <c r="A218" s="10">
        <v>814</v>
      </c>
      <c r="B218" s="10" t="s">
        <v>513</v>
      </c>
      <c r="C218" s="10" t="s">
        <v>514</v>
      </c>
      <c r="D218" s="10" t="s">
        <v>16</v>
      </c>
      <c r="E218" s="10" t="s">
        <v>28</v>
      </c>
      <c r="F218" s="11">
        <v>200</v>
      </c>
      <c r="G218" s="10" t="s">
        <v>18</v>
      </c>
      <c r="H218" s="12">
        <v>20975.48</v>
      </c>
      <c r="I218" s="13">
        <v>20975.48</v>
      </c>
    </row>
    <row r="219" spans="1:9" ht="15" customHeight="1" x14ac:dyDescent="0.25">
      <c r="A219" s="10">
        <v>816</v>
      </c>
      <c r="B219" s="10" t="s">
        <v>515</v>
      </c>
      <c r="C219" s="10" t="s">
        <v>516</v>
      </c>
      <c r="D219" s="10" t="s">
        <v>16</v>
      </c>
      <c r="E219" s="10" t="s">
        <v>28</v>
      </c>
      <c r="F219" s="11">
        <v>19</v>
      </c>
      <c r="G219" s="10" t="s">
        <v>18</v>
      </c>
      <c r="H219" s="12">
        <v>2017.98</v>
      </c>
      <c r="I219" s="13">
        <v>2017.98</v>
      </c>
    </row>
    <row r="220" spans="1:9" ht="15" customHeight="1" x14ac:dyDescent="0.25">
      <c r="A220" s="10">
        <v>822</v>
      </c>
      <c r="B220" s="10" t="s">
        <v>517</v>
      </c>
      <c r="C220" s="10" t="s">
        <v>518</v>
      </c>
      <c r="D220" s="10" t="s">
        <v>16</v>
      </c>
      <c r="E220" s="10" t="s">
        <v>519</v>
      </c>
      <c r="F220" s="11">
        <v>200</v>
      </c>
      <c r="G220" s="10" t="s">
        <v>18</v>
      </c>
      <c r="H220" s="12">
        <v>21028.12</v>
      </c>
      <c r="I220" s="13">
        <v>21028.12</v>
      </c>
    </row>
    <row r="221" spans="1:9" ht="15" customHeight="1" x14ac:dyDescent="0.25">
      <c r="A221" s="10">
        <v>823</v>
      </c>
      <c r="B221" s="10" t="s">
        <v>520</v>
      </c>
      <c r="C221" s="10" t="s">
        <v>521</v>
      </c>
      <c r="D221" s="10" t="s">
        <v>31</v>
      </c>
      <c r="E221" s="10" t="s">
        <v>96</v>
      </c>
      <c r="F221" s="11">
        <v>19</v>
      </c>
      <c r="G221" s="10" t="s">
        <v>13</v>
      </c>
      <c r="H221" s="12">
        <v>1977.63</v>
      </c>
      <c r="I221" s="13">
        <v>1977.63</v>
      </c>
    </row>
    <row r="222" spans="1:9" ht="15" customHeight="1" x14ac:dyDescent="0.25">
      <c r="A222" s="10">
        <v>824</v>
      </c>
      <c r="B222" s="10" t="s">
        <v>522</v>
      </c>
      <c r="C222" s="10" t="s">
        <v>523</v>
      </c>
      <c r="D222" s="10" t="s">
        <v>16</v>
      </c>
      <c r="E222" s="10" t="s">
        <v>28</v>
      </c>
      <c r="F222" s="11">
        <v>5</v>
      </c>
      <c r="G222" s="10" t="s">
        <v>18</v>
      </c>
      <c r="H222" s="12">
        <v>555.33000000000004</v>
      </c>
      <c r="I222" s="13">
        <f>H222*4</f>
        <v>2221.3200000000002</v>
      </c>
    </row>
    <row r="223" spans="1:9" ht="15" customHeight="1" x14ac:dyDescent="0.25">
      <c r="A223" s="10">
        <v>825</v>
      </c>
      <c r="B223" s="10" t="s">
        <v>524</v>
      </c>
      <c r="C223" s="10" t="s">
        <v>525</v>
      </c>
      <c r="D223" s="10" t="s">
        <v>16</v>
      </c>
      <c r="E223" s="10" t="s">
        <v>28</v>
      </c>
      <c r="F223" s="11">
        <v>0.95</v>
      </c>
      <c r="G223" s="10" t="s">
        <v>18</v>
      </c>
      <c r="H223" s="12">
        <v>105.93</v>
      </c>
      <c r="I223" s="13">
        <f>H223*15</f>
        <v>1588.95</v>
      </c>
    </row>
    <row r="224" spans="1:9" ht="15" customHeight="1" x14ac:dyDescent="0.25">
      <c r="A224" s="10">
        <v>827</v>
      </c>
      <c r="B224" s="10" t="s">
        <v>526</v>
      </c>
      <c r="C224" s="10" t="s">
        <v>527</v>
      </c>
      <c r="D224" s="10" t="s">
        <v>16</v>
      </c>
      <c r="E224" s="10" t="s">
        <v>519</v>
      </c>
      <c r="F224" s="11">
        <v>0.95</v>
      </c>
      <c r="G224" s="10" t="s">
        <v>18</v>
      </c>
      <c r="H224" s="12">
        <v>102.78</v>
      </c>
      <c r="I224" s="13">
        <f>H224*15</f>
        <v>1541.7</v>
      </c>
    </row>
    <row r="225" spans="1:9" ht="15" customHeight="1" x14ac:dyDescent="0.25">
      <c r="A225" s="10">
        <v>831</v>
      </c>
      <c r="B225" s="10" t="s">
        <v>528</v>
      </c>
      <c r="C225" s="10" t="s">
        <v>529</v>
      </c>
      <c r="D225" s="10" t="s">
        <v>24</v>
      </c>
      <c r="E225" s="10" t="s">
        <v>530</v>
      </c>
      <c r="F225" s="11">
        <v>0.25</v>
      </c>
      <c r="G225" s="10" t="s">
        <v>18</v>
      </c>
      <c r="H225" s="12">
        <v>41.26</v>
      </c>
      <c r="I225" s="13">
        <f>H225*6</f>
        <v>247.56</v>
      </c>
    </row>
    <row r="226" spans="1:9" ht="15" customHeight="1" x14ac:dyDescent="0.25">
      <c r="A226" s="10">
        <v>833</v>
      </c>
      <c r="B226" s="10" t="s">
        <v>531</v>
      </c>
      <c r="C226" s="10" t="s">
        <v>532</v>
      </c>
      <c r="D226" s="10" t="s">
        <v>16</v>
      </c>
      <c r="E226" s="10" t="s">
        <v>28</v>
      </c>
      <c r="F226" s="11">
        <v>19</v>
      </c>
      <c r="G226" s="10" t="s">
        <v>18</v>
      </c>
      <c r="H226" s="12">
        <v>2014.73</v>
      </c>
      <c r="I226" s="13">
        <v>2014.73</v>
      </c>
    </row>
    <row r="227" spans="1:9" ht="15" customHeight="1" x14ac:dyDescent="0.25">
      <c r="A227" s="10">
        <v>835</v>
      </c>
      <c r="B227" s="10" t="s">
        <v>533</v>
      </c>
      <c r="C227" s="10" t="s">
        <v>534</v>
      </c>
      <c r="D227" s="10" t="s">
        <v>16</v>
      </c>
      <c r="E227" s="10" t="s">
        <v>519</v>
      </c>
      <c r="F227" s="11">
        <v>19</v>
      </c>
      <c r="G227" s="10" t="s">
        <v>18</v>
      </c>
      <c r="H227" s="12">
        <v>1962.24</v>
      </c>
      <c r="I227" s="13">
        <v>1962.24</v>
      </c>
    </row>
    <row r="228" spans="1:9" ht="15" customHeight="1" x14ac:dyDescent="0.25">
      <c r="A228" s="10">
        <v>837</v>
      </c>
      <c r="B228" s="10" t="s">
        <v>535</v>
      </c>
      <c r="C228" s="10" t="s">
        <v>536</v>
      </c>
      <c r="D228" s="10" t="s">
        <v>16</v>
      </c>
      <c r="E228" s="10" t="s">
        <v>28</v>
      </c>
      <c r="F228" s="11">
        <v>19</v>
      </c>
      <c r="G228" s="10" t="s">
        <v>18</v>
      </c>
      <c r="H228" s="12">
        <v>2007.48</v>
      </c>
      <c r="I228" s="13">
        <v>2007.48</v>
      </c>
    </row>
    <row r="229" spans="1:9" ht="15" customHeight="1" x14ac:dyDescent="0.25">
      <c r="A229" s="10">
        <v>838</v>
      </c>
      <c r="B229" s="10" t="s">
        <v>537</v>
      </c>
      <c r="C229" s="10" t="s">
        <v>538</v>
      </c>
      <c r="D229" s="10" t="s">
        <v>16</v>
      </c>
      <c r="E229" s="10" t="s">
        <v>28</v>
      </c>
      <c r="F229" s="11">
        <v>200</v>
      </c>
      <c r="G229" s="10" t="s">
        <v>18</v>
      </c>
      <c r="H229" s="12">
        <v>20848.95</v>
      </c>
      <c r="I229" s="13">
        <v>20848.95</v>
      </c>
    </row>
    <row r="230" spans="1:9" ht="15" customHeight="1" x14ac:dyDescent="0.25">
      <c r="A230" s="10">
        <v>858</v>
      </c>
      <c r="B230" s="10" t="s">
        <v>539</v>
      </c>
      <c r="C230" s="10" t="s">
        <v>540</v>
      </c>
      <c r="D230" s="10" t="s">
        <v>58</v>
      </c>
      <c r="E230" s="10" t="s">
        <v>320</v>
      </c>
      <c r="F230" s="11">
        <v>0.95</v>
      </c>
      <c r="G230" s="10" t="s">
        <v>18</v>
      </c>
      <c r="H230" s="12">
        <v>88.26</v>
      </c>
      <c r="I230" s="13">
        <f>H230*16</f>
        <v>1412.16</v>
      </c>
    </row>
    <row r="231" spans="1:9" ht="15" customHeight="1" x14ac:dyDescent="0.25">
      <c r="A231" s="10">
        <v>889</v>
      </c>
      <c r="B231" s="10" t="s">
        <v>541</v>
      </c>
      <c r="C231" s="10" t="s">
        <v>542</v>
      </c>
      <c r="D231" s="10" t="s">
        <v>58</v>
      </c>
      <c r="E231" s="10" t="s">
        <v>543</v>
      </c>
      <c r="F231" s="11">
        <v>1</v>
      </c>
      <c r="G231" s="10" t="s">
        <v>13</v>
      </c>
      <c r="H231" s="12">
        <v>158.75</v>
      </c>
      <c r="I231" s="13">
        <f>H231*1000</f>
        <v>158750</v>
      </c>
    </row>
    <row r="232" spans="1:9" ht="15" customHeight="1" x14ac:dyDescent="0.25">
      <c r="A232" s="10">
        <v>897</v>
      </c>
      <c r="B232" s="10" t="s">
        <v>544</v>
      </c>
      <c r="C232" s="10" t="s">
        <v>545</v>
      </c>
      <c r="D232" s="10" t="s">
        <v>16</v>
      </c>
      <c r="E232" s="10" t="s">
        <v>546</v>
      </c>
      <c r="F232" s="11">
        <v>0.95</v>
      </c>
      <c r="G232" s="10" t="s">
        <v>18</v>
      </c>
      <c r="H232" s="12">
        <v>136.91999999999999</v>
      </c>
      <c r="I232" s="13">
        <f>H232*15</f>
        <v>2053.7999999999997</v>
      </c>
    </row>
    <row r="233" spans="1:9" ht="15" customHeight="1" x14ac:dyDescent="0.25">
      <c r="A233" s="10">
        <v>898</v>
      </c>
      <c r="B233" s="10" t="s">
        <v>547</v>
      </c>
      <c r="C233" s="10" t="s">
        <v>548</v>
      </c>
      <c r="D233" s="10" t="s">
        <v>16</v>
      </c>
      <c r="E233" s="10" t="s">
        <v>546</v>
      </c>
      <c r="F233" s="11">
        <v>19</v>
      </c>
      <c r="G233" s="10" t="s">
        <v>13</v>
      </c>
      <c r="H233" s="12">
        <v>2705.2</v>
      </c>
      <c r="I233" s="13">
        <v>2705.2</v>
      </c>
    </row>
    <row r="234" spans="1:9" ht="15" customHeight="1" x14ac:dyDescent="0.25">
      <c r="A234" s="10">
        <v>899</v>
      </c>
      <c r="B234" s="10" t="s">
        <v>549</v>
      </c>
      <c r="C234" s="10" t="s">
        <v>550</v>
      </c>
      <c r="D234" s="10" t="s">
        <v>16</v>
      </c>
      <c r="E234" s="10" t="s">
        <v>546</v>
      </c>
      <c r="F234" s="11">
        <v>200</v>
      </c>
      <c r="G234" s="10" t="s">
        <v>13</v>
      </c>
      <c r="H234" s="12">
        <v>28167.87</v>
      </c>
      <c r="I234" s="13">
        <v>28167.87</v>
      </c>
    </row>
    <row r="235" spans="1:9" ht="15" customHeight="1" x14ac:dyDescent="0.25">
      <c r="A235" s="10">
        <v>902</v>
      </c>
      <c r="B235" s="10" t="s">
        <v>551</v>
      </c>
      <c r="C235" s="10" t="s">
        <v>552</v>
      </c>
      <c r="D235" s="10" t="s">
        <v>151</v>
      </c>
      <c r="E235" s="10" t="s">
        <v>152</v>
      </c>
      <c r="F235" s="11">
        <v>19</v>
      </c>
      <c r="G235" s="10" t="s">
        <v>13</v>
      </c>
      <c r="H235" s="12">
        <v>2261.34</v>
      </c>
      <c r="I235" s="13">
        <v>2261.34</v>
      </c>
    </row>
    <row r="236" spans="1:9" ht="15" customHeight="1" x14ac:dyDescent="0.25">
      <c r="A236" s="10">
        <v>903</v>
      </c>
      <c r="B236" s="10" t="s">
        <v>553</v>
      </c>
      <c r="C236" s="10" t="s">
        <v>554</v>
      </c>
      <c r="D236" s="10" t="s">
        <v>151</v>
      </c>
      <c r="E236" s="10" t="s">
        <v>152</v>
      </c>
      <c r="F236" s="11">
        <v>200</v>
      </c>
      <c r="G236" s="10" t="s">
        <v>13</v>
      </c>
      <c r="H236" s="12">
        <v>23683.84</v>
      </c>
      <c r="I236" s="13">
        <v>23683.84</v>
      </c>
    </row>
    <row r="237" spans="1:9" ht="15" customHeight="1" x14ac:dyDescent="0.25">
      <c r="A237" s="10">
        <v>904</v>
      </c>
      <c r="B237" s="10" t="s">
        <v>555</v>
      </c>
      <c r="C237" s="10" t="s">
        <v>556</v>
      </c>
      <c r="D237" s="10" t="s">
        <v>151</v>
      </c>
      <c r="E237" s="10" t="s">
        <v>155</v>
      </c>
      <c r="F237" s="11">
        <v>1</v>
      </c>
      <c r="G237" s="10" t="s">
        <v>13</v>
      </c>
      <c r="H237" s="12">
        <v>115.36</v>
      </c>
      <c r="I237" s="13">
        <f>H237*1000</f>
        <v>115360</v>
      </c>
    </row>
    <row r="238" spans="1:9" ht="15" customHeight="1" x14ac:dyDescent="0.25">
      <c r="A238" s="10">
        <v>960</v>
      </c>
      <c r="B238" s="10" t="s">
        <v>557</v>
      </c>
      <c r="C238" s="10" t="s">
        <v>558</v>
      </c>
      <c r="D238" s="10" t="s">
        <v>151</v>
      </c>
      <c r="E238" s="10" t="s">
        <v>441</v>
      </c>
      <c r="F238" s="11">
        <v>19</v>
      </c>
      <c r="G238" s="10" t="s">
        <v>13</v>
      </c>
      <c r="H238" s="12">
        <v>1734.71</v>
      </c>
      <c r="I238" s="13">
        <v>1734.71</v>
      </c>
    </row>
    <row r="239" spans="1:9" ht="15" customHeight="1" x14ac:dyDescent="0.25">
      <c r="A239" s="10">
        <v>961</v>
      </c>
      <c r="B239" s="10" t="s">
        <v>559</v>
      </c>
      <c r="C239" s="10" t="s">
        <v>560</v>
      </c>
      <c r="D239" s="10" t="s">
        <v>151</v>
      </c>
      <c r="E239" s="10" t="s">
        <v>441</v>
      </c>
      <c r="F239" s="11">
        <v>200</v>
      </c>
      <c r="G239" s="10" t="s">
        <v>13</v>
      </c>
      <c r="H239" s="12">
        <v>18166.23</v>
      </c>
      <c r="I239" s="13">
        <v>18166.23</v>
      </c>
    </row>
    <row r="240" spans="1:9" ht="15" customHeight="1" x14ac:dyDescent="0.25">
      <c r="A240" s="10">
        <v>1012</v>
      </c>
      <c r="B240" s="10" t="s">
        <v>561</v>
      </c>
      <c r="C240" s="10" t="s">
        <v>562</v>
      </c>
      <c r="D240" s="10" t="s">
        <v>563</v>
      </c>
      <c r="E240" s="10" t="s">
        <v>564</v>
      </c>
      <c r="F240" s="11">
        <v>19</v>
      </c>
      <c r="G240" s="10" t="s">
        <v>18</v>
      </c>
      <c r="H240" s="12">
        <v>1979.93</v>
      </c>
      <c r="I240" s="13">
        <v>1979.93</v>
      </c>
    </row>
    <row r="241" spans="1:9" ht="15" customHeight="1" x14ac:dyDescent="0.25">
      <c r="A241" s="10">
        <v>1090</v>
      </c>
      <c r="B241" s="10" t="s">
        <v>565</v>
      </c>
      <c r="C241" s="10" t="s">
        <v>566</v>
      </c>
      <c r="D241" s="10" t="s">
        <v>164</v>
      </c>
      <c r="E241" s="10" t="s">
        <v>176</v>
      </c>
      <c r="F241" s="11">
        <v>7</v>
      </c>
      <c r="G241" s="10" t="s">
        <v>13</v>
      </c>
      <c r="H241" s="12">
        <v>792.14</v>
      </c>
      <c r="I241" s="13">
        <v>792.14</v>
      </c>
    </row>
    <row r="242" spans="1:9" ht="15" customHeight="1" x14ac:dyDescent="0.25">
      <c r="A242" s="10">
        <v>1091</v>
      </c>
      <c r="B242" s="10" t="s">
        <v>567</v>
      </c>
      <c r="C242" s="10" t="s">
        <v>568</v>
      </c>
      <c r="D242" s="10" t="s">
        <v>164</v>
      </c>
      <c r="E242" s="10" t="s">
        <v>176</v>
      </c>
      <c r="F242" s="11">
        <v>7</v>
      </c>
      <c r="G242" s="10" t="s">
        <v>13</v>
      </c>
      <c r="H242" s="12">
        <v>793.04</v>
      </c>
      <c r="I242" s="13">
        <v>793.04</v>
      </c>
    </row>
    <row r="243" spans="1:9" ht="15" customHeight="1" x14ac:dyDescent="0.25">
      <c r="A243" s="10">
        <v>1098</v>
      </c>
      <c r="B243" s="10" t="s">
        <v>569</v>
      </c>
      <c r="C243" s="10" t="s">
        <v>570</v>
      </c>
      <c r="D243" s="10" t="s">
        <v>11</v>
      </c>
      <c r="E243" s="10" t="s">
        <v>12</v>
      </c>
      <c r="F243" s="11">
        <v>200</v>
      </c>
      <c r="G243" s="10" t="s">
        <v>13</v>
      </c>
      <c r="H243" s="12">
        <v>9109.77</v>
      </c>
      <c r="I243" s="13">
        <v>9109.77</v>
      </c>
    </row>
    <row r="244" spans="1:9" ht="15" customHeight="1" x14ac:dyDescent="0.25">
      <c r="A244" s="10">
        <v>1099</v>
      </c>
      <c r="B244" s="10" t="s">
        <v>571</v>
      </c>
      <c r="C244" s="10" t="s">
        <v>572</v>
      </c>
      <c r="D244" s="10" t="s">
        <v>11</v>
      </c>
      <c r="E244" s="10" t="s">
        <v>12</v>
      </c>
      <c r="F244" s="11">
        <v>1</v>
      </c>
      <c r="G244" s="10" t="s">
        <v>13</v>
      </c>
      <c r="H244" s="12">
        <v>40.200000000000003</v>
      </c>
      <c r="I244" s="13">
        <f>H244*1000</f>
        <v>40200</v>
      </c>
    </row>
    <row r="245" spans="1:9" ht="15" customHeight="1" x14ac:dyDescent="0.25">
      <c r="A245" s="10">
        <v>1107</v>
      </c>
      <c r="B245" s="10" t="s">
        <v>573</v>
      </c>
      <c r="C245" s="10" t="s">
        <v>574</v>
      </c>
      <c r="D245" s="10" t="s">
        <v>58</v>
      </c>
      <c r="E245" s="10" t="s">
        <v>300</v>
      </c>
      <c r="F245" s="11">
        <v>19</v>
      </c>
      <c r="G245" s="10" t="s">
        <v>18</v>
      </c>
      <c r="H245" s="12">
        <v>4142.5</v>
      </c>
      <c r="I245" s="13">
        <v>4142.5</v>
      </c>
    </row>
    <row r="246" spans="1:9" ht="15" customHeight="1" x14ac:dyDescent="0.25">
      <c r="A246" s="10">
        <v>1108</v>
      </c>
      <c r="B246" s="10" t="s">
        <v>575</v>
      </c>
      <c r="C246" s="10" t="s">
        <v>576</v>
      </c>
      <c r="D246" s="10" t="s">
        <v>58</v>
      </c>
      <c r="E246" s="10" t="s">
        <v>300</v>
      </c>
      <c r="F246" s="11">
        <v>200</v>
      </c>
      <c r="G246" s="10" t="s">
        <v>13</v>
      </c>
      <c r="H246" s="12">
        <v>43508.17</v>
      </c>
      <c r="I246" s="13">
        <v>43508.17</v>
      </c>
    </row>
    <row r="247" spans="1:9" ht="15" customHeight="1" x14ac:dyDescent="0.25">
      <c r="A247" s="10">
        <v>1135</v>
      </c>
      <c r="B247" s="10" t="s">
        <v>577</v>
      </c>
      <c r="C247" s="10" t="s">
        <v>578</v>
      </c>
      <c r="D247" s="10" t="s">
        <v>58</v>
      </c>
      <c r="E247" s="10" t="s">
        <v>59</v>
      </c>
      <c r="F247" s="11">
        <v>1</v>
      </c>
      <c r="G247" s="10" t="s">
        <v>13</v>
      </c>
      <c r="H247" s="12">
        <v>81.92</v>
      </c>
      <c r="I247" s="13">
        <f>H247*1000</f>
        <v>81920</v>
      </c>
    </row>
    <row r="248" spans="1:9" ht="15" customHeight="1" x14ac:dyDescent="0.25">
      <c r="A248" s="10">
        <v>1139</v>
      </c>
      <c r="B248" s="10" t="s">
        <v>579</v>
      </c>
      <c r="C248" s="10" t="s">
        <v>580</v>
      </c>
      <c r="D248" s="10" t="s">
        <v>58</v>
      </c>
      <c r="E248" s="10" t="s">
        <v>325</v>
      </c>
      <c r="F248" s="11">
        <v>1</v>
      </c>
      <c r="G248" s="10" t="s">
        <v>13</v>
      </c>
      <c r="H248" s="12">
        <v>99.11</v>
      </c>
      <c r="I248" s="13">
        <f t="shared" ref="I248:I253" si="1">H248*1000</f>
        <v>99110</v>
      </c>
    </row>
    <row r="249" spans="1:9" ht="15" customHeight="1" x14ac:dyDescent="0.25">
      <c r="A249" s="10">
        <v>1140</v>
      </c>
      <c r="B249" s="10" t="s">
        <v>581</v>
      </c>
      <c r="C249" s="10" t="s">
        <v>582</v>
      </c>
      <c r="D249" s="10" t="s">
        <v>58</v>
      </c>
      <c r="E249" s="10" t="s">
        <v>59</v>
      </c>
      <c r="F249" s="11">
        <v>1</v>
      </c>
      <c r="G249" s="10" t="s">
        <v>13</v>
      </c>
      <c r="H249" s="12">
        <v>82.07</v>
      </c>
      <c r="I249" s="13">
        <f t="shared" si="1"/>
        <v>82070</v>
      </c>
    </row>
    <row r="250" spans="1:9" ht="15" customHeight="1" x14ac:dyDescent="0.25">
      <c r="A250" s="10">
        <v>1162</v>
      </c>
      <c r="B250" s="10" t="s">
        <v>583</v>
      </c>
      <c r="C250" s="10" t="s">
        <v>584</v>
      </c>
      <c r="D250" s="10" t="s">
        <v>16</v>
      </c>
      <c r="E250" s="10" t="s">
        <v>546</v>
      </c>
      <c r="F250" s="11">
        <v>1</v>
      </c>
      <c r="G250" s="10" t="s">
        <v>13</v>
      </c>
      <c r="H250" s="12">
        <v>134.65</v>
      </c>
      <c r="I250" s="13">
        <f t="shared" si="1"/>
        <v>134650</v>
      </c>
    </row>
    <row r="251" spans="1:9" ht="15" customHeight="1" x14ac:dyDescent="0.25">
      <c r="A251" s="10">
        <v>1167</v>
      </c>
      <c r="B251" s="10" t="s">
        <v>585</v>
      </c>
      <c r="C251" s="10" t="s">
        <v>586</v>
      </c>
      <c r="D251" s="10" t="s">
        <v>58</v>
      </c>
      <c r="E251" s="10" t="s">
        <v>587</v>
      </c>
      <c r="F251" s="11">
        <v>1</v>
      </c>
      <c r="G251" s="10" t="s">
        <v>13</v>
      </c>
      <c r="H251" s="12">
        <v>106.94</v>
      </c>
      <c r="I251" s="13">
        <f t="shared" si="1"/>
        <v>106940</v>
      </c>
    </row>
    <row r="252" spans="1:9" ht="15" customHeight="1" x14ac:dyDescent="0.25">
      <c r="A252" s="10">
        <v>1169</v>
      </c>
      <c r="B252" s="10" t="s">
        <v>588</v>
      </c>
      <c r="C252" s="10" t="s">
        <v>589</v>
      </c>
      <c r="D252" s="10" t="s">
        <v>31</v>
      </c>
      <c r="E252" s="10" t="s">
        <v>42</v>
      </c>
      <c r="F252" s="11">
        <v>1</v>
      </c>
      <c r="G252" s="10" t="s">
        <v>13</v>
      </c>
      <c r="H252" s="12">
        <v>89.83</v>
      </c>
      <c r="I252" s="13">
        <f t="shared" si="1"/>
        <v>89830</v>
      </c>
    </row>
    <row r="253" spans="1:9" ht="15" customHeight="1" x14ac:dyDescent="0.25">
      <c r="A253" s="10">
        <v>1170</v>
      </c>
      <c r="B253" s="10" t="s">
        <v>590</v>
      </c>
      <c r="C253" s="10" t="s">
        <v>591</v>
      </c>
      <c r="D253" s="10" t="s">
        <v>31</v>
      </c>
      <c r="E253" s="10" t="s">
        <v>96</v>
      </c>
      <c r="F253" s="11">
        <v>1</v>
      </c>
      <c r="G253" s="10" t="s">
        <v>13</v>
      </c>
      <c r="H253" s="12">
        <v>97.8</v>
      </c>
      <c r="I253" s="13">
        <f t="shared" si="1"/>
        <v>97800</v>
      </c>
    </row>
    <row r="254" spans="1:9" ht="15" customHeight="1" x14ac:dyDescent="0.25">
      <c r="A254" s="10">
        <v>1197</v>
      </c>
      <c r="B254" s="10" t="s">
        <v>592</v>
      </c>
      <c r="C254" s="10" t="s">
        <v>593</v>
      </c>
      <c r="D254" s="10" t="s">
        <v>16</v>
      </c>
      <c r="E254" s="10" t="s">
        <v>254</v>
      </c>
      <c r="F254" s="11">
        <v>200</v>
      </c>
      <c r="G254" s="10" t="s">
        <v>18</v>
      </c>
      <c r="H254" s="12">
        <v>21618.13</v>
      </c>
      <c r="I254" s="13">
        <v>21618.13</v>
      </c>
    </row>
    <row r="255" spans="1:9" ht="15" customHeight="1" x14ac:dyDescent="0.25">
      <c r="A255" s="10">
        <v>1198</v>
      </c>
      <c r="B255" s="10" t="s">
        <v>594</v>
      </c>
      <c r="C255" s="10" t="s">
        <v>595</v>
      </c>
      <c r="D255" s="10" t="s">
        <v>58</v>
      </c>
      <c r="E255" s="10" t="s">
        <v>386</v>
      </c>
      <c r="F255" s="11">
        <v>19</v>
      </c>
      <c r="G255" s="10" t="s">
        <v>13</v>
      </c>
      <c r="H255" s="12">
        <v>2010.72</v>
      </c>
      <c r="I255" s="13">
        <v>2010.72</v>
      </c>
    </row>
    <row r="256" spans="1:9" ht="15" customHeight="1" x14ac:dyDescent="0.25">
      <c r="A256" s="10">
        <v>1199</v>
      </c>
      <c r="B256" s="10" t="s">
        <v>596</v>
      </c>
      <c r="C256" s="10" t="s">
        <v>597</v>
      </c>
      <c r="D256" s="10" t="s">
        <v>58</v>
      </c>
      <c r="E256" s="10" t="s">
        <v>386</v>
      </c>
      <c r="F256" s="11">
        <v>200</v>
      </c>
      <c r="G256" s="10" t="s">
        <v>13</v>
      </c>
      <c r="H256" s="12">
        <v>21265.87</v>
      </c>
      <c r="I256" s="13">
        <v>21265.87</v>
      </c>
    </row>
    <row r="257" spans="1:9" ht="15" customHeight="1" x14ac:dyDescent="0.25">
      <c r="A257" s="10">
        <v>1202</v>
      </c>
      <c r="B257" s="10" t="s">
        <v>598</v>
      </c>
      <c r="C257" s="10" t="s">
        <v>599</v>
      </c>
      <c r="D257" s="10" t="s">
        <v>151</v>
      </c>
      <c r="E257" s="10" t="s">
        <v>441</v>
      </c>
      <c r="F257" s="11">
        <v>1</v>
      </c>
      <c r="G257" s="10" t="s">
        <v>13</v>
      </c>
      <c r="H257" s="12">
        <v>84.59</v>
      </c>
      <c r="I257" s="13">
        <f>H257*1000</f>
        <v>84590</v>
      </c>
    </row>
    <row r="258" spans="1:9" ht="15" customHeight="1" x14ac:dyDescent="0.25">
      <c r="A258" s="10">
        <v>1208</v>
      </c>
      <c r="B258" s="10" t="s">
        <v>600</v>
      </c>
      <c r="C258" s="10" t="s">
        <v>601</v>
      </c>
      <c r="D258" s="10" t="s">
        <v>31</v>
      </c>
      <c r="E258" s="10" t="s">
        <v>339</v>
      </c>
      <c r="F258" s="11">
        <v>1</v>
      </c>
      <c r="G258" s="10" t="s">
        <v>13</v>
      </c>
      <c r="H258" s="12">
        <v>82.85</v>
      </c>
      <c r="I258" s="13">
        <f>H258*1000</f>
        <v>82850</v>
      </c>
    </row>
    <row r="259" spans="1:9" ht="15" customHeight="1" x14ac:dyDescent="0.25">
      <c r="A259" s="10">
        <v>1212</v>
      </c>
      <c r="B259" s="10" t="s">
        <v>602</v>
      </c>
      <c r="C259" s="10" t="s">
        <v>603</v>
      </c>
      <c r="D259" s="10" t="s">
        <v>11</v>
      </c>
      <c r="E259" s="10" t="s">
        <v>12</v>
      </c>
      <c r="F259" s="11">
        <v>3.7850000000000001</v>
      </c>
      <c r="G259" s="10" t="s">
        <v>18</v>
      </c>
      <c r="H259" s="12">
        <v>195.51</v>
      </c>
      <c r="I259" s="13">
        <f>H259*4</f>
        <v>782.04</v>
      </c>
    </row>
    <row r="260" spans="1:9" ht="15" customHeight="1" x14ac:dyDescent="0.25">
      <c r="A260" s="10">
        <v>1213</v>
      </c>
      <c r="B260" s="10" t="s">
        <v>604</v>
      </c>
      <c r="C260" s="10" t="s">
        <v>605</v>
      </c>
      <c r="D260" s="10" t="s">
        <v>31</v>
      </c>
      <c r="E260" s="10" t="s">
        <v>32</v>
      </c>
      <c r="F260" s="11">
        <v>200</v>
      </c>
      <c r="G260" s="10" t="s">
        <v>13</v>
      </c>
      <c r="H260" s="12">
        <v>22412.39</v>
      </c>
      <c r="I260" s="13">
        <v>22412.39</v>
      </c>
    </row>
    <row r="261" spans="1:9" ht="15" customHeight="1" x14ac:dyDescent="0.25">
      <c r="A261" s="10">
        <v>1214</v>
      </c>
      <c r="B261" s="10" t="s">
        <v>606</v>
      </c>
      <c r="C261" s="10" t="s">
        <v>607</v>
      </c>
      <c r="D261" s="10" t="s">
        <v>31</v>
      </c>
      <c r="E261" s="10" t="s">
        <v>32</v>
      </c>
      <c r="F261" s="11">
        <v>200</v>
      </c>
      <c r="G261" s="10" t="s">
        <v>13</v>
      </c>
      <c r="H261" s="12">
        <v>23068.240000000002</v>
      </c>
      <c r="I261" s="13">
        <v>23068.240000000002</v>
      </c>
    </row>
    <row r="262" spans="1:9" ht="15" customHeight="1" x14ac:dyDescent="0.25">
      <c r="A262" s="10">
        <v>1215</v>
      </c>
      <c r="B262" s="10" t="s">
        <v>608</v>
      </c>
      <c r="C262" s="10" t="s">
        <v>609</v>
      </c>
      <c r="D262" s="10" t="s">
        <v>31</v>
      </c>
      <c r="E262" s="10" t="s">
        <v>32</v>
      </c>
      <c r="F262" s="11">
        <v>200</v>
      </c>
      <c r="G262" s="10" t="s">
        <v>13</v>
      </c>
      <c r="H262" s="12">
        <v>23178.99</v>
      </c>
      <c r="I262" s="13">
        <v>23178.99</v>
      </c>
    </row>
    <row r="263" spans="1:9" ht="15" customHeight="1" x14ac:dyDescent="0.25">
      <c r="A263" s="10">
        <v>1216</v>
      </c>
      <c r="B263" s="10" t="s">
        <v>610</v>
      </c>
      <c r="C263" s="10" t="s">
        <v>611</v>
      </c>
      <c r="D263" s="10" t="s">
        <v>58</v>
      </c>
      <c r="E263" s="10" t="s">
        <v>612</v>
      </c>
      <c r="F263" s="11">
        <v>200</v>
      </c>
      <c r="G263" s="10" t="s">
        <v>18</v>
      </c>
      <c r="H263" s="12">
        <v>21009.22</v>
      </c>
      <c r="I263" s="13">
        <v>21009.22</v>
      </c>
    </row>
    <row r="264" spans="1:9" ht="15" customHeight="1" x14ac:dyDescent="0.25">
      <c r="A264" s="10">
        <v>1217</v>
      </c>
      <c r="B264" s="10" t="s">
        <v>613</v>
      </c>
      <c r="C264" s="10" t="s">
        <v>614</v>
      </c>
      <c r="D264" s="10" t="s">
        <v>31</v>
      </c>
      <c r="E264" s="10" t="s">
        <v>32</v>
      </c>
      <c r="F264" s="11">
        <v>19</v>
      </c>
      <c r="G264" s="10" t="s">
        <v>13</v>
      </c>
      <c r="H264" s="12">
        <v>2200.54</v>
      </c>
      <c r="I264" s="13">
        <v>2200.54</v>
      </c>
    </row>
    <row r="265" spans="1:9" ht="15" customHeight="1" x14ac:dyDescent="0.25">
      <c r="A265" s="10">
        <v>1221</v>
      </c>
      <c r="B265" s="10" t="s">
        <v>615</v>
      </c>
      <c r="C265" s="10" t="s">
        <v>616</v>
      </c>
      <c r="D265" s="10" t="s">
        <v>31</v>
      </c>
      <c r="E265" s="10" t="s">
        <v>96</v>
      </c>
      <c r="F265" s="11">
        <v>1</v>
      </c>
      <c r="G265" s="10" t="s">
        <v>13</v>
      </c>
      <c r="H265" s="12">
        <v>98.52</v>
      </c>
      <c r="I265" s="13">
        <f>H265*1000</f>
        <v>98520</v>
      </c>
    </row>
    <row r="266" spans="1:9" ht="15" customHeight="1" x14ac:dyDescent="0.25">
      <c r="A266" s="10">
        <v>1224</v>
      </c>
      <c r="B266" s="10" t="s">
        <v>617</v>
      </c>
      <c r="C266" s="10" t="s">
        <v>618</v>
      </c>
      <c r="D266" s="10" t="s">
        <v>164</v>
      </c>
      <c r="E266" s="10" t="s">
        <v>214</v>
      </c>
      <c r="F266" s="11">
        <v>0.4</v>
      </c>
      <c r="G266" s="10" t="s">
        <v>13</v>
      </c>
      <c r="H266" s="12">
        <v>69.42</v>
      </c>
      <c r="I266" s="13">
        <f>H266*12</f>
        <v>833.04</v>
      </c>
    </row>
    <row r="267" spans="1:9" ht="15" customHeight="1" x14ac:dyDescent="0.25">
      <c r="A267" s="10">
        <v>1226</v>
      </c>
      <c r="B267" s="10" t="s">
        <v>619</v>
      </c>
      <c r="C267" s="10" t="s">
        <v>620</v>
      </c>
      <c r="D267" s="10" t="s">
        <v>164</v>
      </c>
      <c r="E267" s="10" t="s">
        <v>214</v>
      </c>
      <c r="F267" s="11">
        <v>0.85</v>
      </c>
      <c r="G267" s="10" t="s">
        <v>18</v>
      </c>
      <c r="H267" s="12">
        <v>132.33000000000001</v>
      </c>
      <c r="I267" s="13">
        <f>H267*12</f>
        <v>1587.96</v>
      </c>
    </row>
    <row r="268" spans="1:9" ht="15" customHeight="1" x14ac:dyDescent="0.25">
      <c r="A268" s="10">
        <v>1232</v>
      </c>
      <c r="B268" s="10" t="s">
        <v>621</v>
      </c>
      <c r="C268" s="10" t="s">
        <v>622</v>
      </c>
      <c r="D268" s="10" t="s">
        <v>16</v>
      </c>
      <c r="E268" s="10" t="s">
        <v>17</v>
      </c>
      <c r="F268" s="11">
        <v>0.95</v>
      </c>
      <c r="G268" s="10" t="s">
        <v>18</v>
      </c>
      <c r="H268" s="12">
        <v>105.02</v>
      </c>
      <c r="I268" s="13">
        <f>H268*15</f>
        <v>1575.3</v>
      </c>
    </row>
    <row r="269" spans="1:9" ht="15" customHeight="1" x14ac:dyDescent="0.25">
      <c r="A269" s="10">
        <v>1255</v>
      </c>
      <c r="B269" s="10" t="s">
        <v>623</v>
      </c>
      <c r="C269" s="10" t="s">
        <v>624</v>
      </c>
      <c r="D269" s="10" t="s">
        <v>58</v>
      </c>
      <c r="E269" s="10" t="s">
        <v>325</v>
      </c>
      <c r="F269" s="11">
        <v>5</v>
      </c>
      <c r="G269" s="10" t="s">
        <v>18</v>
      </c>
      <c r="H269" s="12">
        <v>511.09</v>
      </c>
      <c r="I269" s="13">
        <f>H269*4</f>
        <v>2044.36</v>
      </c>
    </row>
    <row r="270" spans="1:9" ht="15" customHeight="1" x14ac:dyDescent="0.25">
      <c r="A270" s="10">
        <v>1260</v>
      </c>
      <c r="B270" s="10" t="s">
        <v>625</v>
      </c>
      <c r="C270" s="10" t="s">
        <v>626</v>
      </c>
      <c r="D270" s="10" t="s">
        <v>24</v>
      </c>
      <c r="E270" s="10" t="s">
        <v>627</v>
      </c>
      <c r="F270" s="11">
        <v>1</v>
      </c>
      <c r="G270" s="10" t="s">
        <v>13</v>
      </c>
      <c r="H270" s="12">
        <v>672.06</v>
      </c>
      <c r="I270" s="13">
        <v>672.06</v>
      </c>
    </row>
    <row r="271" spans="1:9" ht="15" customHeight="1" x14ac:dyDescent="0.25">
      <c r="A271" s="10">
        <v>1262</v>
      </c>
      <c r="B271" s="10" t="s">
        <v>628</v>
      </c>
      <c r="C271" s="10" t="s">
        <v>629</v>
      </c>
      <c r="D271" s="10" t="s">
        <v>58</v>
      </c>
      <c r="E271" s="10" t="s">
        <v>320</v>
      </c>
      <c r="F271" s="11">
        <v>0.95</v>
      </c>
      <c r="G271" s="10" t="s">
        <v>18</v>
      </c>
      <c r="H271" s="12">
        <v>92.66</v>
      </c>
      <c r="I271" s="13">
        <f>H271*15</f>
        <v>1389.8999999999999</v>
      </c>
    </row>
    <row r="272" spans="1:9" ht="15" customHeight="1" x14ac:dyDescent="0.25">
      <c r="A272" s="10">
        <v>1263</v>
      </c>
      <c r="B272" s="10" t="s">
        <v>630</v>
      </c>
      <c r="C272" s="10" t="s">
        <v>631</v>
      </c>
      <c r="D272" s="10" t="s">
        <v>58</v>
      </c>
      <c r="E272" s="10" t="s">
        <v>320</v>
      </c>
      <c r="F272" s="11">
        <v>5</v>
      </c>
      <c r="G272" s="10" t="s">
        <v>18</v>
      </c>
      <c r="H272" s="12">
        <v>492.29</v>
      </c>
      <c r="I272" s="13">
        <f>H272*4</f>
        <v>1969.16</v>
      </c>
    </row>
    <row r="273" spans="1:9" ht="15" customHeight="1" x14ac:dyDescent="0.25">
      <c r="A273" s="10">
        <v>1266</v>
      </c>
      <c r="B273" s="10" t="s">
        <v>632</v>
      </c>
      <c r="C273" s="10" t="s">
        <v>633</v>
      </c>
      <c r="D273" s="10" t="s">
        <v>58</v>
      </c>
      <c r="E273" s="10" t="s">
        <v>320</v>
      </c>
      <c r="F273" s="11">
        <v>200</v>
      </c>
      <c r="G273" s="10" t="s">
        <v>18</v>
      </c>
      <c r="H273" s="12">
        <v>18479.37</v>
      </c>
      <c r="I273" s="13">
        <v>18479.37</v>
      </c>
    </row>
    <row r="274" spans="1:9" ht="15" customHeight="1" x14ac:dyDescent="0.25">
      <c r="A274" s="10">
        <v>1273</v>
      </c>
      <c r="B274" s="10" t="s">
        <v>634</v>
      </c>
      <c r="C274" s="10" t="s">
        <v>635</v>
      </c>
      <c r="D274" s="10" t="s">
        <v>24</v>
      </c>
      <c r="E274" s="10" t="s">
        <v>636</v>
      </c>
      <c r="F274" s="11">
        <v>0.35</v>
      </c>
      <c r="G274" s="10" t="s">
        <v>13</v>
      </c>
      <c r="H274" s="12">
        <v>47.21</v>
      </c>
      <c r="I274" s="13">
        <f>H274*24</f>
        <v>1133.04</v>
      </c>
    </row>
    <row r="275" spans="1:9" ht="15" customHeight="1" x14ac:dyDescent="0.25">
      <c r="A275" s="10">
        <v>1274</v>
      </c>
      <c r="B275" s="10" t="s">
        <v>637</v>
      </c>
      <c r="C275" s="10" t="s">
        <v>638</v>
      </c>
      <c r="D275" s="10" t="s">
        <v>24</v>
      </c>
      <c r="E275" s="10" t="s">
        <v>636</v>
      </c>
      <c r="F275" s="11">
        <v>0.95</v>
      </c>
      <c r="G275" s="10" t="s">
        <v>13</v>
      </c>
      <c r="H275" s="12">
        <v>120.2</v>
      </c>
      <c r="I275" s="13">
        <f>H275*12</f>
        <v>1442.4</v>
      </c>
    </row>
    <row r="276" spans="1:9" ht="15" customHeight="1" x14ac:dyDescent="0.25">
      <c r="A276" s="10">
        <v>1287</v>
      </c>
      <c r="B276" s="10" t="s">
        <v>639</v>
      </c>
      <c r="C276" s="10" t="s">
        <v>640</v>
      </c>
      <c r="D276" s="10" t="s">
        <v>164</v>
      </c>
      <c r="E276" s="10" t="s">
        <v>641</v>
      </c>
      <c r="F276" s="11">
        <v>3.5</v>
      </c>
      <c r="G276" s="10" t="s">
        <v>13</v>
      </c>
      <c r="H276" s="12">
        <v>414.69</v>
      </c>
      <c r="I276" s="13">
        <v>414.69</v>
      </c>
    </row>
    <row r="277" spans="1:9" ht="15" customHeight="1" x14ac:dyDescent="0.25">
      <c r="A277" s="10">
        <v>1288</v>
      </c>
      <c r="B277" s="10" t="s">
        <v>642</v>
      </c>
      <c r="C277" s="10" t="s">
        <v>643</v>
      </c>
      <c r="D277" s="10" t="s">
        <v>164</v>
      </c>
      <c r="E277" s="10" t="s">
        <v>641</v>
      </c>
      <c r="F277" s="11">
        <v>16</v>
      </c>
      <c r="G277" s="10" t="s">
        <v>13</v>
      </c>
      <c r="H277" s="12">
        <v>1806.8</v>
      </c>
      <c r="I277" s="13">
        <v>1806.8</v>
      </c>
    </row>
    <row r="278" spans="1:9" ht="15" customHeight="1" x14ac:dyDescent="0.25">
      <c r="A278" s="10">
        <v>1289</v>
      </c>
      <c r="B278" s="10" t="s">
        <v>644</v>
      </c>
      <c r="C278" s="10" t="s">
        <v>645</v>
      </c>
      <c r="D278" s="10" t="s">
        <v>164</v>
      </c>
      <c r="E278" s="10" t="s">
        <v>641</v>
      </c>
      <c r="F278" s="11">
        <v>170</v>
      </c>
      <c r="G278" s="10" t="s">
        <v>13</v>
      </c>
      <c r="H278" s="12">
        <v>19463.45</v>
      </c>
      <c r="I278" s="13">
        <v>19463.45</v>
      </c>
    </row>
    <row r="279" spans="1:9" ht="15" customHeight="1" x14ac:dyDescent="0.25">
      <c r="A279" s="10">
        <v>1292</v>
      </c>
      <c r="B279" s="10" t="s">
        <v>646</v>
      </c>
      <c r="C279" s="10" t="s">
        <v>647</v>
      </c>
      <c r="D279" s="10" t="s">
        <v>164</v>
      </c>
      <c r="E279" s="10" t="s">
        <v>641</v>
      </c>
      <c r="F279" s="11">
        <v>0.85</v>
      </c>
      <c r="G279" s="10" t="s">
        <v>13</v>
      </c>
      <c r="H279" s="12">
        <v>106.91</v>
      </c>
      <c r="I279" s="13">
        <f>H279*12</f>
        <v>1282.92</v>
      </c>
    </row>
    <row r="280" spans="1:9" ht="15" customHeight="1" x14ac:dyDescent="0.25">
      <c r="A280" s="10">
        <v>1293</v>
      </c>
      <c r="B280" s="10" t="s">
        <v>648</v>
      </c>
      <c r="C280" s="10" t="s">
        <v>649</v>
      </c>
      <c r="D280" s="10" t="s">
        <v>164</v>
      </c>
      <c r="E280" s="10" t="s">
        <v>641</v>
      </c>
      <c r="F280" s="11">
        <v>7</v>
      </c>
      <c r="G280" s="10" t="s">
        <v>13</v>
      </c>
      <c r="H280" s="12">
        <v>822.82</v>
      </c>
      <c r="I280" s="13">
        <v>822.82</v>
      </c>
    </row>
    <row r="281" spans="1:9" ht="15" customHeight="1" x14ac:dyDescent="0.25">
      <c r="A281" s="10">
        <v>1294</v>
      </c>
      <c r="B281" s="10" t="s">
        <v>650</v>
      </c>
      <c r="C281" s="10" t="s">
        <v>651</v>
      </c>
      <c r="D281" s="10" t="s">
        <v>164</v>
      </c>
      <c r="E281" s="10" t="s">
        <v>641</v>
      </c>
      <c r="F281" s="11">
        <v>0.42500000000000004</v>
      </c>
      <c r="G281" s="10" t="s">
        <v>13</v>
      </c>
      <c r="H281" s="12">
        <v>60.32</v>
      </c>
      <c r="I281" s="13">
        <f>H281*24</f>
        <v>1447.68</v>
      </c>
    </row>
    <row r="282" spans="1:9" ht="15" customHeight="1" x14ac:dyDescent="0.25">
      <c r="A282" s="10">
        <v>1295</v>
      </c>
      <c r="B282" s="10" t="s">
        <v>652</v>
      </c>
      <c r="C282" s="10" t="s">
        <v>653</v>
      </c>
      <c r="D282" s="10" t="s">
        <v>164</v>
      </c>
      <c r="E282" s="10" t="s">
        <v>641</v>
      </c>
      <c r="F282" s="11">
        <v>0.25</v>
      </c>
      <c r="G282" s="10" t="s">
        <v>13</v>
      </c>
      <c r="H282" s="12">
        <v>35.19</v>
      </c>
      <c r="I282" s="13">
        <f>H282*24</f>
        <v>844.56</v>
      </c>
    </row>
    <row r="283" spans="1:9" ht="15" customHeight="1" x14ac:dyDescent="0.25">
      <c r="A283" s="10">
        <v>1299</v>
      </c>
      <c r="B283" s="10" t="s">
        <v>654</v>
      </c>
      <c r="C283" s="10" t="s">
        <v>655</v>
      </c>
      <c r="D283" s="10" t="s">
        <v>58</v>
      </c>
      <c r="E283" s="10" t="s">
        <v>320</v>
      </c>
      <c r="F283" s="11">
        <v>200</v>
      </c>
      <c r="G283" s="10" t="s">
        <v>18</v>
      </c>
      <c r="H283" s="12">
        <v>18157.86</v>
      </c>
      <c r="I283" s="13">
        <v>18157.86</v>
      </c>
    </row>
    <row r="284" spans="1:9" ht="15" customHeight="1" x14ac:dyDescent="0.25">
      <c r="A284" s="10">
        <v>1789</v>
      </c>
      <c r="B284" s="10" t="s">
        <v>656</v>
      </c>
      <c r="C284" s="10" t="s">
        <v>657</v>
      </c>
      <c r="D284" s="10" t="s">
        <v>58</v>
      </c>
      <c r="E284" s="10" t="s">
        <v>587</v>
      </c>
      <c r="F284" s="11">
        <v>200</v>
      </c>
      <c r="G284" s="10" t="s">
        <v>13</v>
      </c>
      <c r="H284" s="12">
        <v>23035.22</v>
      </c>
      <c r="I284" s="13">
        <v>23035.22</v>
      </c>
    </row>
    <row r="285" spans="1:9" ht="15" customHeight="1" x14ac:dyDescent="0.25">
      <c r="A285" s="10">
        <v>1790</v>
      </c>
      <c r="B285" s="10" t="s">
        <v>658</v>
      </c>
      <c r="C285" s="10" t="s">
        <v>659</v>
      </c>
      <c r="D285" s="10" t="s">
        <v>58</v>
      </c>
      <c r="E285" s="10" t="s">
        <v>587</v>
      </c>
      <c r="F285" s="11">
        <v>19</v>
      </c>
      <c r="G285" s="10" t="s">
        <v>13</v>
      </c>
      <c r="H285" s="12">
        <v>2181.56</v>
      </c>
      <c r="I285" s="13">
        <v>2181.56</v>
      </c>
    </row>
    <row r="286" spans="1:9" ht="15" customHeight="1" x14ac:dyDescent="0.25">
      <c r="A286" s="10">
        <v>1814</v>
      </c>
      <c r="B286" s="10" t="s">
        <v>660</v>
      </c>
      <c r="C286" s="10" t="s">
        <v>661</v>
      </c>
      <c r="D286" s="10" t="s">
        <v>24</v>
      </c>
      <c r="E286" s="10" t="s">
        <v>662</v>
      </c>
      <c r="F286" s="11">
        <v>0.25</v>
      </c>
      <c r="G286" s="10" t="s">
        <v>13</v>
      </c>
      <c r="H286" s="12">
        <v>34.96</v>
      </c>
      <c r="I286" s="13">
        <f>H286*6</f>
        <v>209.76</v>
      </c>
    </row>
    <row r="287" spans="1:9" ht="15" customHeight="1" x14ac:dyDescent="0.25">
      <c r="A287" s="10">
        <v>1815</v>
      </c>
      <c r="B287" s="10" t="s">
        <v>663</v>
      </c>
      <c r="C287" s="10" t="s">
        <v>664</v>
      </c>
      <c r="D287" s="10" t="s">
        <v>24</v>
      </c>
      <c r="E287" s="10" t="s">
        <v>665</v>
      </c>
      <c r="F287" s="11">
        <v>0.25</v>
      </c>
      <c r="G287" s="10" t="s">
        <v>13</v>
      </c>
      <c r="H287" s="12">
        <v>48.2</v>
      </c>
      <c r="I287" s="13">
        <f>H287*6</f>
        <v>289.20000000000005</v>
      </c>
    </row>
    <row r="288" spans="1:9" ht="15" customHeight="1" x14ac:dyDescent="0.25">
      <c r="A288" s="10">
        <v>1816</v>
      </c>
      <c r="B288" s="10" t="s">
        <v>666</v>
      </c>
      <c r="C288" s="10" t="s">
        <v>667</v>
      </c>
      <c r="D288" s="10" t="s">
        <v>24</v>
      </c>
      <c r="E288" s="10" t="s">
        <v>81</v>
      </c>
      <c r="F288" s="11">
        <v>0.25</v>
      </c>
      <c r="G288" s="10" t="s">
        <v>13</v>
      </c>
      <c r="H288" s="12">
        <v>34.1</v>
      </c>
      <c r="I288" s="13">
        <f>H288*6</f>
        <v>204.60000000000002</v>
      </c>
    </row>
    <row r="289" spans="1:9" ht="15" customHeight="1" x14ac:dyDescent="0.25">
      <c r="A289" s="10">
        <v>1817</v>
      </c>
      <c r="B289" s="10" t="s">
        <v>668</v>
      </c>
      <c r="C289" s="10" t="s">
        <v>669</v>
      </c>
      <c r="D289" s="10" t="s">
        <v>16</v>
      </c>
      <c r="E289" s="10" t="s">
        <v>114</v>
      </c>
      <c r="F289" s="11">
        <v>0.25</v>
      </c>
      <c r="G289" s="10" t="s">
        <v>13</v>
      </c>
      <c r="H289" s="12">
        <v>34.29</v>
      </c>
      <c r="I289" s="13">
        <f>H289*6</f>
        <v>205.74</v>
      </c>
    </row>
    <row r="290" spans="1:9" ht="15" customHeight="1" x14ac:dyDescent="0.25">
      <c r="A290" s="10">
        <v>1818</v>
      </c>
      <c r="B290" s="10" t="s">
        <v>670</v>
      </c>
      <c r="C290" s="10" t="s">
        <v>671</v>
      </c>
      <c r="D290" s="10" t="s">
        <v>24</v>
      </c>
      <c r="E290" s="10" t="s">
        <v>271</v>
      </c>
      <c r="F290" s="11">
        <v>0.35</v>
      </c>
      <c r="G290" s="10" t="s">
        <v>13</v>
      </c>
      <c r="H290" s="12">
        <v>38.61</v>
      </c>
      <c r="I290" s="13">
        <f>H290*24</f>
        <v>926.64</v>
      </c>
    </row>
    <row r="291" spans="1:9" ht="15" customHeight="1" x14ac:dyDescent="0.25">
      <c r="A291" s="10">
        <v>1819</v>
      </c>
      <c r="B291" s="10" t="s">
        <v>672</v>
      </c>
      <c r="C291" s="10" t="s">
        <v>673</v>
      </c>
      <c r="D291" s="10" t="s">
        <v>24</v>
      </c>
      <c r="E291" s="10" t="s">
        <v>271</v>
      </c>
      <c r="F291" s="11">
        <v>0.95</v>
      </c>
      <c r="G291" s="10" t="s">
        <v>13</v>
      </c>
      <c r="H291" s="12">
        <v>98.06</v>
      </c>
      <c r="I291" s="13">
        <f>H291*12</f>
        <v>1176.72</v>
      </c>
    </row>
    <row r="292" spans="1:9" ht="15" customHeight="1" x14ac:dyDescent="0.25">
      <c r="A292" s="10">
        <v>1961</v>
      </c>
      <c r="B292" s="10" t="s">
        <v>674</v>
      </c>
      <c r="C292" s="10" t="s">
        <v>675</v>
      </c>
      <c r="D292" s="10" t="s">
        <v>24</v>
      </c>
      <c r="E292" s="10" t="s">
        <v>39</v>
      </c>
      <c r="F292" s="11">
        <v>0.6</v>
      </c>
      <c r="G292" s="10" t="s">
        <v>18</v>
      </c>
      <c r="H292" s="12">
        <v>54.82</v>
      </c>
      <c r="I292" s="13">
        <f>H292*6</f>
        <v>328.92</v>
      </c>
    </row>
    <row r="293" spans="1:9" ht="15" customHeight="1" x14ac:dyDescent="0.25">
      <c r="A293" s="10">
        <v>1962</v>
      </c>
      <c r="B293" s="10" t="s">
        <v>676</v>
      </c>
      <c r="C293" s="10" t="s">
        <v>677</v>
      </c>
      <c r="D293" s="10" t="s">
        <v>24</v>
      </c>
      <c r="E293" s="10" t="s">
        <v>39</v>
      </c>
      <c r="F293" s="11">
        <v>0.6</v>
      </c>
      <c r="G293" s="10" t="s">
        <v>18</v>
      </c>
      <c r="H293" s="12">
        <v>43.97</v>
      </c>
      <c r="I293" s="13">
        <f>H293*6</f>
        <v>263.82</v>
      </c>
    </row>
    <row r="294" spans="1:9" ht="15" customHeight="1" x14ac:dyDescent="0.25">
      <c r="A294" s="10">
        <v>1963</v>
      </c>
      <c r="B294" s="10" t="s">
        <v>678</v>
      </c>
      <c r="C294" s="10" t="s">
        <v>679</v>
      </c>
      <c r="D294" s="10" t="s">
        <v>24</v>
      </c>
      <c r="E294" s="10" t="s">
        <v>39</v>
      </c>
      <c r="F294" s="11">
        <v>0.6</v>
      </c>
      <c r="G294" s="10" t="s">
        <v>18</v>
      </c>
      <c r="H294" s="12">
        <v>48.32</v>
      </c>
      <c r="I294" s="13">
        <f>H294*6</f>
        <v>289.92</v>
      </c>
    </row>
    <row r="295" spans="1:9" ht="15" customHeight="1" x14ac:dyDescent="0.25">
      <c r="A295" s="10">
        <v>1964</v>
      </c>
      <c r="B295" s="10" t="s">
        <v>680</v>
      </c>
      <c r="C295" s="10" t="s">
        <v>681</v>
      </c>
      <c r="D295" s="10" t="s">
        <v>24</v>
      </c>
      <c r="E295" s="10" t="s">
        <v>39</v>
      </c>
      <c r="F295" s="11">
        <v>0.6</v>
      </c>
      <c r="G295" s="10" t="s">
        <v>18</v>
      </c>
      <c r="H295" s="12">
        <v>84.25</v>
      </c>
      <c r="I295" s="13">
        <f>H295*6</f>
        <v>505.5</v>
      </c>
    </row>
    <row r="296" spans="1:9" ht="15" customHeight="1" x14ac:dyDescent="0.25">
      <c r="A296" s="10">
        <v>1967</v>
      </c>
      <c r="B296" s="10" t="s">
        <v>682</v>
      </c>
      <c r="C296" s="10" t="s">
        <v>683</v>
      </c>
      <c r="D296" s="10" t="s">
        <v>24</v>
      </c>
      <c r="E296" s="10" t="s">
        <v>39</v>
      </c>
      <c r="F296" s="11">
        <v>200</v>
      </c>
      <c r="G296" s="10" t="s">
        <v>13</v>
      </c>
      <c r="H296" s="12">
        <v>12303.7</v>
      </c>
      <c r="I296" s="13">
        <v>12303.7</v>
      </c>
    </row>
    <row r="297" spans="1:9" ht="15" customHeight="1" x14ac:dyDescent="0.25">
      <c r="A297" s="10">
        <v>1970</v>
      </c>
      <c r="B297" s="10" t="s">
        <v>684</v>
      </c>
      <c r="C297" s="10" t="s">
        <v>685</v>
      </c>
      <c r="D297" s="10" t="s">
        <v>24</v>
      </c>
      <c r="E297" s="10" t="s">
        <v>39</v>
      </c>
      <c r="F297" s="11">
        <v>20</v>
      </c>
      <c r="G297" s="10" t="s">
        <v>13</v>
      </c>
      <c r="H297" s="12">
        <v>1651.4</v>
      </c>
      <c r="I297" s="13">
        <v>1651.4</v>
      </c>
    </row>
    <row r="298" spans="1:9" ht="15" customHeight="1" x14ac:dyDescent="0.25">
      <c r="A298" s="10">
        <v>1971</v>
      </c>
      <c r="B298" s="10" t="s">
        <v>686</v>
      </c>
      <c r="C298" s="10" t="s">
        <v>687</v>
      </c>
      <c r="D298" s="10" t="s">
        <v>24</v>
      </c>
      <c r="E298" s="10" t="s">
        <v>39</v>
      </c>
      <c r="F298" s="11">
        <v>20</v>
      </c>
      <c r="G298" s="10" t="s">
        <v>13</v>
      </c>
      <c r="H298" s="12">
        <v>1931.92</v>
      </c>
      <c r="I298" s="13">
        <v>1931.92</v>
      </c>
    </row>
    <row r="299" spans="1:9" ht="15" customHeight="1" x14ac:dyDescent="0.25">
      <c r="A299" s="10">
        <v>1972</v>
      </c>
      <c r="B299" s="10" t="s">
        <v>688</v>
      </c>
      <c r="C299" s="10" t="s">
        <v>689</v>
      </c>
      <c r="D299" s="10" t="s">
        <v>24</v>
      </c>
      <c r="E299" s="10" t="s">
        <v>39</v>
      </c>
      <c r="F299" s="11">
        <v>20</v>
      </c>
      <c r="G299" s="10" t="s">
        <v>13</v>
      </c>
      <c r="H299" s="12">
        <v>1189.6099999999999</v>
      </c>
      <c r="I299" s="13">
        <v>1189.6099999999999</v>
      </c>
    </row>
    <row r="300" spans="1:9" ht="15" customHeight="1" x14ac:dyDescent="0.25">
      <c r="A300" s="10">
        <v>1973</v>
      </c>
      <c r="B300" s="10" t="s">
        <v>690</v>
      </c>
      <c r="C300" s="10" t="s">
        <v>691</v>
      </c>
      <c r="D300" s="10" t="s">
        <v>24</v>
      </c>
      <c r="E300" s="10" t="s">
        <v>39</v>
      </c>
      <c r="F300" s="11">
        <v>20</v>
      </c>
      <c r="G300" s="10" t="s">
        <v>13</v>
      </c>
      <c r="H300" s="12">
        <v>2417.38</v>
      </c>
      <c r="I300" s="13">
        <v>2417.38</v>
      </c>
    </row>
    <row r="301" spans="1:9" ht="15" customHeight="1" x14ac:dyDescent="0.25">
      <c r="A301" s="10">
        <v>10003</v>
      </c>
      <c r="B301" s="10" t="s">
        <v>692</v>
      </c>
      <c r="C301" s="10" t="s">
        <v>693</v>
      </c>
      <c r="D301" s="10" t="s">
        <v>563</v>
      </c>
      <c r="E301" s="10" t="s">
        <v>694</v>
      </c>
      <c r="F301" s="11">
        <v>1</v>
      </c>
      <c r="G301" s="10" t="s">
        <v>13</v>
      </c>
      <c r="H301" s="12">
        <v>91.91</v>
      </c>
      <c r="I301" s="13">
        <f>H301*1000</f>
        <v>91910</v>
      </c>
    </row>
    <row r="302" spans="1:9" ht="15" customHeight="1" x14ac:dyDescent="0.25">
      <c r="A302" s="10">
        <v>10004</v>
      </c>
      <c r="B302" s="10" t="s">
        <v>695</v>
      </c>
      <c r="C302" s="10" t="s">
        <v>696</v>
      </c>
      <c r="D302" s="10" t="s">
        <v>563</v>
      </c>
      <c r="E302" s="10" t="s">
        <v>694</v>
      </c>
      <c r="F302" s="11">
        <v>1</v>
      </c>
      <c r="G302" s="10" t="s">
        <v>13</v>
      </c>
      <c r="H302" s="12">
        <v>95.47</v>
      </c>
      <c r="I302" s="13">
        <f t="shared" ref="I302:I350" si="2">H302*1000</f>
        <v>95470</v>
      </c>
    </row>
    <row r="303" spans="1:9" ht="15" customHeight="1" x14ac:dyDescent="0.25">
      <c r="A303" s="10">
        <v>10005</v>
      </c>
      <c r="B303" s="10" t="s">
        <v>697</v>
      </c>
      <c r="C303" s="10" t="s">
        <v>698</v>
      </c>
      <c r="D303" s="10" t="s">
        <v>563</v>
      </c>
      <c r="E303" s="10" t="s">
        <v>694</v>
      </c>
      <c r="F303" s="11">
        <v>1</v>
      </c>
      <c r="G303" s="10" t="s">
        <v>13</v>
      </c>
      <c r="H303" s="12">
        <v>96.42</v>
      </c>
      <c r="I303" s="13">
        <f t="shared" si="2"/>
        <v>96420</v>
      </c>
    </row>
    <row r="304" spans="1:9" ht="15" customHeight="1" x14ac:dyDescent="0.25">
      <c r="A304" s="10">
        <v>10006</v>
      </c>
      <c r="B304" s="10" t="s">
        <v>699</v>
      </c>
      <c r="C304" s="10" t="s">
        <v>700</v>
      </c>
      <c r="D304" s="10" t="s">
        <v>563</v>
      </c>
      <c r="E304" s="10" t="s">
        <v>694</v>
      </c>
      <c r="F304" s="11">
        <v>1</v>
      </c>
      <c r="G304" s="10" t="s">
        <v>13</v>
      </c>
      <c r="H304" s="12">
        <v>97.16</v>
      </c>
      <c r="I304" s="13">
        <f t="shared" si="2"/>
        <v>97160</v>
      </c>
    </row>
    <row r="305" spans="1:9" ht="15" customHeight="1" x14ac:dyDescent="0.25">
      <c r="A305" s="10">
        <v>10007</v>
      </c>
      <c r="B305" s="10" t="s">
        <v>701</v>
      </c>
      <c r="C305" s="10" t="s">
        <v>702</v>
      </c>
      <c r="D305" s="10" t="s">
        <v>563</v>
      </c>
      <c r="E305" s="10" t="s">
        <v>694</v>
      </c>
      <c r="F305" s="11">
        <v>1</v>
      </c>
      <c r="G305" s="10" t="s">
        <v>13</v>
      </c>
      <c r="H305" s="12">
        <v>97.51</v>
      </c>
      <c r="I305" s="13">
        <f t="shared" si="2"/>
        <v>97510</v>
      </c>
    </row>
    <row r="306" spans="1:9" ht="15" customHeight="1" x14ac:dyDescent="0.25">
      <c r="A306" s="10">
        <v>10008</v>
      </c>
      <c r="B306" s="10" t="s">
        <v>703</v>
      </c>
      <c r="C306" s="10" t="s">
        <v>704</v>
      </c>
      <c r="D306" s="10" t="s">
        <v>563</v>
      </c>
      <c r="E306" s="10" t="s">
        <v>694</v>
      </c>
      <c r="F306" s="11">
        <v>1</v>
      </c>
      <c r="G306" s="10" t="s">
        <v>13</v>
      </c>
      <c r="H306" s="12">
        <v>97.46</v>
      </c>
      <c r="I306" s="13">
        <f t="shared" si="2"/>
        <v>97460</v>
      </c>
    </row>
    <row r="307" spans="1:9" ht="15" customHeight="1" x14ac:dyDescent="0.25">
      <c r="A307" s="10">
        <v>10015</v>
      </c>
      <c r="B307" s="10" t="s">
        <v>705</v>
      </c>
      <c r="C307" s="10" t="s">
        <v>706</v>
      </c>
      <c r="D307" s="10" t="s">
        <v>563</v>
      </c>
      <c r="E307" s="10" t="s">
        <v>707</v>
      </c>
      <c r="F307" s="11">
        <v>1</v>
      </c>
      <c r="G307" s="10" t="s">
        <v>13</v>
      </c>
      <c r="H307" s="12">
        <v>115.15</v>
      </c>
      <c r="I307" s="13">
        <f t="shared" si="2"/>
        <v>115150</v>
      </c>
    </row>
    <row r="308" spans="1:9" ht="15" customHeight="1" x14ac:dyDescent="0.25">
      <c r="A308" s="10">
        <v>10016</v>
      </c>
      <c r="B308" s="10" t="s">
        <v>708</v>
      </c>
      <c r="C308" s="10" t="s">
        <v>709</v>
      </c>
      <c r="D308" s="10" t="s">
        <v>563</v>
      </c>
      <c r="E308" s="10" t="s">
        <v>707</v>
      </c>
      <c r="F308" s="11">
        <v>1</v>
      </c>
      <c r="G308" s="10" t="s">
        <v>13</v>
      </c>
      <c r="H308" s="12">
        <v>128.46</v>
      </c>
      <c r="I308" s="13">
        <f t="shared" si="2"/>
        <v>128460.00000000001</v>
      </c>
    </row>
    <row r="309" spans="1:9" ht="15" customHeight="1" x14ac:dyDescent="0.25">
      <c r="A309" s="10">
        <v>10019</v>
      </c>
      <c r="B309" s="10" t="s">
        <v>710</v>
      </c>
      <c r="C309" s="10" t="s">
        <v>711</v>
      </c>
      <c r="D309" s="10" t="s">
        <v>563</v>
      </c>
      <c r="E309" s="10" t="s">
        <v>712</v>
      </c>
      <c r="F309" s="11">
        <v>1</v>
      </c>
      <c r="G309" s="10" t="s">
        <v>13</v>
      </c>
      <c r="H309" s="12">
        <v>101.15</v>
      </c>
      <c r="I309" s="13">
        <f t="shared" si="2"/>
        <v>101150</v>
      </c>
    </row>
    <row r="310" spans="1:9" ht="15" customHeight="1" x14ac:dyDescent="0.25">
      <c r="A310" s="10">
        <v>10022</v>
      </c>
      <c r="B310" s="10" t="s">
        <v>713</v>
      </c>
      <c r="C310" s="10" t="s">
        <v>714</v>
      </c>
      <c r="D310" s="10" t="s">
        <v>563</v>
      </c>
      <c r="E310" s="10" t="s">
        <v>715</v>
      </c>
      <c r="F310" s="11">
        <v>1</v>
      </c>
      <c r="G310" s="10" t="s">
        <v>13</v>
      </c>
      <c r="H310" s="12">
        <v>176.43</v>
      </c>
      <c r="I310" s="13">
        <f t="shared" si="2"/>
        <v>176430</v>
      </c>
    </row>
    <row r="311" spans="1:9" ht="15" customHeight="1" x14ac:dyDescent="0.25">
      <c r="A311" s="10">
        <v>10024</v>
      </c>
      <c r="B311" s="10" t="s">
        <v>716</v>
      </c>
      <c r="C311" s="10" t="s">
        <v>717</v>
      </c>
      <c r="D311" s="10" t="s">
        <v>563</v>
      </c>
      <c r="E311" s="10" t="s">
        <v>715</v>
      </c>
      <c r="F311" s="11">
        <v>1</v>
      </c>
      <c r="G311" s="10" t="s">
        <v>13</v>
      </c>
      <c r="H311" s="12">
        <v>197.98</v>
      </c>
      <c r="I311" s="13">
        <f t="shared" si="2"/>
        <v>197980</v>
      </c>
    </row>
    <row r="312" spans="1:9" ht="15" customHeight="1" x14ac:dyDescent="0.25">
      <c r="A312" s="10">
        <v>10027</v>
      </c>
      <c r="B312" s="10" t="s">
        <v>718</v>
      </c>
      <c r="C312" s="10" t="s">
        <v>719</v>
      </c>
      <c r="D312" s="10" t="s">
        <v>563</v>
      </c>
      <c r="E312" s="10" t="s">
        <v>720</v>
      </c>
      <c r="F312" s="11">
        <v>1</v>
      </c>
      <c r="G312" s="10" t="s">
        <v>13</v>
      </c>
      <c r="H312" s="12">
        <v>99.95</v>
      </c>
      <c r="I312" s="13">
        <f t="shared" si="2"/>
        <v>99950</v>
      </c>
    </row>
    <row r="313" spans="1:9" ht="15" customHeight="1" x14ac:dyDescent="0.25">
      <c r="A313" s="10">
        <v>10037</v>
      </c>
      <c r="B313" s="10" t="s">
        <v>721</v>
      </c>
      <c r="C313" s="10" t="s">
        <v>722</v>
      </c>
      <c r="D313" s="10" t="s">
        <v>563</v>
      </c>
      <c r="E313" s="10" t="s">
        <v>723</v>
      </c>
      <c r="F313" s="11">
        <v>1</v>
      </c>
      <c r="G313" s="10" t="s">
        <v>13</v>
      </c>
      <c r="H313" s="12">
        <v>98.87</v>
      </c>
      <c r="I313" s="13">
        <f t="shared" si="2"/>
        <v>98870</v>
      </c>
    </row>
    <row r="314" spans="1:9" ht="15" customHeight="1" x14ac:dyDescent="0.25">
      <c r="A314" s="10">
        <v>10040</v>
      </c>
      <c r="B314" s="10" t="s">
        <v>724</v>
      </c>
      <c r="C314" s="10" t="s">
        <v>725</v>
      </c>
      <c r="D314" s="10" t="s">
        <v>563</v>
      </c>
      <c r="E314" s="10" t="s">
        <v>723</v>
      </c>
      <c r="F314" s="11">
        <v>1</v>
      </c>
      <c r="G314" s="10" t="s">
        <v>13</v>
      </c>
      <c r="H314" s="12">
        <v>99.43</v>
      </c>
      <c r="I314" s="13">
        <f t="shared" si="2"/>
        <v>99430</v>
      </c>
    </row>
    <row r="315" spans="1:9" ht="15" customHeight="1" x14ac:dyDescent="0.25">
      <c r="A315" s="10">
        <v>10047</v>
      </c>
      <c r="B315" s="10" t="s">
        <v>726</v>
      </c>
      <c r="C315" s="10" t="s">
        <v>727</v>
      </c>
      <c r="D315" s="10" t="s">
        <v>563</v>
      </c>
      <c r="E315" s="10" t="s">
        <v>728</v>
      </c>
      <c r="F315" s="11">
        <v>1</v>
      </c>
      <c r="G315" s="10" t="s">
        <v>13</v>
      </c>
      <c r="H315" s="12">
        <v>87.62</v>
      </c>
      <c r="I315" s="13">
        <f t="shared" si="2"/>
        <v>87620</v>
      </c>
    </row>
    <row r="316" spans="1:9" ht="15" customHeight="1" x14ac:dyDescent="0.25">
      <c r="A316" s="10">
        <v>10049</v>
      </c>
      <c r="B316" s="10" t="s">
        <v>729</v>
      </c>
      <c r="C316" s="10" t="s">
        <v>730</v>
      </c>
      <c r="D316" s="10" t="s">
        <v>563</v>
      </c>
      <c r="E316" s="10" t="s">
        <v>728</v>
      </c>
      <c r="F316" s="11">
        <v>1</v>
      </c>
      <c r="G316" s="10" t="s">
        <v>13</v>
      </c>
      <c r="H316" s="12">
        <v>94.24</v>
      </c>
      <c r="I316" s="13">
        <f t="shared" si="2"/>
        <v>94240</v>
      </c>
    </row>
    <row r="317" spans="1:9" ht="15" customHeight="1" x14ac:dyDescent="0.25">
      <c r="A317" s="10">
        <v>10050</v>
      </c>
      <c r="B317" s="10" t="s">
        <v>731</v>
      </c>
      <c r="C317" s="10" t="s">
        <v>732</v>
      </c>
      <c r="D317" s="10" t="s">
        <v>563</v>
      </c>
      <c r="E317" s="10" t="s">
        <v>728</v>
      </c>
      <c r="F317" s="11">
        <v>1</v>
      </c>
      <c r="G317" s="10" t="s">
        <v>13</v>
      </c>
      <c r="H317" s="12">
        <v>95.83</v>
      </c>
      <c r="I317" s="13">
        <f t="shared" si="2"/>
        <v>95830</v>
      </c>
    </row>
    <row r="318" spans="1:9" ht="15" customHeight="1" x14ac:dyDescent="0.25">
      <c r="A318" s="10">
        <v>10052</v>
      </c>
      <c r="B318" s="10" t="s">
        <v>733</v>
      </c>
      <c r="C318" s="10" t="s">
        <v>734</v>
      </c>
      <c r="D318" s="10" t="s">
        <v>563</v>
      </c>
      <c r="E318" s="10" t="s">
        <v>728</v>
      </c>
      <c r="F318" s="11">
        <v>1</v>
      </c>
      <c r="G318" s="10" t="s">
        <v>13</v>
      </c>
      <c r="H318" s="12">
        <v>96.62</v>
      </c>
      <c r="I318" s="13">
        <f t="shared" si="2"/>
        <v>96620</v>
      </c>
    </row>
    <row r="319" spans="1:9" ht="15" customHeight="1" x14ac:dyDescent="0.25">
      <c r="A319" s="10">
        <v>10053</v>
      </c>
      <c r="B319" s="10" t="s">
        <v>735</v>
      </c>
      <c r="C319" s="10" t="s">
        <v>736</v>
      </c>
      <c r="D319" s="10" t="s">
        <v>563</v>
      </c>
      <c r="E319" s="10" t="s">
        <v>728</v>
      </c>
      <c r="F319" s="11">
        <v>1</v>
      </c>
      <c r="G319" s="10" t="s">
        <v>13</v>
      </c>
      <c r="H319" s="12">
        <v>96.67</v>
      </c>
      <c r="I319" s="13">
        <f t="shared" si="2"/>
        <v>96670</v>
      </c>
    </row>
    <row r="320" spans="1:9" ht="15" customHeight="1" x14ac:dyDescent="0.25">
      <c r="A320" s="10">
        <v>10062</v>
      </c>
      <c r="B320" s="10" t="s">
        <v>737</v>
      </c>
      <c r="C320" s="10" t="s">
        <v>738</v>
      </c>
      <c r="D320" s="10" t="s">
        <v>563</v>
      </c>
      <c r="E320" s="10" t="s">
        <v>739</v>
      </c>
      <c r="F320" s="11">
        <v>1</v>
      </c>
      <c r="G320" s="10" t="s">
        <v>13</v>
      </c>
      <c r="H320" s="12">
        <v>127.51</v>
      </c>
      <c r="I320" s="13">
        <f t="shared" si="2"/>
        <v>127510</v>
      </c>
    </row>
    <row r="321" spans="1:9" ht="15" customHeight="1" x14ac:dyDescent="0.25">
      <c r="A321" s="10">
        <v>10063</v>
      </c>
      <c r="B321" s="10" t="s">
        <v>740</v>
      </c>
      <c r="C321" s="10" t="s">
        <v>741</v>
      </c>
      <c r="D321" s="10" t="s">
        <v>563</v>
      </c>
      <c r="E321" s="10" t="s">
        <v>739</v>
      </c>
      <c r="F321" s="11">
        <v>1</v>
      </c>
      <c r="G321" s="10" t="s">
        <v>13</v>
      </c>
      <c r="H321" s="12">
        <v>131.03</v>
      </c>
      <c r="I321" s="13">
        <f t="shared" si="2"/>
        <v>131030</v>
      </c>
    </row>
    <row r="322" spans="1:9" ht="15" customHeight="1" x14ac:dyDescent="0.25">
      <c r="A322" s="10">
        <v>10065</v>
      </c>
      <c r="B322" s="10" t="s">
        <v>742</v>
      </c>
      <c r="C322" s="10" t="s">
        <v>743</v>
      </c>
      <c r="D322" s="10" t="s">
        <v>563</v>
      </c>
      <c r="E322" s="10" t="s">
        <v>739</v>
      </c>
      <c r="F322" s="11">
        <v>1</v>
      </c>
      <c r="G322" s="10" t="s">
        <v>13</v>
      </c>
      <c r="H322" s="12">
        <v>133.54</v>
      </c>
      <c r="I322" s="13">
        <f t="shared" si="2"/>
        <v>133540</v>
      </c>
    </row>
    <row r="323" spans="1:9" ht="15" customHeight="1" x14ac:dyDescent="0.25">
      <c r="A323" s="10">
        <v>10077</v>
      </c>
      <c r="B323" s="10" t="s">
        <v>744</v>
      </c>
      <c r="C323" s="10" t="s">
        <v>745</v>
      </c>
      <c r="D323" s="10" t="s">
        <v>563</v>
      </c>
      <c r="E323" s="10" t="s">
        <v>746</v>
      </c>
      <c r="F323" s="11">
        <v>1</v>
      </c>
      <c r="G323" s="10" t="s">
        <v>13</v>
      </c>
      <c r="H323" s="12">
        <v>97.1</v>
      </c>
      <c r="I323" s="13">
        <f t="shared" si="2"/>
        <v>97100</v>
      </c>
    </row>
    <row r="324" spans="1:9" ht="15" customHeight="1" x14ac:dyDescent="0.25">
      <c r="A324" s="10">
        <v>10078</v>
      </c>
      <c r="B324" s="10" t="s">
        <v>747</v>
      </c>
      <c r="C324" s="10" t="s">
        <v>748</v>
      </c>
      <c r="D324" s="10" t="s">
        <v>563</v>
      </c>
      <c r="E324" s="10" t="s">
        <v>746</v>
      </c>
      <c r="F324" s="11">
        <v>1</v>
      </c>
      <c r="G324" s="10" t="s">
        <v>13</v>
      </c>
      <c r="H324" s="12">
        <v>98.26</v>
      </c>
      <c r="I324" s="13">
        <f t="shared" si="2"/>
        <v>98260</v>
      </c>
    </row>
    <row r="325" spans="1:9" ht="15" customHeight="1" x14ac:dyDescent="0.25">
      <c r="A325" s="10">
        <v>10081</v>
      </c>
      <c r="B325" s="10" t="s">
        <v>749</v>
      </c>
      <c r="C325" s="10" t="s">
        <v>750</v>
      </c>
      <c r="D325" s="10" t="s">
        <v>563</v>
      </c>
      <c r="E325" s="10" t="s">
        <v>751</v>
      </c>
      <c r="F325" s="11">
        <v>1</v>
      </c>
      <c r="G325" s="10" t="s">
        <v>13</v>
      </c>
      <c r="H325" s="12">
        <v>98.76</v>
      </c>
      <c r="I325" s="13">
        <f t="shared" si="2"/>
        <v>98760</v>
      </c>
    </row>
    <row r="326" spans="1:9" ht="15" customHeight="1" x14ac:dyDescent="0.25">
      <c r="A326" s="10">
        <v>10084</v>
      </c>
      <c r="B326" s="10" t="s">
        <v>752</v>
      </c>
      <c r="C326" s="10" t="s">
        <v>753</v>
      </c>
      <c r="D326" s="10" t="s">
        <v>563</v>
      </c>
      <c r="E326" s="10" t="s">
        <v>751</v>
      </c>
      <c r="F326" s="11">
        <v>1</v>
      </c>
      <c r="G326" s="10" t="s">
        <v>13</v>
      </c>
      <c r="H326" s="12">
        <v>99.88</v>
      </c>
      <c r="I326" s="13">
        <f t="shared" si="2"/>
        <v>99880</v>
      </c>
    </row>
    <row r="327" spans="1:9" ht="15" customHeight="1" x14ac:dyDescent="0.25">
      <c r="A327" s="10">
        <v>10086</v>
      </c>
      <c r="B327" s="10" t="s">
        <v>754</v>
      </c>
      <c r="C327" s="10" t="s">
        <v>755</v>
      </c>
      <c r="D327" s="10" t="s">
        <v>563</v>
      </c>
      <c r="E327" s="10" t="s">
        <v>751</v>
      </c>
      <c r="F327" s="11">
        <v>1</v>
      </c>
      <c r="G327" s="10" t="s">
        <v>13</v>
      </c>
      <c r="H327" s="12">
        <v>99.87</v>
      </c>
      <c r="I327" s="13">
        <f t="shared" si="2"/>
        <v>99870</v>
      </c>
    </row>
    <row r="328" spans="1:9" ht="15" customHeight="1" x14ac:dyDescent="0.25">
      <c r="A328" s="10">
        <v>10107</v>
      </c>
      <c r="B328" s="10" t="s">
        <v>756</v>
      </c>
      <c r="C328" s="10" t="s">
        <v>757</v>
      </c>
      <c r="D328" s="10" t="s">
        <v>563</v>
      </c>
      <c r="E328" s="10" t="s">
        <v>758</v>
      </c>
      <c r="F328" s="11">
        <v>1</v>
      </c>
      <c r="G328" s="10" t="s">
        <v>13</v>
      </c>
      <c r="H328" s="12">
        <v>105.38</v>
      </c>
      <c r="I328" s="13">
        <f t="shared" si="2"/>
        <v>105380</v>
      </c>
    </row>
    <row r="329" spans="1:9" ht="15" customHeight="1" x14ac:dyDescent="0.25">
      <c r="A329" s="10">
        <v>10108</v>
      </c>
      <c r="B329" s="10" t="s">
        <v>759</v>
      </c>
      <c r="C329" s="10" t="s">
        <v>760</v>
      </c>
      <c r="D329" s="10" t="s">
        <v>563</v>
      </c>
      <c r="E329" s="10" t="s">
        <v>758</v>
      </c>
      <c r="F329" s="11">
        <v>1</v>
      </c>
      <c r="G329" s="10" t="s">
        <v>13</v>
      </c>
      <c r="H329" s="12">
        <v>115.35</v>
      </c>
      <c r="I329" s="13">
        <f t="shared" si="2"/>
        <v>115350</v>
      </c>
    </row>
    <row r="330" spans="1:9" ht="15" customHeight="1" x14ac:dyDescent="0.25">
      <c r="A330" s="10">
        <v>10110</v>
      </c>
      <c r="B330" s="10" t="s">
        <v>761</v>
      </c>
      <c r="C330" s="10" t="s">
        <v>762</v>
      </c>
      <c r="D330" s="10" t="s">
        <v>563</v>
      </c>
      <c r="E330" s="10" t="s">
        <v>758</v>
      </c>
      <c r="F330" s="11">
        <v>1</v>
      </c>
      <c r="G330" s="10" t="s">
        <v>13</v>
      </c>
      <c r="H330" s="12">
        <v>136.22</v>
      </c>
      <c r="I330" s="13">
        <f t="shared" si="2"/>
        <v>136220</v>
      </c>
    </row>
    <row r="331" spans="1:9" ht="15" customHeight="1" x14ac:dyDescent="0.25">
      <c r="A331" s="10">
        <v>10111</v>
      </c>
      <c r="B331" s="10" t="s">
        <v>763</v>
      </c>
      <c r="C331" s="10" t="s">
        <v>764</v>
      </c>
      <c r="D331" s="10" t="s">
        <v>563</v>
      </c>
      <c r="E331" s="10" t="s">
        <v>765</v>
      </c>
      <c r="F331" s="11">
        <v>1</v>
      </c>
      <c r="G331" s="10" t="s">
        <v>13</v>
      </c>
      <c r="H331" s="12">
        <v>177.65</v>
      </c>
      <c r="I331" s="13">
        <f t="shared" si="2"/>
        <v>177650</v>
      </c>
    </row>
    <row r="332" spans="1:9" ht="15" customHeight="1" x14ac:dyDescent="0.25">
      <c r="A332" s="10">
        <v>10130</v>
      </c>
      <c r="B332" s="10" t="s">
        <v>766</v>
      </c>
      <c r="C332" s="10" t="s">
        <v>767</v>
      </c>
      <c r="D332" s="10" t="s">
        <v>563</v>
      </c>
      <c r="E332" s="10" t="s">
        <v>768</v>
      </c>
      <c r="F332" s="11">
        <v>1</v>
      </c>
      <c r="G332" s="10" t="s">
        <v>13</v>
      </c>
      <c r="H332" s="12">
        <v>212.62</v>
      </c>
      <c r="I332" s="13">
        <f t="shared" si="2"/>
        <v>212620</v>
      </c>
    </row>
    <row r="333" spans="1:9" ht="15" customHeight="1" x14ac:dyDescent="0.25">
      <c r="A333" s="10">
        <v>10134</v>
      </c>
      <c r="B333" s="10" t="s">
        <v>769</v>
      </c>
      <c r="C333" s="10" t="s">
        <v>770</v>
      </c>
      <c r="D333" s="10" t="s">
        <v>563</v>
      </c>
      <c r="E333" s="10" t="s">
        <v>771</v>
      </c>
      <c r="F333" s="11">
        <v>1</v>
      </c>
      <c r="G333" s="10" t="s">
        <v>13</v>
      </c>
      <c r="H333" s="12">
        <v>101.05</v>
      </c>
      <c r="I333" s="13">
        <f t="shared" si="2"/>
        <v>101050</v>
      </c>
    </row>
    <row r="334" spans="1:9" ht="15" customHeight="1" x14ac:dyDescent="0.25">
      <c r="A334" s="10">
        <v>10135</v>
      </c>
      <c r="B334" s="10" t="s">
        <v>772</v>
      </c>
      <c r="C334" s="10" t="s">
        <v>773</v>
      </c>
      <c r="D334" s="10" t="s">
        <v>563</v>
      </c>
      <c r="E334" s="10" t="s">
        <v>774</v>
      </c>
      <c r="F334" s="11">
        <v>1</v>
      </c>
      <c r="G334" s="10" t="s">
        <v>13</v>
      </c>
      <c r="H334" s="12">
        <v>102.93</v>
      </c>
      <c r="I334" s="13">
        <f t="shared" si="2"/>
        <v>102930</v>
      </c>
    </row>
    <row r="335" spans="1:9" ht="15" customHeight="1" x14ac:dyDescent="0.25">
      <c r="A335" s="10">
        <v>10136</v>
      </c>
      <c r="B335" s="10" t="s">
        <v>775</v>
      </c>
      <c r="C335" s="10" t="s">
        <v>776</v>
      </c>
      <c r="D335" s="10" t="s">
        <v>563</v>
      </c>
      <c r="E335" s="10" t="s">
        <v>777</v>
      </c>
      <c r="F335" s="11">
        <v>1</v>
      </c>
      <c r="G335" s="10" t="s">
        <v>13</v>
      </c>
      <c r="H335" s="12">
        <v>124.23</v>
      </c>
      <c r="I335" s="13">
        <f t="shared" si="2"/>
        <v>124230</v>
      </c>
    </row>
    <row r="336" spans="1:9" ht="15" customHeight="1" x14ac:dyDescent="0.25">
      <c r="A336" s="10">
        <v>10137</v>
      </c>
      <c r="B336" s="10" t="s">
        <v>778</v>
      </c>
      <c r="C336" s="10" t="s">
        <v>779</v>
      </c>
      <c r="D336" s="10" t="s">
        <v>563</v>
      </c>
      <c r="E336" s="10" t="s">
        <v>777</v>
      </c>
      <c r="F336" s="11">
        <v>1</v>
      </c>
      <c r="G336" s="10" t="s">
        <v>13</v>
      </c>
      <c r="H336" s="12">
        <v>124.62</v>
      </c>
      <c r="I336" s="13">
        <f t="shared" si="2"/>
        <v>124620</v>
      </c>
    </row>
    <row r="337" spans="1:9" ht="15" customHeight="1" x14ac:dyDescent="0.25">
      <c r="A337" s="10">
        <v>10139</v>
      </c>
      <c r="B337" s="10" t="s">
        <v>780</v>
      </c>
      <c r="C337" s="10" t="s">
        <v>781</v>
      </c>
      <c r="D337" s="10" t="s">
        <v>563</v>
      </c>
      <c r="E337" s="10" t="s">
        <v>782</v>
      </c>
      <c r="F337" s="11">
        <v>1</v>
      </c>
      <c r="G337" s="10" t="s">
        <v>13</v>
      </c>
      <c r="H337" s="12">
        <v>119.62</v>
      </c>
      <c r="I337" s="13">
        <f t="shared" si="2"/>
        <v>119620</v>
      </c>
    </row>
    <row r="338" spans="1:9" ht="15" customHeight="1" x14ac:dyDescent="0.25">
      <c r="A338" s="10">
        <v>10141</v>
      </c>
      <c r="B338" s="10" t="s">
        <v>783</v>
      </c>
      <c r="C338" s="10" t="s">
        <v>784</v>
      </c>
      <c r="D338" s="10" t="s">
        <v>563</v>
      </c>
      <c r="E338" s="10" t="s">
        <v>785</v>
      </c>
      <c r="F338" s="11">
        <v>1</v>
      </c>
      <c r="G338" s="10" t="s">
        <v>13</v>
      </c>
      <c r="H338" s="12">
        <v>88.09</v>
      </c>
      <c r="I338" s="13">
        <f t="shared" si="2"/>
        <v>88090</v>
      </c>
    </row>
    <row r="339" spans="1:9" ht="15" customHeight="1" x14ac:dyDescent="0.25">
      <c r="A339" s="10">
        <v>10144</v>
      </c>
      <c r="B339" s="10" t="s">
        <v>786</v>
      </c>
      <c r="C339" s="10" t="s">
        <v>787</v>
      </c>
      <c r="D339" s="10" t="s">
        <v>563</v>
      </c>
      <c r="E339" s="10" t="s">
        <v>788</v>
      </c>
      <c r="F339" s="11">
        <v>1</v>
      </c>
      <c r="G339" s="10" t="s">
        <v>13</v>
      </c>
      <c r="H339" s="12">
        <v>100.09</v>
      </c>
      <c r="I339" s="13">
        <f t="shared" si="2"/>
        <v>100090</v>
      </c>
    </row>
    <row r="340" spans="1:9" ht="15" customHeight="1" x14ac:dyDescent="0.25">
      <c r="A340" s="10">
        <v>10148</v>
      </c>
      <c r="B340" s="10" t="s">
        <v>789</v>
      </c>
      <c r="C340" s="10" t="s">
        <v>790</v>
      </c>
      <c r="D340" s="10" t="s">
        <v>563</v>
      </c>
      <c r="E340" s="10" t="s">
        <v>788</v>
      </c>
      <c r="F340" s="11">
        <v>1</v>
      </c>
      <c r="G340" s="10" t="s">
        <v>13</v>
      </c>
      <c r="H340" s="12">
        <v>108.12</v>
      </c>
      <c r="I340" s="13">
        <f t="shared" si="2"/>
        <v>108120</v>
      </c>
    </row>
    <row r="341" spans="1:9" ht="15" customHeight="1" x14ac:dyDescent="0.25">
      <c r="A341" s="10">
        <v>10149</v>
      </c>
      <c r="B341" s="10" t="s">
        <v>791</v>
      </c>
      <c r="C341" s="10" t="s">
        <v>792</v>
      </c>
      <c r="D341" s="10" t="s">
        <v>563</v>
      </c>
      <c r="E341" s="10" t="s">
        <v>788</v>
      </c>
      <c r="F341" s="11">
        <v>1</v>
      </c>
      <c r="G341" s="10" t="s">
        <v>13</v>
      </c>
      <c r="H341" s="12">
        <v>110.88</v>
      </c>
      <c r="I341" s="13">
        <f t="shared" si="2"/>
        <v>110880</v>
      </c>
    </row>
    <row r="342" spans="1:9" ht="15" customHeight="1" x14ac:dyDescent="0.25">
      <c r="A342" s="10">
        <v>10152</v>
      </c>
      <c r="B342" s="10" t="s">
        <v>793</v>
      </c>
      <c r="C342" s="10" t="s">
        <v>794</v>
      </c>
      <c r="D342" s="10" t="s">
        <v>563</v>
      </c>
      <c r="E342" s="10" t="s">
        <v>788</v>
      </c>
      <c r="F342" s="11">
        <v>1</v>
      </c>
      <c r="G342" s="10" t="s">
        <v>13</v>
      </c>
      <c r="H342" s="12">
        <v>118.53</v>
      </c>
      <c r="I342" s="13">
        <f t="shared" si="2"/>
        <v>118530</v>
      </c>
    </row>
    <row r="343" spans="1:9" ht="15" customHeight="1" x14ac:dyDescent="0.25">
      <c r="A343" s="10">
        <v>10154</v>
      </c>
      <c r="B343" s="10" t="s">
        <v>795</v>
      </c>
      <c r="C343" s="10" t="s">
        <v>796</v>
      </c>
      <c r="D343" s="10" t="s">
        <v>563</v>
      </c>
      <c r="E343" s="10" t="s">
        <v>788</v>
      </c>
      <c r="F343" s="11">
        <v>1</v>
      </c>
      <c r="G343" s="10" t="s">
        <v>13</v>
      </c>
      <c r="H343" s="12">
        <v>103.3</v>
      </c>
      <c r="I343" s="13">
        <f t="shared" si="2"/>
        <v>103300</v>
      </c>
    </row>
    <row r="344" spans="1:9" ht="15" customHeight="1" x14ac:dyDescent="0.25">
      <c r="A344" s="10">
        <v>10167</v>
      </c>
      <c r="B344" s="10" t="s">
        <v>797</v>
      </c>
      <c r="C344" s="10" t="s">
        <v>798</v>
      </c>
      <c r="D344" s="10" t="s">
        <v>563</v>
      </c>
      <c r="E344" s="10" t="s">
        <v>765</v>
      </c>
      <c r="F344" s="11">
        <v>1</v>
      </c>
      <c r="G344" s="10" t="s">
        <v>13</v>
      </c>
      <c r="H344" s="12">
        <v>178.11</v>
      </c>
      <c r="I344" s="13">
        <f t="shared" si="2"/>
        <v>178110</v>
      </c>
    </row>
    <row r="345" spans="1:9" ht="15" customHeight="1" x14ac:dyDescent="0.25">
      <c r="A345" s="10">
        <v>10168</v>
      </c>
      <c r="B345" s="10" t="s">
        <v>799</v>
      </c>
      <c r="C345" s="10" t="s">
        <v>800</v>
      </c>
      <c r="D345" s="10" t="s">
        <v>563</v>
      </c>
      <c r="E345" s="10" t="s">
        <v>612</v>
      </c>
      <c r="F345" s="11">
        <v>1</v>
      </c>
      <c r="G345" s="10" t="s">
        <v>13</v>
      </c>
      <c r="H345" s="12">
        <v>106.68</v>
      </c>
      <c r="I345" s="13">
        <f t="shared" si="2"/>
        <v>106680</v>
      </c>
    </row>
    <row r="346" spans="1:9" ht="15" customHeight="1" x14ac:dyDescent="0.25">
      <c r="A346" s="10">
        <v>10181</v>
      </c>
      <c r="B346" s="10" t="s">
        <v>801</v>
      </c>
      <c r="C346" s="10" t="s">
        <v>802</v>
      </c>
      <c r="D346" s="10" t="s">
        <v>563</v>
      </c>
      <c r="E346" s="10" t="s">
        <v>803</v>
      </c>
      <c r="F346" s="11">
        <v>1</v>
      </c>
      <c r="G346" s="10" t="s">
        <v>13</v>
      </c>
      <c r="H346" s="12">
        <v>111.29</v>
      </c>
      <c r="I346" s="13">
        <f t="shared" si="2"/>
        <v>111290</v>
      </c>
    </row>
    <row r="347" spans="1:9" ht="15" customHeight="1" x14ac:dyDescent="0.25">
      <c r="A347" s="10">
        <v>10183</v>
      </c>
      <c r="B347" s="10" t="s">
        <v>804</v>
      </c>
      <c r="C347" s="10" t="s">
        <v>805</v>
      </c>
      <c r="D347" s="10" t="s">
        <v>563</v>
      </c>
      <c r="E347" s="10" t="s">
        <v>803</v>
      </c>
      <c r="F347" s="11">
        <v>1</v>
      </c>
      <c r="G347" s="10" t="s">
        <v>13</v>
      </c>
      <c r="H347" s="12">
        <v>111.98</v>
      </c>
      <c r="I347" s="13">
        <f t="shared" si="2"/>
        <v>111980</v>
      </c>
    </row>
    <row r="348" spans="1:9" ht="15" customHeight="1" x14ac:dyDescent="0.25">
      <c r="A348" s="10">
        <v>10184</v>
      </c>
      <c r="B348" s="10" t="s">
        <v>806</v>
      </c>
      <c r="C348" s="10" t="s">
        <v>807</v>
      </c>
      <c r="D348" s="10" t="s">
        <v>563</v>
      </c>
      <c r="E348" s="10" t="s">
        <v>739</v>
      </c>
      <c r="F348" s="11">
        <v>1</v>
      </c>
      <c r="G348" s="10" t="s">
        <v>13</v>
      </c>
      <c r="H348" s="12">
        <v>114.1</v>
      </c>
      <c r="I348" s="13">
        <f t="shared" si="2"/>
        <v>114100</v>
      </c>
    </row>
    <row r="349" spans="1:9" ht="15" customHeight="1" x14ac:dyDescent="0.25">
      <c r="A349" s="10">
        <v>10185</v>
      </c>
      <c r="B349" s="10" t="s">
        <v>808</v>
      </c>
      <c r="C349" s="10" t="s">
        <v>809</v>
      </c>
      <c r="D349" s="10" t="s">
        <v>58</v>
      </c>
      <c r="E349" s="10" t="s">
        <v>386</v>
      </c>
      <c r="F349" s="11">
        <v>1</v>
      </c>
      <c r="G349" s="10" t="s">
        <v>13</v>
      </c>
      <c r="H349" s="12">
        <v>93.46</v>
      </c>
      <c r="I349" s="13">
        <f t="shared" si="2"/>
        <v>93460</v>
      </c>
    </row>
    <row r="350" spans="1:9" ht="15" customHeight="1" x14ac:dyDescent="0.25">
      <c r="A350" s="10">
        <v>10186</v>
      </c>
      <c r="B350" s="10" t="s">
        <v>810</v>
      </c>
      <c r="C350" s="10" t="s">
        <v>811</v>
      </c>
      <c r="D350" s="10" t="s">
        <v>58</v>
      </c>
      <c r="E350" s="10" t="s">
        <v>812</v>
      </c>
      <c r="F350" s="11">
        <v>1</v>
      </c>
      <c r="G350" s="10" t="s">
        <v>13</v>
      </c>
      <c r="H350" s="12">
        <v>86.18</v>
      </c>
      <c r="I350" s="13">
        <f t="shared" si="2"/>
        <v>86180</v>
      </c>
    </row>
    <row r="351" spans="1:9" ht="15" customHeight="1" x14ac:dyDescent="0.25">
      <c r="A351" s="10">
        <v>10300</v>
      </c>
      <c r="B351" s="10" t="s">
        <v>813</v>
      </c>
      <c r="C351" s="10" t="s">
        <v>814</v>
      </c>
      <c r="D351" s="10" t="s">
        <v>563</v>
      </c>
      <c r="E351" s="10" t="s">
        <v>694</v>
      </c>
      <c r="F351" s="11">
        <v>19</v>
      </c>
      <c r="G351" s="10" t="s">
        <v>13</v>
      </c>
      <c r="H351" s="12">
        <v>1838.79</v>
      </c>
      <c r="I351" s="13">
        <v>1838.79</v>
      </c>
    </row>
    <row r="352" spans="1:9" ht="15" customHeight="1" x14ac:dyDescent="0.25">
      <c r="A352" s="10">
        <v>10301</v>
      </c>
      <c r="B352" s="10" t="s">
        <v>815</v>
      </c>
      <c r="C352" s="10" t="s">
        <v>816</v>
      </c>
      <c r="D352" s="10" t="s">
        <v>563</v>
      </c>
      <c r="E352" s="10" t="s">
        <v>694</v>
      </c>
      <c r="F352" s="11">
        <v>19</v>
      </c>
      <c r="G352" s="10" t="s">
        <v>13</v>
      </c>
      <c r="H352" s="12">
        <v>1794.67</v>
      </c>
      <c r="I352" s="13">
        <v>1794.67</v>
      </c>
    </row>
    <row r="353" spans="1:9" ht="15" customHeight="1" x14ac:dyDescent="0.25">
      <c r="A353" s="10">
        <v>10302</v>
      </c>
      <c r="B353" s="10" t="s">
        <v>817</v>
      </c>
      <c r="C353" s="10" t="s">
        <v>818</v>
      </c>
      <c r="D353" s="10" t="s">
        <v>563</v>
      </c>
      <c r="E353" s="10" t="s">
        <v>694</v>
      </c>
      <c r="F353" s="11">
        <v>19</v>
      </c>
      <c r="G353" s="10" t="s">
        <v>13</v>
      </c>
      <c r="H353" s="12">
        <v>1814.3</v>
      </c>
      <c r="I353" s="13">
        <v>1814.3</v>
      </c>
    </row>
    <row r="354" spans="1:9" ht="15" customHeight="1" x14ac:dyDescent="0.25">
      <c r="A354" s="10">
        <v>10303</v>
      </c>
      <c r="B354" s="10" t="s">
        <v>819</v>
      </c>
      <c r="C354" s="10" t="s">
        <v>820</v>
      </c>
      <c r="D354" s="10" t="s">
        <v>563</v>
      </c>
      <c r="E354" s="10" t="s">
        <v>694</v>
      </c>
      <c r="F354" s="11">
        <v>19</v>
      </c>
      <c r="G354" s="10" t="s">
        <v>13</v>
      </c>
      <c r="H354" s="12">
        <v>1885.11</v>
      </c>
      <c r="I354" s="13">
        <v>1885.11</v>
      </c>
    </row>
    <row r="355" spans="1:9" ht="15" customHeight="1" x14ac:dyDescent="0.25">
      <c r="A355" s="10">
        <v>10304</v>
      </c>
      <c r="B355" s="10" t="s">
        <v>821</v>
      </c>
      <c r="C355" s="10" t="s">
        <v>822</v>
      </c>
      <c r="D355" s="10" t="s">
        <v>563</v>
      </c>
      <c r="E355" s="10" t="s">
        <v>694</v>
      </c>
      <c r="F355" s="11">
        <v>19</v>
      </c>
      <c r="G355" s="10" t="s">
        <v>13</v>
      </c>
      <c r="H355" s="12">
        <v>1952.65</v>
      </c>
      <c r="I355" s="13">
        <v>1952.65</v>
      </c>
    </row>
    <row r="356" spans="1:9" ht="15" customHeight="1" x14ac:dyDescent="0.25">
      <c r="A356" s="10">
        <v>10305</v>
      </c>
      <c r="B356" s="10" t="s">
        <v>823</v>
      </c>
      <c r="C356" s="10" t="s">
        <v>824</v>
      </c>
      <c r="D356" s="10" t="s">
        <v>563</v>
      </c>
      <c r="E356" s="10" t="s">
        <v>694</v>
      </c>
      <c r="F356" s="11">
        <v>19</v>
      </c>
      <c r="G356" s="10" t="s">
        <v>13</v>
      </c>
      <c r="H356" s="12">
        <v>1970.8</v>
      </c>
      <c r="I356" s="13">
        <v>1970.8</v>
      </c>
    </row>
    <row r="357" spans="1:9" ht="15" customHeight="1" x14ac:dyDescent="0.25">
      <c r="A357" s="10">
        <v>10306</v>
      </c>
      <c r="B357" s="10" t="s">
        <v>825</v>
      </c>
      <c r="C357" s="10" t="s">
        <v>826</v>
      </c>
      <c r="D357" s="10" t="s">
        <v>563</v>
      </c>
      <c r="E357" s="10" t="s">
        <v>694</v>
      </c>
      <c r="F357" s="11">
        <v>19</v>
      </c>
      <c r="G357" s="10" t="s">
        <v>13</v>
      </c>
      <c r="H357" s="12">
        <v>1984.7</v>
      </c>
      <c r="I357" s="13">
        <v>1984.7</v>
      </c>
    </row>
    <row r="358" spans="1:9" ht="15" customHeight="1" x14ac:dyDescent="0.25">
      <c r="A358" s="10">
        <v>10307</v>
      </c>
      <c r="B358" s="10" t="s">
        <v>827</v>
      </c>
      <c r="C358" s="10" t="s">
        <v>828</v>
      </c>
      <c r="D358" s="10" t="s">
        <v>563</v>
      </c>
      <c r="E358" s="10" t="s">
        <v>694</v>
      </c>
      <c r="F358" s="11">
        <v>19</v>
      </c>
      <c r="G358" s="10" t="s">
        <v>13</v>
      </c>
      <c r="H358" s="12">
        <v>1991.42</v>
      </c>
      <c r="I358" s="13">
        <v>1991.42</v>
      </c>
    </row>
    <row r="359" spans="1:9" ht="15" customHeight="1" x14ac:dyDescent="0.25">
      <c r="A359" s="10">
        <v>10308</v>
      </c>
      <c r="B359" s="10" t="s">
        <v>829</v>
      </c>
      <c r="C359" s="10" t="s">
        <v>830</v>
      </c>
      <c r="D359" s="10" t="s">
        <v>563</v>
      </c>
      <c r="E359" s="10" t="s">
        <v>694</v>
      </c>
      <c r="F359" s="11">
        <v>19</v>
      </c>
      <c r="G359" s="10" t="s">
        <v>13</v>
      </c>
      <c r="H359" s="12">
        <v>1990.23</v>
      </c>
      <c r="I359" s="13">
        <v>1990.23</v>
      </c>
    </row>
    <row r="360" spans="1:9" ht="15" customHeight="1" x14ac:dyDescent="0.25">
      <c r="A360" s="10">
        <v>10309</v>
      </c>
      <c r="B360" s="10" t="s">
        <v>831</v>
      </c>
      <c r="C360" s="10" t="s">
        <v>832</v>
      </c>
      <c r="D360" s="10" t="s">
        <v>563</v>
      </c>
      <c r="E360" s="10" t="s">
        <v>694</v>
      </c>
      <c r="F360" s="11">
        <v>19</v>
      </c>
      <c r="G360" s="10" t="s">
        <v>13</v>
      </c>
      <c r="H360" s="12">
        <v>1861.85</v>
      </c>
      <c r="I360" s="13">
        <v>1861.85</v>
      </c>
    </row>
    <row r="361" spans="1:9" ht="15" customHeight="1" x14ac:dyDescent="0.25">
      <c r="A361" s="10">
        <v>10310</v>
      </c>
      <c r="B361" s="10" t="s">
        <v>833</v>
      </c>
      <c r="C361" s="10" t="s">
        <v>834</v>
      </c>
      <c r="D361" s="10" t="s">
        <v>563</v>
      </c>
      <c r="E361" s="10" t="s">
        <v>694</v>
      </c>
      <c r="F361" s="11">
        <v>19</v>
      </c>
      <c r="G361" s="10" t="s">
        <v>13</v>
      </c>
      <c r="H361" s="12">
        <v>1994.92</v>
      </c>
      <c r="I361" s="13">
        <v>1994.92</v>
      </c>
    </row>
    <row r="362" spans="1:9" ht="15" customHeight="1" x14ac:dyDescent="0.25">
      <c r="A362" s="10">
        <v>10311</v>
      </c>
      <c r="B362" s="10" t="s">
        <v>835</v>
      </c>
      <c r="C362" s="10" t="s">
        <v>836</v>
      </c>
      <c r="D362" s="10" t="s">
        <v>563</v>
      </c>
      <c r="E362" s="10" t="s">
        <v>694</v>
      </c>
      <c r="F362" s="11">
        <v>19</v>
      </c>
      <c r="G362" s="10" t="s">
        <v>13</v>
      </c>
      <c r="H362" s="12">
        <v>1991.66</v>
      </c>
      <c r="I362" s="13">
        <v>1991.66</v>
      </c>
    </row>
    <row r="363" spans="1:9" ht="15" customHeight="1" x14ac:dyDescent="0.25">
      <c r="A363" s="10">
        <v>10312</v>
      </c>
      <c r="B363" s="10" t="s">
        <v>837</v>
      </c>
      <c r="C363" s="10" t="s">
        <v>838</v>
      </c>
      <c r="D363" s="10" t="s">
        <v>563</v>
      </c>
      <c r="E363" s="10" t="s">
        <v>707</v>
      </c>
      <c r="F363" s="11">
        <v>19</v>
      </c>
      <c r="G363" s="10" t="s">
        <v>13</v>
      </c>
      <c r="H363" s="12">
        <v>2099.7399999999998</v>
      </c>
      <c r="I363" s="13">
        <v>2099.7399999999998</v>
      </c>
    </row>
    <row r="364" spans="1:9" ht="15" customHeight="1" x14ac:dyDescent="0.25">
      <c r="A364" s="10">
        <v>10313</v>
      </c>
      <c r="B364" s="10" t="s">
        <v>839</v>
      </c>
      <c r="C364" s="10" t="s">
        <v>840</v>
      </c>
      <c r="D364" s="10" t="s">
        <v>563</v>
      </c>
      <c r="E364" s="10" t="s">
        <v>707</v>
      </c>
      <c r="F364" s="11">
        <v>19</v>
      </c>
      <c r="G364" s="10" t="s">
        <v>13</v>
      </c>
      <c r="H364" s="12">
        <v>2086.9</v>
      </c>
      <c r="I364" s="13">
        <v>2086.9</v>
      </c>
    </row>
    <row r="365" spans="1:9" ht="15" customHeight="1" x14ac:dyDescent="0.25">
      <c r="A365" s="10">
        <v>10314</v>
      </c>
      <c r="B365" s="10" t="s">
        <v>841</v>
      </c>
      <c r="C365" s="10" t="s">
        <v>842</v>
      </c>
      <c r="D365" s="10" t="s">
        <v>563</v>
      </c>
      <c r="E365" s="10" t="s">
        <v>707</v>
      </c>
      <c r="F365" s="11">
        <v>19</v>
      </c>
      <c r="G365" s="10" t="s">
        <v>13</v>
      </c>
      <c r="H365" s="12">
        <v>2204.12</v>
      </c>
      <c r="I365" s="13">
        <v>2204.12</v>
      </c>
    </row>
    <row r="366" spans="1:9" ht="15" customHeight="1" x14ac:dyDescent="0.25">
      <c r="A366" s="10">
        <v>10315</v>
      </c>
      <c r="B366" s="10" t="s">
        <v>843</v>
      </c>
      <c r="C366" s="10" t="s">
        <v>844</v>
      </c>
      <c r="D366" s="10" t="s">
        <v>563</v>
      </c>
      <c r="E366" s="10" t="s">
        <v>707</v>
      </c>
      <c r="F366" s="11">
        <v>19</v>
      </c>
      <c r="G366" s="10" t="s">
        <v>13</v>
      </c>
      <c r="H366" s="12">
        <v>2326.5100000000002</v>
      </c>
      <c r="I366" s="13">
        <v>2326.5100000000002</v>
      </c>
    </row>
    <row r="367" spans="1:9" ht="15" customHeight="1" x14ac:dyDescent="0.25">
      <c r="A367" s="10">
        <v>10316</v>
      </c>
      <c r="B367" s="10" t="s">
        <v>845</v>
      </c>
      <c r="C367" s="10" t="s">
        <v>846</v>
      </c>
      <c r="D367" s="10" t="s">
        <v>563</v>
      </c>
      <c r="E367" s="10" t="s">
        <v>707</v>
      </c>
      <c r="F367" s="11">
        <v>19</v>
      </c>
      <c r="G367" s="10" t="s">
        <v>13</v>
      </c>
      <c r="H367" s="12">
        <v>2579.52</v>
      </c>
      <c r="I367" s="13">
        <v>2579.52</v>
      </c>
    </row>
    <row r="368" spans="1:9" ht="15" customHeight="1" x14ac:dyDescent="0.25">
      <c r="A368" s="10">
        <v>10317</v>
      </c>
      <c r="B368" s="10" t="s">
        <v>847</v>
      </c>
      <c r="C368" s="10" t="s">
        <v>848</v>
      </c>
      <c r="D368" s="10" t="s">
        <v>563</v>
      </c>
      <c r="E368" s="10" t="s">
        <v>707</v>
      </c>
      <c r="F368" s="11">
        <v>19</v>
      </c>
      <c r="G368" s="10" t="s">
        <v>13</v>
      </c>
      <c r="H368" s="12">
        <v>2803.94</v>
      </c>
      <c r="I368" s="13">
        <v>2803.94</v>
      </c>
    </row>
    <row r="369" spans="1:9" ht="15" customHeight="1" x14ac:dyDescent="0.25">
      <c r="A369" s="10">
        <v>10318</v>
      </c>
      <c r="B369" s="10" t="s">
        <v>849</v>
      </c>
      <c r="C369" s="10" t="s">
        <v>850</v>
      </c>
      <c r="D369" s="10" t="s">
        <v>563</v>
      </c>
      <c r="E369" s="10" t="s">
        <v>712</v>
      </c>
      <c r="F369" s="11">
        <v>19</v>
      </c>
      <c r="G369" s="10" t="s">
        <v>13</v>
      </c>
      <c r="H369" s="12">
        <v>1985.19</v>
      </c>
      <c r="I369" s="13">
        <v>1985.19</v>
      </c>
    </row>
    <row r="370" spans="1:9" ht="15" customHeight="1" x14ac:dyDescent="0.25">
      <c r="A370" s="10">
        <v>10319</v>
      </c>
      <c r="B370" s="10" t="s">
        <v>851</v>
      </c>
      <c r="C370" s="10" t="s">
        <v>852</v>
      </c>
      <c r="D370" s="10" t="s">
        <v>563</v>
      </c>
      <c r="E370" s="10" t="s">
        <v>712</v>
      </c>
      <c r="F370" s="11">
        <v>19</v>
      </c>
      <c r="G370" s="10" t="s">
        <v>13</v>
      </c>
      <c r="H370" s="12">
        <v>2060.83</v>
      </c>
      <c r="I370" s="13">
        <v>2060.83</v>
      </c>
    </row>
    <row r="371" spans="1:9" ht="15" customHeight="1" x14ac:dyDescent="0.25">
      <c r="A371" s="10">
        <v>10320</v>
      </c>
      <c r="B371" s="10" t="s">
        <v>853</v>
      </c>
      <c r="C371" s="10" t="s">
        <v>854</v>
      </c>
      <c r="D371" s="10" t="s">
        <v>563</v>
      </c>
      <c r="E371" s="10" t="s">
        <v>712</v>
      </c>
      <c r="F371" s="11">
        <v>19</v>
      </c>
      <c r="G371" s="10" t="s">
        <v>13</v>
      </c>
      <c r="H371" s="12">
        <v>2075.19</v>
      </c>
      <c r="I371" s="13">
        <v>2075.19</v>
      </c>
    </row>
    <row r="372" spans="1:9" ht="15" customHeight="1" x14ac:dyDescent="0.25">
      <c r="A372" s="10">
        <v>10321</v>
      </c>
      <c r="B372" s="10" t="s">
        <v>855</v>
      </c>
      <c r="C372" s="10" t="s">
        <v>856</v>
      </c>
      <c r="D372" s="10" t="s">
        <v>563</v>
      </c>
      <c r="E372" s="10" t="s">
        <v>712</v>
      </c>
      <c r="F372" s="11">
        <v>19</v>
      </c>
      <c r="G372" s="10" t="s">
        <v>13</v>
      </c>
      <c r="H372" s="12">
        <v>2084.96</v>
      </c>
      <c r="I372" s="13">
        <v>2084.96</v>
      </c>
    </row>
    <row r="373" spans="1:9" ht="15" customHeight="1" x14ac:dyDescent="0.25">
      <c r="A373" s="10">
        <v>10322</v>
      </c>
      <c r="B373" s="10" t="s">
        <v>857</v>
      </c>
      <c r="C373" s="10" t="s">
        <v>858</v>
      </c>
      <c r="D373" s="10" t="s">
        <v>563</v>
      </c>
      <c r="E373" s="10" t="s">
        <v>715</v>
      </c>
      <c r="F373" s="11">
        <v>19</v>
      </c>
      <c r="G373" s="10" t="s">
        <v>13</v>
      </c>
      <c r="H373" s="12">
        <v>3490.84</v>
      </c>
      <c r="I373" s="13">
        <v>3490.84</v>
      </c>
    </row>
    <row r="374" spans="1:9" ht="15" customHeight="1" x14ac:dyDescent="0.25">
      <c r="A374" s="10">
        <v>10323</v>
      </c>
      <c r="B374" s="10" t="s">
        <v>859</v>
      </c>
      <c r="C374" s="10" t="s">
        <v>860</v>
      </c>
      <c r="D374" s="10" t="s">
        <v>563</v>
      </c>
      <c r="E374" s="10" t="s">
        <v>715</v>
      </c>
      <c r="F374" s="11">
        <v>19</v>
      </c>
      <c r="G374" s="10" t="s">
        <v>13</v>
      </c>
      <c r="H374" s="12">
        <v>3577.99</v>
      </c>
      <c r="I374" s="13">
        <v>3577.99</v>
      </c>
    </row>
    <row r="375" spans="1:9" ht="15" customHeight="1" x14ac:dyDescent="0.25">
      <c r="A375" s="10">
        <v>10324</v>
      </c>
      <c r="B375" s="10" t="s">
        <v>861</v>
      </c>
      <c r="C375" s="10" t="s">
        <v>862</v>
      </c>
      <c r="D375" s="10" t="s">
        <v>563</v>
      </c>
      <c r="E375" s="10" t="s">
        <v>715</v>
      </c>
      <c r="F375" s="11">
        <v>19</v>
      </c>
      <c r="G375" s="10" t="s">
        <v>13</v>
      </c>
      <c r="H375" s="12">
        <v>3900.27</v>
      </c>
      <c r="I375" s="13">
        <v>3900.27</v>
      </c>
    </row>
    <row r="376" spans="1:9" ht="15" customHeight="1" x14ac:dyDescent="0.25">
      <c r="A376" s="10">
        <v>10325</v>
      </c>
      <c r="B376" s="10" t="s">
        <v>863</v>
      </c>
      <c r="C376" s="10" t="s">
        <v>864</v>
      </c>
      <c r="D376" s="10" t="s">
        <v>563</v>
      </c>
      <c r="E376" s="10" t="s">
        <v>865</v>
      </c>
      <c r="F376" s="11">
        <v>19</v>
      </c>
      <c r="G376" s="10" t="s">
        <v>13</v>
      </c>
      <c r="H376" s="12">
        <v>3453.49</v>
      </c>
      <c r="I376" s="13">
        <v>3453.49</v>
      </c>
    </row>
    <row r="377" spans="1:9" ht="15" customHeight="1" x14ac:dyDescent="0.25">
      <c r="A377" s="10">
        <v>10326</v>
      </c>
      <c r="B377" s="10" t="s">
        <v>866</v>
      </c>
      <c r="C377" s="10" t="s">
        <v>867</v>
      </c>
      <c r="D377" s="10" t="s">
        <v>563</v>
      </c>
      <c r="E377" s="10" t="s">
        <v>720</v>
      </c>
      <c r="F377" s="11">
        <v>19</v>
      </c>
      <c r="G377" s="10" t="s">
        <v>13</v>
      </c>
      <c r="H377" s="12">
        <v>1969.75</v>
      </c>
      <c r="I377" s="13">
        <v>1969.75</v>
      </c>
    </row>
    <row r="378" spans="1:9" ht="15" customHeight="1" x14ac:dyDescent="0.25">
      <c r="A378" s="10">
        <v>10327</v>
      </c>
      <c r="B378" s="10" t="s">
        <v>868</v>
      </c>
      <c r="C378" s="10" t="s">
        <v>869</v>
      </c>
      <c r="D378" s="10" t="s">
        <v>563</v>
      </c>
      <c r="E378" s="10" t="s">
        <v>720</v>
      </c>
      <c r="F378" s="11">
        <v>19</v>
      </c>
      <c r="G378" s="10" t="s">
        <v>13</v>
      </c>
      <c r="H378" s="12">
        <v>2037.81</v>
      </c>
      <c r="I378" s="13">
        <v>2037.81</v>
      </c>
    </row>
    <row r="379" spans="1:9" ht="15" customHeight="1" x14ac:dyDescent="0.25">
      <c r="A379" s="10">
        <v>10328</v>
      </c>
      <c r="B379" s="10" t="s">
        <v>870</v>
      </c>
      <c r="C379" s="10" t="s">
        <v>871</v>
      </c>
      <c r="D379" s="10" t="s">
        <v>563</v>
      </c>
      <c r="E379" s="10" t="s">
        <v>720</v>
      </c>
      <c r="F379" s="11">
        <v>19</v>
      </c>
      <c r="G379" s="10" t="s">
        <v>13</v>
      </c>
      <c r="H379" s="12">
        <v>2051.9299999999998</v>
      </c>
      <c r="I379" s="13">
        <v>2051.9299999999998</v>
      </c>
    </row>
    <row r="380" spans="1:9" ht="15" customHeight="1" x14ac:dyDescent="0.25">
      <c r="A380" s="10">
        <v>10329</v>
      </c>
      <c r="B380" s="10" t="s">
        <v>872</v>
      </c>
      <c r="C380" s="10" t="s">
        <v>873</v>
      </c>
      <c r="D380" s="10" t="s">
        <v>563</v>
      </c>
      <c r="E380" s="10" t="s">
        <v>720</v>
      </c>
      <c r="F380" s="11">
        <v>19</v>
      </c>
      <c r="G380" s="10" t="s">
        <v>13</v>
      </c>
      <c r="H380" s="12">
        <v>2068.5100000000002</v>
      </c>
      <c r="I380" s="13">
        <v>2068.5100000000002</v>
      </c>
    </row>
    <row r="381" spans="1:9" ht="15" customHeight="1" x14ac:dyDescent="0.25">
      <c r="A381" s="10">
        <v>10330</v>
      </c>
      <c r="B381" s="10" t="s">
        <v>874</v>
      </c>
      <c r="C381" s="10" t="s">
        <v>875</v>
      </c>
      <c r="D381" s="10" t="s">
        <v>563</v>
      </c>
      <c r="E381" s="10" t="s">
        <v>720</v>
      </c>
      <c r="F381" s="11">
        <v>19</v>
      </c>
      <c r="G381" s="10" t="s">
        <v>13</v>
      </c>
      <c r="H381" s="12">
        <v>2066.7600000000002</v>
      </c>
      <c r="I381" s="13">
        <v>2066.7600000000002</v>
      </c>
    </row>
    <row r="382" spans="1:9" ht="15" customHeight="1" x14ac:dyDescent="0.25">
      <c r="A382" s="10">
        <v>10331</v>
      </c>
      <c r="B382" s="10" t="s">
        <v>876</v>
      </c>
      <c r="C382" s="10" t="s">
        <v>877</v>
      </c>
      <c r="D382" s="10" t="s">
        <v>563</v>
      </c>
      <c r="E382" s="10" t="s">
        <v>720</v>
      </c>
      <c r="F382" s="11">
        <v>19</v>
      </c>
      <c r="G382" s="10" t="s">
        <v>13</v>
      </c>
      <c r="H382" s="12">
        <v>2071.3000000000002</v>
      </c>
      <c r="I382" s="13">
        <v>2071.3000000000002</v>
      </c>
    </row>
    <row r="383" spans="1:9" ht="15" customHeight="1" x14ac:dyDescent="0.25">
      <c r="A383" s="10">
        <v>10332</v>
      </c>
      <c r="B383" s="10" t="s">
        <v>878</v>
      </c>
      <c r="C383" s="10" t="s">
        <v>879</v>
      </c>
      <c r="D383" s="10" t="s">
        <v>563</v>
      </c>
      <c r="E383" s="10" t="s">
        <v>720</v>
      </c>
      <c r="F383" s="11">
        <v>19</v>
      </c>
      <c r="G383" s="10" t="s">
        <v>13</v>
      </c>
      <c r="H383" s="12">
        <v>2067.7399999999998</v>
      </c>
      <c r="I383" s="13">
        <v>2067.7399999999998</v>
      </c>
    </row>
    <row r="384" spans="1:9" ht="15" customHeight="1" x14ac:dyDescent="0.25">
      <c r="A384" s="10">
        <v>10333</v>
      </c>
      <c r="B384" s="10" t="s">
        <v>880</v>
      </c>
      <c r="C384" s="10" t="s">
        <v>881</v>
      </c>
      <c r="D384" s="10" t="s">
        <v>563</v>
      </c>
      <c r="E384" s="10" t="s">
        <v>720</v>
      </c>
      <c r="F384" s="11">
        <v>19</v>
      </c>
      <c r="G384" s="10" t="s">
        <v>13</v>
      </c>
      <c r="H384" s="12">
        <v>2111.61</v>
      </c>
      <c r="I384" s="13">
        <v>2111.61</v>
      </c>
    </row>
    <row r="385" spans="1:9" ht="15" customHeight="1" x14ac:dyDescent="0.25">
      <c r="A385" s="10">
        <v>10334</v>
      </c>
      <c r="B385" s="10" t="s">
        <v>882</v>
      </c>
      <c r="C385" s="10" t="s">
        <v>883</v>
      </c>
      <c r="D385" s="10" t="s">
        <v>563</v>
      </c>
      <c r="E385" s="10" t="s">
        <v>720</v>
      </c>
      <c r="F385" s="11">
        <v>19</v>
      </c>
      <c r="G385" s="10" t="s">
        <v>13</v>
      </c>
      <c r="H385" s="12">
        <v>2109.52</v>
      </c>
      <c r="I385" s="13">
        <v>2109.52</v>
      </c>
    </row>
    <row r="386" spans="1:9" ht="15" customHeight="1" x14ac:dyDescent="0.25">
      <c r="A386" s="10">
        <v>10335</v>
      </c>
      <c r="B386" s="10" t="s">
        <v>884</v>
      </c>
      <c r="C386" s="10" t="s">
        <v>885</v>
      </c>
      <c r="D386" s="10" t="s">
        <v>563</v>
      </c>
      <c r="E386" s="10" t="s">
        <v>723</v>
      </c>
      <c r="F386" s="11">
        <v>19</v>
      </c>
      <c r="G386" s="10" t="s">
        <v>13</v>
      </c>
      <c r="H386" s="12">
        <v>1928.44</v>
      </c>
      <c r="I386" s="13">
        <v>1928.44</v>
      </c>
    </row>
    <row r="387" spans="1:9" ht="15" customHeight="1" x14ac:dyDescent="0.25">
      <c r="A387" s="10">
        <v>10336</v>
      </c>
      <c r="B387" s="10" t="s">
        <v>886</v>
      </c>
      <c r="C387" s="10" t="s">
        <v>887</v>
      </c>
      <c r="D387" s="10" t="s">
        <v>563</v>
      </c>
      <c r="E387" s="10" t="s">
        <v>723</v>
      </c>
      <c r="F387" s="11">
        <v>19</v>
      </c>
      <c r="G387" s="10" t="s">
        <v>13</v>
      </c>
      <c r="H387" s="12">
        <v>1997.33</v>
      </c>
      <c r="I387" s="13">
        <v>1997.33</v>
      </c>
    </row>
    <row r="388" spans="1:9" ht="15" customHeight="1" x14ac:dyDescent="0.25">
      <c r="A388" s="10">
        <v>10337</v>
      </c>
      <c r="B388" s="10" t="s">
        <v>888</v>
      </c>
      <c r="C388" s="10" t="s">
        <v>889</v>
      </c>
      <c r="D388" s="10" t="s">
        <v>563</v>
      </c>
      <c r="E388" s="10" t="s">
        <v>723</v>
      </c>
      <c r="F388" s="11">
        <v>19</v>
      </c>
      <c r="G388" s="10" t="s">
        <v>13</v>
      </c>
      <c r="H388" s="12">
        <v>2016.77</v>
      </c>
      <c r="I388" s="13">
        <v>2016.77</v>
      </c>
    </row>
    <row r="389" spans="1:9" ht="15" customHeight="1" x14ac:dyDescent="0.25">
      <c r="A389" s="10">
        <v>10338</v>
      </c>
      <c r="B389" s="10" t="s">
        <v>890</v>
      </c>
      <c r="C389" s="10" t="s">
        <v>891</v>
      </c>
      <c r="D389" s="10" t="s">
        <v>563</v>
      </c>
      <c r="E389" s="10" t="s">
        <v>723</v>
      </c>
      <c r="F389" s="11">
        <v>19</v>
      </c>
      <c r="G389" s="10" t="s">
        <v>13</v>
      </c>
      <c r="H389" s="12">
        <v>2026.46</v>
      </c>
      <c r="I389" s="13">
        <v>2026.46</v>
      </c>
    </row>
    <row r="390" spans="1:9" ht="15" customHeight="1" x14ac:dyDescent="0.25">
      <c r="A390" s="10">
        <v>10339</v>
      </c>
      <c r="B390" s="10" t="s">
        <v>892</v>
      </c>
      <c r="C390" s="10" t="s">
        <v>893</v>
      </c>
      <c r="D390" s="10" t="s">
        <v>563</v>
      </c>
      <c r="E390" s="10" t="s">
        <v>723</v>
      </c>
      <c r="F390" s="11">
        <v>19</v>
      </c>
      <c r="G390" s="10" t="s">
        <v>13</v>
      </c>
      <c r="H390" s="12">
        <v>2024.55</v>
      </c>
      <c r="I390" s="13">
        <v>2024.55</v>
      </c>
    </row>
    <row r="391" spans="1:9" ht="15" customHeight="1" x14ac:dyDescent="0.25">
      <c r="A391" s="10">
        <v>10340</v>
      </c>
      <c r="B391" s="10" t="s">
        <v>894</v>
      </c>
      <c r="C391" s="10" t="s">
        <v>895</v>
      </c>
      <c r="D391" s="10" t="s">
        <v>563</v>
      </c>
      <c r="E391" s="10" t="s">
        <v>723</v>
      </c>
      <c r="F391" s="11">
        <v>19</v>
      </c>
      <c r="G391" s="10" t="s">
        <v>13</v>
      </c>
      <c r="H391" s="12">
        <v>2029.62</v>
      </c>
      <c r="I391" s="13">
        <v>2029.62</v>
      </c>
    </row>
    <row r="392" spans="1:9" ht="15" customHeight="1" x14ac:dyDescent="0.25">
      <c r="A392" s="10">
        <v>10341</v>
      </c>
      <c r="B392" s="10" t="s">
        <v>896</v>
      </c>
      <c r="C392" s="10" t="s">
        <v>897</v>
      </c>
      <c r="D392" s="10" t="s">
        <v>563</v>
      </c>
      <c r="E392" s="10" t="s">
        <v>723</v>
      </c>
      <c r="F392" s="11">
        <v>19</v>
      </c>
      <c r="G392" s="10" t="s">
        <v>13</v>
      </c>
      <c r="H392" s="12">
        <v>2040.07</v>
      </c>
      <c r="I392" s="13">
        <v>2040.07</v>
      </c>
    </row>
    <row r="393" spans="1:9" ht="15" customHeight="1" x14ac:dyDescent="0.25">
      <c r="A393" s="10">
        <v>10342</v>
      </c>
      <c r="B393" s="10" t="s">
        <v>898</v>
      </c>
      <c r="C393" s="10" t="s">
        <v>899</v>
      </c>
      <c r="D393" s="10" t="s">
        <v>563</v>
      </c>
      <c r="E393" s="10" t="s">
        <v>723</v>
      </c>
      <c r="F393" s="11">
        <v>19</v>
      </c>
      <c r="G393" s="10" t="s">
        <v>13</v>
      </c>
      <c r="H393" s="12">
        <v>2032.34</v>
      </c>
      <c r="I393" s="13">
        <v>2032.34</v>
      </c>
    </row>
    <row r="394" spans="1:9" ht="15" customHeight="1" x14ac:dyDescent="0.25">
      <c r="A394" s="10">
        <v>10343</v>
      </c>
      <c r="B394" s="10" t="s">
        <v>900</v>
      </c>
      <c r="C394" s="10" t="s">
        <v>901</v>
      </c>
      <c r="D394" s="10" t="s">
        <v>563</v>
      </c>
      <c r="E394" s="10" t="s">
        <v>723</v>
      </c>
      <c r="F394" s="11">
        <v>19</v>
      </c>
      <c r="G394" s="10" t="s">
        <v>13</v>
      </c>
      <c r="H394" s="12">
        <v>2070.1799999999998</v>
      </c>
      <c r="I394" s="13">
        <v>2070.1799999999998</v>
      </c>
    </row>
    <row r="395" spans="1:9" ht="15" customHeight="1" x14ac:dyDescent="0.25">
      <c r="A395" s="10">
        <v>10344</v>
      </c>
      <c r="B395" s="10" t="s">
        <v>902</v>
      </c>
      <c r="C395" s="10" t="s">
        <v>903</v>
      </c>
      <c r="D395" s="10" t="s">
        <v>563</v>
      </c>
      <c r="E395" s="10" t="s">
        <v>723</v>
      </c>
      <c r="F395" s="11">
        <v>19</v>
      </c>
      <c r="G395" s="10" t="s">
        <v>13</v>
      </c>
      <c r="H395" s="12">
        <v>2072.09</v>
      </c>
      <c r="I395" s="13">
        <v>2072.09</v>
      </c>
    </row>
    <row r="396" spans="1:9" ht="15" customHeight="1" x14ac:dyDescent="0.25">
      <c r="A396" s="10">
        <v>10345</v>
      </c>
      <c r="B396" s="10" t="s">
        <v>904</v>
      </c>
      <c r="C396" s="10" t="s">
        <v>905</v>
      </c>
      <c r="D396" s="10" t="s">
        <v>563</v>
      </c>
      <c r="E396" s="10" t="s">
        <v>728</v>
      </c>
      <c r="F396" s="11">
        <v>19</v>
      </c>
      <c r="G396" s="10" t="s">
        <v>13</v>
      </c>
      <c r="H396" s="12">
        <v>1813.56</v>
      </c>
      <c r="I396" s="13">
        <v>1813.56</v>
      </c>
    </row>
    <row r="397" spans="1:9" ht="15" customHeight="1" x14ac:dyDescent="0.25">
      <c r="A397" s="10">
        <v>10346</v>
      </c>
      <c r="B397" s="10" t="s">
        <v>906</v>
      </c>
      <c r="C397" s="10" t="s">
        <v>907</v>
      </c>
      <c r="D397" s="10" t="s">
        <v>563</v>
      </c>
      <c r="E397" s="10" t="s">
        <v>728</v>
      </c>
      <c r="F397" s="11">
        <v>19</v>
      </c>
      <c r="G397" s="10" t="s">
        <v>13</v>
      </c>
      <c r="H397" s="12">
        <v>1778.91</v>
      </c>
      <c r="I397" s="13">
        <v>1778.91</v>
      </c>
    </row>
    <row r="398" spans="1:9" ht="15" customHeight="1" x14ac:dyDescent="0.25">
      <c r="A398" s="10">
        <v>10347</v>
      </c>
      <c r="B398" s="10" t="s">
        <v>908</v>
      </c>
      <c r="C398" s="10" t="s">
        <v>909</v>
      </c>
      <c r="D398" s="10" t="s">
        <v>563</v>
      </c>
      <c r="E398" s="10" t="s">
        <v>728</v>
      </c>
      <c r="F398" s="11">
        <v>19</v>
      </c>
      <c r="G398" s="10" t="s">
        <v>13</v>
      </c>
      <c r="H398" s="12">
        <v>1803.52</v>
      </c>
      <c r="I398" s="13">
        <v>1803.52</v>
      </c>
    </row>
    <row r="399" spans="1:9" ht="15" customHeight="1" x14ac:dyDescent="0.25">
      <c r="A399" s="10">
        <v>10348</v>
      </c>
      <c r="B399" s="10" t="s">
        <v>910</v>
      </c>
      <c r="C399" s="10" t="s">
        <v>911</v>
      </c>
      <c r="D399" s="10" t="s">
        <v>563</v>
      </c>
      <c r="E399" s="10" t="s">
        <v>728</v>
      </c>
      <c r="F399" s="11">
        <v>19</v>
      </c>
      <c r="G399" s="10" t="s">
        <v>13</v>
      </c>
      <c r="H399" s="12">
        <v>1862.75</v>
      </c>
      <c r="I399" s="13">
        <v>1862.75</v>
      </c>
    </row>
    <row r="400" spans="1:9" ht="15" customHeight="1" x14ac:dyDescent="0.25">
      <c r="A400" s="10">
        <v>10349</v>
      </c>
      <c r="B400" s="10" t="s">
        <v>912</v>
      </c>
      <c r="C400" s="10" t="s">
        <v>913</v>
      </c>
      <c r="D400" s="10" t="s">
        <v>563</v>
      </c>
      <c r="E400" s="10" t="s">
        <v>728</v>
      </c>
      <c r="F400" s="11">
        <v>19</v>
      </c>
      <c r="G400" s="10" t="s">
        <v>13</v>
      </c>
      <c r="H400" s="12">
        <v>1929.12</v>
      </c>
      <c r="I400" s="13">
        <v>1929.12</v>
      </c>
    </row>
    <row r="401" spans="1:9" ht="15" customHeight="1" x14ac:dyDescent="0.25">
      <c r="A401" s="10">
        <v>10350</v>
      </c>
      <c r="B401" s="10" t="s">
        <v>914</v>
      </c>
      <c r="C401" s="10" t="s">
        <v>915</v>
      </c>
      <c r="D401" s="10" t="s">
        <v>563</v>
      </c>
      <c r="E401" s="10" t="s">
        <v>728</v>
      </c>
      <c r="F401" s="11">
        <v>19</v>
      </c>
      <c r="G401" s="10" t="s">
        <v>13</v>
      </c>
      <c r="H401" s="12">
        <v>1959.58</v>
      </c>
      <c r="I401" s="13">
        <v>1959.58</v>
      </c>
    </row>
    <row r="402" spans="1:9" ht="15" customHeight="1" x14ac:dyDescent="0.25">
      <c r="A402" s="10">
        <v>10351</v>
      </c>
      <c r="B402" s="10" t="s">
        <v>916</v>
      </c>
      <c r="C402" s="10" t="s">
        <v>917</v>
      </c>
      <c r="D402" s="10" t="s">
        <v>563</v>
      </c>
      <c r="E402" s="10" t="s">
        <v>728</v>
      </c>
      <c r="F402" s="11">
        <v>19</v>
      </c>
      <c r="G402" s="10" t="s">
        <v>13</v>
      </c>
      <c r="H402" s="12">
        <v>1960.8</v>
      </c>
      <c r="I402" s="13">
        <v>1960.8</v>
      </c>
    </row>
    <row r="403" spans="1:9" ht="15" customHeight="1" x14ac:dyDescent="0.25">
      <c r="A403" s="10">
        <v>10352</v>
      </c>
      <c r="B403" s="10" t="s">
        <v>918</v>
      </c>
      <c r="C403" s="10" t="s">
        <v>919</v>
      </c>
      <c r="D403" s="10" t="s">
        <v>563</v>
      </c>
      <c r="E403" s="10" t="s">
        <v>728</v>
      </c>
      <c r="F403" s="11">
        <v>19</v>
      </c>
      <c r="G403" s="10" t="s">
        <v>13</v>
      </c>
      <c r="H403" s="12">
        <v>1974.46</v>
      </c>
      <c r="I403" s="13">
        <v>1974.46</v>
      </c>
    </row>
    <row r="404" spans="1:9" ht="15" customHeight="1" x14ac:dyDescent="0.25">
      <c r="A404" s="10">
        <v>10353</v>
      </c>
      <c r="B404" s="10" t="s">
        <v>920</v>
      </c>
      <c r="C404" s="10" t="s">
        <v>921</v>
      </c>
      <c r="D404" s="10" t="s">
        <v>563</v>
      </c>
      <c r="E404" s="10" t="s">
        <v>728</v>
      </c>
      <c r="F404" s="11">
        <v>19</v>
      </c>
      <c r="G404" s="10" t="s">
        <v>13</v>
      </c>
      <c r="H404" s="12">
        <v>1975.26</v>
      </c>
      <c r="I404" s="13">
        <v>1975.26</v>
      </c>
    </row>
    <row r="405" spans="1:9" ht="15" customHeight="1" x14ac:dyDescent="0.25">
      <c r="A405" s="10">
        <v>10354</v>
      </c>
      <c r="B405" s="10" t="s">
        <v>922</v>
      </c>
      <c r="C405" s="10" t="s">
        <v>923</v>
      </c>
      <c r="D405" s="10" t="s">
        <v>563</v>
      </c>
      <c r="E405" s="10" t="s">
        <v>728</v>
      </c>
      <c r="F405" s="11">
        <v>19</v>
      </c>
      <c r="G405" s="10" t="s">
        <v>13</v>
      </c>
      <c r="H405" s="12">
        <v>1976.44</v>
      </c>
      <c r="I405" s="13">
        <v>1976.44</v>
      </c>
    </row>
    <row r="406" spans="1:9" ht="15" customHeight="1" x14ac:dyDescent="0.25">
      <c r="A406" s="10">
        <v>10356</v>
      </c>
      <c r="B406" s="10" t="s">
        <v>924</v>
      </c>
      <c r="C406" s="10" t="s">
        <v>925</v>
      </c>
      <c r="D406" s="10" t="s">
        <v>563</v>
      </c>
      <c r="E406" s="10" t="s">
        <v>728</v>
      </c>
      <c r="F406" s="11">
        <v>19</v>
      </c>
      <c r="G406" s="10" t="s">
        <v>13</v>
      </c>
      <c r="H406" s="12">
        <v>2021.12</v>
      </c>
      <c r="I406" s="13">
        <v>2021.12</v>
      </c>
    </row>
    <row r="407" spans="1:9" ht="15" customHeight="1" x14ac:dyDescent="0.25">
      <c r="A407" s="10">
        <v>10358</v>
      </c>
      <c r="B407" s="10" t="s">
        <v>926</v>
      </c>
      <c r="C407" s="10" t="s">
        <v>927</v>
      </c>
      <c r="D407" s="10" t="s">
        <v>563</v>
      </c>
      <c r="E407" s="10" t="s">
        <v>928</v>
      </c>
      <c r="F407" s="11">
        <v>19</v>
      </c>
      <c r="G407" s="10" t="s">
        <v>13</v>
      </c>
      <c r="H407" s="12">
        <v>1636.7</v>
      </c>
      <c r="I407" s="13">
        <v>1636.7</v>
      </c>
    </row>
    <row r="408" spans="1:9" ht="15" customHeight="1" x14ac:dyDescent="0.25">
      <c r="A408" s="10">
        <v>10359</v>
      </c>
      <c r="B408" s="10" t="s">
        <v>929</v>
      </c>
      <c r="C408" s="10" t="s">
        <v>930</v>
      </c>
      <c r="D408" s="10" t="s">
        <v>563</v>
      </c>
      <c r="E408" s="10" t="s">
        <v>931</v>
      </c>
      <c r="F408" s="11">
        <v>19</v>
      </c>
      <c r="G408" s="10" t="s">
        <v>13</v>
      </c>
      <c r="H408" s="12">
        <v>2083.23</v>
      </c>
      <c r="I408" s="13">
        <v>2083.23</v>
      </c>
    </row>
    <row r="409" spans="1:9" ht="15" customHeight="1" x14ac:dyDescent="0.25">
      <c r="A409" s="10">
        <v>10360</v>
      </c>
      <c r="B409" s="10" t="s">
        <v>932</v>
      </c>
      <c r="C409" s="10" t="s">
        <v>933</v>
      </c>
      <c r="D409" s="10" t="s">
        <v>563</v>
      </c>
      <c r="E409" s="10" t="s">
        <v>931</v>
      </c>
      <c r="F409" s="11">
        <v>19</v>
      </c>
      <c r="G409" s="10" t="s">
        <v>13</v>
      </c>
      <c r="H409" s="12">
        <v>2042.64</v>
      </c>
      <c r="I409" s="13">
        <v>2042.64</v>
      </c>
    </row>
    <row r="410" spans="1:9" ht="15" customHeight="1" x14ac:dyDescent="0.25">
      <c r="A410" s="10">
        <v>10361</v>
      </c>
      <c r="B410" s="10" t="s">
        <v>934</v>
      </c>
      <c r="C410" s="10" t="s">
        <v>935</v>
      </c>
      <c r="D410" s="10" t="s">
        <v>563</v>
      </c>
      <c r="E410" s="10" t="s">
        <v>931</v>
      </c>
      <c r="F410" s="11">
        <v>19</v>
      </c>
      <c r="G410" s="10" t="s">
        <v>13</v>
      </c>
      <c r="H410" s="12">
        <v>2070.86</v>
      </c>
      <c r="I410" s="13">
        <v>2070.86</v>
      </c>
    </row>
    <row r="411" spans="1:9" ht="15" customHeight="1" x14ac:dyDescent="0.25">
      <c r="A411" s="10">
        <v>10362</v>
      </c>
      <c r="B411" s="10" t="s">
        <v>936</v>
      </c>
      <c r="C411" s="10" t="s">
        <v>937</v>
      </c>
      <c r="D411" s="10" t="s">
        <v>563</v>
      </c>
      <c r="E411" s="10" t="s">
        <v>739</v>
      </c>
      <c r="F411" s="11">
        <v>19</v>
      </c>
      <c r="G411" s="10" t="s">
        <v>13</v>
      </c>
      <c r="H411" s="12">
        <v>1899.12</v>
      </c>
      <c r="I411" s="13">
        <v>1899.12</v>
      </c>
    </row>
    <row r="412" spans="1:9" ht="15" customHeight="1" x14ac:dyDescent="0.25">
      <c r="A412" s="10">
        <v>10363</v>
      </c>
      <c r="B412" s="10" t="s">
        <v>938</v>
      </c>
      <c r="C412" s="10" t="s">
        <v>939</v>
      </c>
      <c r="D412" s="10" t="s">
        <v>563</v>
      </c>
      <c r="E412" s="10" t="s">
        <v>739</v>
      </c>
      <c r="F412" s="11">
        <v>19</v>
      </c>
      <c r="G412" s="10" t="s">
        <v>13</v>
      </c>
      <c r="H412" s="12">
        <v>1965.9</v>
      </c>
      <c r="I412" s="13">
        <v>1965.9</v>
      </c>
    </row>
    <row r="413" spans="1:9" ht="15" customHeight="1" x14ac:dyDescent="0.25">
      <c r="A413" s="10">
        <v>10364</v>
      </c>
      <c r="B413" s="10" t="s">
        <v>940</v>
      </c>
      <c r="C413" s="10" t="s">
        <v>941</v>
      </c>
      <c r="D413" s="10" t="s">
        <v>563</v>
      </c>
      <c r="E413" s="10" t="s">
        <v>739</v>
      </c>
      <c r="F413" s="11">
        <v>19</v>
      </c>
      <c r="G413" s="10" t="s">
        <v>13</v>
      </c>
      <c r="H413" s="12">
        <v>2000.82</v>
      </c>
      <c r="I413" s="13">
        <v>2000.82</v>
      </c>
    </row>
    <row r="414" spans="1:9" ht="15" customHeight="1" x14ac:dyDescent="0.25">
      <c r="A414" s="10">
        <v>10365</v>
      </c>
      <c r="B414" s="10" t="s">
        <v>942</v>
      </c>
      <c r="C414" s="10" t="s">
        <v>943</v>
      </c>
      <c r="D414" s="10" t="s">
        <v>563</v>
      </c>
      <c r="E414" s="10" t="s">
        <v>739</v>
      </c>
      <c r="F414" s="11">
        <v>19</v>
      </c>
      <c r="G414" s="10" t="s">
        <v>13</v>
      </c>
      <c r="H414" s="12">
        <v>2015.68</v>
      </c>
      <c r="I414" s="13">
        <v>2015.68</v>
      </c>
    </row>
    <row r="415" spans="1:9" ht="15" customHeight="1" x14ac:dyDescent="0.25">
      <c r="A415" s="10">
        <v>10366</v>
      </c>
      <c r="B415" s="10" t="s">
        <v>944</v>
      </c>
      <c r="C415" s="10" t="s">
        <v>945</v>
      </c>
      <c r="D415" s="10" t="s">
        <v>563</v>
      </c>
      <c r="E415" s="10" t="s">
        <v>739</v>
      </c>
      <c r="F415" s="11">
        <v>19</v>
      </c>
      <c r="G415" s="10" t="s">
        <v>13</v>
      </c>
      <c r="H415" s="12">
        <v>2008.24</v>
      </c>
      <c r="I415" s="13">
        <v>2008.24</v>
      </c>
    </row>
    <row r="416" spans="1:9" ht="15" customHeight="1" x14ac:dyDescent="0.25">
      <c r="A416" s="10">
        <v>10367</v>
      </c>
      <c r="B416" s="10" t="s">
        <v>946</v>
      </c>
      <c r="C416" s="10" t="s">
        <v>947</v>
      </c>
      <c r="D416" s="10" t="s">
        <v>563</v>
      </c>
      <c r="E416" s="10" t="s">
        <v>739</v>
      </c>
      <c r="F416" s="11">
        <v>19</v>
      </c>
      <c r="G416" s="10" t="s">
        <v>13</v>
      </c>
      <c r="H416" s="12">
        <v>2026.1</v>
      </c>
      <c r="I416" s="13">
        <v>2026.1</v>
      </c>
    </row>
    <row r="417" spans="1:9" ht="15" customHeight="1" x14ac:dyDescent="0.25">
      <c r="A417" s="10">
        <v>10368</v>
      </c>
      <c r="B417" s="10" t="s">
        <v>948</v>
      </c>
      <c r="C417" s="10" t="s">
        <v>949</v>
      </c>
      <c r="D417" s="10" t="s">
        <v>563</v>
      </c>
      <c r="E417" s="10" t="s">
        <v>739</v>
      </c>
      <c r="F417" s="11">
        <v>19</v>
      </c>
      <c r="G417" s="10" t="s">
        <v>13</v>
      </c>
      <c r="H417" s="12">
        <v>2014.2</v>
      </c>
      <c r="I417" s="13">
        <v>2014.2</v>
      </c>
    </row>
    <row r="418" spans="1:9" ht="15" customHeight="1" x14ac:dyDescent="0.25">
      <c r="A418" s="10">
        <v>10369</v>
      </c>
      <c r="B418" s="10" t="s">
        <v>950</v>
      </c>
      <c r="C418" s="10" t="s">
        <v>951</v>
      </c>
      <c r="D418" s="10" t="s">
        <v>563</v>
      </c>
      <c r="E418" s="10" t="s">
        <v>952</v>
      </c>
      <c r="F418" s="11">
        <v>19</v>
      </c>
      <c r="G418" s="10" t="s">
        <v>13</v>
      </c>
      <c r="H418" s="12">
        <v>1992.84</v>
      </c>
      <c r="I418" s="13">
        <v>1992.84</v>
      </c>
    </row>
    <row r="419" spans="1:9" ht="15" customHeight="1" x14ac:dyDescent="0.25">
      <c r="A419" s="10">
        <v>10370</v>
      </c>
      <c r="B419" s="10" t="s">
        <v>953</v>
      </c>
      <c r="C419" s="10" t="s">
        <v>954</v>
      </c>
      <c r="D419" s="10" t="s">
        <v>563</v>
      </c>
      <c r="E419" s="10" t="s">
        <v>952</v>
      </c>
      <c r="F419" s="11">
        <v>19</v>
      </c>
      <c r="G419" s="10" t="s">
        <v>13</v>
      </c>
      <c r="H419" s="12">
        <v>2078.0300000000002</v>
      </c>
      <c r="I419" s="13">
        <v>2078.0300000000002</v>
      </c>
    </row>
    <row r="420" spans="1:9" ht="15" customHeight="1" x14ac:dyDescent="0.25">
      <c r="A420" s="10">
        <v>10371</v>
      </c>
      <c r="B420" s="10" t="s">
        <v>955</v>
      </c>
      <c r="C420" s="10" t="s">
        <v>956</v>
      </c>
      <c r="D420" s="10" t="s">
        <v>563</v>
      </c>
      <c r="E420" s="10" t="s">
        <v>952</v>
      </c>
      <c r="F420" s="11">
        <v>19</v>
      </c>
      <c r="G420" s="10" t="s">
        <v>13</v>
      </c>
      <c r="H420" s="12">
        <v>2222.61</v>
      </c>
      <c r="I420" s="13">
        <v>2222.61</v>
      </c>
    </row>
    <row r="421" spans="1:9" ht="15" customHeight="1" x14ac:dyDescent="0.25">
      <c r="A421" s="10">
        <v>10372</v>
      </c>
      <c r="B421" s="10" t="s">
        <v>957</v>
      </c>
      <c r="C421" s="10" t="s">
        <v>958</v>
      </c>
      <c r="D421" s="10" t="s">
        <v>563</v>
      </c>
      <c r="E421" s="10" t="s">
        <v>952</v>
      </c>
      <c r="F421" s="11">
        <v>19</v>
      </c>
      <c r="G421" s="10" t="s">
        <v>13</v>
      </c>
      <c r="H421" s="12">
        <v>2345.37</v>
      </c>
      <c r="I421" s="13">
        <v>2345.37</v>
      </c>
    </row>
    <row r="422" spans="1:9" ht="15" customHeight="1" x14ac:dyDescent="0.25">
      <c r="A422" s="10">
        <v>10373</v>
      </c>
      <c r="B422" s="10" t="s">
        <v>959</v>
      </c>
      <c r="C422" s="10" t="s">
        <v>960</v>
      </c>
      <c r="D422" s="10" t="s">
        <v>563</v>
      </c>
      <c r="E422" s="10" t="s">
        <v>961</v>
      </c>
      <c r="F422" s="11">
        <v>19</v>
      </c>
      <c r="G422" s="10" t="s">
        <v>13</v>
      </c>
      <c r="H422" s="12">
        <v>1967.12</v>
      </c>
      <c r="I422" s="13">
        <v>1967.12</v>
      </c>
    </row>
    <row r="423" spans="1:9" ht="15" customHeight="1" x14ac:dyDescent="0.25">
      <c r="A423" s="10">
        <v>10374</v>
      </c>
      <c r="B423" s="10" t="s">
        <v>962</v>
      </c>
      <c r="C423" s="10" t="s">
        <v>963</v>
      </c>
      <c r="D423" s="10" t="s">
        <v>563</v>
      </c>
      <c r="E423" s="10" t="s">
        <v>961</v>
      </c>
      <c r="F423" s="11">
        <v>19</v>
      </c>
      <c r="G423" s="10" t="s">
        <v>13</v>
      </c>
      <c r="H423" s="12">
        <v>2042.95</v>
      </c>
      <c r="I423" s="13">
        <v>2042.95</v>
      </c>
    </row>
    <row r="424" spans="1:9" ht="15" customHeight="1" x14ac:dyDescent="0.25">
      <c r="A424" s="10">
        <v>10375</v>
      </c>
      <c r="B424" s="10" t="s">
        <v>964</v>
      </c>
      <c r="C424" s="10" t="s">
        <v>965</v>
      </c>
      <c r="D424" s="10" t="s">
        <v>563</v>
      </c>
      <c r="E424" s="10" t="s">
        <v>961</v>
      </c>
      <c r="F424" s="11">
        <v>19</v>
      </c>
      <c r="G424" s="10" t="s">
        <v>13</v>
      </c>
      <c r="H424" s="12">
        <v>2187.44</v>
      </c>
      <c r="I424" s="13">
        <v>2187.44</v>
      </c>
    </row>
    <row r="425" spans="1:9" ht="15" customHeight="1" x14ac:dyDescent="0.25">
      <c r="A425" s="10">
        <v>10376</v>
      </c>
      <c r="B425" s="10" t="s">
        <v>966</v>
      </c>
      <c r="C425" s="10" t="s">
        <v>967</v>
      </c>
      <c r="D425" s="10" t="s">
        <v>563</v>
      </c>
      <c r="E425" s="10" t="s">
        <v>961</v>
      </c>
      <c r="F425" s="11">
        <v>19</v>
      </c>
      <c r="G425" s="10" t="s">
        <v>13</v>
      </c>
      <c r="H425" s="12">
        <v>2312.2399999999998</v>
      </c>
      <c r="I425" s="13">
        <v>2312.2399999999998</v>
      </c>
    </row>
    <row r="426" spans="1:9" ht="15" customHeight="1" x14ac:dyDescent="0.25">
      <c r="A426" s="10">
        <v>10377</v>
      </c>
      <c r="B426" s="10" t="s">
        <v>968</v>
      </c>
      <c r="C426" s="10" t="s">
        <v>969</v>
      </c>
      <c r="D426" s="10" t="s">
        <v>563</v>
      </c>
      <c r="E426" s="10" t="s">
        <v>746</v>
      </c>
      <c r="F426" s="11">
        <v>19</v>
      </c>
      <c r="G426" s="10" t="s">
        <v>13</v>
      </c>
      <c r="H426" s="12">
        <v>1984.22</v>
      </c>
      <c r="I426" s="13">
        <v>1984.22</v>
      </c>
    </row>
    <row r="427" spans="1:9" ht="15" customHeight="1" x14ac:dyDescent="0.25">
      <c r="A427" s="10">
        <v>10378</v>
      </c>
      <c r="B427" s="10" t="s">
        <v>970</v>
      </c>
      <c r="C427" s="10" t="s">
        <v>971</v>
      </c>
      <c r="D427" s="10" t="s">
        <v>563</v>
      </c>
      <c r="E427" s="10" t="s">
        <v>746</v>
      </c>
      <c r="F427" s="11">
        <v>19</v>
      </c>
      <c r="G427" s="10" t="s">
        <v>13</v>
      </c>
      <c r="H427" s="12">
        <v>2069.04</v>
      </c>
      <c r="I427" s="13">
        <v>2069.04</v>
      </c>
    </row>
    <row r="428" spans="1:9" ht="15" customHeight="1" x14ac:dyDescent="0.25">
      <c r="A428" s="10">
        <v>10379</v>
      </c>
      <c r="B428" s="10" t="s">
        <v>972</v>
      </c>
      <c r="C428" s="10" t="s">
        <v>973</v>
      </c>
      <c r="D428" s="10" t="s">
        <v>563</v>
      </c>
      <c r="E428" s="10" t="s">
        <v>746</v>
      </c>
      <c r="F428" s="11">
        <v>19</v>
      </c>
      <c r="G428" s="10" t="s">
        <v>13</v>
      </c>
      <c r="H428" s="12">
        <v>2204.4499999999998</v>
      </c>
      <c r="I428" s="13">
        <v>2204.4499999999998</v>
      </c>
    </row>
    <row r="429" spans="1:9" ht="15" customHeight="1" x14ac:dyDescent="0.25">
      <c r="A429" s="10">
        <v>10380</v>
      </c>
      <c r="B429" s="10" t="s">
        <v>974</v>
      </c>
      <c r="C429" s="10" t="s">
        <v>975</v>
      </c>
      <c r="D429" s="10" t="s">
        <v>563</v>
      </c>
      <c r="E429" s="10" t="s">
        <v>746</v>
      </c>
      <c r="F429" s="11">
        <v>19</v>
      </c>
      <c r="G429" s="10" t="s">
        <v>13</v>
      </c>
      <c r="H429" s="12">
        <v>2334.14</v>
      </c>
      <c r="I429" s="13">
        <v>2334.14</v>
      </c>
    </row>
    <row r="430" spans="1:9" ht="15" customHeight="1" x14ac:dyDescent="0.25">
      <c r="A430" s="10">
        <v>10381</v>
      </c>
      <c r="B430" s="10" t="s">
        <v>976</v>
      </c>
      <c r="C430" s="10" t="s">
        <v>977</v>
      </c>
      <c r="D430" s="10" t="s">
        <v>563</v>
      </c>
      <c r="E430" s="10" t="s">
        <v>751</v>
      </c>
      <c r="F430" s="11">
        <v>19</v>
      </c>
      <c r="G430" s="10" t="s">
        <v>13</v>
      </c>
      <c r="H430" s="12">
        <v>2015.08</v>
      </c>
      <c r="I430" s="13">
        <v>2015.08</v>
      </c>
    </row>
    <row r="431" spans="1:9" ht="15" customHeight="1" x14ac:dyDescent="0.25">
      <c r="A431" s="10">
        <v>10382</v>
      </c>
      <c r="B431" s="10" t="s">
        <v>978</v>
      </c>
      <c r="C431" s="10" t="s">
        <v>979</v>
      </c>
      <c r="D431" s="10" t="s">
        <v>563</v>
      </c>
      <c r="E431" s="10" t="s">
        <v>751</v>
      </c>
      <c r="F431" s="11">
        <v>19</v>
      </c>
      <c r="G431" s="10" t="s">
        <v>13</v>
      </c>
      <c r="H431" s="12">
        <v>2030</v>
      </c>
      <c r="I431" s="13">
        <v>2030</v>
      </c>
    </row>
    <row r="432" spans="1:9" ht="15" customHeight="1" x14ac:dyDescent="0.25">
      <c r="A432" s="10">
        <v>10383</v>
      </c>
      <c r="B432" s="10" t="s">
        <v>980</v>
      </c>
      <c r="C432" s="10" t="s">
        <v>981</v>
      </c>
      <c r="D432" s="10" t="s">
        <v>563</v>
      </c>
      <c r="E432" s="10" t="s">
        <v>751</v>
      </c>
      <c r="F432" s="11">
        <v>19</v>
      </c>
      <c r="G432" s="10" t="s">
        <v>13</v>
      </c>
      <c r="H432" s="12">
        <v>2035.18</v>
      </c>
      <c r="I432" s="13">
        <v>2035.18</v>
      </c>
    </row>
    <row r="433" spans="1:9" ht="15" customHeight="1" x14ac:dyDescent="0.25">
      <c r="A433" s="10">
        <v>10384</v>
      </c>
      <c r="B433" s="10" t="s">
        <v>982</v>
      </c>
      <c r="C433" s="10" t="s">
        <v>983</v>
      </c>
      <c r="D433" s="10" t="s">
        <v>563</v>
      </c>
      <c r="E433" s="10" t="s">
        <v>751</v>
      </c>
      <c r="F433" s="11">
        <v>19</v>
      </c>
      <c r="G433" s="10" t="s">
        <v>13</v>
      </c>
      <c r="H433" s="12">
        <v>2036.39</v>
      </c>
      <c r="I433" s="13">
        <v>2036.39</v>
      </c>
    </row>
    <row r="434" spans="1:9" ht="15" customHeight="1" x14ac:dyDescent="0.25">
      <c r="A434" s="10">
        <v>10385</v>
      </c>
      <c r="B434" s="10" t="s">
        <v>984</v>
      </c>
      <c r="C434" s="10" t="s">
        <v>985</v>
      </c>
      <c r="D434" s="10" t="s">
        <v>563</v>
      </c>
      <c r="E434" s="10" t="s">
        <v>751</v>
      </c>
      <c r="F434" s="11">
        <v>19</v>
      </c>
      <c r="G434" s="10" t="s">
        <v>13</v>
      </c>
      <c r="H434" s="12">
        <v>2041.55</v>
      </c>
      <c r="I434" s="13">
        <v>2041.55</v>
      </c>
    </row>
    <row r="435" spans="1:9" ht="15" customHeight="1" x14ac:dyDescent="0.25">
      <c r="A435" s="10">
        <v>10386</v>
      </c>
      <c r="B435" s="10" t="s">
        <v>986</v>
      </c>
      <c r="C435" s="10" t="s">
        <v>987</v>
      </c>
      <c r="D435" s="10" t="s">
        <v>563</v>
      </c>
      <c r="E435" s="10" t="s">
        <v>751</v>
      </c>
      <c r="F435" s="11">
        <v>19</v>
      </c>
      <c r="G435" s="10" t="s">
        <v>13</v>
      </c>
      <c r="H435" s="12">
        <v>2036.31</v>
      </c>
      <c r="I435" s="13">
        <v>2036.31</v>
      </c>
    </row>
    <row r="436" spans="1:9" ht="15" customHeight="1" x14ac:dyDescent="0.25">
      <c r="A436" s="10">
        <v>10387</v>
      </c>
      <c r="B436" s="10" t="s">
        <v>988</v>
      </c>
      <c r="C436" s="10" t="s">
        <v>989</v>
      </c>
      <c r="D436" s="10" t="s">
        <v>563</v>
      </c>
      <c r="E436" s="10" t="s">
        <v>751</v>
      </c>
      <c r="F436" s="11">
        <v>19</v>
      </c>
      <c r="G436" s="10" t="s">
        <v>13</v>
      </c>
      <c r="H436" s="12">
        <v>2065.06</v>
      </c>
      <c r="I436" s="13">
        <v>2065.06</v>
      </c>
    </row>
    <row r="437" spans="1:9" ht="15" customHeight="1" x14ac:dyDescent="0.25">
      <c r="A437" s="10">
        <v>10388</v>
      </c>
      <c r="B437" s="10" t="s">
        <v>990</v>
      </c>
      <c r="C437" s="10" t="s">
        <v>991</v>
      </c>
      <c r="D437" s="10" t="s">
        <v>563</v>
      </c>
      <c r="E437" s="10" t="s">
        <v>751</v>
      </c>
      <c r="F437" s="11">
        <v>19</v>
      </c>
      <c r="G437" s="10" t="s">
        <v>13</v>
      </c>
      <c r="H437" s="12">
        <v>2072.98</v>
      </c>
      <c r="I437" s="13">
        <v>2072.98</v>
      </c>
    </row>
    <row r="438" spans="1:9" ht="15" customHeight="1" x14ac:dyDescent="0.25">
      <c r="A438" s="10">
        <v>10389</v>
      </c>
      <c r="B438" s="10" t="s">
        <v>992</v>
      </c>
      <c r="C438" s="10" t="s">
        <v>993</v>
      </c>
      <c r="D438" s="10" t="s">
        <v>563</v>
      </c>
      <c r="E438" s="10" t="s">
        <v>994</v>
      </c>
      <c r="F438" s="11">
        <v>19</v>
      </c>
      <c r="G438" s="10" t="s">
        <v>13</v>
      </c>
      <c r="H438" s="12">
        <v>7282.33</v>
      </c>
      <c r="I438" s="13">
        <v>7282.33</v>
      </c>
    </row>
    <row r="439" spans="1:9" ht="15" customHeight="1" x14ac:dyDescent="0.25">
      <c r="A439" s="10">
        <v>10390</v>
      </c>
      <c r="B439" s="10" t="s">
        <v>995</v>
      </c>
      <c r="C439" s="10" t="s">
        <v>996</v>
      </c>
      <c r="D439" s="10" t="s">
        <v>563</v>
      </c>
      <c r="E439" s="10" t="s">
        <v>994</v>
      </c>
      <c r="F439" s="11">
        <v>19</v>
      </c>
      <c r="G439" s="10" t="s">
        <v>13</v>
      </c>
      <c r="H439" s="12">
        <v>8961.42</v>
      </c>
      <c r="I439" s="13">
        <v>8961.42</v>
      </c>
    </row>
    <row r="440" spans="1:9" ht="15" customHeight="1" x14ac:dyDescent="0.25">
      <c r="A440" s="10">
        <v>10391</v>
      </c>
      <c r="B440" s="10" t="s">
        <v>997</v>
      </c>
      <c r="C440" s="10" t="s">
        <v>998</v>
      </c>
      <c r="D440" s="10" t="s">
        <v>563</v>
      </c>
      <c r="E440" s="10" t="s">
        <v>994</v>
      </c>
      <c r="F440" s="11">
        <v>19</v>
      </c>
      <c r="G440" s="10" t="s">
        <v>13</v>
      </c>
      <c r="H440" s="12">
        <v>6939.2</v>
      </c>
      <c r="I440" s="13">
        <v>6939.2</v>
      </c>
    </row>
    <row r="441" spans="1:9" ht="15" customHeight="1" x14ac:dyDescent="0.25">
      <c r="A441" s="10">
        <v>10392</v>
      </c>
      <c r="B441" s="10" t="s">
        <v>999</v>
      </c>
      <c r="C441" s="10" t="s">
        <v>1000</v>
      </c>
      <c r="D441" s="10" t="s">
        <v>563</v>
      </c>
      <c r="E441" s="10" t="s">
        <v>994</v>
      </c>
      <c r="F441" s="11">
        <v>19</v>
      </c>
      <c r="G441" s="10" t="s">
        <v>13</v>
      </c>
      <c r="H441" s="12">
        <v>7448.61</v>
      </c>
      <c r="I441" s="13">
        <v>7448.61</v>
      </c>
    </row>
    <row r="442" spans="1:9" ht="15" customHeight="1" x14ac:dyDescent="0.25">
      <c r="A442" s="10">
        <v>10393</v>
      </c>
      <c r="B442" s="10" t="s">
        <v>1001</v>
      </c>
      <c r="C442" s="10" t="s">
        <v>1002</v>
      </c>
      <c r="D442" s="10" t="s">
        <v>563</v>
      </c>
      <c r="E442" s="10" t="s">
        <v>994</v>
      </c>
      <c r="F442" s="11">
        <v>19</v>
      </c>
      <c r="G442" s="10" t="s">
        <v>13</v>
      </c>
      <c r="H442" s="12">
        <v>7916.69</v>
      </c>
      <c r="I442" s="13">
        <v>7916.69</v>
      </c>
    </row>
    <row r="443" spans="1:9" ht="15" customHeight="1" x14ac:dyDescent="0.25">
      <c r="A443" s="10">
        <v>10394</v>
      </c>
      <c r="B443" s="10" t="s">
        <v>1003</v>
      </c>
      <c r="C443" s="10" t="s">
        <v>1004</v>
      </c>
      <c r="D443" s="10" t="s">
        <v>563</v>
      </c>
      <c r="E443" s="10" t="s">
        <v>994</v>
      </c>
      <c r="F443" s="11">
        <v>19</v>
      </c>
      <c r="G443" s="10" t="s">
        <v>13</v>
      </c>
      <c r="H443" s="12">
        <v>7094.77</v>
      </c>
      <c r="I443" s="13">
        <v>7094.77</v>
      </c>
    </row>
    <row r="444" spans="1:9" ht="15" customHeight="1" x14ac:dyDescent="0.25">
      <c r="A444" s="10">
        <v>10395</v>
      </c>
      <c r="B444" s="10" t="s">
        <v>1005</v>
      </c>
      <c r="C444" s="10" t="s">
        <v>1006</v>
      </c>
      <c r="D444" s="10" t="s">
        <v>563</v>
      </c>
      <c r="E444" s="10" t="s">
        <v>1007</v>
      </c>
      <c r="F444" s="11">
        <v>19</v>
      </c>
      <c r="G444" s="10" t="s">
        <v>13</v>
      </c>
      <c r="H444" s="12">
        <v>2048.08</v>
      </c>
      <c r="I444" s="13">
        <v>2048.08</v>
      </c>
    </row>
    <row r="445" spans="1:9" ht="15" customHeight="1" x14ac:dyDescent="0.25">
      <c r="A445" s="10">
        <v>10396</v>
      </c>
      <c r="B445" s="10" t="s">
        <v>1008</v>
      </c>
      <c r="C445" s="10" t="s">
        <v>1009</v>
      </c>
      <c r="D445" s="10" t="s">
        <v>563</v>
      </c>
      <c r="E445" s="10" t="s">
        <v>1007</v>
      </c>
      <c r="F445" s="11">
        <v>19</v>
      </c>
      <c r="G445" s="10" t="s">
        <v>13</v>
      </c>
      <c r="H445" s="12">
        <v>2187.4299999999998</v>
      </c>
      <c r="I445" s="13">
        <v>2187.4299999999998</v>
      </c>
    </row>
    <row r="446" spans="1:9" ht="15" customHeight="1" x14ac:dyDescent="0.25">
      <c r="A446" s="10">
        <v>10397</v>
      </c>
      <c r="B446" s="10" t="s">
        <v>1010</v>
      </c>
      <c r="C446" s="10" t="s">
        <v>1011</v>
      </c>
      <c r="D446" s="10" t="s">
        <v>563</v>
      </c>
      <c r="E446" s="10" t="s">
        <v>1007</v>
      </c>
      <c r="F446" s="11">
        <v>19</v>
      </c>
      <c r="G446" s="10" t="s">
        <v>13</v>
      </c>
      <c r="H446" s="12">
        <v>2310.5300000000002</v>
      </c>
      <c r="I446" s="13">
        <v>2310.5300000000002</v>
      </c>
    </row>
    <row r="447" spans="1:9" ht="15" customHeight="1" x14ac:dyDescent="0.25">
      <c r="A447" s="10">
        <v>10398</v>
      </c>
      <c r="B447" s="10" t="s">
        <v>1012</v>
      </c>
      <c r="C447" s="10" t="s">
        <v>1013</v>
      </c>
      <c r="D447" s="10" t="s">
        <v>563</v>
      </c>
      <c r="E447" s="10" t="s">
        <v>1007</v>
      </c>
      <c r="F447" s="11">
        <v>19</v>
      </c>
      <c r="G447" s="10" t="s">
        <v>13</v>
      </c>
      <c r="H447" s="12">
        <v>2284.12</v>
      </c>
      <c r="I447" s="13">
        <v>2284.12</v>
      </c>
    </row>
    <row r="448" spans="1:9" ht="15" customHeight="1" x14ac:dyDescent="0.25">
      <c r="A448" s="10">
        <v>10399</v>
      </c>
      <c r="B448" s="10" t="s">
        <v>1014</v>
      </c>
      <c r="C448" s="10" t="s">
        <v>1015</v>
      </c>
      <c r="D448" s="10" t="s">
        <v>563</v>
      </c>
      <c r="E448" s="10" t="s">
        <v>1016</v>
      </c>
      <c r="F448" s="11">
        <v>19</v>
      </c>
      <c r="G448" s="10" t="s">
        <v>13</v>
      </c>
      <c r="H448" s="12">
        <v>8049.96</v>
      </c>
      <c r="I448" s="13">
        <v>8049.96</v>
      </c>
    </row>
    <row r="449" spans="1:9" ht="15" customHeight="1" x14ac:dyDescent="0.25">
      <c r="A449" s="10">
        <v>10400</v>
      </c>
      <c r="B449" s="10" t="s">
        <v>1017</v>
      </c>
      <c r="C449" s="10" t="s">
        <v>1018</v>
      </c>
      <c r="D449" s="10" t="s">
        <v>563</v>
      </c>
      <c r="E449" s="10" t="s">
        <v>1016</v>
      </c>
      <c r="F449" s="11">
        <v>19</v>
      </c>
      <c r="G449" s="10" t="s">
        <v>13</v>
      </c>
      <c r="H449" s="12">
        <v>8466.24</v>
      </c>
      <c r="I449" s="13">
        <v>8466.24</v>
      </c>
    </row>
    <row r="450" spans="1:9" ht="15" customHeight="1" x14ac:dyDescent="0.25">
      <c r="A450" s="10">
        <v>10401</v>
      </c>
      <c r="B450" s="10" t="s">
        <v>1019</v>
      </c>
      <c r="C450" s="10" t="s">
        <v>1020</v>
      </c>
      <c r="D450" s="10" t="s">
        <v>563</v>
      </c>
      <c r="E450" s="10" t="s">
        <v>1016</v>
      </c>
      <c r="F450" s="11">
        <v>19</v>
      </c>
      <c r="G450" s="10" t="s">
        <v>13</v>
      </c>
      <c r="H450" s="12">
        <v>8836.25</v>
      </c>
      <c r="I450" s="13">
        <v>8836.25</v>
      </c>
    </row>
    <row r="451" spans="1:9" ht="15" customHeight="1" x14ac:dyDescent="0.25">
      <c r="A451" s="10">
        <v>10402</v>
      </c>
      <c r="B451" s="10" t="s">
        <v>1021</v>
      </c>
      <c r="C451" s="10" t="s">
        <v>1022</v>
      </c>
      <c r="D451" s="10" t="s">
        <v>563</v>
      </c>
      <c r="E451" s="10" t="s">
        <v>1023</v>
      </c>
      <c r="F451" s="11">
        <v>19</v>
      </c>
      <c r="G451" s="10" t="s">
        <v>13</v>
      </c>
      <c r="H451" s="12">
        <v>10422.09</v>
      </c>
      <c r="I451" s="13">
        <v>10422.09</v>
      </c>
    </row>
    <row r="452" spans="1:9" ht="15" customHeight="1" x14ac:dyDescent="0.25">
      <c r="A452" s="10">
        <v>10403</v>
      </c>
      <c r="B452" s="10" t="s">
        <v>1024</v>
      </c>
      <c r="C452" s="10" t="s">
        <v>1025</v>
      </c>
      <c r="D452" s="10" t="s">
        <v>563</v>
      </c>
      <c r="E452" s="10" t="s">
        <v>1023</v>
      </c>
      <c r="F452" s="11">
        <v>19</v>
      </c>
      <c r="G452" s="10" t="s">
        <v>13</v>
      </c>
      <c r="H452" s="12">
        <v>9443.4699999999993</v>
      </c>
      <c r="I452" s="13">
        <v>9443.4699999999993</v>
      </c>
    </row>
    <row r="453" spans="1:9" ht="15" customHeight="1" x14ac:dyDescent="0.25">
      <c r="A453" s="10">
        <v>10404</v>
      </c>
      <c r="B453" s="10" t="s">
        <v>1026</v>
      </c>
      <c r="C453" s="10" t="s">
        <v>1027</v>
      </c>
      <c r="D453" s="10" t="s">
        <v>563</v>
      </c>
      <c r="E453" s="10" t="s">
        <v>1028</v>
      </c>
      <c r="F453" s="11">
        <v>19</v>
      </c>
      <c r="G453" s="10" t="s">
        <v>13</v>
      </c>
      <c r="H453" s="12">
        <v>6425.58</v>
      </c>
      <c r="I453" s="13">
        <v>6425.58</v>
      </c>
    </row>
    <row r="454" spans="1:9" ht="15" customHeight="1" x14ac:dyDescent="0.25">
      <c r="A454" s="10">
        <v>10405</v>
      </c>
      <c r="B454" s="10" t="s">
        <v>1029</v>
      </c>
      <c r="C454" s="10" t="s">
        <v>1030</v>
      </c>
      <c r="D454" s="10" t="s">
        <v>563</v>
      </c>
      <c r="E454" s="10" t="s">
        <v>1028</v>
      </c>
      <c r="F454" s="11">
        <v>19</v>
      </c>
      <c r="G454" s="10" t="s">
        <v>13</v>
      </c>
      <c r="H454" s="12">
        <v>7153.91</v>
      </c>
      <c r="I454" s="13">
        <v>7153.91</v>
      </c>
    </row>
    <row r="455" spans="1:9" ht="15" customHeight="1" x14ac:dyDescent="0.25">
      <c r="A455" s="10">
        <v>10406</v>
      </c>
      <c r="B455" s="10" t="s">
        <v>1031</v>
      </c>
      <c r="C455" s="10" t="s">
        <v>1032</v>
      </c>
      <c r="D455" s="10" t="s">
        <v>563</v>
      </c>
      <c r="E455" s="10" t="s">
        <v>1028</v>
      </c>
      <c r="F455" s="11">
        <v>19</v>
      </c>
      <c r="G455" s="10" t="s">
        <v>13</v>
      </c>
      <c r="H455" s="12">
        <v>7648.86</v>
      </c>
      <c r="I455" s="13">
        <v>7648.86</v>
      </c>
    </row>
    <row r="456" spans="1:9" ht="15" customHeight="1" x14ac:dyDescent="0.25">
      <c r="A456" s="10">
        <v>10407</v>
      </c>
      <c r="B456" s="10" t="s">
        <v>1033</v>
      </c>
      <c r="C456" s="10" t="s">
        <v>1034</v>
      </c>
      <c r="D456" s="10" t="s">
        <v>563</v>
      </c>
      <c r="E456" s="10" t="s">
        <v>758</v>
      </c>
      <c r="F456" s="11">
        <v>19</v>
      </c>
      <c r="G456" s="10" t="s">
        <v>13</v>
      </c>
      <c r="H456" s="12">
        <v>2140.96</v>
      </c>
      <c r="I456" s="13">
        <v>2140.96</v>
      </c>
    </row>
    <row r="457" spans="1:9" ht="15" customHeight="1" x14ac:dyDescent="0.25">
      <c r="A457" s="10">
        <v>10408</v>
      </c>
      <c r="B457" s="10" t="s">
        <v>1035</v>
      </c>
      <c r="C457" s="10" t="s">
        <v>1036</v>
      </c>
      <c r="D457" s="10" t="s">
        <v>563</v>
      </c>
      <c r="E457" s="10" t="s">
        <v>758</v>
      </c>
      <c r="F457" s="11">
        <v>19</v>
      </c>
      <c r="G457" s="10" t="s">
        <v>13</v>
      </c>
      <c r="H457" s="12">
        <v>2330.52</v>
      </c>
      <c r="I457" s="13">
        <v>2330.52</v>
      </c>
    </row>
    <row r="458" spans="1:9" ht="15" customHeight="1" x14ac:dyDescent="0.25">
      <c r="A458" s="10">
        <v>10409</v>
      </c>
      <c r="B458" s="10" t="s">
        <v>1037</v>
      </c>
      <c r="C458" s="10" t="s">
        <v>1038</v>
      </c>
      <c r="D458" s="10" t="s">
        <v>563</v>
      </c>
      <c r="E458" s="10" t="s">
        <v>758</v>
      </c>
      <c r="F458" s="11">
        <v>19</v>
      </c>
      <c r="G458" s="10" t="s">
        <v>13</v>
      </c>
      <c r="H458" s="12">
        <v>3179.24</v>
      </c>
      <c r="I458" s="13">
        <v>3179.24</v>
      </c>
    </row>
    <row r="459" spans="1:9" ht="15" customHeight="1" x14ac:dyDescent="0.25">
      <c r="A459" s="10">
        <v>10410</v>
      </c>
      <c r="B459" s="10" t="s">
        <v>1039</v>
      </c>
      <c r="C459" s="10" t="s">
        <v>1040</v>
      </c>
      <c r="D459" s="10" t="s">
        <v>563</v>
      </c>
      <c r="E459" s="10" t="s">
        <v>758</v>
      </c>
      <c r="F459" s="11">
        <v>19</v>
      </c>
      <c r="G459" s="10" t="s">
        <v>13</v>
      </c>
      <c r="H459" s="12">
        <v>3389.17</v>
      </c>
      <c r="I459" s="13">
        <v>3389.17</v>
      </c>
    </row>
    <row r="460" spans="1:9" ht="15" customHeight="1" x14ac:dyDescent="0.25">
      <c r="A460" s="10">
        <v>10411</v>
      </c>
      <c r="B460" s="10" t="s">
        <v>1041</v>
      </c>
      <c r="C460" s="10" t="s">
        <v>1042</v>
      </c>
      <c r="D460" s="10" t="s">
        <v>563</v>
      </c>
      <c r="E460" s="10" t="s">
        <v>765</v>
      </c>
      <c r="F460" s="11">
        <v>19</v>
      </c>
      <c r="G460" s="10" t="s">
        <v>13</v>
      </c>
      <c r="H460" s="12">
        <v>3513.96</v>
      </c>
      <c r="I460" s="13">
        <v>3513.96</v>
      </c>
    </row>
    <row r="461" spans="1:9" ht="15" customHeight="1" x14ac:dyDescent="0.25">
      <c r="A461" s="10">
        <v>10412</v>
      </c>
      <c r="B461" s="10" t="s">
        <v>1043</v>
      </c>
      <c r="C461" s="10" t="s">
        <v>1044</v>
      </c>
      <c r="D461" s="10" t="s">
        <v>563</v>
      </c>
      <c r="E461" s="10" t="s">
        <v>1045</v>
      </c>
      <c r="F461" s="11">
        <v>19</v>
      </c>
      <c r="G461" s="10" t="s">
        <v>13</v>
      </c>
      <c r="H461" s="12">
        <v>2155.16</v>
      </c>
      <c r="I461" s="13">
        <v>2155.16</v>
      </c>
    </row>
    <row r="462" spans="1:9" ht="15" customHeight="1" x14ac:dyDescent="0.25">
      <c r="A462" s="10">
        <v>10413</v>
      </c>
      <c r="B462" s="10" t="s">
        <v>1046</v>
      </c>
      <c r="C462" s="10" t="s">
        <v>1047</v>
      </c>
      <c r="D462" s="10" t="s">
        <v>563</v>
      </c>
      <c r="E462" s="10" t="s">
        <v>1045</v>
      </c>
      <c r="F462" s="11">
        <v>19</v>
      </c>
      <c r="G462" s="10" t="s">
        <v>13</v>
      </c>
      <c r="H462" s="12">
        <v>2181.2399999999998</v>
      </c>
      <c r="I462" s="13">
        <v>2181.2399999999998</v>
      </c>
    </row>
    <row r="463" spans="1:9" ht="15" customHeight="1" x14ac:dyDescent="0.25">
      <c r="A463" s="10">
        <v>10414</v>
      </c>
      <c r="B463" s="10" t="s">
        <v>1048</v>
      </c>
      <c r="C463" s="10" t="s">
        <v>1049</v>
      </c>
      <c r="D463" s="10" t="s">
        <v>563</v>
      </c>
      <c r="E463" s="10" t="s">
        <v>1045</v>
      </c>
      <c r="F463" s="11">
        <v>19</v>
      </c>
      <c r="G463" s="10" t="s">
        <v>13</v>
      </c>
      <c r="H463" s="12">
        <v>2349.98</v>
      </c>
      <c r="I463" s="13">
        <v>2349.98</v>
      </c>
    </row>
    <row r="464" spans="1:9" ht="15" customHeight="1" x14ac:dyDescent="0.25">
      <c r="A464" s="10">
        <v>10415</v>
      </c>
      <c r="B464" s="10" t="s">
        <v>1050</v>
      </c>
      <c r="C464" s="10" t="s">
        <v>1051</v>
      </c>
      <c r="D464" s="10" t="s">
        <v>563</v>
      </c>
      <c r="E464" s="10" t="s">
        <v>1052</v>
      </c>
      <c r="F464" s="11">
        <v>19</v>
      </c>
      <c r="G464" s="10" t="s">
        <v>13</v>
      </c>
      <c r="H464" s="12">
        <v>1992.19</v>
      </c>
      <c r="I464" s="13">
        <v>1992.19</v>
      </c>
    </row>
    <row r="465" spans="1:9" ht="15" customHeight="1" x14ac:dyDescent="0.25">
      <c r="A465" s="10">
        <v>10416</v>
      </c>
      <c r="B465" s="10" t="s">
        <v>1053</v>
      </c>
      <c r="C465" s="10" t="s">
        <v>1054</v>
      </c>
      <c r="D465" s="10" t="s">
        <v>563</v>
      </c>
      <c r="E465" s="10" t="s">
        <v>1052</v>
      </c>
      <c r="F465" s="11">
        <v>19</v>
      </c>
      <c r="G465" s="10" t="s">
        <v>13</v>
      </c>
      <c r="H465" s="12">
        <v>2031.72</v>
      </c>
      <c r="I465" s="13">
        <v>2031.72</v>
      </c>
    </row>
    <row r="466" spans="1:9" ht="15" customHeight="1" x14ac:dyDescent="0.25">
      <c r="A466" s="10">
        <v>10417</v>
      </c>
      <c r="B466" s="10" t="s">
        <v>1055</v>
      </c>
      <c r="C466" s="10" t="s">
        <v>1056</v>
      </c>
      <c r="D466" s="10" t="s">
        <v>563</v>
      </c>
      <c r="E466" s="10" t="s">
        <v>1052</v>
      </c>
      <c r="F466" s="11">
        <v>19</v>
      </c>
      <c r="G466" s="10" t="s">
        <v>13</v>
      </c>
      <c r="H466" s="12">
        <v>2047.95</v>
      </c>
      <c r="I466" s="13">
        <v>2047.95</v>
      </c>
    </row>
    <row r="467" spans="1:9" ht="15" customHeight="1" x14ac:dyDescent="0.25">
      <c r="A467" s="10">
        <v>10418</v>
      </c>
      <c r="B467" s="10" t="s">
        <v>1057</v>
      </c>
      <c r="C467" s="10" t="s">
        <v>1058</v>
      </c>
      <c r="D467" s="10" t="s">
        <v>563</v>
      </c>
      <c r="E467" s="10" t="s">
        <v>1052</v>
      </c>
      <c r="F467" s="11">
        <v>19</v>
      </c>
      <c r="G467" s="10" t="s">
        <v>13</v>
      </c>
      <c r="H467" s="12">
        <v>2051.3000000000002</v>
      </c>
      <c r="I467" s="13">
        <v>2051.3000000000002</v>
      </c>
    </row>
    <row r="468" spans="1:9" ht="15" customHeight="1" x14ac:dyDescent="0.25">
      <c r="A468" s="10">
        <v>10419</v>
      </c>
      <c r="B468" s="10" t="s">
        <v>1059</v>
      </c>
      <c r="C468" s="10" t="s">
        <v>1060</v>
      </c>
      <c r="D468" s="10" t="s">
        <v>563</v>
      </c>
      <c r="E468" s="10" t="s">
        <v>1052</v>
      </c>
      <c r="F468" s="11">
        <v>19</v>
      </c>
      <c r="G468" s="10" t="s">
        <v>13</v>
      </c>
      <c r="H468" s="12">
        <v>2057.29</v>
      </c>
      <c r="I468" s="13">
        <v>2057.29</v>
      </c>
    </row>
    <row r="469" spans="1:9" ht="15" customHeight="1" x14ac:dyDescent="0.25">
      <c r="A469" s="10">
        <v>10420</v>
      </c>
      <c r="B469" s="10" t="s">
        <v>1061</v>
      </c>
      <c r="C469" s="10" t="s">
        <v>1062</v>
      </c>
      <c r="D469" s="10" t="s">
        <v>563</v>
      </c>
      <c r="E469" s="10" t="s">
        <v>1063</v>
      </c>
      <c r="F469" s="11">
        <v>19</v>
      </c>
      <c r="G469" s="10" t="s">
        <v>13</v>
      </c>
      <c r="H469" s="12">
        <v>7124.17</v>
      </c>
      <c r="I469" s="13">
        <v>7124.17</v>
      </c>
    </row>
    <row r="470" spans="1:9" ht="15" customHeight="1" x14ac:dyDescent="0.25">
      <c r="A470" s="10">
        <v>10421</v>
      </c>
      <c r="B470" s="10" t="s">
        <v>1064</v>
      </c>
      <c r="C470" s="10" t="s">
        <v>1065</v>
      </c>
      <c r="D470" s="10" t="s">
        <v>563</v>
      </c>
      <c r="E470" s="10" t="s">
        <v>1063</v>
      </c>
      <c r="F470" s="11">
        <v>19</v>
      </c>
      <c r="G470" s="10" t="s">
        <v>13</v>
      </c>
      <c r="H470" s="12">
        <v>5535.21</v>
      </c>
      <c r="I470" s="13">
        <v>5535.21</v>
      </c>
    </row>
    <row r="471" spans="1:9" ht="15" customHeight="1" x14ac:dyDescent="0.25">
      <c r="A471" s="10">
        <v>10422</v>
      </c>
      <c r="B471" s="10" t="s">
        <v>1066</v>
      </c>
      <c r="C471" s="10" t="s">
        <v>1067</v>
      </c>
      <c r="D471" s="10" t="s">
        <v>563</v>
      </c>
      <c r="E471" s="10" t="s">
        <v>1063</v>
      </c>
      <c r="F471" s="11">
        <v>19</v>
      </c>
      <c r="G471" s="10" t="s">
        <v>13</v>
      </c>
      <c r="H471" s="12">
        <v>7844.99</v>
      </c>
      <c r="I471" s="13">
        <v>7844.99</v>
      </c>
    </row>
    <row r="472" spans="1:9" ht="15" customHeight="1" x14ac:dyDescent="0.25">
      <c r="A472" s="10">
        <v>10423</v>
      </c>
      <c r="B472" s="10" t="s">
        <v>1068</v>
      </c>
      <c r="C472" s="10" t="s">
        <v>1069</v>
      </c>
      <c r="D472" s="10" t="s">
        <v>563</v>
      </c>
      <c r="E472" s="10" t="s">
        <v>1070</v>
      </c>
      <c r="F472" s="11">
        <v>19</v>
      </c>
      <c r="G472" s="10" t="s">
        <v>13</v>
      </c>
      <c r="H472" s="12">
        <v>2167.54</v>
      </c>
      <c r="I472" s="13">
        <v>2167.54</v>
      </c>
    </row>
    <row r="473" spans="1:9" ht="15" customHeight="1" x14ac:dyDescent="0.25">
      <c r="A473" s="10">
        <v>10424</v>
      </c>
      <c r="B473" s="10" t="s">
        <v>1071</v>
      </c>
      <c r="C473" s="10" t="s">
        <v>1072</v>
      </c>
      <c r="D473" s="10" t="s">
        <v>563</v>
      </c>
      <c r="E473" s="10" t="s">
        <v>1070</v>
      </c>
      <c r="F473" s="11">
        <v>19</v>
      </c>
      <c r="G473" s="10" t="s">
        <v>13</v>
      </c>
      <c r="H473" s="12">
        <v>2008.01</v>
      </c>
      <c r="I473" s="13">
        <v>2008.01</v>
      </c>
    </row>
    <row r="474" spans="1:9" ht="15" customHeight="1" x14ac:dyDescent="0.25">
      <c r="A474" s="10">
        <v>10425</v>
      </c>
      <c r="B474" s="10" t="s">
        <v>1073</v>
      </c>
      <c r="C474" s="10" t="s">
        <v>1074</v>
      </c>
      <c r="D474" s="10" t="s">
        <v>563</v>
      </c>
      <c r="E474" s="10" t="s">
        <v>1070</v>
      </c>
      <c r="F474" s="11">
        <v>19</v>
      </c>
      <c r="G474" s="10" t="s">
        <v>13</v>
      </c>
      <c r="H474" s="12">
        <v>1982.11</v>
      </c>
      <c r="I474" s="13">
        <v>1982.11</v>
      </c>
    </row>
    <row r="475" spans="1:9" ht="15" customHeight="1" x14ac:dyDescent="0.25">
      <c r="A475" s="10">
        <v>10426</v>
      </c>
      <c r="B475" s="10" t="s">
        <v>1075</v>
      </c>
      <c r="C475" s="10" t="s">
        <v>1076</v>
      </c>
      <c r="D475" s="10" t="s">
        <v>563</v>
      </c>
      <c r="E475" s="10" t="s">
        <v>1077</v>
      </c>
      <c r="F475" s="11">
        <v>19</v>
      </c>
      <c r="G475" s="10" t="s">
        <v>13</v>
      </c>
      <c r="H475" s="12">
        <v>3128.24</v>
      </c>
      <c r="I475" s="13">
        <v>3128.24</v>
      </c>
    </row>
    <row r="476" spans="1:9" ht="15" customHeight="1" x14ac:dyDescent="0.25">
      <c r="A476" s="10">
        <v>10427</v>
      </c>
      <c r="B476" s="10" t="s">
        <v>1078</v>
      </c>
      <c r="C476" s="10" t="s">
        <v>1079</v>
      </c>
      <c r="D476" s="10" t="s">
        <v>563</v>
      </c>
      <c r="E476" s="10" t="s">
        <v>1080</v>
      </c>
      <c r="F476" s="11">
        <v>19</v>
      </c>
      <c r="G476" s="10" t="s">
        <v>451</v>
      </c>
      <c r="H476" s="12">
        <v>3783.38</v>
      </c>
      <c r="I476" s="13">
        <v>3783.38</v>
      </c>
    </row>
    <row r="477" spans="1:9" ht="15" customHeight="1" x14ac:dyDescent="0.25">
      <c r="A477" s="10">
        <v>10429</v>
      </c>
      <c r="B477" s="10" t="s">
        <v>1081</v>
      </c>
      <c r="C477" s="10" t="s">
        <v>1082</v>
      </c>
      <c r="D477" s="10" t="s">
        <v>563</v>
      </c>
      <c r="E477" s="10" t="s">
        <v>1083</v>
      </c>
      <c r="F477" s="11">
        <v>19</v>
      </c>
      <c r="G477" s="10" t="s">
        <v>18</v>
      </c>
      <c r="H477" s="12">
        <v>2026.12</v>
      </c>
      <c r="I477" s="13">
        <v>2026.12</v>
      </c>
    </row>
    <row r="478" spans="1:9" ht="15" customHeight="1" x14ac:dyDescent="0.25">
      <c r="A478" s="10">
        <v>10430</v>
      </c>
      <c r="B478" s="10" t="s">
        <v>1084</v>
      </c>
      <c r="C478" s="10" t="s">
        <v>1085</v>
      </c>
      <c r="D478" s="10" t="s">
        <v>563</v>
      </c>
      <c r="E478" s="10" t="s">
        <v>768</v>
      </c>
      <c r="F478" s="11">
        <v>19</v>
      </c>
      <c r="G478" s="10" t="s">
        <v>13</v>
      </c>
      <c r="H478" s="12">
        <v>4185.9399999999996</v>
      </c>
      <c r="I478" s="13">
        <v>4185.9399999999996</v>
      </c>
    </row>
    <row r="479" spans="1:9" ht="15" customHeight="1" x14ac:dyDescent="0.25">
      <c r="A479" s="10">
        <v>10431</v>
      </c>
      <c r="B479" s="10" t="s">
        <v>1086</v>
      </c>
      <c r="C479" s="10" t="s">
        <v>1087</v>
      </c>
      <c r="D479" s="10" t="s">
        <v>563</v>
      </c>
      <c r="E479" s="10" t="s">
        <v>1088</v>
      </c>
      <c r="F479" s="11">
        <v>19</v>
      </c>
      <c r="G479" s="10" t="s">
        <v>451</v>
      </c>
      <c r="H479" s="12">
        <v>4247.05</v>
      </c>
      <c r="I479" s="13">
        <v>4247.05</v>
      </c>
    </row>
    <row r="480" spans="1:9" ht="15" customHeight="1" x14ac:dyDescent="0.25">
      <c r="A480" s="10">
        <v>10432</v>
      </c>
      <c r="B480" s="10" t="s">
        <v>1089</v>
      </c>
      <c r="C480" s="10" t="s">
        <v>1090</v>
      </c>
      <c r="D480" s="10" t="s">
        <v>563</v>
      </c>
      <c r="E480" s="10" t="s">
        <v>1091</v>
      </c>
      <c r="F480" s="11">
        <v>19</v>
      </c>
      <c r="G480" s="10" t="s">
        <v>13</v>
      </c>
      <c r="H480" s="12">
        <v>2828.23</v>
      </c>
      <c r="I480" s="13">
        <v>2828.23</v>
      </c>
    </row>
    <row r="481" spans="1:9" ht="15" customHeight="1" x14ac:dyDescent="0.25">
      <c r="A481" s="10">
        <v>10433</v>
      </c>
      <c r="B481" s="10" t="s">
        <v>1092</v>
      </c>
      <c r="C481" s="10" t="s">
        <v>1093</v>
      </c>
      <c r="D481" s="10" t="s">
        <v>563</v>
      </c>
      <c r="E481" s="10" t="s">
        <v>1094</v>
      </c>
      <c r="F481" s="11">
        <v>19</v>
      </c>
      <c r="G481" s="10" t="s">
        <v>13</v>
      </c>
      <c r="H481" s="12">
        <v>2579.59</v>
      </c>
      <c r="I481" s="13">
        <v>2579.59</v>
      </c>
    </row>
    <row r="482" spans="1:9" ht="15" customHeight="1" x14ac:dyDescent="0.25">
      <c r="A482" s="10">
        <v>10434</v>
      </c>
      <c r="B482" s="10" t="s">
        <v>1095</v>
      </c>
      <c r="C482" s="10" t="s">
        <v>1096</v>
      </c>
      <c r="D482" s="10" t="s">
        <v>563</v>
      </c>
      <c r="E482" s="10" t="s">
        <v>771</v>
      </c>
      <c r="F482" s="11">
        <v>19</v>
      </c>
      <c r="G482" s="10" t="s">
        <v>13</v>
      </c>
      <c r="H482" s="12">
        <v>2058.6799999999998</v>
      </c>
      <c r="I482" s="13">
        <v>2058.6799999999998</v>
      </c>
    </row>
    <row r="483" spans="1:9" ht="15" customHeight="1" x14ac:dyDescent="0.25">
      <c r="A483" s="10">
        <v>10435</v>
      </c>
      <c r="B483" s="10" t="s">
        <v>1097</v>
      </c>
      <c r="C483" s="10" t="s">
        <v>1098</v>
      </c>
      <c r="D483" s="10" t="s">
        <v>563</v>
      </c>
      <c r="E483" s="10" t="s">
        <v>774</v>
      </c>
      <c r="F483" s="11">
        <v>19</v>
      </c>
      <c r="G483" s="10" t="s">
        <v>13</v>
      </c>
      <c r="H483" s="12">
        <v>2094.2399999999998</v>
      </c>
      <c r="I483" s="13">
        <v>2094.2399999999998</v>
      </c>
    </row>
    <row r="484" spans="1:9" ht="15" customHeight="1" x14ac:dyDescent="0.25">
      <c r="A484" s="10">
        <v>10436</v>
      </c>
      <c r="B484" s="10" t="s">
        <v>1099</v>
      </c>
      <c r="C484" s="10" t="s">
        <v>1100</v>
      </c>
      <c r="D484" s="10" t="s">
        <v>563</v>
      </c>
      <c r="E484" s="10" t="s">
        <v>777</v>
      </c>
      <c r="F484" s="11">
        <v>19</v>
      </c>
      <c r="G484" s="10" t="s">
        <v>13</v>
      </c>
      <c r="H484" s="12">
        <v>2499.11</v>
      </c>
      <c r="I484" s="13">
        <v>2499.11</v>
      </c>
    </row>
    <row r="485" spans="1:9" ht="15" customHeight="1" x14ac:dyDescent="0.25">
      <c r="A485" s="10">
        <v>10437</v>
      </c>
      <c r="B485" s="10" t="s">
        <v>1101</v>
      </c>
      <c r="C485" s="10" t="s">
        <v>1102</v>
      </c>
      <c r="D485" s="10" t="s">
        <v>563</v>
      </c>
      <c r="E485" s="10" t="s">
        <v>777</v>
      </c>
      <c r="F485" s="11">
        <v>19</v>
      </c>
      <c r="G485" s="10" t="s">
        <v>13</v>
      </c>
      <c r="H485" s="12">
        <v>2506.5300000000002</v>
      </c>
      <c r="I485" s="13">
        <v>2506.5300000000002</v>
      </c>
    </row>
    <row r="486" spans="1:9" ht="15" customHeight="1" x14ac:dyDescent="0.25">
      <c r="A486" s="10">
        <v>10438</v>
      </c>
      <c r="B486" s="10" t="s">
        <v>1103</v>
      </c>
      <c r="C486" s="10" t="s">
        <v>1104</v>
      </c>
      <c r="D486" s="10" t="s">
        <v>563</v>
      </c>
      <c r="E486" s="10" t="s">
        <v>1105</v>
      </c>
      <c r="F486" s="11">
        <v>19</v>
      </c>
      <c r="G486" s="10" t="s">
        <v>13</v>
      </c>
      <c r="H486" s="12">
        <v>1822.07</v>
      </c>
      <c r="I486" s="13">
        <v>1822.07</v>
      </c>
    </row>
    <row r="487" spans="1:9" ht="15" customHeight="1" x14ac:dyDescent="0.25">
      <c r="A487" s="10">
        <v>10439</v>
      </c>
      <c r="B487" s="10" t="s">
        <v>1106</v>
      </c>
      <c r="C487" s="10" t="s">
        <v>1107</v>
      </c>
      <c r="D487" s="10" t="s">
        <v>563</v>
      </c>
      <c r="E487" s="10" t="s">
        <v>782</v>
      </c>
      <c r="F487" s="11">
        <v>19</v>
      </c>
      <c r="G487" s="10" t="s">
        <v>13</v>
      </c>
      <c r="H487" s="12">
        <v>2339.42</v>
      </c>
      <c r="I487" s="13">
        <v>2339.42</v>
      </c>
    </row>
    <row r="488" spans="1:9" ht="15" customHeight="1" x14ac:dyDescent="0.25">
      <c r="A488" s="10">
        <v>10441</v>
      </c>
      <c r="B488" s="10" t="s">
        <v>1108</v>
      </c>
      <c r="C488" s="10" t="s">
        <v>1109</v>
      </c>
      <c r="D488" s="10" t="s">
        <v>563</v>
      </c>
      <c r="E488" s="10" t="s">
        <v>785</v>
      </c>
      <c r="F488" s="11">
        <v>19</v>
      </c>
      <c r="G488" s="10" t="s">
        <v>13</v>
      </c>
      <c r="H488" s="12">
        <v>1783.2</v>
      </c>
      <c r="I488" s="13">
        <v>1783.2</v>
      </c>
    </row>
    <row r="489" spans="1:9" ht="15" customHeight="1" x14ac:dyDescent="0.25">
      <c r="A489" s="10">
        <v>10442</v>
      </c>
      <c r="B489" s="10" t="s">
        <v>1110</v>
      </c>
      <c r="C489" s="10" t="s">
        <v>1111</v>
      </c>
      <c r="D489" s="10" t="s">
        <v>563</v>
      </c>
      <c r="E489" s="10" t="s">
        <v>1091</v>
      </c>
      <c r="F489" s="11">
        <v>19</v>
      </c>
      <c r="G489" s="10" t="s">
        <v>13</v>
      </c>
      <c r="H489" s="12">
        <v>2890.97</v>
      </c>
      <c r="I489" s="13">
        <v>2890.97</v>
      </c>
    </row>
    <row r="490" spans="1:9" ht="15" customHeight="1" x14ac:dyDescent="0.25">
      <c r="A490" s="10">
        <v>10443</v>
      </c>
      <c r="B490" s="10" t="s">
        <v>1112</v>
      </c>
      <c r="C490" s="10" t="s">
        <v>1113</v>
      </c>
      <c r="D490" s="10" t="s">
        <v>563</v>
      </c>
      <c r="E490" s="10" t="s">
        <v>1105</v>
      </c>
      <c r="F490" s="11">
        <v>19</v>
      </c>
      <c r="G490" s="10" t="s">
        <v>13</v>
      </c>
      <c r="H490" s="12">
        <v>1878.98</v>
      </c>
      <c r="I490" s="13">
        <v>1878.98</v>
      </c>
    </row>
    <row r="491" spans="1:9" ht="15" customHeight="1" x14ac:dyDescent="0.25">
      <c r="A491" s="10">
        <v>10444</v>
      </c>
      <c r="B491" s="10" t="s">
        <v>1114</v>
      </c>
      <c r="C491" s="10" t="s">
        <v>1115</v>
      </c>
      <c r="D491" s="10" t="s">
        <v>563</v>
      </c>
      <c r="E491" s="10" t="s">
        <v>788</v>
      </c>
      <c r="F491" s="11">
        <v>19</v>
      </c>
      <c r="G491" s="10" t="s">
        <v>13</v>
      </c>
      <c r="H491" s="12">
        <v>2034.61</v>
      </c>
      <c r="I491" s="13">
        <v>2034.61</v>
      </c>
    </row>
    <row r="492" spans="1:9" ht="15" customHeight="1" x14ac:dyDescent="0.25">
      <c r="A492" s="10">
        <v>10449</v>
      </c>
      <c r="B492" s="10" t="s">
        <v>1116</v>
      </c>
      <c r="C492" s="10" t="s">
        <v>1117</v>
      </c>
      <c r="D492" s="10" t="s">
        <v>563</v>
      </c>
      <c r="E492" s="10" t="s">
        <v>788</v>
      </c>
      <c r="F492" s="11">
        <v>19</v>
      </c>
      <c r="G492" s="10" t="s">
        <v>13</v>
      </c>
      <c r="H492" s="12">
        <v>2239.59</v>
      </c>
      <c r="I492" s="13">
        <v>2239.59</v>
      </c>
    </row>
    <row r="493" spans="1:9" ht="15" customHeight="1" x14ac:dyDescent="0.25">
      <c r="A493" s="10">
        <v>10452</v>
      </c>
      <c r="B493" s="10" t="s">
        <v>1118</v>
      </c>
      <c r="C493" s="10" t="s">
        <v>1119</v>
      </c>
      <c r="D493" s="10" t="s">
        <v>563</v>
      </c>
      <c r="E493" s="10" t="s">
        <v>788</v>
      </c>
      <c r="F493" s="11">
        <v>19</v>
      </c>
      <c r="G493" s="10" t="s">
        <v>13</v>
      </c>
      <c r="H493" s="12">
        <v>2384.92</v>
      </c>
      <c r="I493" s="13">
        <v>2384.92</v>
      </c>
    </row>
    <row r="494" spans="1:9" ht="15" customHeight="1" x14ac:dyDescent="0.25">
      <c r="A494" s="10">
        <v>10453</v>
      </c>
      <c r="B494" s="10" t="s">
        <v>1120</v>
      </c>
      <c r="C494" s="10" t="s">
        <v>1121</v>
      </c>
      <c r="D494" s="10" t="s">
        <v>563</v>
      </c>
      <c r="E494" s="10" t="s">
        <v>788</v>
      </c>
      <c r="F494" s="11">
        <v>19</v>
      </c>
      <c r="G494" s="10" t="s">
        <v>13</v>
      </c>
      <c r="H494" s="12">
        <v>2064.5300000000002</v>
      </c>
      <c r="I494" s="13">
        <v>2064.5300000000002</v>
      </c>
    </row>
    <row r="495" spans="1:9" ht="15" customHeight="1" x14ac:dyDescent="0.25">
      <c r="A495" s="10">
        <v>10454</v>
      </c>
      <c r="B495" s="10" t="s">
        <v>1122</v>
      </c>
      <c r="C495" s="10" t="s">
        <v>1123</v>
      </c>
      <c r="D495" s="10" t="s">
        <v>563</v>
      </c>
      <c r="E495" s="10" t="s">
        <v>788</v>
      </c>
      <c r="F495" s="11">
        <v>19</v>
      </c>
      <c r="G495" s="10" t="s">
        <v>13</v>
      </c>
      <c r="H495" s="12">
        <v>2095.5700000000002</v>
      </c>
      <c r="I495" s="13">
        <v>2095.5700000000002</v>
      </c>
    </row>
    <row r="496" spans="1:9" ht="15" customHeight="1" x14ac:dyDescent="0.25">
      <c r="A496" s="10">
        <v>10460</v>
      </c>
      <c r="B496" s="10" t="s">
        <v>1124</v>
      </c>
      <c r="C496" s="10" t="s">
        <v>1125</v>
      </c>
      <c r="D496" s="10" t="s">
        <v>563</v>
      </c>
      <c r="E496" s="10" t="s">
        <v>1126</v>
      </c>
      <c r="F496" s="11">
        <v>19</v>
      </c>
      <c r="G496" s="10" t="s">
        <v>13</v>
      </c>
      <c r="H496" s="12">
        <v>2092.73</v>
      </c>
      <c r="I496" s="13">
        <v>2092.73</v>
      </c>
    </row>
    <row r="497" spans="1:9" ht="15" customHeight="1" x14ac:dyDescent="0.25">
      <c r="A497" s="10">
        <v>10462</v>
      </c>
      <c r="B497" s="10" t="s">
        <v>1127</v>
      </c>
      <c r="C497" s="10" t="s">
        <v>1128</v>
      </c>
      <c r="D497" s="10" t="s">
        <v>563</v>
      </c>
      <c r="E497" s="10" t="s">
        <v>1126</v>
      </c>
      <c r="F497" s="11">
        <v>19</v>
      </c>
      <c r="G497" s="10" t="s">
        <v>13</v>
      </c>
      <c r="H497" s="12">
        <v>2222.65</v>
      </c>
      <c r="I497" s="13">
        <v>2222.65</v>
      </c>
    </row>
    <row r="498" spans="1:9" ht="15" customHeight="1" x14ac:dyDescent="0.25">
      <c r="A498" s="10">
        <v>10463</v>
      </c>
      <c r="B498" s="10" t="s">
        <v>1129</v>
      </c>
      <c r="C498" s="10" t="s">
        <v>1130</v>
      </c>
      <c r="D498" s="10" t="s">
        <v>563</v>
      </c>
      <c r="E498" s="10" t="s">
        <v>1126</v>
      </c>
      <c r="F498" s="11">
        <v>19</v>
      </c>
      <c r="G498" s="10" t="s">
        <v>13</v>
      </c>
      <c r="H498" s="12">
        <v>3016.7</v>
      </c>
      <c r="I498" s="13">
        <v>3016.7</v>
      </c>
    </row>
    <row r="499" spans="1:9" ht="15" customHeight="1" x14ac:dyDescent="0.25">
      <c r="A499" s="10">
        <v>10464</v>
      </c>
      <c r="B499" s="10" t="s">
        <v>1131</v>
      </c>
      <c r="C499" s="10" t="s">
        <v>1132</v>
      </c>
      <c r="D499" s="10" t="s">
        <v>563</v>
      </c>
      <c r="E499" s="10" t="s">
        <v>1126</v>
      </c>
      <c r="F499" s="11">
        <v>19</v>
      </c>
      <c r="G499" s="10" t="s">
        <v>13</v>
      </c>
      <c r="H499" s="12">
        <v>3312.74</v>
      </c>
      <c r="I499" s="13">
        <v>3312.74</v>
      </c>
    </row>
    <row r="500" spans="1:9" ht="15" customHeight="1" x14ac:dyDescent="0.25">
      <c r="A500" s="10">
        <v>10465</v>
      </c>
      <c r="B500" s="10" t="s">
        <v>1133</v>
      </c>
      <c r="C500" s="10" t="s">
        <v>1134</v>
      </c>
      <c r="D500" s="10" t="s">
        <v>563</v>
      </c>
      <c r="E500" s="10" t="s">
        <v>1126</v>
      </c>
      <c r="F500" s="11">
        <v>19</v>
      </c>
      <c r="G500" s="10" t="s">
        <v>13</v>
      </c>
      <c r="H500" s="12">
        <v>3514.55</v>
      </c>
      <c r="I500" s="13">
        <v>3514.55</v>
      </c>
    </row>
    <row r="501" spans="1:9" ht="15" customHeight="1" x14ac:dyDescent="0.25">
      <c r="A501" s="10">
        <v>10466</v>
      </c>
      <c r="B501" s="10" t="s">
        <v>1135</v>
      </c>
      <c r="C501" s="10" t="s">
        <v>1136</v>
      </c>
      <c r="D501" s="10" t="s">
        <v>563</v>
      </c>
      <c r="E501" s="10" t="s">
        <v>1126</v>
      </c>
      <c r="F501" s="11">
        <v>19</v>
      </c>
      <c r="G501" s="10" t="s">
        <v>13</v>
      </c>
      <c r="H501" s="12">
        <v>3106.28</v>
      </c>
      <c r="I501" s="13">
        <v>3106.28</v>
      </c>
    </row>
    <row r="502" spans="1:9" ht="15" customHeight="1" x14ac:dyDescent="0.25">
      <c r="A502" s="10">
        <v>10600</v>
      </c>
      <c r="B502" s="10" t="s">
        <v>1137</v>
      </c>
      <c r="C502" s="10" t="s">
        <v>1138</v>
      </c>
      <c r="D502" s="10" t="s">
        <v>563</v>
      </c>
      <c r="E502" s="10" t="s">
        <v>694</v>
      </c>
      <c r="F502" s="11">
        <v>200</v>
      </c>
      <c r="G502" s="10" t="s">
        <v>13</v>
      </c>
      <c r="H502" s="12">
        <v>19266.52</v>
      </c>
      <c r="I502" s="13">
        <v>19266.52</v>
      </c>
    </row>
    <row r="503" spans="1:9" ht="15" customHeight="1" x14ac:dyDescent="0.25">
      <c r="A503" s="10">
        <v>10601</v>
      </c>
      <c r="B503" s="10" t="s">
        <v>1139</v>
      </c>
      <c r="C503" s="10" t="s">
        <v>1140</v>
      </c>
      <c r="D503" s="10" t="s">
        <v>563</v>
      </c>
      <c r="E503" s="10" t="s">
        <v>694</v>
      </c>
      <c r="F503" s="11">
        <v>200</v>
      </c>
      <c r="G503" s="10" t="s">
        <v>13</v>
      </c>
      <c r="H503" s="12">
        <v>18802.23</v>
      </c>
      <c r="I503" s="13">
        <v>18802.23</v>
      </c>
    </row>
    <row r="504" spans="1:9" ht="15" customHeight="1" x14ac:dyDescent="0.25">
      <c r="A504" s="10">
        <v>10602</v>
      </c>
      <c r="B504" s="10" t="s">
        <v>1141</v>
      </c>
      <c r="C504" s="10" t="s">
        <v>1142</v>
      </c>
      <c r="D504" s="10" t="s">
        <v>563</v>
      </c>
      <c r="E504" s="10" t="s">
        <v>694</v>
      </c>
      <c r="F504" s="11">
        <v>200</v>
      </c>
      <c r="G504" s="10" t="s">
        <v>13</v>
      </c>
      <c r="H504" s="12">
        <v>19008.73</v>
      </c>
      <c r="I504" s="13">
        <v>19008.73</v>
      </c>
    </row>
    <row r="505" spans="1:9" ht="15" customHeight="1" x14ac:dyDescent="0.25">
      <c r="A505" s="10">
        <v>10603</v>
      </c>
      <c r="B505" s="10" t="s">
        <v>1143</v>
      </c>
      <c r="C505" s="10" t="s">
        <v>1144</v>
      </c>
      <c r="D505" s="10" t="s">
        <v>563</v>
      </c>
      <c r="E505" s="10" t="s">
        <v>694</v>
      </c>
      <c r="F505" s="11">
        <v>200</v>
      </c>
      <c r="G505" s="10" t="s">
        <v>13</v>
      </c>
      <c r="H505" s="12">
        <v>19754.259999999998</v>
      </c>
      <c r="I505" s="13">
        <v>19754.259999999998</v>
      </c>
    </row>
    <row r="506" spans="1:9" ht="15" customHeight="1" x14ac:dyDescent="0.25">
      <c r="A506" s="10">
        <v>10604</v>
      </c>
      <c r="B506" s="10" t="s">
        <v>1145</v>
      </c>
      <c r="C506" s="10" t="s">
        <v>1146</v>
      </c>
      <c r="D506" s="10" t="s">
        <v>563</v>
      </c>
      <c r="E506" s="10" t="s">
        <v>694</v>
      </c>
      <c r="F506" s="11">
        <v>200</v>
      </c>
      <c r="G506" s="10" t="s">
        <v>13</v>
      </c>
      <c r="H506" s="12">
        <v>20465.2</v>
      </c>
      <c r="I506" s="13">
        <v>20465.2</v>
      </c>
    </row>
    <row r="507" spans="1:9" ht="15" customHeight="1" x14ac:dyDescent="0.25">
      <c r="A507" s="10">
        <v>10605</v>
      </c>
      <c r="B507" s="10" t="s">
        <v>1147</v>
      </c>
      <c r="C507" s="10" t="s">
        <v>1148</v>
      </c>
      <c r="D507" s="10" t="s">
        <v>563</v>
      </c>
      <c r="E507" s="10" t="s">
        <v>694</v>
      </c>
      <c r="F507" s="11">
        <v>200</v>
      </c>
      <c r="G507" s="10" t="s">
        <v>13</v>
      </c>
      <c r="H507" s="12">
        <v>20656.3</v>
      </c>
      <c r="I507" s="13">
        <v>20656.3</v>
      </c>
    </row>
    <row r="508" spans="1:9" ht="15" customHeight="1" x14ac:dyDescent="0.25">
      <c r="A508" s="10">
        <v>10606</v>
      </c>
      <c r="B508" s="10" t="s">
        <v>1149</v>
      </c>
      <c r="C508" s="10" t="s">
        <v>1150</v>
      </c>
      <c r="D508" s="10" t="s">
        <v>563</v>
      </c>
      <c r="E508" s="10" t="s">
        <v>694</v>
      </c>
      <c r="F508" s="11">
        <v>200</v>
      </c>
      <c r="G508" s="10" t="s">
        <v>13</v>
      </c>
      <c r="H508" s="12">
        <v>20802.5</v>
      </c>
      <c r="I508" s="13">
        <v>20802.5</v>
      </c>
    </row>
    <row r="509" spans="1:9" ht="15" customHeight="1" x14ac:dyDescent="0.25">
      <c r="A509" s="10">
        <v>10607</v>
      </c>
      <c r="B509" s="10" t="s">
        <v>1151</v>
      </c>
      <c r="C509" s="10" t="s">
        <v>1152</v>
      </c>
      <c r="D509" s="10" t="s">
        <v>563</v>
      </c>
      <c r="E509" s="10" t="s">
        <v>694</v>
      </c>
      <c r="F509" s="11">
        <v>200</v>
      </c>
      <c r="G509" s="10" t="s">
        <v>13</v>
      </c>
      <c r="H509" s="12">
        <v>20873.25</v>
      </c>
      <c r="I509" s="13">
        <v>20873.25</v>
      </c>
    </row>
    <row r="510" spans="1:9" ht="15" customHeight="1" x14ac:dyDescent="0.25">
      <c r="A510" s="10">
        <v>10608</v>
      </c>
      <c r="B510" s="10" t="s">
        <v>1153</v>
      </c>
      <c r="C510" s="10" t="s">
        <v>1154</v>
      </c>
      <c r="D510" s="10" t="s">
        <v>563</v>
      </c>
      <c r="E510" s="10" t="s">
        <v>694</v>
      </c>
      <c r="F510" s="11">
        <v>200</v>
      </c>
      <c r="G510" s="10" t="s">
        <v>13</v>
      </c>
      <c r="H510" s="12">
        <v>20860.72</v>
      </c>
      <c r="I510" s="13">
        <v>20860.72</v>
      </c>
    </row>
    <row r="511" spans="1:9" ht="15" customHeight="1" x14ac:dyDescent="0.25">
      <c r="A511" s="10">
        <v>10609</v>
      </c>
      <c r="B511" s="10" t="s">
        <v>1155</v>
      </c>
      <c r="C511" s="10" t="s">
        <v>1156</v>
      </c>
      <c r="D511" s="10" t="s">
        <v>563</v>
      </c>
      <c r="E511" s="10" t="s">
        <v>694</v>
      </c>
      <c r="F511" s="11">
        <v>200</v>
      </c>
      <c r="G511" s="10" t="s">
        <v>13</v>
      </c>
      <c r="H511" s="12">
        <v>20861.060000000001</v>
      </c>
      <c r="I511" s="13">
        <v>20861.060000000001</v>
      </c>
    </row>
    <row r="512" spans="1:9" ht="15" customHeight="1" x14ac:dyDescent="0.25">
      <c r="A512" s="10">
        <v>10610</v>
      </c>
      <c r="B512" s="10" t="s">
        <v>1157</v>
      </c>
      <c r="C512" s="10" t="s">
        <v>1158</v>
      </c>
      <c r="D512" s="10" t="s">
        <v>563</v>
      </c>
      <c r="E512" s="10" t="s">
        <v>694</v>
      </c>
      <c r="F512" s="11">
        <v>200</v>
      </c>
      <c r="G512" s="10" t="s">
        <v>13</v>
      </c>
      <c r="H512" s="12">
        <v>20910.060000000001</v>
      </c>
      <c r="I512" s="13">
        <v>20910.060000000001</v>
      </c>
    </row>
    <row r="513" spans="1:9" ht="15" customHeight="1" x14ac:dyDescent="0.25">
      <c r="A513" s="10">
        <v>10611</v>
      </c>
      <c r="B513" s="10" t="s">
        <v>1159</v>
      </c>
      <c r="C513" s="10" t="s">
        <v>1160</v>
      </c>
      <c r="D513" s="10" t="s">
        <v>563</v>
      </c>
      <c r="E513" s="10" t="s">
        <v>694</v>
      </c>
      <c r="F513" s="11">
        <v>200</v>
      </c>
      <c r="G513" s="10" t="s">
        <v>13</v>
      </c>
      <c r="H513" s="12">
        <v>20875.78</v>
      </c>
      <c r="I513" s="13">
        <v>20875.78</v>
      </c>
    </row>
    <row r="514" spans="1:9" ht="15" customHeight="1" x14ac:dyDescent="0.25">
      <c r="A514" s="10">
        <v>10612</v>
      </c>
      <c r="B514" s="10" t="s">
        <v>1161</v>
      </c>
      <c r="C514" s="10" t="s">
        <v>1162</v>
      </c>
      <c r="D514" s="10" t="s">
        <v>563</v>
      </c>
      <c r="E514" s="10" t="s">
        <v>707</v>
      </c>
      <c r="F514" s="11">
        <v>200</v>
      </c>
      <c r="G514" s="10" t="s">
        <v>13</v>
      </c>
      <c r="H514" s="12">
        <v>22013.56</v>
      </c>
      <c r="I514" s="13">
        <v>22013.56</v>
      </c>
    </row>
    <row r="515" spans="1:9" ht="15" customHeight="1" x14ac:dyDescent="0.25">
      <c r="A515" s="10">
        <v>10613</v>
      </c>
      <c r="B515" s="10" t="s">
        <v>1163</v>
      </c>
      <c r="C515" s="10" t="s">
        <v>1164</v>
      </c>
      <c r="D515" s="10" t="s">
        <v>563</v>
      </c>
      <c r="E515" s="10" t="s">
        <v>707</v>
      </c>
      <c r="F515" s="11">
        <v>200</v>
      </c>
      <c r="G515" s="10" t="s">
        <v>13</v>
      </c>
      <c r="H515" s="12">
        <v>21878.26</v>
      </c>
      <c r="I515" s="13">
        <v>21878.26</v>
      </c>
    </row>
    <row r="516" spans="1:9" ht="15" customHeight="1" x14ac:dyDescent="0.25">
      <c r="A516" s="10">
        <v>10614</v>
      </c>
      <c r="B516" s="10" t="s">
        <v>1165</v>
      </c>
      <c r="C516" s="10" t="s">
        <v>1166</v>
      </c>
      <c r="D516" s="10" t="s">
        <v>563</v>
      </c>
      <c r="E516" s="10" t="s">
        <v>707</v>
      </c>
      <c r="F516" s="11">
        <v>200</v>
      </c>
      <c r="G516" s="10" t="s">
        <v>13</v>
      </c>
      <c r="H516" s="12">
        <v>23112.23</v>
      </c>
      <c r="I516" s="13">
        <v>23112.23</v>
      </c>
    </row>
    <row r="517" spans="1:9" ht="15" customHeight="1" x14ac:dyDescent="0.25">
      <c r="A517" s="10">
        <v>10615</v>
      </c>
      <c r="B517" s="10" t="s">
        <v>1167</v>
      </c>
      <c r="C517" s="10" t="s">
        <v>1168</v>
      </c>
      <c r="D517" s="10" t="s">
        <v>563</v>
      </c>
      <c r="E517" s="10" t="s">
        <v>707</v>
      </c>
      <c r="F517" s="11">
        <v>200</v>
      </c>
      <c r="G517" s="10" t="s">
        <v>13</v>
      </c>
      <c r="H517" s="12">
        <v>24400.54</v>
      </c>
      <c r="I517" s="13">
        <v>24400.54</v>
      </c>
    </row>
    <row r="518" spans="1:9" ht="15" customHeight="1" x14ac:dyDescent="0.25">
      <c r="A518" s="10">
        <v>10616</v>
      </c>
      <c r="B518" s="10" t="s">
        <v>1169</v>
      </c>
      <c r="C518" s="10" t="s">
        <v>1170</v>
      </c>
      <c r="D518" s="10" t="s">
        <v>563</v>
      </c>
      <c r="E518" s="10" t="s">
        <v>707</v>
      </c>
      <c r="F518" s="11">
        <v>200</v>
      </c>
      <c r="G518" s="10" t="s">
        <v>13</v>
      </c>
      <c r="H518" s="12">
        <v>27063.74</v>
      </c>
      <c r="I518" s="13">
        <v>27063.74</v>
      </c>
    </row>
    <row r="519" spans="1:9" ht="15" customHeight="1" x14ac:dyDescent="0.25">
      <c r="A519" s="10">
        <v>10617</v>
      </c>
      <c r="B519" s="10" t="s">
        <v>1171</v>
      </c>
      <c r="C519" s="10" t="s">
        <v>1172</v>
      </c>
      <c r="D519" s="10" t="s">
        <v>563</v>
      </c>
      <c r="E519" s="10" t="s">
        <v>707</v>
      </c>
      <c r="F519" s="11">
        <v>200</v>
      </c>
      <c r="G519" s="10" t="s">
        <v>13</v>
      </c>
      <c r="H519" s="12">
        <v>29426.14</v>
      </c>
      <c r="I519" s="13">
        <v>29426.14</v>
      </c>
    </row>
    <row r="520" spans="1:9" ht="15" customHeight="1" x14ac:dyDescent="0.25">
      <c r="A520" s="10">
        <v>10618</v>
      </c>
      <c r="B520" s="10" t="s">
        <v>1173</v>
      </c>
      <c r="C520" s="10" t="s">
        <v>1174</v>
      </c>
      <c r="D520" s="10" t="s">
        <v>563</v>
      </c>
      <c r="E520" s="10" t="s">
        <v>712</v>
      </c>
      <c r="F520" s="11">
        <v>200</v>
      </c>
      <c r="G520" s="10" t="s">
        <v>13</v>
      </c>
      <c r="H520" s="12">
        <v>20807.38</v>
      </c>
      <c r="I520" s="13">
        <v>20807.38</v>
      </c>
    </row>
    <row r="521" spans="1:9" ht="15" customHeight="1" x14ac:dyDescent="0.25">
      <c r="A521" s="10">
        <v>10619</v>
      </c>
      <c r="B521" s="10" t="s">
        <v>1175</v>
      </c>
      <c r="C521" s="10" t="s">
        <v>1176</v>
      </c>
      <c r="D521" s="10" t="s">
        <v>563</v>
      </c>
      <c r="E521" s="10" t="s">
        <v>712</v>
      </c>
      <c r="F521" s="11">
        <v>200</v>
      </c>
      <c r="G521" s="10" t="s">
        <v>13</v>
      </c>
      <c r="H521" s="12">
        <v>21603.83</v>
      </c>
      <c r="I521" s="13">
        <v>21603.83</v>
      </c>
    </row>
    <row r="522" spans="1:9" ht="15" customHeight="1" x14ac:dyDescent="0.25">
      <c r="A522" s="10">
        <v>10620</v>
      </c>
      <c r="B522" s="10" t="s">
        <v>1177</v>
      </c>
      <c r="C522" s="10" t="s">
        <v>1178</v>
      </c>
      <c r="D522" s="10" t="s">
        <v>563</v>
      </c>
      <c r="E522" s="10" t="s">
        <v>712</v>
      </c>
      <c r="F522" s="11">
        <v>200</v>
      </c>
      <c r="G522" s="10" t="s">
        <v>13</v>
      </c>
      <c r="H522" s="12">
        <v>21755.07</v>
      </c>
      <c r="I522" s="13">
        <v>21755.07</v>
      </c>
    </row>
    <row r="523" spans="1:9" ht="15" customHeight="1" x14ac:dyDescent="0.25">
      <c r="A523" s="10">
        <v>10621</v>
      </c>
      <c r="B523" s="10" t="s">
        <v>1179</v>
      </c>
      <c r="C523" s="10" t="s">
        <v>1180</v>
      </c>
      <c r="D523" s="10" t="s">
        <v>563</v>
      </c>
      <c r="E523" s="10" t="s">
        <v>712</v>
      </c>
      <c r="F523" s="11">
        <v>200</v>
      </c>
      <c r="G523" s="10" t="s">
        <v>13</v>
      </c>
      <c r="H523" s="12">
        <v>21857.87</v>
      </c>
      <c r="I523" s="13">
        <v>21857.87</v>
      </c>
    </row>
    <row r="524" spans="1:9" ht="15" customHeight="1" x14ac:dyDescent="0.25">
      <c r="A524" s="10">
        <v>10622</v>
      </c>
      <c r="B524" s="10" t="s">
        <v>1181</v>
      </c>
      <c r="C524" s="10" t="s">
        <v>1182</v>
      </c>
      <c r="D524" s="10" t="s">
        <v>563</v>
      </c>
      <c r="E524" s="10" t="s">
        <v>715</v>
      </c>
      <c r="F524" s="11">
        <v>200</v>
      </c>
      <c r="G524" s="10" t="s">
        <v>13</v>
      </c>
      <c r="H524" s="12">
        <v>36656.58</v>
      </c>
      <c r="I524" s="13">
        <v>36656.58</v>
      </c>
    </row>
    <row r="525" spans="1:9" ht="15" customHeight="1" x14ac:dyDescent="0.25">
      <c r="A525" s="10">
        <v>10623</v>
      </c>
      <c r="B525" s="10" t="s">
        <v>1183</v>
      </c>
      <c r="C525" s="10" t="s">
        <v>1184</v>
      </c>
      <c r="D525" s="10" t="s">
        <v>563</v>
      </c>
      <c r="E525" s="10" t="s">
        <v>715</v>
      </c>
      <c r="F525" s="11">
        <v>200</v>
      </c>
      <c r="G525" s="10" t="s">
        <v>13</v>
      </c>
      <c r="H525" s="12">
        <v>37574.019999999997</v>
      </c>
      <c r="I525" s="13">
        <v>37574.019999999997</v>
      </c>
    </row>
    <row r="526" spans="1:9" ht="15" customHeight="1" x14ac:dyDescent="0.25">
      <c r="A526" s="10">
        <v>10624</v>
      </c>
      <c r="B526" s="10" t="s">
        <v>1185</v>
      </c>
      <c r="C526" s="10" t="s">
        <v>1186</v>
      </c>
      <c r="D526" s="10" t="s">
        <v>563</v>
      </c>
      <c r="E526" s="10" t="s">
        <v>715</v>
      </c>
      <c r="F526" s="11">
        <v>200</v>
      </c>
      <c r="G526" s="10" t="s">
        <v>13</v>
      </c>
      <c r="H526" s="12">
        <v>40966.21</v>
      </c>
      <c r="I526" s="13">
        <v>40966.21</v>
      </c>
    </row>
    <row r="527" spans="1:9" ht="15" customHeight="1" x14ac:dyDescent="0.25">
      <c r="A527" s="10">
        <v>10625</v>
      </c>
      <c r="B527" s="10" t="s">
        <v>1187</v>
      </c>
      <c r="C527" s="10" t="s">
        <v>1188</v>
      </c>
      <c r="D527" s="10" t="s">
        <v>563</v>
      </c>
      <c r="E527" s="10" t="s">
        <v>865</v>
      </c>
      <c r="F527" s="11">
        <v>200</v>
      </c>
      <c r="G527" s="10" t="s">
        <v>13</v>
      </c>
      <c r="H527" s="12">
        <v>36266.31</v>
      </c>
      <c r="I527" s="13">
        <v>36266.31</v>
      </c>
    </row>
    <row r="528" spans="1:9" ht="15" customHeight="1" x14ac:dyDescent="0.25">
      <c r="A528" s="10">
        <v>10626</v>
      </c>
      <c r="B528" s="10" t="s">
        <v>1189</v>
      </c>
      <c r="C528" s="10" t="s">
        <v>1190</v>
      </c>
      <c r="D528" s="10" t="s">
        <v>563</v>
      </c>
      <c r="E528" s="10" t="s">
        <v>720</v>
      </c>
      <c r="F528" s="11">
        <v>200</v>
      </c>
      <c r="G528" s="10" t="s">
        <v>13</v>
      </c>
      <c r="H528" s="12">
        <v>20647.939999999999</v>
      </c>
      <c r="I528" s="13">
        <v>20647.939999999999</v>
      </c>
    </row>
    <row r="529" spans="1:9" ht="15" customHeight="1" x14ac:dyDescent="0.25">
      <c r="A529" s="10">
        <v>10627</v>
      </c>
      <c r="B529" s="10" t="s">
        <v>1191</v>
      </c>
      <c r="C529" s="10" t="s">
        <v>1192</v>
      </c>
      <c r="D529" s="10" t="s">
        <v>563</v>
      </c>
      <c r="E529" s="10" t="s">
        <v>720</v>
      </c>
      <c r="F529" s="11">
        <v>200</v>
      </c>
      <c r="G529" s="10" t="s">
        <v>13</v>
      </c>
      <c r="H529" s="12">
        <v>21359.08</v>
      </c>
      <c r="I529" s="13">
        <v>21359.08</v>
      </c>
    </row>
    <row r="530" spans="1:9" ht="15" customHeight="1" x14ac:dyDescent="0.25">
      <c r="A530" s="10">
        <v>10628</v>
      </c>
      <c r="B530" s="10" t="s">
        <v>1193</v>
      </c>
      <c r="C530" s="10" t="s">
        <v>1194</v>
      </c>
      <c r="D530" s="10" t="s">
        <v>563</v>
      </c>
      <c r="E530" s="10" t="s">
        <v>720</v>
      </c>
      <c r="F530" s="11">
        <v>200</v>
      </c>
      <c r="G530" s="10" t="s">
        <v>13</v>
      </c>
      <c r="H530" s="12">
        <v>21513.06</v>
      </c>
      <c r="I530" s="13">
        <v>21513.06</v>
      </c>
    </row>
    <row r="531" spans="1:9" ht="15" customHeight="1" x14ac:dyDescent="0.25">
      <c r="A531" s="10">
        <v>10629</v>
      </c>
      <c r="B531" s="10" t="s">
        <v>1195</v>
      </c>
      <c r="C531" s="10" t="s">
        <v>1196</v>
      </c>
      <c r="D531" s="10" t="s">
        <v>563</v>
      </c>
      <c r="E531" s="10" t="s">
        <v>720</v>
      </c>
      <c r="F531" s="11">
        <v>200</v>
      </c>
      <c r="G531" s="10" t="s">
        <v>13</v>
      </c>
      <c r="H531" s="12">
        <v>21687.59</v>
      </c>
      <c r="I531" s="13">
        <v>21687.59</v>
      </c>
    </row>
    <row r="532" spans="1:9" ht="15" customHeight="1" x14ac:dyDescent="0.25">
      <c r="A532" s="10">
        <v>10630</v>
      </c>
      <c r="B532" s="10" t="s">
        <v>1197</v>
      </c>
      <c r="C532" s="10" t="s">
        <v>1198</v>
      </c>
      <c r="D532" s="10" t="s">
        <v>563</v>
      </c>
      <c r="E532" s="10" t="s">
        <v>720</v>
      </c>
      <c r="F532" s="11">
        <v>200</v>
      </c>
      <c r="G532" s="10" t="s">
        <v>13</v>
      </c>
      <c r="H532" s="12">
        <v>21669.05</v>
      </c>
      <c r="I532" s="13">
        <v>21669.05</v>
      </c>
    </row>
    <row r="533" spans="1:9" ht="15" customHeight="1" x14ac:dyDescent="0.25">
      <c r="A533" s="10">
        <v>10631</v>
      </c>
      <c r="B533" s="10" t="s">
        <v>1199</v>
      </c>
      <c r="C533" s="10" t="s">
        <v>1200</v>
      </c>
      <c r="D533" s="10" t="s">
        <v>563</v>
      </c>
      <c r="E533" s="10" t="s">
        <v>720</v>
      </c>
      <c r="F533" s="11">
        <v>200</v>
      </c>
      <c r="G533" s="10" t="s">
        <v>13</v>
      </c>
      <c r="H533" s="12">
        <v>21716.82</v>
      </c>
      <c r="I533" s="13">
        <v>21716.82</v>
      </c>
    </row>
    <row r="534" spans="1:9" ht="15" customHeight="1" x14ac:dyDescent="0.25">
      <c r="A534" s="10">
        <v>10633</v>
      </c>
      <c r="B534" s="10" t="s">
        <v>1201</v>
      </c>
      <c r="C534" s="10" t="s">
        <v>1202</v>
      </c>
      <c r="D534" s="10" t="s">
        <v>563</v>
      </c>
      <c r="E534" s="10" t="s">
        <v>720</v>
      </c>
      <c r="F534" s="11">
        <v>200</v>
      </c>
      <c r="G534" s="10" t="s">
        <v>13</v>
      </c>
      <c r="H534" s="12">
        <v>22141.119999999999</v>
      </c>
      <c r="I534" s="13">
        <v>22141.119999999999</v>
      </c>
    </row>
    <row r="535" spans="1:9" ht="15" customHeight="1" x14ac:dyDescent="0.25">
      <c r="A535" s="10">
        <v>10634</v>
      </c>
      <c r="B535" s="10" t="s">
        <v>1203</v>
      </c>
      <c r="C535" s="10" t="s">
        <v>1204</v>
      </c>
      <c r="D535" s="10" t="s">
        <v>563</v>
      </c>
      <c r="E535" s="10" t="s">
        <v>720</v>
      </c>
      <c r="F535" s="11">
        <v>200</v>
      </c>
      <c r="G535" s="10" t="s">
        <v>13</v>
      </c>
      <c r="H535" s="12">
        <v>22119.17</v>
      </c>
      <c r="I535" s="13">
        <v>22119.17</v>
      </c>
    </row>
    <row r="536" spans="1:9" ht="15" customHeight="1" x14ac:dyDescent="0.25">
      <c r="A536" s="10">
        <v>10635</v>
      </c>
      <c r="B536" s="10" t="s">
        <v>1205</v>
      </c>
      <c r="C536" s="10" t="s">
        <v>1206</v>
      </c>
      <c r="D536" s="10" t="s">
        <v>563</v>
      </c>
      <c r="E536" s="10" t="s">
        <v>723</v>
      </c>
      <c r="F536" s="11">
        <v>200</v>
      </c>
      <c r="G536" s="10" t="s">
        <v>13</v>
      </c>
      <c r="H536" s="12">
        <v>20213.09</v>
      </c>
      <c r="I536" s="13">
        <v>20213.09</v>
      </c>
    </row>
    <row r="537" spans="1:9" ht="15" customHeight="1" x14ac:dyDescent="0.25">
      <c r="A537" s="10">
        <v>10637</v>
      </c>
      <c r="B537" s="10" t="s">
        <v>1207</v>
      </c>
      <c r="C537" s="10" t="s">
        <v>1208</v>
      </c>
      <c r="D537" s="10" t="s">
        <v>563</v>
      </c>
      <c r="E537" s="10" t="s">
        <v>723</v>
      </c>
      <c r="F537" s="11">
        <v>200</v>
      </c>
      <c r="G537" s="10" t="s">
        <v>13</v>
      </c>
      <c r="H537" s="12">
        <v>21142.85</v>
      </c>
      <c r="I537" s="13">
        <v>21142.85</v>
      </c>
    </row>
    <row r="538" spans="1:9" ht="15" customHeight="1" x14ac:dyDescent="0.25">
      <c r="A538" s="10">
        <v>10638</v>
      </c>
      <c r="B538" s="10" t="s">
        <v>1209</v>
      </c>
      <c r="C538" s="10" t="s">
        <v>1210</v>
      </c>
      <c r="D538" s="10" t="s">
        <v>563</v>
      </c>
      <c r="E538" s="10" t="s">
        <v>723</v>
      </c>
      <c r="F538" s="11">
        <v>200</v>
      </c>
      <c r="G538" s="10" t="s">
        <v>13</v>
      </c>
      <c r="H538" s="12">
        <v>21244.93</v>
      </c>
      <c r="I538" s="13">
        <v>21244.93</v>
      </c>
    </row>
    <row r="539" spans="1:9" ht="15" customHeight="1" x14ac:dyDescent="0.25">
      <c r="A539" s="10">
        <v>10639</v>
      </c>
      <c r="B539" s="10" t="s">
        <v>1211</v>
      </c>
      <c r="C539" s="10" t="s">
        <v>1212</v>
      </c>
      <c r="D539" s="10" t="s">
        <v>563</v>
      </c>
      <c r="E539" s="10" t="s">
        <v>723</v>
      </c>
      <c r="F539" s="11">
        <v>200</v>
      </c>
      <c r="G539" s="10" t="s">
        <v>13</v>
      </c>
      <c r="H539" s="12">
        <v>21224.7</v>
      </c>
      <c r="I539" s="13">
        <v>21224.7</v>
      </c>
    </row>
    <row r="540" spans="1:9" ht="15" customHeight="1" x14ac:dyDescent="0.25">
      <c r="A540" s="10">
        <v>10640</v>
      </c>
      <c r="B540" s="10" t="s">
        <v>1213</v>
      </c>
      <c r="C540" s="10" t="s">
        <v>1214</v>
      </c>
      <c r="D540" s="10" t="s">
        <v>563</v>
      </c>
      <c r="E540" s="10" t="s">
        <v>723</v>
      </c>
      <c r="F540" s="11">
        <v>200</v>
      </c>
      <c r="G540" s="10" t="s">
        <v>13</v>
      </c>
      <c r="H540" s="12">
        <v>21257.279999999999</v>
      </c>
      <c r="I540" s="13">
        <v>21257.279999999999</v>
      </c>
    </row>
    <row r="541" spans="1:9" ht="15" customHeight="1" x14ac:dyDescent="0.25">
      <c r="A541" s="10">
        <v>10641</v>
      </c>
      <c r="B541" s="10" t="s">
        <v>1215</v>
      </c>
      <c r="C541" s="10" t="s">
        <v>1216</v>
      </c>
      <c r="D541" s="10" t="s">
        <v>563</v>
      </c>
      <c r="E541" s="10" t="s">
        <v>723</v>
      </c>
      <c r="F541" s="11">
        <v>200</v>
      </c>
      <c r="G541" s="10" t="s">
        <v>13</v>
      </c>
      <c r="H541" s="12">
        <v>21388.2</v>
      </c>
      <c r="I541" s="13">
        <v>21388.2</v>
      </c>
    </row>
    <row r="542" spans="1:9" ht="15" customHeight="1" x14ac:dyDescent="0.25">
      <c r="A542" s="10">
        <v>10642</v>
      </c>
      <c r="B542" s="10" t="s">
        <v>1217</v>
      </c>
      <c r="C542" s="10" t="s">
        <v>1218</v>
      </c>
      <c r="D542" s="10" t="s">
        <v>563</v>
      </c>
      <c r="E542" s="10" t="s">
        <v>723</v>
      </c>
      <c r="F542" s="11">
        <v>200</v>
      </c>
      <c r="G542" s="10" t="s">
        <v>13</v>
      </c>
      <c r="H542" s="12">
        <v>21306.81</v>
      </c>
      <c r="I542" s="13">
        <v>21306.81</v>
      </c>
    </row>
    <row r="543" spans="1:9" ht="15" customHeight="1" x14ac:dyDescent="0.25">
      <c r="A543" s="10">
        <v>10643</v>
      </c>
      <c r="B543" s="10" t="s">
        <v>1219</v>
      </c>
      <c r="C543" s="10" t="s">
        <v>1220</v>
      </c>
      <c r="D543" s="10" t="s">
        <v>563</v>
      </c>
      <c r="E543" s="10" t="s">
        <v>723</v>
      </c>
      <c r="F543" s="11">
        <v>200</v>
      </c>
      <c r="G543" s="10" t="s">
        <v>13</v>
      </c>
      <c r="H543" s="12">
        <v>21705.08</v>
      </c>
      <c r="I543" s="13">
        <v>21705.08</v>
      </c>
    </row>
    <row r="544" spans="1:9" ht="15" customHeight="1" x14ac:dyDescent="0.25">
      <c r="A544" s="10">
        <v>10644</v>
      </c>
      <c r="B544" s="10" t="s">
        <v>1221</v>
      </c>
      <c r="C544" s="10" t="s">
        <v>1222</v>
      </c>
      <c r="D544" s="10" t="s">
        <v>563</v>
      </c>
      <c r="E544" s="10" t="s">
        <v>723</v>
      </c>
      <c r="F544" s="11">
        <v>200</v>
      </c>
      <c r="G544" s="10" t="s">
        <v>13</v>
      </c>
      <c r="H544" s="12">
        <v>21725.21</v>
      </c>
      <c r="I544" s="13">
        <v>21725.21</v>
      </c>
    </row>
    <row r="545" spans="1:9" ht="15" customHeight="1" x14ac:dyDescent="0.25">
      <c r="A545" s="10">
        <v>10645</v>
      </c>
      <c r="B545" s="10" t="s">
        <v>1223</v>
      </c>
      <c r="C545" s="10" t="s">
        <v>1224</v>
      </c>
      <c r="D545" s="10" t="s">
        <v>563</v>
      </c>
      <c r="E545" s="10" t="s">
        <v>728</v>
      </c>
      <c r="F545" s="11">
        <v>200</v>
      </c>
      <c r="G545" s="10" t="s">
        <v>13</v>
      </c>
      <c r="H545" s="12">
        <v>18995.830000000002</v>
      </c>
      <c r="I545" s="13">
        <v>18995.830000000002</v>
      </c>
    </row>
    <row r="546" spans="1:9" ht="15" customHeight="1" x14ac:dyDescent="0.25">
      <c r="A546" s="10">
        <v>10646</v>
      </c>
      <c r="B546" s="10" t="s">
        <v>1225</v>
      </c>
      <c r="C546" s="10" t="s">
        <v>1226</v>
      </c>
      <c r="D546" s="10" t="s">
        <v>563</v>
      </c>
      <c r="E546" s="10" t="s">
        <v>728</v>
      </c>
      <c r="F546" s="11">
        <v>200</v>
      </c>
      <c r="G546" s="10" t="s">
        <v>13</v>
      </c>
      <c r="H546" s="12">
        <v>18639.5</v>
      </c>
      <c r="I546" s="13">
        <v>18639.5</v>
      </c>
    </row>
    <row r="547" spans="1:9" ht="15" customHeight="1" x14ac:dyDescent="0.25">
      <c r="A547" s="10">
        <v>10647</v>
      </c>
      <c r="B547" s="10" t="s">
        <v>1227</v>
      </c>
      <c r="C547" s="10" t="s">
        <v>1228</v>
      </c>
      <c r="D547" s="10" t="s">
        <v>563</v>
      </c>
      <c r="E547" s="10" t="s">
        <v>728</v>
      </c>
      <c r="F547" s="11">
        <v>200</v>
      </c>
      <c r="G547" s="10" t="s">
        <v>13</v>
      </c>
      <c r="H547" s="12">
        <v>18895.45</v>
      </c>
      <c r="I547" s="13">
        <v>18895.45</v>
      </c>
    </row>
    <row r="548" spans="1:9" ht="15" customHeight="1" x14ac:dyDescent="0.25">
      <c r="A548" s="10">
        <v>10648</v>
      </c>
      <c r="B548" s="10" t="s">
        <v>1229</v>
      </c>
      <c r="C548" s="10" t="s">
        <v>1230</v>
      </c>
      <c r="D548" s="10" t="s">
        <v>563</v>
      </c>
      <c r="E548" s="10" t="s">
        <v>728</v>
      </c>
      <c r="F548" s="11">
        <v>200</v>
      </c>
      <c r="G548" s="10" t="s">
        <v>13</v>
      </c>
      <c r="H548" s="12">
        <v>19518.96</v>
      </c>
      <c r="I548" s="13">
        <v>19518.96</v>
      </c>
    </row>
    <row r="549" spans="1:9" ht="15" customHeight="1" x14ac:dyDescent="0.25">
      <c r="A549" s="10">
        <v>10650</v>
      </c>
      <c r="B549" s="10" t="s">
        <v>1231</v>
      </c>
      <c r="C549" s="10" t="s">
        <v>1232</v>
      </c>
      <c r="D549" s="10" t="s">
        <v>563</v>
      </c>
      <c r="E549" s="10" t="s">
        <v>728</v>
      </c>
      <c r="F549" s="11">
        <v>200</v>
      </c>
      <c r="G549" s="10" t="s">
        <v>13</v>
      </c>
      <c r="H549" s="12">
        <v>20538.099999999999</v>
      </c>
      <c r="I549" s="13">
        <v>20538.099999999999</v>
      </c>
    </row>
    <row r="550" spans="1:9" ht="15" customHeight="1" x14ac:dyDescent="0.25">
      <c r="A550" s="10">
        <v>10651</v>
      </c>
      <c r="B550" s="10" t="s">
        <v>1233</v>
      </c>
      <c r="C550" s="10" t="s">
        <v>1234</v>
      </c>
      <c r="D550" s="10" t="s">
        <v>563</v>
      </c>
      <c r="E550" s="10" t="s">
        <v>728</v>
      </c>
      <c r="F550" s="11">
        <v>200</v>
      </c>
      <c r="G550" s="10" t="s">
        <v>13</v>
      </c>
      <c r="H550" s="12">
        <v>20550.84</v>
      </c>
      <c r="I550" s="13">
        <v>20550.84</v>
      </c>
    </row>
    <row r="551" spans="1:9" ht="15" customHeight="1" x14ac:dyDescent="0.25">
      <c r="A551" s="10">
        <v>10652</v>
      </c>
      <c r="B551" s="10" t="s">
        <v>1235</v>
      </c>
      <c r="C551" s="10" t="s">
        <v>1236</v>
      </c>
      <c r="D551" s="10" t="s">
        <v>563</v>
      </c>
      <c r="E551" s="10" t="s">
        <v>728</v>
      </c>
      <c r="F551" s="11">
        <v>200</v>
      </c>
      <c r="G551" s="10" t="s">
        <v>13</v>
      </c>
      <c r="H551" s="12">
        <v>20694.59</v>
      </c>
      <c r="I551" s="13">
        <v>20694.59</v>
      </c>
    </row>
    <row r="552" spans="1:9" ht="15" customHeight="1" x14ac:dyDescent="0.25">
      <c r="A552" s="10">
        <v>10653</v>
      </c>
      <c r="B552" s="10" t="s">
        <v>1237</v>
      </c>
      <c r="C552" s="10" t="s">
        <v>1238</v>
      </c>
      <c r="D552" s="10" t="s">
        <v>563</v>
      </c>
      <c r="E552" s="10" t="s">
        <v>728</v>
      </c>
      <c r="F552" s="11">
        <v>200</v>
      </c>
      <c r="G552" s="10" t="s">
        <v>13</v>
      </c>
      <c r="H552" s="12">
        <v>20703.240000000002</v>
      </c>
      <c r="I552" s="13">
        <v>20703.240000000002</v>
      </c>
    </row>
    <row r="553" spans="1:9" ht="15" customHeight="1" x14ac:dyDescent="0.25">
      <c r="A553" s="10">
        <v>10658</v>
      </c>
      <c r="B553" s="10" t="s">
        <v>1239</v>
      </c>
      <c r="C553" s="10" t="s">
        <v>1240</v>
      </c>
      <c r="D553" s="10" t="s">
        <v>563</v>
      </c>
      <c r="E553" s="10" t="s">
        <v>728</v>
      </c>
      <c r="F553" s="11">
        <v>200</v>
      </c>
      <c r="G553" s="10" t="s">
        <v>13</v>
      </c>
      <c r="H553" s="12">
        <v>17139.39</v>
      </c>
      <c r="I553" s="13">
        <v>17139.39</v>
      </c>
    </row>
    <row r="554" spans="1:9" ht="15" customHeight="1" x14ac:dyDescent="0.25">
      <c r="A554" s="10">
        <v>10659</v>
      </c>
      <c r="B554" s="10" t="s">
        <v>1241</v>
      </c>
      <c r="C554" s="10" t="s">
        <v>1242</v>
      </c>
      <c r="D554" s="10" t="s">
        <v>563</v>
      </c>
      <c r="E554" s="10" t="s">
        <v>931</v>
      </c>
      <c r="F554" s="11">
        <v>200</v>
      </c>
      <c r="G554" s="10" t="s">
        <v>13</v>
      </c>
      <c r="H554" s="12">
        <v>21839.75</v>
      </c>
      <c r="I554" s="13">
        <v>21839.75</v>
      </c>
    </row>
    <row r="555" spans="1:9" ht="15" customHeight="1" x14ac:dyDescent="0.25">
      <c r="A555" s="10">
        <v>10660</v>
      </c>
      <c r="B555" s="10" t="s">
        <v>1243</v>
      </c>
      <c r="C555" s="10" t="s">
        <v>1244</v>
      </c>
      <c r="D555" s="10" t="s">
        <v>563</v>
      </c>
      <c r="E555" s="10" t="s">
        <v>931</v>
      </c>
      <c r="F555" s="11">
        <v>200</v>
      </c>
      <c r="G555" s="10" t="s">
        <v>13</v>
      </c>
      <c r="H555" s="12">
        <v>21412.400000000001</v>
      </c>
      <c r="I555" s="13">
        <v>21412.400000000001</v>
      </c>
    </row>
    <row r="556" spans="1:9" ht="15" customHeight="1" x14ac:dyDescent="0.25">
      <c r="A556" s="10">
        <v>10662</v>
      </c>
      <c r="B556" s="10" t="s">
        <v>1245</v>
      </c>
      <c r="C556" s="10" t="s">
        <v>1246</v>
      </c>
      <c r="D556" s="10" t="s">
        <v>563</v>
      </c>
      <c r="E556" s="10" t="s">
        <v>739</v>
      </c>
      <c r="F556" s="11">
        <v>200</v>
      </c>
      <c r="G556" s="10" t="s">
        <v>13</v>
      </c>
      <c r="H556" s="12">
        <v>19899.52</v>
      </c>
      <c r="I556" s="13">
        <v>19899.52</v>
      </c>
    </row>
    <row r="557" spans="1:9" ht="15" customHeight="1" x14ac:dyDescent="0.25">
      <c r="A557" s="10">
        <v>10663</v>
      </c>
      <c r="B557" s="10" t="s">
        <v>1247</v>
      </c>
      <c r="C557" s="10" t="s">
        <v>1248</v>
      </c>
      <c r="D557" s="10" t="s">
        <v>563</v>
      </c>
      <c r="E557" s="10" t="s">
        <v>739</v>
      </c>
      <c r="F557" s="11">
        <v>200</v>
      </c>
      <c r="G557" s="10" t="s">
        <v>13</v>
      </c>
      <c r="H557" s="12">
        <v>20604.580000000002</v>
      </c>
      <c r="I557" s="13">
        <v>20604.580000000002</v>
      </c>
    </row>
    <row r="558" spans="1:9" ht="15" customHeight="1" x14ac:dyDescent="0.25">
      <c r="A558" s="10">
        <v>10664</v>
      </c>
      <c r="B558" s="10" t="s">
        <v>1249</v>
      </c>
      <c r="C558" s="10" t="s">
        <v>1250</v>
      </c>
      <c r="D558" s="10" t="s">
        <v>563</v>
      </c>
      <c r="E558" s="10" t="s">
        <v>739</v>
      </c>
      <c r="F558" s="11">
        <v>200</v>
      </c>
      <c r="G558" s="10" t="s">
        <v>13</v>
      </c>
      <c r="H558" s="12">
        <v>20972.17</v>
      </c>
      <c r="I558" s="13">
        <v>20972.17</v>
      </c>
    </row>
    <row r="559" spans="1:9" ht="15" customHeight="1" x14ac:dyDescent="0.25">
      <c r="A559" s="10">
        <v>10665</v>
      </c>
      <c r="B559" s="10" t="s">
        <v>1251</v>
      </c>
      <c r="C559" s="10" t="s">
        <v>1252</v>
      </c>
      <c r="D559" s="10" t="s">
        <v>563</v>
      </c>
      <c r="E559" s="10" t="s">
        <v>739</v>
      </c>
      <c r="F559" s="11">
        <v>200</v>
      </c>
      <c r="G559" s="10" t="s">
        <v>13</v>
      </c>
      <c r="H559" s="12">
        <v>21107.74</v>
      </c>
      <c r="I559" s="13">
        <v>21107.74</v>
      </c>
    </row>
    <row r="560" spans="1:9" ht="15" customHeight="1" x14ac:dyDescent="0.25">
      <c r="A560" s="10">
        <v>10666</v>
      </c>
      <c r="B560" s="10" t="s">
        <v>1253</v>
      </c>
      <c r="C560" s="10" t="s">
        <v>1254</v>
      </c>
      <c r="D560" s="10" t="s">
        <v>563</v>
      </c>
      <c r="E560" s="10" t="s">
        <v>739</v>
      </c>
      <c r="F560" s="11">
        <v>200</v>
      </c>
      <c r="G560" s="10" t="s">
        <v>13</v>
      </c>
      <c r="H560" s="12">
        <v>21050.3</v>
      </c>
      <c r="I560" s="13">
        <v>21050.3</v>
      </c>
    </row>
    <row r="561" spans="1:9" ht="15" customHeight="1" x14ac:dyDescent="0.25">
      <c r="A561" s="10">
        <v>10667</v>
      </c>
      <c r="B561" s="10" t="s">
        <v>1255</v>
      </c>
      <c r="C561" s="10" t="s">
        <v>1256</v>
      </c>
      <c r="D561" s="10" t="s">
        <v>563</v>
      </c>
      <c r="E561" s="10" t="s">
        <v>739</v>
      </c>
      <c r="F561" s="11">
        <v>200</v>
      </c>
      <c r="G561" s="10" t="s">
        <v>13</v>
      </c>
      <c r="H561" s="12">
        <v>21238.34</v>
      </c>
      <c r="I561" s="13">
        <v>21238.34</v>
      </c>
    </row>
    <row r="562" spans="1:9" ht="15" customHeight="1" x14ac:dyDescent="0.25">
      <c r="A562" s="10">
        <v>10668</v>
      </c>
      <c r="B562" s="10" t="s">
        <v>1257</v>
      </c>
      <c r="C562" s="10" t="s">
        <v>1258</v>
      </c>
      <c r="D562" s="10" t="s">
        <v>563</v>
      </c>
      <c r="E562" s="10" t="s">
        <v>739</v>
      </c>
      <c r="F562" s="11">
        <v>200</v>
      </c>
      <c r="G562" s="10" t="s">
        <v>13</v>
      </c>
      <c r="H562" s="12">
        <v>21116.17</v>
      </c>
      <c r="I562" s="13">
        <v>21116.17</v>
      </c>
    </row>
    <row r="563" spans="1:9" ht="15" customHeight="1" x14ac:dyDescent="0.25">
      <c r="A563" s="10">
        <v>10669</v>
      </c>
      <c r="B563" s="10" t="s">
        <v>1259</v>
      </c>
      <c r="C563" s="10" t="s">
        <v>1260</v>
      </c>
      <c r="D563" s="10" t="s">
        <v>563</v>
      </c>
      <c r="E563" s="10" t="s">
        <v>952</v>
      </c>
      <c r="F563" s="11">
        <v>200</v>
      </c>
      <c r="G563" s="10" t="s">
        <v>13</v>
      </c>
      <c r="H563" s="12">
        <v>20888.259999999998</v>
      </c>
      <c r="I563" s="13">
        <v>20888.259999999998</v>
      </c>
    </row>
    <row r="564" spans="1:9" ht="15" customHeight="1" x14ac:dyDescent="0.25">
      <c r="A564" s="10">
        <v>10670</v>
      </c>
      <c r="B564" s="10" t="s">
        <v>1261</v>
      </c>
      <c r="C564" s="10" t="s">
        <v>1262</v>
      </c>
      <c r="D564" s="10" t="s">
        <v>563</v>
      </c>
      <c r="E564" s="10" t="s">
        <v>952</v>
      </c>
      <c r="F564" s="11">
        <v>200</v>
      </c>
      <c r="G564" s="10" t="s">
        <v>13</v>
      </c>
      <c r="H564" s="12">
        <v>21784.97</v>
      </c>
      <c r="I564" s="13">
        <v>21784.97</v>
      </c>
    </row>
    <row r="565" spans="1:9" ht="15" customHeight="1" x14ac:dyDescent="0.25">
      <c r="A565" s="10">
        <v>10671</v>
      </c>
      <c r="B565" s="10" t="s">
        <v>1263</v>
      </c>
      <c r="C565" s="10" t="s">
        <v>1264</v>
      </c>
      <c r="D565" s="10" t="s">
        <v>563</v>
      </c>
      <c r="E565" s="10" t="s">
        <v>952</v>
      </c>
      <c r="F565" s="11">
        <v>200</v>
      </c>
      <c r="G565" s="10" t="s">
        <v>13</v>
      </c>
      <c r="H565" s="12">
        <v>23306.79</v>
      </c>
      <c r="I565" s="13">
        <v>23306.79</v>
      </c>
    </row>
    <row r="566" spans="1:9" ht="15" customHeight="1" x14ac:dyDescent="0.25">
      <c r="A566" s="10">
        <v>10673</v>
      </c>
      <c r="B566" s="10" t="s">
        <v>1265</v>
      </c>
      <c r="C566" s="10" t="s">
        <v>1266</v>
      </c>
      <c r="D566" s="10" t="s">
        <v>563</v>
      </c>
      <c r="E566" s="10" t="s">
        <v>961</v>
      </c>
      <c r="F566" s="11">
        <v>200</v>
      </c>
      <c r="G566" s="10" t="s">
        <v>13</v>
      </c>
      <c r="H566" s="12">
        <v>20617.39</v>
      </c>
      <c r="I566" s="13">
        <v>20617.39</v>
      </c>
    </row>
    <row r="567" spans="1:9" ht="15" customHeight="1" x14ac:dyDescent="0.25">
      <c r="A567" s="10">
        <v>10674</v>
      </c>
      <c r="B567" s="10" t="s">
        <v>1267</v>
      </c>
      <c r="C567" s="10" t="s">
        <v>1268</v>
      </c>
      <c r="D567" s="10" t="s">
        <v>563</v>
      </c>
      <c r="E567" s="10" t="s">
        <v>961</v>
      </c>
      <c r="F567" s="11">
        <v>200</v>
      </c>
      <c r="G567" s="10" t="s">
        <v>13</v>
      </c>
      <c r="H567" s="12">
        <v>21409.22</v>
      </c>
      <c r="I567" s="13">
        <v>21409.22</v>
      </c>
    </row>
    <row r="568" spans="1:9" ht="15" customHeight="1" x14ac:dyDescent="0.25">
      <c r="A568" s="10">
        <v>10675</v>
      </c>
      <c r="B568" s="10" t="s">
        <v>1269</v>
      </c>
      <c r="C568" s="10" t="s">
        <v>1270</v>
      </c>
      <c r="D568" s="10" t="s">
        <v>563</v>
      </c>
      <c r="E568" s="10" t="s">
        <v>961</v>
      </c>
      <c r="F568" s="11">
        <v>200</v>
      </c>
      <c r="G568" s="10" t="s">
        <v>13</v>
      </c>
      <c r="H568" s="12">
        <v>22936.62</v>
      </c>
      <c r="I568" s="13">
        <v>22936.62</v>
      </c>
    </row>
    <row r="569" spans="1:9" ht="15" customHeight="1" x14ac:dyDescent="0.25">
      <c r="A569" s="10">
        <v>10676</v>
      </c>
      <c r="B569" s="10" t="s">
        <v>1271</v>
      </c>
      <c r="C569" s="10" t="s">
        <v>1272</v>
      </c>
      <c r="D569" s="10" t="s">
        <v>563</v>
      </c>
      <c r="E569" s="10" t="s">
        <v>961</v>
      </c>
      <c r="F569" s="11">
        <v>200</v>
      </c>
      <c r="G569" s="10" t="s">
        <v>13</v>
      </c>
      <c r="H569" s="12">
        <v>24243.77</v>
      </c>
      <c r="I569" s="13">
        <v>24243.77</v>
      </c>
    </row>
    <row r="570" spans="1:9" ht="15" customHeight="1" x14ac:dyDescent="0.25">
      <c r="A570" s="10">
        <v>10677</v>
      </c>
      <c r="B570" s="10" t="s">
        <v>1273</v>
      </c>
      <c r="C570" s="10" t="s">
        <v>1274</v>
      </c>
      <c r="D570" s="10" t="s">
        <v>563</v>
      </c>
      <c r="E570" s="10" t="s">
        <v>746</v>
      </c>
      <c r="F570" s="11">
        <v>200</v>
      </c>
      <c r="G570" s="10" t="s">
        <v>13</v>
      </c>
      <c r="H570" s="12">
        <v>20791.07</v>
      </c>
      <c r="I570" s="13">
        <v>20791.07</v>
      </c>
    </row>
    <row r="571" spans="1:9" ht="15" customHeight="1" x14ac:dyDescent="0.25">
      <c r="A571" s="10">
        <v>10678</v>
      </c>
      <c r="B571" s="10" t="s">
        <v>1275</v>
      </c>
      <c r="C571" s="10" t="s">
        <v>1276</v>
      </c>
      <c r="D571" s="10" t="s">
        <v>563</v>
      </c>
      <c r="E571" s="10" t="s">
        <v>746</v>
      </c>
      <c r="F571" s="11">
        <v>200</v>
      </c>
      <c r="G571" s="10" t="s">
        <v>13</v>
      </c>
      <c r="H571" s="12">
        <v>21683.83</v>
      </c>
      <c r="I571" s="13">
        <v>21683.83</v>
      </c>
    </row>
    <row r="572" spans="1:9" ht="15" customHeight="1" x14ac:dyDescent="0.25">
      <c r="A572" s="10">
        <v>10679</v>
      </c>
      <c r="B572" s="10" t="s">
        <v>1277</v>
      </c>
      <c r="C572" s="10" t="s">
        <v>1278</v>
      </c>
      <c r="D572" s="10" t="s">
        <v>563</v>
      </c>
      <c r="E572" s="10" t="s">
        <v>746</v>
      </c>
      <c r="F572" s="11">
        <v>200</v>
      </c>
      <c r="G572" s="10" t="s">
        <v>13</v>
      </c>
      <c r="H572" s="12">
        <v>23115.71</v>
      </c>
      <c r="I572" s="13">
        <v>23115.71</v>
      </c>
    </row>
    <row r="573" spans="1:9" ht="15" customHeight="1" x14ac:dyDescent="0.25">
      <c r="A573" s="10">
        <v>10681</v>
      </c>
      <c r="B573" s="10" t="s">
        <v>1279</v>
      </c>
      <c r="C573" s="10" t="s">
        <v>1280</v>
      </c>
      <c r="D573" s="10" t="s">
        <v>563</v>
      </c>
      <c r="E573" s="10" t="s">
        <v>751</v>
      </c>
      <c r="F573" s="11">
        <v>200</v>
      </c>
      <c r="G573" s="10" t="s">
        <v>13</v>
      </c>
      <c r="H573" s="12">
        <v>21122.36</v>
      </c>
      <c r="I573" s="13">
        <v>21122.36</v>
      </c>
    </row>
    <row r="574" spans="1:9" ht="15" customHeight="1" x14ac:dyDescent="0.25">
      <c r="A574" s="10">
        <v>10682</v>
      </c>
      <c r="B574" s="10" t="s">
        <v>1281</v>
      </c>
      <c r="C574" s="10" t="s">
        <v>1282</v>
      </c>
      <c r="D574" s="10" t="s">
        <v>563</v>
      </c>
      <c r="E574" s="10" t="s">
        <v>751</v>
      </c>
      <c r="F574" s="11">
        <v>200</v>
      </c>
      <c r="G574" s="10" t="s">
        <v>13</v>
      </c>
      <c r="H574" s="12">
        <v>21279.42</v>
      </c>
      <c r="I574" s="13">
        <v>21279.42</v>
      </c>
    </row>
    <row r="575" spans="1:9" ht="15" customHeight="1" x14ac:dyDescent="0.25">
      <c r="A575" s="10">
        <v>10683</v>
      </c>
      <c r="B575" s="10" t="s">
        <v>1283</v>
      </c>
      <c r="C575" s="10" t="s">
        <v>1284</v>
      </c>
      <c r="D575" s="10" t="s">
        <v>563</v>
      </c>
      <c r="E575" s="10" t="s">
        <v>751</v>
      </c>
      <c r="F575" s="11">
        <v>200</v>
      </c>
      <c r="G575" s="10" t="s">
        <v>13</v>
      </c>
      <c r="H575" s="12">
        <v>21333.9</v>
      </c>
      <c r="I575" s="13">
        <v>21333.9</v>
      </c>
    </row>
    <row r="576" spans="1:9" ht="15" customHeight="1" x14ac:dyDescent="0.25">
      <c r="A576" s="10">
        <v>10684</v>
      </c>
      <c r="B576" s="10" t="s">
        <v>1285</v>
      </c>
      <c r="C576" s="10" t="s">
        <v>1286</v>
      </c>
      <c r="D576" s="10" t="s">
        <v>563</v>
      </c>
      <c r="E576" s="10" t="s">
        <v>751</v>
      </c>
      <c r="F576" s="11">
        <v>200</v>
      </c>
      <c r="G576" s="10" t="s">
        <v>13</v>
      </c>
      <c r="H576" s="12">
        <v>21346.6</v>
      </c>
      <c r="I576" s="13">
        <v>21346.6</v>
      </c>
    </row>
    <row r="577" spans="1:9" ht="15" customHeight="1" x14ac:dyDescent="0.25">
      <c r="A577" s="10">
        <v>10685</v>
      </c>
      <c r="B577" s="10" t="s">
        <v>1287</v>
      </c>
      <c r="C577" s="10" t="s">
        <v>1288</v>
      </c>
      <c r="D577" s="10" t="s">
        <v>563</v>
      </c>
      <c r="E577" s="10" t="s">
        <v>751</v>
      </c>
      <c r="F577" s="11">
        <v>200</v>
      </c>
      <c r="G577" s="10" t="s">
        <v>13</v>
      </c>
      <c r="H577" s="12">
        <v>21400.98</v>
      </c>
      <c r="I577" s="13">
        <v>21400.98</v>
      </c>
    </row>
    <row r="578" spans="1:9" ht="15" customHeight="1" x14ac:dyDescent="0.25">
      <c r="A578" s="10">
        <v>10686</v>
      </c>
      <c r="B578" s="10" t="s">
        <v>1289</v>
      </c>
      <c r="C578" s="10" t="s">
        <v>1290</v>
      </c>
      <c r="D578" s="10" t="s">
        <v>563</v>
      </c>
      <c r="E578" s="10" t="s">
        <v>751</v>
      </c>
      <c r="F578" s="11">
        <v>200</v>
      </c>
      <c r="G578" s="10" t="s">
        <v>13</v>
      </c>
      <c r="H578" s="12">
        <v>21345.79</v>
      </c>
      <c r="I578" s="13">
        <v>21345.79</v>
      </c>
    </row>
    <row r="579" spans="1:9" ht="15" customHeight="1" x14ac:dyDescent="0.25">
      <c r="A579" s="10">
        <v>10687</v>
      </c>
      <c r="B579" s="10" t="s">
        <v>1291</v>
      </c>
      <c r="C579" s="10" t="s">
        <v>1292</v>
      </c>
      <c r="D579" s="10" t="s">
        <v>563</v>
      </c>
      <c r="E579" s="10" t="s">
        <v>751</v>
      </c>
      <c r="F579" s="11">
        <v>200</v>
      </c>
      <c r="G579" s="10" t="s">
        <v>13</v>
      </c>
      <c r="H579" s="12">
        <v>21648.5</v>
      </c>
      <c r="I579" s="13">
        <v>21648.5</v>
      </c>
    </row>
    <row r="580" spans="1:9" ht="15" customHeight="1" x14ac:dyDescent="0.25">
      <c r="A580" s="10">
        <v>10688</v>
      </c>
      <c r="B580" s="10" t="s">
        <v>1293</v>
      </c>
      <c r="C580" s="10" t="s">
        <v>1294</v>
      </c>
      <c r="D580" s="10" t="s">
        <v>563</v>
      </c>
      <c r="E580" s="10" t="s">
        <v>751</v>
      </c>
      <c r="F580" s="11">
        <v>200</v>
      </c>
      <c r="G580" s="10" t="s">
        <v>13</v>
      </c>
      <c r="H580" s="12">
        <v>21725.279999999999</v>
      </c>
      <c r="I580" s="13">
        <v>21725.279999999999</v>
      </c>
    </row>
    <row r="581" spans="1:9" ht="15" customHeight="1" x14ac:dyDescent="0.25">
      <c r="A581" s="10">
        <v>10689</v>
      </c>
      <c r="B581" s="10" t="s">
        <v>1295</v>
      </c>
      <c r="C581" s="10" t="s">
        <v>1296</v>
      </c>
      <c r="D581" s="10" t="s">
        <v>563</v>
      </c>
      <c r="E581" s="10" t="s">
        <v>994</v>
      </c>
      <c r="F581" s="11">
        <v>200</v>
      </c>
      <c r="G581" s="10" t="s">
        <v>13</v>
      </c>
      <c r="H581" s="12">
        <v>76561.19</v>
      </c>
      <c r="I581" s="13">
        <v>76561.19</v>
      </c>
    </row>
    <row r="582" spans="1:9" ht="15" customHeight="1" x14ac:dyDescent="0.25">
      <c r="A582" s="10">
        <v>10690</v>
      </c>
      <c r="B582" s="10" t="s">
        <v>1297</v>
      </c>
      <c r="C582" s="10" t="s">
        <v>1298</v>
      </c>
      <c r="D582" s="10" t="s">
        <v>563</v>
      </c>
      <c r="E582" s="10" t="s">
        <v>994</v>
      </c>
      <c r="F582" s="11">
        <v>200</v>
      </c>
      <c r="G582" s="10" t="s">
        <v>13</v>
      </c>
      <c r="H582" s="12">
        <v>94230.06</v>
      </c>
      <c r="I582" s="13">
        <v>94230.06</v>
      </c>
    </row>
    <row r="583" spans="1:9" ht="15" customHeight="1" x14ac:dyDescent="0.25">
      <c r="A583" s="10">
        <v>10691</v>
      </c>
      <c r="B583" s="10" t="s">
        <v>1299</v>
      </c>
      <c r="C583" s="10" t="s">
        <v>1300</v>
      </c>
      <c r="D583" s="10" t="s">
        <v>563</v>
      </c>
      <c r="E583" s="10" t="s">
        <v>994</v>
      </c>
      <c r="F583" s="11">
        <v>200</v>
      </c>
      <c r="G583" s="10" t="s">
        <v>13</v>
      </c>
      <c r="H583" s="12">
        <v>72949.210000000006</v>
      </c>
      <c r="I583" s="13">
        <v>72949.210000000006</v>
      </c>
    </row>
    <row r="584" spans="1:9" ht="15" customHeight="1" x14ac:dyDescent="0.25">
      <c r="A584" s="10">
        <v>10692</v>
      </c>
      <c r="B584" s="10" t="s">
        <v>1301</v>
      </c>
      <c r="C584" s="10" t="s">
        <v>1302</v>
      </c>
      <c r="D584" s="10" t="s">
        <v>563</v>
      </c>
      <c r="E584" s="10" t="s">
        <v>994</v>
      </c>
      <c r="F584" s="11">
        <v>200</v>
      </c>
      <c r="G584" s="10" t="s">
        <v>13</v>
      </c>
      <c r="H584" s="12">
        <v>78311.63</v>
      </c>
      <c r="I584" s="13">
        <v>78311.63</v>
      </c>
    </row>
    <row r="585" spans="1:9" ht="15" customHeight="1" x14ac:dyDescent="0.25">
      <c r="A585" s="10">
        <v>10693</v>
      </c>
      <c r="B585" s="10" t="s">
        <v>1303</v>
      </c>
      <c r="C585" s="10" t="s">
        <v>1304</v>
      </c>
      <c r="D585" s="10" t="s">
        <v>563</v>
      </c>
      <c r="E585" s="10" t="s">
        <v>994</v>
      </c>
      <c r="F585" s="11">
        <v>200</v>
      </c>
      <c r="G585" s="10" t="s">
        <v>13</v>
      </c>
      <c r="H585" s="12">
        <v>83238.759999999995</v>
      </c>
      <c r="I585" s="13">
        <v>83238.759999999995</v>
      </c>
    </row>
    <row r="586" spans="1:9" ht="15" customHeight="1" x14ac:dyDescent="0.25">
      <c r="A586" s="10">
        <v>10695</v>
      </c>
      <c r="B586" s="10" t="s">
        <v>1305</v>
      </c>
      <c r="C586" s="10" t="s">
        <v>1306</v>
      </c>
      <c r="D586" s="10" t="s">
        <v>563</v>
      </c>
      <c r="E586" s="10" t="s">
        <v>1007</v>
      </c>
      <c r="F586" s="11">
        <v>200</v>
      </c>
      <c r="G586" s="10" t="s">
        <v>13</v>
      </c>
      <c r="H586" s="12">
        <v>21469.64</v>
      </c>
      <c r="I586" s="13">
        <v>21469.64</v>
      </c>
    </row>
    <row r="587" spans="1:9" ht="15" customHeight="1" x14ac:dyDescent="0.25">
      <c r="A587" s="10">
        <v>10696</v>
      </c>
      <c r="B587" s="10" t="s">
        <v>1307</v>
      </c>
      <c r="C587" s="10" t="s">
        <v>1308</v>
      </c>
      <c r="D587" s="10" t="s">
        <v>563</v>
      </c>
      <c r="E587" s="10" t="s">
        <v>1007</v>
      </c>
      <c r="F587" s="11">
        <v>200</v>
      </c>
      <c r="G587" s="10" t="s">
        <v>13</v>
      </c>
      <c r="H587" s="12">
        <v>22931.34</v>
      </c>
      <c r="I587" s="13">
        <v>22931.34</v>
      </c>
    </row>
    <row r="588" spans="1:9" ht="15" customHeight="1" x14ac:dyDescent="0.25">
      <c r="A588" s="10">
        <v>10697</v>
      </c>
      <c r="B588" s="10" t="s">
        <v>1309</v>
      </c>
      <c r="C588" s="10" t="s">
        <v>1310</v>
      </c>
      <c r="D588" s="10" t="s">
        <v>563</v>
      </c>
      <c r="E588" s="10" t="s">
        <v>1007</v>
      </c>
      <c r="F588" s="11">
        <v>200</v>
      </c>
      <c r="G588" s="10" t="s">
        <v>13</v>
      </c>
      <c r="H588" s="12">
        <v>24211.37</v>
      </c>
      <c r="I588" s="13">
        <v>24211.37</v>
      </c>
    </row>
    <row r="589" spans="1:9" ht="15" customHeight="1" x14ac:dyDescent="0.25">
      <c r="A589" s="10">
        <v>10698</v>
      </c>
      <c r="B589" s="10" t="s">
        <v>1311</v>
      </c>
      <c r="C589" s="10" t="s">
        <v>1312</v>
      </c>
      <c r="D589" s="10" t="s">
        <v>563</v>
      </c>
      <c r="E589" s="10" t="s">
        <v>1007</v>
      </c>
      <c r="F589" s="11">
        <v>200</v>
      </c>
      <c r="G589" s="10" t="s">
        <v>13</v>
      </c>
      <c r="H589" s="12">
        <v>23954.39</v>
      </c>
      <c r="I589" s="13">
        <v>23954.39</v>
      </c>
    </row>
    <row r="590" spans="1:9" ht="15" customHeight="1" x14ac:dyDescent="0.25">
      <c r="A590" s="10">
        <v>10699</v>
      </c>
      <c r="B590" s="10" t="s">
        <v>1313</v>
      </c>
      <c r="C590" s="10" t="s">
        <v>1314</v>
      </c>
      <c r="D590" s="10" t="s">
        <v>563</v>
      </c>
      <c r="E590" s="10" t="s">
        <v>1016</v>
      </c>
      <c r="F590" s="11">
        <v>200</v>
      </c>
      <c r="G590" s="10" t="s">
        <v>13</v>
      </c>
      <c r="H590" s="12">
        <v>84647.33</v>
      </c>
      <c r="I590" s="13">
        <v>84647.33</v>
      </c>
    </row>
    <row r="591" spans="1:9" ht="15" customHeight="1" x14ac:dyDescent="0.25">
      <c r="A591" s="10">
        <v>10701</v>
      </c>
      <c r="B591" s="10" t="s">
        <v>1315</v>
      </c>
      <c r="C591" s="10" t="s">
        <v>1316</v>
      </c>
      <c r="D591" s="10" t="s">
        <v>563</v>
      </c>
      <c r="E591" s="10" t="s">
        <v>1016</v>
      </c>
      <c r="F591" s="11">
        <v>200</v>
      </c>
      <c r="G591" s="10" t="s">
        <v>13</v>
      </c>
      <c r="H591" s="12">
        <v>92924.12</v>
      </c>
      <c r="I591" s="13">
        <v>92924.12</v>
      </c>
    </row>
    <row r="592" spans="1:9" ht="15" customHeight="1" x14ac:dyDescent="0.25">
      <c r="A592" s="10">
        <v>10702</v>
      </c>
      <c r="B592" s="10" t="s">
        <v>1317</v>
      </c>
      <c r="C592" s="10" t="s">
        <v>1318</v>
      </c>
      <c r="D592" s="10" t="s">
        <v>563</v>
      </c>
      <c r="E592" s="10" t="s">
        <v>1023</v>
      </c>
      <c r="F592" s="11">
        <v>200</v>
      </c>
      <c r="G592" s="10" t="s">
        <v>13</v>
      </c>
      <c r="H592" s="12">
        <v>109617.16</v>
      </c>
      <c r="I592" s="13">
        <v>109617.16</v>
      </c>
    </row>
    <row r="593" spans="1:9" ht="15" customHeight="1" x14ac:dyDescent="0.25">
      <c r="A593" s="10">
        <v>10703</v>
      </c>
      <c r="B593" s="10" t="s">
        <v>1319</v>
      </c>
      <c r="C593" s="10" t="s">
        <v>1320</v>
      </c>
      <c r="D593" s="10" t="s">
        <v>563</v>
      </c>
      <c r="E593" s="10" t="s">
        <v>1023</v>
      </c>
      <c r="F593" s="11">
        <v>200</v>
      </c>
      <c r="G593" s="10" t="s">
        <v>13</v>
      </c>
      <c r="H593" s="12">
        <v>99315.9</v>
      </c>
      <c r="I593" s="13">
        <v>99315.9</v>
      </c>
    </row>
    <row r="594" spans="1:9" ht="15" customHeight="1" x14ac:dyDescent="0.25">
      <c r="A594" s="10">
        <v>10704</v>
      </c>
      <c r="B594" s="10" t="s">
        <v>1321</v>
      </c>
      <c r="C594" s="10" t="s">
        <v>1322</v>
      </c>
      <c r="D594" s="10" t="s">
        <v>563</v>
      </c>
      <c r="E594" s="10" t="s">
        <v>1028</v>
      </c>
      <c r="F594" s="11">
        <v>200</v>
      </c>
      <c r="G594" s="10" t="s">
        <v>13</v>
      </c>
      <c r="H594" s="12">
        <v>67543.56</v>
      </c>
      <c r="I594" s="13">
        <v>67543.56</v>
      </c>
    </row>
    <row r="595" spans="1:9" ht="15" customHeight="1" x14ac:dyDescent="0.25">
      <c r="A595" s="10">
        <v>10705</v>
      </c>
      <c r="B595" s="10" t="s">
        <v>1323</v>
      </c>
      <c r="C595" s="10" t="s">
        <v>1324</v>
      </c>
      <c r="D595" s="10" t="s">
        <v>563</v>
      </c>
      <c r="E595" s="10" t="s">
        <v>1028</v>
      </c>
      <c r="F595" s="11">
        <v>200</v>
      </c>
      <c r="G595" s="10" t="s">
        <v>13</v>
      </c>
      <c r="H595" s="12">
        <v>68242.649999999994</v>
      </c>
      <c r="I595" s="13">
        <v>68242.649999999994</v>
      </c>
    </row>
    <row r="596" spans="1:9" ht="15" customHeight="1" x14ac:dyDescent="0.25">
      <c r="A596" s="10">
        <v>10707</v>
      </c>
      <c r="B596" s="10" t="s">
        <v>1325</v>
      </c>
      <c r="C596" s="10" t="s">
        <v>1326</v>
      </c>
      <c r="D596" s="10" t="s">
        <v>563</v>
      </c>
      <c r="E596" s="10" t="s">
        <v>758</v>
      </c>
      <c r="F596" s="11">
        <v>200</v>
      </c>
      <c r="G596" s="10" t="s">
        <v>13</v>
      </c>
      <c r="H596" s="12">
        <v>22447.47</v>
      </c>
      <c r="I596" s="13">
        <v>22447.47</v>
      </c>
    </row>
    <row r="597" spans="1:9" ht="15" customHeight="1" x14ac:dyDescent="0.25">
      <c r="A597" s="10">
        <v>10708</v>
      </c>
      <c r="B597" s="10" t="s">
        <v>1327</v>
      </c>
      <c r="C597" s="10" t="s">
        <v>1328</v>
      </c>
      <c r="D597" s="10" t="s">
        <v>563</v>
      </c>
      <c r="E597" s="10" t="s">
        <v>758</v>
      </c>
      <c r="F597" s="11">
        <v>200</v>
      </c>
      <c r="G597" s="10" t="s">
        <v>13</v>
      </c>
      <c r="H597" s="12">
        <v>24442.66</v>
      </c>
      <c r="I597" s="13">
        <v>24442.66</v>
      </c>
    </row>
    <row r="598" spans="1:9" ht="15" customHeight="1" x14ac:dyDescent="0.25">
      <c r="A598" s="10">
        <v>10709</v>
      </c>
      <c r="B598" s="10" t="s">
        <v>1329</v>
      </c>
      <c r="C598" s="10" t="s">
        <v>1330</v>
      </c>
      <c r="D598" s="10" t="s">
        <v>563</v>
      </c>
      <c r="E598" s="10" t="s">
        <v>758</v>
      </c>
      <c r="F598" s="11">
        <v>200</v>
      </c>
      <c r="G598" s="10" t="s">
        <v>13</v>
      </c>
      <c r="H598" s="12">
        <v>26404.06</v>
      </c>
      <c r="I598" s="13">
        <v>26404.06</v>
      </c>
    </row>
    <row r="599" spans="1:9" ht="15" customHeight="1" x14ac:dyDescent="0.25">
      <c r="A599" s="10">
        <v>10710</v>
      </c>
      <c r="B599" s="10" t="s">
        <v>1331</v>
      </c>
      <c r="C599" s="10" t="s">
        <v>1332</v>
      </c>
      <c r="D599" s="10" t="s">
        <v>563</v>
      </c>
      <c r="E599" s="10" t="s">
        <v>758</v>
      </c>
      <c r="F599" s="11">
        <v>200</v>
      </c>
      <c r="G599" s="10" t="s">
        <v>13</v>
      </c>
      <c r="H599" s="12">
        <v>28613.8</v>
      </c>
      <c r="I599" s="13">
        <v>28613.8</v>
      </c>
    </row>
    <row r="600" spans="1:9" ht="15" customHeight="1" x14ac:dyDescent="0.25">
      <c r="A600" s="10">
        <v>10711</v>
      </c>
      <c r="B600" s="10" t="s">
        <v>1333</v>
      </c>
      <c r="C600" s="10" t="s">
        <v>1334</v>
      </c>
      <c r="D600" s="10" t="s">
        <v>563</v>
      </c>
      <c r="E600" s="10" t="s">
        <v>765</v>
      </c>
      <c r="F600" s="11">
        <v>200</v>
      </c>
      <c r="G600" s="10" t="s">
        <v>13</v>
      </c>
      <c r="H600" s="12">
        <v>36899.85</v>
      </c>
      <c r="I600" s="13">
        <v>36899.85</v>
      </c>
    </row>
    <row r="601" spans="1:9" ht="15" customHeight="1" x14ac:dyDescent="0.25">
      <c r="A601" s="10">
        <v>10712</v>
      </c>
      <c r="B601" s="10" t="s">
        <v>1335</v>
      </c>
      <c r="C601" s="10" t="s">
        <v>1336</v>
      </c>
      <c r="D601" s="10" t="s">
        <v>563</v>
      </c>
      <c r="E601" s="10" t="s">
        <v>1045</v>
      </c>
      <c r="F601" s="11">
        <v>200</v>
      </c>
      <c r="G601" s="10" t="s">
        <v>13</v>
      </c>
      <c r="H601" s="12">
        <v>22596.959999999999</v>
      </c>
      <c r="I601" s="13">
        <v>22596.959999999999</v>
      </c>
    </row>
    <row r="602" spans="1:9" ht="15" customHeight="1" x14ac:dyDescent="0.25">
      <c r="A602" s="10">
        <v>10713</v>
      </c>
      <c r="B602" s="10" t="s">
        <v>1337</v>
      </c>
      <c r="C602" s="10" t="s">
        <v>1338</v>
      </c>
      <c r="D602" s="10" t="s">
        <v>563</v>
      </c>
      <c r="E602" s="10" t="s">
        <v>1045</v>
      </c>
      <c r="F602" s="11">
        <v>200</v>
      </c>
      <c r="G602" s="10" t="s">
        <v>13</v>
      </c>
      <c r="H602" s="12">
        <v>22871.3</v>
      </c>
      <c r="I602" s="13">
        <v>22871.3</v>
      </c>
    </row>
    <row r="603" spans="1:9" ht="15" customHeight="1" x14ac:dyDescent="0.25">
      <c r="A603" s="10">
        <v>10714</v>
      </c>
      <c r="B603" s="10" t="s">
        <v>1339</v>
      </c>
      <c r="C603" s="10" t="s">
        <v>1340</v>
      </c>
      <c r="D603" s="10" t="s">
        <v>563</v>
      </c>
      <c r="E603" s="10" t="s">
        <v>1045</v>
      </c>
      <c r="F603" s="11">
        <v>200</v>
      </c>
      <c r="G603" s="10" t="s">
        <v>13</v>
      </c>
      <c r="H603" s="12">
        <v>24647.59</v>
      </c>
      <c r="I603" s="13">
        <v>24647.59</v>
      </c>
    </row>
    <row r="604" spans="1:9" ht="15" customHeight="1" x14ac:dyDescent="0.25">
      <c r="A604" s="10">
        <v>10715</v>
      </c>
      <c r="B604" s="10" t="s">
        <v>1341</v>
      </c>
      <c r="C604" s="10" t="s">
        <v>1342</v>
      </c>
      <c r="D604" s="10" t="s">
        <v>563</v>
      </c>
      <c r="E604" s="10" t="s">
        <v>1052</v>
      </c>
      <c r="F604" s="11">
        <v>200</v>
      </c>
      <c r="G604" s="10" t="s">
        <v>13</v>
      </c>
      <c r="H604" s="12">
        <v>20881.310000000001</v>
      </c>
      <c r="I604" s="13">
        <v>20881.310000000001</v>
      </c>
    </row>
    <row r="605" spans="1:9" ht="15" customHeight="1" x14ac:dyDescent="0.25">
      <c r="A605" s="10">
        <v>10716</v>
      </c>
      <c r="B605" s="10" t="s">
        <v>1343</v>
      </c>
      <c r="C605" s="10" t="s">
        <v>1344</v>
      </c>
      <c r="D605" s="10" t="s">
        <v>563</v>
      </c>
      <c r="E605" s="10" t="s">
        <v>1052</v>
      </c>
      <c r="F605" s="11">
        <v>200</v>
      </c>
      <c r="G605" s="10" t="s">
        <v>13</v>
      </c>
      <c r="H605" s="12">
        <v>21297.47</v>
      </c>
      <c r="I605" s="13">
        <v>21297.47</v>
      </c>
    </row>
    <row r="606" spans="1:9" ht="15" customHeight="1" x14ac:dyDescent="0.25">
      <c r="A606" s="10">
        <v>10717</v>
      </c>
      <c r="B606" s="10" t="s">
        <v>1345</v>
      </c>
      <c r="C606" s="10" t="s">
        <v>1346</v>
      </c>
      <c r="D606" s="10" t="s">
        <v>563</v>
      </c>
      <c r="E606" s="10" t="s">
        <v>1052</v>
      </c>
      <c r="F606" s="11">
        <v>200</v>
      </c>
      <c r="G606" s="10" t="s">
        <v>13</v>
      </c>
      <c r="H606" s="12">
        <v>21468.39</v>
      </c>
      <c r="I606" s="13">
        <v>21468.39</v>
      </c>
    </row>
    <row r="607" spans="1:9" ht="15" customHeight="1" x14ac:dyDescent="0.25">
      <c r="A607" s="10">
        <v>10718</v>
      </c>
      <c r="B607" s="10" t="s">
        <v>1347</v>
      </c>
      <c r="C607" s="10" t="s">
        <v>1348</v>
      </c>
      <c r="D607" s="10" t="s">
        <v>563</v>
      </c>
      <c r="E607" s="10" t="s">
        <v>1052</v>
      </c>
      <c r="F607" s="11">
        <v>200</v>
      </c>
      <c r="G607" s="10" t="s">
        <v>13</v>
      </c>
      <c r="H607" s="12">
        <v>21503.51</v>
      </c>
      <c r="I607" s="13">
        <v>21503.51</v>
      </c>
    </row>
    <row r="608" spans="1:9" ht="15" customHeight="1" x14ac:dyDescent="0.25">
      <c r="A608" s="10">
        <v>10719</v>
      </c>
      <c r="B608" s="10" t="s">
        <v>1349</v>
      </c>
      <c r="C608" s="10" t="s">
        <v>1350</v>
      </c>
      <c r="D608" s="10" t="s">
        <v>563</v>
      </c>
      <c r="E608" s="10" t="s">
        <v>1052</v>
      </c>
      <c r="F608" s="11">
        <v>200</v>
      </c>
      <c r="G608" s="10" t="s">
        <v>13</v>
      </c>
      <c r="H608" s="12">
        <v>21566.51</v>
      </c>
      <c r="I608" s="13">
        <v>21566.51</v>
      </c>
    </row>
    <row r="609" spans="1:9" ht="15" customHeight="1" x14ac:dyDescent="0.25">
      <c r="A609" s="10">
        <v>10720</v>
      </c>
      <c r="B609" s="10" t="s">
        <v>1351</v>
      </c>
      <c r="C609" s="10" t="s">
        <v>1352</v>
      </c>
      <c r="D609" s="10" t="s">
        <v>563</v>
      </c>
      <c r="E609" s="10" t="s">
        <v>1063</v>
      </c>
      <c r="F609" s="11">
        <v>200</v>
      </c>
      <c r="G609" s="10" t="s">
        <v>13</v>
      </c>
      <c r="H609" s="12">
        <v>74896.34</v>
      </c>
      <c r="I609" s="13">
        <v>74896.34</v>
      </c>
    </row>
    <row r="610" spans="1:9" ht="15" customHeight="1" x14ac:dyDescent="0.25">
      <c r="A610" s="10">
        <v>10721</v>
      </c>
      <c r="B610" s="10" t="s">
        <v>1353</v>
      </c>
      <c r="C610" s="10" t="s">
        <v>1354</v>
      </c>
      <c r="D610" s="10" t="s">
        <v>563</v>
      </c>
      <c r="E610" s="10" t="s">
        <v>1063</v>
      </c>
      <c r="F610" s="11">
        <v>200</v>
      </c>
      <c r="G610" s="10" t="s">
        <v>13</v>
      </c>
      <c r="H610" s="12">
        <v>58176.86</v>
      </c>
      <c r="I610" s="13">
        <v>58176.86</v>
      </c>
    </row>
    <row r="611" spans="1:9" ht="15" customHeight="1" x14ac:dyDescent="0.25">
      <c r="A611" s="10">
        <v>10722</v>
      </c>
      <c r="B611" s="10" t="s">
        <v>1355</v>
      </c>
      <c r="C611" s="10" t="s">
        <v>1356</v>
      </c>
      <c r="D611" s="10" t="s">
        <v>563</v>
      </c>
      <c r="E611" s="10" t="s">
        <v>1063</v>
      </c>
      <c r="F611" s="11">
        <v>200</v>
      </c>
      <c r="G611" s="10" t="s">
        <v>13</v>
      </c>
      <c r="H611" s="12">
        <v>82481.8</v>
      </c>
      <c r="I611" s="13">
        <v>82481.8</v>
      </c>
    </row>
    <row r="612" spans="1:9" ht="15" customHeight="1" x14ac:dyDescent="0.25">
      <c r="A612" s="10">
        <v>10723</v>
      </c>
      <c r="B612" s="10" t="s">
        <v>1357</v>
      </c>
      <c r="C612" s="10" t="s">
        <v>1358</v>
      </c>
      <c r="D612" s="10" t="s">
        <v>563</v>
      </c>
      <c r="E612" s="10" t="s">
        <v>1070</v>
      </c>
      <c r="F612" s="11">
        <v>200</v>
      </c>
      <c r="G612" s="10" t="s">
        <v>13</v>
      </c>
      <c r="H612" s="12">
        <v>22727.19</v>
      </c>
      <c r="I612" s="13">
        <v>22727.19</v>
      </c>
    </row>
    <row r="613" spans="1:9" ht="15" customHeight="1" x14ac:dyDescent="0.25">
      <c r="A613" s="10">
        <v>10724</v>
      </c>
      <c r="B613" s="10" t="s">
        <v>1359</v>
      </c>
      <c r="C613" s="10" t="s">
        <v>1360</v>
      </c>
      <c r="D613" s="10" t="s">
        <v>563</v>
      </c>
      <c r="E613" s="10" t="s">
        <v>1070</v>
      </c>
      <c r="F613" s="11">
        <v>200</v>
      </c>
      <c r="G613" s="10" t="s">
        <v>13</v>
      </c>
      <c r="H613" s="12">
        <v>21047.97</v>
      </c>
      <c r="I613" s="13">
        <v>21047.97</v>
      </c>
    </row>
    <row r="614" spans="1:9" ht="15" customHeight="1" x14ac:dyDescent="0.25">
      <c r="A614" s="10">
        <v>10725</v>
      </c>
      <c r="B614" s="10" t="s">
        <v>1361</v>
      </c>
      <c r="C614" s="10" t="s">
        <v>1362</v>
      </c>
      <c r="D614" s="10" t="s">
        <v>563</v>
      </c>
      <c r="E614" s="10" t="s">
        <v>1070</v>
      </c>
      <c r="F614" s="11">
        <v>200</v>
      </c>
      <c r="G614" s="10" t="s">
        <v>13</v>
      </c>
      <c r="H614" s="12">
        <v>20775.25</v>
      </c>
      <c r="I614" s="13">
        <v>20775.25</v>
      </c>
    </row>
    <row r="615" spans="1:9" ht="15" customHeight="1" x14ac:dyDescent="0.25">
      <c r="A615" s="10">
        <v>10726</v>
      </c>
      <c r="B615" s="10" t="s">
        <v>1363</v>
      </c>
      <c r="C615" s="10" t="s">
        <v>1364</v>
      </c>
      <c r="D615" s="10" t="s">
        <v>563</v>
      </c>
      <c r="E615" s="10" t="s">
        <v>1077</v>
      </c>
      <c r="F615" s="11">
        <v>200</v>
      </c>
      <c r="G615" s="10" t="s">
        <v>13</v>
      </c>
      <c r="H615" s="12">
        <v>32866.65</v>
      </c>
      <c r="I615" s="13">
        <v>32866.65</v>
      </c>
    </row>
    <row r="616" spans="1:9" ht="15" customHeight="1" x14ac:dyDescent="0.25">
      <c r="A616" s="10">
        <v>10727</v>
      </c>
      <c r="B616" s="10" t="s">
        <v>1365</v>
      </c>
      <c r="C616" s="10" t="s">
        <v>1366</v>
      </c>
      <c r="D616" s="10" t="s">
        <v>563</v>
      </c>
      <c r="E616" s="10" t="s">
        <v>1080</v>
      </c>
      <c r="F616" s="11">
        <v>200</v>
      </c>
      <c r="G616" s="10" t="s">
        <v>13</v>
      </c>
      <c r="H616" s="12">
        <v>39735.97</v>
      </c>
      <c r="I616" s="13">
        <v>39735.97</v>
      </c>
    </row>
    <row r="617" spans="1:9" ht="15" customHeight="1" x14ac:dyDescent="0.25">
      <c r="A617" s="10">
        <v>10728</v>
      </c>
      <c r="B617" s="10" t="s">
        <v>1367</v>
      </c>
      <c r="C617" s="10" t="s">
        <v>1368</v>
      </c>
      <c r="D617" s="10" t="s">
        <v>563</v>
      </c>
      <c r="E617" s="10" t="s">
        <v>1369</v>
      </c>
      <c r="F617" s="11">
        <v>200</v>
      </c>
      <c r="G617" s="10" t="s">
        <v>451</v>
      </c>
      <c r="H617" s="12">
        <v>27683.38</v>
      </c>
      <c r="I617" s="13">
        <v>27683.38</v>
      </c>
    </row>
    <row r="618" spans="1:9" ht="15" customHeight="1" x14ac:dyDescent="0.25">
      <c r="A618" s="10">
        <v>10729</v>
      </c>
      <c r="B618" s="10" t="s">
        <v>1370</v>
      </c>
      <c r="C618" s="10" t="s">
        <v>1371</v>
      </c>
      <c r="D618" s="10" t="s">
        <v>563</v>
      </c>
      <c r="E618" s="10" t="s">
        <v>1083</v>
      </c>
      <c r="F618" s="11">
        <v>200</v>
      </c>
      <c r="G618" s="10" t="s">
        <v>13</v>
      </c>
      <c r="H618" s="12">
        <v>21220.39</v>
      </c>
      <c r="I618" s="13">
        <v>21220.39</v>
      </c>
    </row>
    <row r="619" spans="1:9" ht="15" customHeight="1" x14ac:dyDescent="0.25">
      <c r="A619" s="10">
        <v>10730</v>
      </c>
      <c r="B619" s="10" t="s">
        <v>1372</v>
      </c>
      <c r="C619" s="10" t="s">
        <v>1373</v>
      </c>
      <c r="D619" s="10" t="s">
        <v>563</v>
      </c>
      <c r="E619" s="10" t="s">
        <v>768</v>
      </c>
      <c r="F619" s="11">
        <v>200</v>
      </c>
      <c r="G619" s="10" t="s">
        <v>13</v>
      </c>
      <c r="H619" s="12">
        <v>43946.58</v>
      </c>
      <c r="I619" s="13">
        <v>43946.58</v>
      </c>
    </row>
    <row r="620" spans="1:9" ht="15" customHeight="1" x14ac:dyDescent="0.25">
      <c r="A620" s="10">
        <v>10731</v>
      </c>
      <c r="B620" s="10" t="s">
        <v>1374</v>
      </c>
      <c r="C620" s="10" t="s">
        <v>1375</v>
      </c>
      <c r="D620" s="10" t="s">
        <v>563</v>
      </c>
      <c r="E620" s="10" t="s">
        <v>1376</v>
      </c>
      <c r="F620" s="11">
        <v>200</v>
      </c>
      <c r="G620" s="10" t="s">
        <v>18</v>
      </c>
      <c r="H620" s="12">
        <v>44616.38</v>
      </c>
      <c r="I620" s="13">
        <v>44616.38</v>
      </c>
    </row>
    <row r="621" spans="1:9" ht="15" customHeight="1" x14ac:dyDescent="0.25">
      <c r="A621" s="10">
        <v>10732</v>
      </c>
      <c r="B621" s="10" t="s">
        <v>1377</v>
      </c>
      <c r="C621" s="10" t="s">
        <v>1378</v>
      </c>
      <c r="D621" s="10" t="s">
        <v>563</v>
      </c>
      <c r="E621" s="10" t="s">
        <v>1091</v>
      </c>
      <c r="F621" s="11">
        <v>200</v>
      </c>
      <c r="G621" s="10" t="s">
        <v>13</v>
      </c>
      <c r="H621" s="12">
        <v>29675.89</v>
      </c>
      <c r="I621" s="13">
        <v>29675.89</v>
      </c>
    </row>
    <row r="622" spans="1:9" ht="15" customHeight="1" x14ac:dyDescent="0.25">
      <c r="A622" s="10">
        <v>10733</v>
      </c>
      <c r="B622" s="10" t="s">
        <v>1379</v>
      </c>
      <c r="C622" s="10" t="s">
        <v>1380</v>
      </c>
      <c r="D622" s="10" t="s">
        <v>563</v>
      </c>
      <c r="E622" s="10" t="s">
        <v>1094</v>
      </c>
      <c r="F622" s="11">
        <v>200</v>
      </c>
      <c r="G622" s="10" t="s">
        <v>13</v>
      </c>
      <c r="H622" s="12">
        <v>20094.66</v>
      </c>
      <c r="I622" s="13">
        <v>20094.66</v>
      </c>
    </row>
    <row r="623" spans="1:9" ht="15" customHeight="1" x14ac:dyDescent="0.25">
      <c r="A623" s="10">
        <v>10734</v>
      </c>
      <c r="B623" s="10" t="s">
        <v>1381</v>
      </c>
      <c r="C623" s="10" t="s">
        <v>1382</v>
      </c>
      <c r="D623" s="10" t="s">
        <v>563</v>
      </c>
      <c r="E623" s="10" t="s">
        <v>771</v>
      </c>
      <c r="F623" s="11">
        <v>200</v>
      </c>
      <c r="G623" s="10" t="s">
        <v>13</v>
      </c>
      <c r="H623" s="12">
        <v>21581.23</v>
      </c>
      <c r="I623" s="13">
        <v>21581.23</v>
      </c>
    </row>
    <row r="624" spans="1:9" ht="15" customHeight="1" x14ac:dyDescent="0.25">
      <c r="A624" s="10">
        <v>10735</v>
      </c>
      <c r="B624" s="10" t="s">
        <v>1383</v>
      </c>
      <c r="C624" s="10" t="s">
        <v>1384</v>
      </c>
      <c r="D624" s="10" t="s">
        <v>563</v>
      </c>
      <c r="E624" s="10" t="s">
        <v>774</v>
      </c>
      <c r="F624" s="11">
        <v>200</v>
      </c>
      <c r="G624" s="10" t="s">
        <v>13</v>
      </c>
      <c r="H624" s="12">
        <v>21955.67</v>
      </c>
      <c r="I624" s="13">
        <v>21955.67</v>
      </c>
    </row>
    <row r="625" spans="1:9" ht="15" customHeight="1" x14ac:dyDescent="0.25">
      <c r="A625" s="10">
        <v>10736</v>
      </c>
      <c r="B625" s="10" t="s">
        <v>1385</v>
      </c>
      <c r="C625" s="10" t="s">
        <v>1386</v>
      </c>
      <c r="D625" s="10" t="s">
        <v>563</v>
      </c>
      <c r="E625" s="10" t="s">
        <v>777</v>
      </c>
      <c r="F625" s="11">
        <v>200</v>
      </c>
      <c r="G625" s="10" t="s">
        <v>13</v>
      </c>
      <c r="H625" s="12">
        <v>26217.25</v>
      </c>
      <c r="I625" s="13">
        <v>26217.25</v>
      </c>
    </row>
    <row r="626" spans="1:9" ht="15" customHeight="1" x14ac:dyDescent="0.25">
      <c r="A626" s="10">
        <v>10737</v>
      </c>
      <c r="B626" s="10" t="s">
        <v>1387</v>
      </c>
      <c r="C626" s="10" t="s">
        <v>1388</v>
      </c>
      <c r="D626" s="10" t="s">
        <v>563</v>
      </c>
      <c r="E626" s="10" t="s">
        <v>777</v>
      </c>
      <c r="F626" s="11">
        <v>200</v>
      </c>
      <c r="G626" s="10" t="s">
        <v>13</v>
      </c>
      <c r="H626" s="12">
        <v>26295.46</v>
      </c>
      <c r="I626" s="13">
        <v>26295.46</v>
      </c>
    </row>
    <row r="627" spans="1:9" ht="15" customHeight="1" x14ac:dyDescent="0.25">
      <c r="A627" s="10">
        <v>10738</v>
      </c>
      <c r="B627" s="10" t="s">
        <v>1389</v>
      </c>
      <c r="C627" s="10" t="s">
        <v>1390</v>
      </c>
      <c r="D627" s="10" t="s">
        <v>563</v>
      </c>
      <c r="E627" s="10" t="s">
        <v>1105</v>
      </c>
      <c r="F627" s="11">
        <v>200</v>
      </c>
      <c r="G627" s="10" t="s">
        <v>451</v>
      </c>
      <c r="H627" s="12">
        <v>19069.61</v>
      </c>
      <c r="I627" s="13">
        <v>19069.61</v>
      </c>
    </row>
    <row r="628" spans="1:9" ht="15" customHeight="1" x14ac:dyDescent="0.25">
      <c r="A628" s="10">
        <v>10739</v>
      </c>
      <c r="B628" s="10" t="s">
        <v>1391</v>
      </c>
      <c r="C628" s="10" t="s">
        <v>1392</v>
      </c>
      <c r="D628" s="10" t="s">
        <v>563</v>
      </c>
      <c r="E628" s="10" t="s">
        <v>782</v>
      </c>
      <c r="F628" s="11">
        <v>200</v>
      </c>
      <c r="G628" s="10" t="s">
        <v>13</v>
      </c>
      <c r="H628" s="12">
        <v>24523.11</v>
      </c>
      <c r="I628" s="13">
        <v>24523.11</v>
      </c>
    </row>
    <row r="629" spans="1:9" ht="15" customHeight="1" x14ac:dyDescent="0.25">
      <c r="A629" s="10">
        <v>10740</v>
      </c>
      <c r="B629" s="10" t="s">
        <v>1393</v>
      </c>
      <c r="C629" s="10" t="s">
        <v>1394</v>
      </c>
      <c r="D629" s="10" t="s">
        <v>563</v>
      </c>
      <c r="E629" s="10" t="s">
        <v>1395</v>
      </c>
      <c r="F629" s="11">
        <v>200</v>
      </c>
      <c r="G629" s="10" t="s">
        <v>13</v>
      </c>
      <c r="H629" s="12">
        <v>16894.82</v>
      </c>
      <c r="I629" s="13">
        <v>16894.82</v>
      </c>
    </row>
    <row r="630" spans="1:9" ht="15" customHeight="1" x14ac:dyDescent="0.25">
      <c r="A630" s="10">
        <v>10741</v>
      </c>
      <c r="B630" s="10" t="s">
        <v>1396</v>
      </c>
      <c r="C630" s="10" t="s">
        <v>1397</v>
      </c>
      <c r="D630" s="10" t="s">
        <v>563</v>
      </c>
      <c r="E630" s="10" t="s">
        <v>785</v>
      </c>
      <c r="F630" s="11">
        <v>200</v>
      </c>
      <c r="G630" s="10" t="s">
        <v>13</v>
      </c>
      <c r="H630" s="12">
        <v>18681.54</v>
      </c>
      <c r="I630" s="13">
        <v>18681.54</v>
      </c>
    </row>
    <row r="631" spans="1:9" ht="15" customHeight="1" x14ac:dyDescent="0.25">
      <c r="A631" s="10">
        <v>10744</v>
      </c>
      <c r="B631" s="10" t="s">
        <v>1398</v>
      </c>
      <c r="C631" s="10" t="s">
        <v>1399</v>
      </c>
      <c r="D631" s="10" t="s">
        <v>563</v>
      </c>
      <c r="E631" s="10" t="s">
        <v>788</v>
      </c>
      <c r="F631" s="11">
        <v>200</v>
      </c>
      <c r="G631" s="10" t="s">
        <v>13</v>
      </c>
      <c r="H631" s="12">
        <v>21387.17</v>
      </c>
      <c r="I631" s="13">
        <v>21387.17</v>
      </c>
    </row>
    <row r="632" spans="1:9" ht="15" customHeight="1" x14ac:dyDescent="0.25">
      <c r="A632" s="10">
        <v>10745</v>
      </c>
      <c r="B632" s="10" t="s">
        <v>1400</v>
      </c>
      <c r="C632" s="10" t="s">
        <v>1401</v>
      </c>
      <c r="D632" s="10" t="s">
        <v>563</v>
      </c>
      <c r="E632" s="10" t="s">
        <v>788</v>
      </c>
      <c r="F632" s="11">
        <v>200</v>
      </c>
      <c r="G632" s="10" t="s">
        <v>13</v>
      </c>
      <c r="H632" s="12">
        <v>22751.54</v>
      </c>
      <c r="I632" s="13">
        <v>22751.54</v>
      </c>
    </row>
    <row r="633" spans="1:9" ht="15" customHeight="1" x14ac:dyDescent="0.25">
      <c r="A633" s="10">
        <v>10749</v>
      </c>
      <c r="B633" s="10" t="s">
        <v>1402</v>
      </c>
      <c r="C633" s="10" t="s">
        <v>1403</v>
      </c>
      <c r="D633" s="10" t="s">
        <v>563</v>
      </c>
      <c r="E633" s="10" t="s">
        <v>788</v>
      </c>
      <c r="F633" s="11">
        <v>200</v>
      </c>
      <c r="G633" s="10" t="s">
        <v>13</v>
      </c>
      <c r="H633" s="12">
        <v>23546.38</v>
      </c>
      <c r="I633" s="13">
        <v>23546.38</v>
      </c>
    </row>
    <row r="634" spans="1:9" ht="15" customHeight="1" x14ac:dyDescent="0.25">
      <c r="A634" s="10">
        <v>10751</v>
      </c>
      <c r="B634" s="10" t="s">
        <v>1404</v>
      </c>
      <c r="C634" s="10" t="s">
        <v>1405</v>
      </c>
      <c r="D634" s="10" t="s">
        <v>563</v>
      </c>
      <c r="E634" s="10" t="s">
        <v>788</v>
      </c>
      <c r="F634" s="11">
        <v>200</v>
      </c>
      <c r="G634" s="10" t="s">
        <v>13</v>
      </c>
      <c r="H634" s="12">
        <v>19367.46</v>
      </c>
      <c r="I634" s="13">
        <v>19367.46</v>
      </c>
    </row>
    <row r="635" spans="1:9" ht="15" customHeight="1" x14ac:dyDescent="0.25">
      <c r="A635" s="10">
        <v>10752</v>
      </c>
      <c r="B635" s="10" t="s">
        <v>1406</v>
      </c>
      <c r="C635" s="10" t="s">
        <v>1407</v>
      </c>
      <c r="D635" s="10" t="s">
        <v>563</v>
      </c>
      <c r="E635" s="10" t="s">
        <v>788</v>
      </c>
      <c r="F635" s="11">
        <v>200</v>
      </c>
      <c r="G635" s="10" t="s">
        <v>13</v>
      </c>
      <c r="H635" s="12">
        <v>25071.37</v>
      </c>
      <c r="I635" s="13">
        <v>25071.37</v>
      </c>
    </row>
    <row r="636" spans="1:9" ht="15" customHeight="1" x14ac:dyDescent="0.25">
      <c r="A636" s="10">
        <v>10753</v>
      </c>
      <c r="B636" s="10" t="s">
        <v>1408</v>
      </c>
      <c r="C636" s="10" t="s">
        <v>1409</v>
      </c>
      <c r="D636" s="10" t="s">
        <v>563</v>
      </c>
      <c r="E636" s="10" t="s">
        <v>788</v>
      </c>
      <c r="F636" s="11">
        <v>200</v>
      </c>
      <c r="G636" s="10" t="s">
        <v>13</v>
      </c>
      <c r="H636" s="12">
        <v>21696.82</v>
      </c>
      <c r="I636" s="13">
        <v>21696.82</v>
      </c>
    </row>
    <row r="637" spans="1:9" ht="15" customHeight="1" x14ac:dyDescent="0.25">
      <c r="A637" s="10">
        <v>10754</v>
      </c>
      <c r="B637" s="10" t="s">
        <v>1410</v>
      </c>
      <c r="C637" s="10" t="s">
        <v>1411</v>
      </c>
      <c r="D637" s="10" t="s">
        <v>563</v>
      </c>
      <c r="E637" s="10" t="s">
        <v>788</v>
      </c>
      <c r="F637" s="11">
        <v>200</v>
      </c>
      <c r="G637" s="10" t="s">
        <v>13</v>
      </c>
      <c r="H637" s="12">
        <v>22028.84</v>
      </c>
      <c r="I637" s="13">
        <v>22028.84</v>
      </c>
    </row>
    <row r="638" spans="1:9" ht="15" customHeight="1" x14ac:dyDescent="0.25">
      <c r="A638" s="10">
        <v>10755</v>
      </c>
      <c r="B638" s="10" t="s">
        <v>1412</v>
      </c>
      <c r="C638" s="10" t="s">
        <v>1413</v>
      </c>
      <c r="D638" s="10" t="s">
        <v>563</v>
      </c>
      <c r="E638" s="10" t="s">
        <v>788</v>
      </c>
      <c r="F638" s="11">
        <v>200</v>
      </c>
      <c r="G638" s="10" t="s">
        <v>13</v>
      </c>
      <c r="H638" s="12">
        <v>21873.54</v>
      </c>
      <c r="I638" s="13">
        <v>21873.54</v>
      </c>
    </row>
    <row r="639" spans="1:9" ht="15" customHeight="1" x14ac:dyDescent="0.25">
      <c r="A639" s="10">
        <v>10757</v>
      </c>
      <c r="B639" s="10" t="s">
        <v>1414</v>
      </c>
      <c r="C639" s="10" t="s">
        <v>1415</v>
      </c>
      <c r="D639" s="10" t="s">
        <v>563</v>
      </c>
      <c r="E639" s="10" t="s">
        <v>788</v>
      </c>
      <c r="F639" s="11">
        <v>200</v>
      </c>
      <c r="G639" s="10" t="s">
        <v>13</v>
      </c>
      <c r="H639" s="12">
        <v>22211.74</v>
      </c>
      <c r="I639" s="13">
        <v>22211.74</v>
      </c>
    </row>
    <row r="640" spans="1:9" ht="15" customHeight="1" x14ac:dyDescent="0.25">
      <c r="A640" s="10">
        <v>10758</v>
      </c>
      <c r="B640" s="10" t="s">
        <v>1416</v>
      </c>
      <c r="C640" s="10" t="s">
        <v>1417</v>
      </c>
      <c r="D640" s="10" t="s">
        <v>563</v>
      </c>
      <c r="E640" s="10" t="s">
        <v>788</v>
      </c>
      <c r="F640" s="11">
        <v>200</v>
      </c>
      <c r="G640" s="10" t="s">
        <v>13</v>
      </c>
      <c r="H640" s="12">
        <v>22476.49</v>
      </c>
      <c r="I640" s="13">
        <v>22476.49</v>
      </c>
    </row>
    <row r="641" spans="1:9" ht="15" customHeight="1" x14ac:dyDescent="0.25">
      <c r="A641" s="10">
        <v>10762</v>
      </c>
      <c r="B641" s="10" t="s">
        <v>1418</v>
      </c>
      <c r="C641" s="10" t="s">
        <v>1419</v>
      </c>
      <c r="D641" s="10" t="s">
        <v>563</v>
      </c>
      <c r="E641" s="10" t="s">
        <v>1126</v>
      </c>
      <c r="F641" s="11">
        <v>200</v>
      </c>
      <c r="G641" s="10" t="s">
        <v>13</v>
      </c>
      <c r="H641" s="12">
        <v>30279.919999999998</v>
      </c>
      <c r="I641" s="13">
        <v>30279.919999999998</v>
      </c>
    </row>
    <row r="642" spans="1:9" ht="15" customHeight="1" x14ac:dyDescent="0.25">
      <c r="A642" s="10">
        <v>10763</v>
      </c>
      <c r="B642" s="10" t="s">
        <v>1420</v>
      </c>
      <c r="C642" s="10" t="s">
        <v>1421</v>
      </c>
      <c r="D642" s="10" t="s">
        <v>563</v>
      </c>
      <c r="E642" s="10" t="s">
        <v>1126</v>
      </c>
      <c r="F642" s="11">
        <v>200</v>
      </c>
      <c r="G642" s="10" t="s">
        <v>13</v>
      </c>
      <c r="H642" s="12">
        <v>31665.59</v>
      </c>
      <c r="I642" s="13">
        <v>31665.59</v>
      </c>
    </row>
    <row r="643" spans="1:9" ht="15" customHeight="1" x14ac:dyDescent="0.25">
      <c r="A643" s="10">
        <v>10764</v>
      </c>
      <c r="B643" s="10" t="s">
        <v>1422</v>
      </c>
      <c r="C643" s="10" t="s">
        <v>1423</v>
      </c>
      <c r="D643" s="10" t="s">
        <v>563</v>
      </c>
      <c r="E643" s="10" t="s">
        <v>1126</v>
      </c>
      <c r="F643" s="11">
        <v>200</v>
      </c>
      <c r="G643" s="10" t="s">
        <v>13</v>
      </c>
      <c r="H643" s="12">
        <v>34781.9</v>
      </c>
      <c r="I643" s="13">
        <v>34781.9</v>
      </c>
    </row>
    <row r="644" spans="1:9" ht="15" customHeight="1" x14ac:dyDescent="0.25">
      <c r="A644" s="10">
        <v>10766</v>
      </c>
      <c r="B644" s="10" t="s">
        <v>1424</v>
      </c>
      <c r="C644" s="10" t="s">
        <v>1425</v>
      </c>
      <c r="D644" s="10" t="s">
        <v>563</v>
      </c>
      <c r="E644" s="10" t="s">
        <v>1126</v>
      </c>
      <c r="F644" s="11">
        <v>200</v>
      </c>
      <c r="G644" s="10" t="s">
        <v>13</v>
      </c>
      <c r="H644" s="12">
        <v>39581.279999999999</v>
      </c>
      <c r="I644" s="13">
        <v>39581.279999999999</v>
      </c>
    </row>
    <row r="645" spans="1:9" ht="15" customHeight="1" x14ac:dyDescent="0.25">
      <c r="A645" s="10">
        <v>10768</v>
      </c>
      <c r="B645" s="10" t="s">
        <v>1426</v>
      </c>
      <c r="C645" s="10" t="s">
        <v>1427</v>
      </c>
      <c r="D645" s="10" t="s">
        <v>563</v>
      </c>
      <c r="E645" s="10" t="s">
        <v>803</v>
      </c>
      <c r="F645" s="11">
        <v>200</v>
      </c>
      <c r="G645" s="10" t="s">
        <v>13</v>
      </c>
      <c r="H645" s="12">
        <v>22696.720000000001</v>
      </c>
      <c r="I645" s="13">
        <v>22696.720000000001</v>
      </c>
    </row>
    <row r="646" spans="1:9" ht="15" customHeight="1" x14ac:dyDescent="0.25">
      <c r="A646" s="10">
        <v>10772</v>
      </c>
      <c r="B646" s="10" t="s">
        <v>1428</v>
      </c>
      <c r="C646" s="10" t="s">
        <v>1429</v>
      </c>
      <c r="D646" s="10" t="s">
        <v>563</v>
      </c>
      <c r="E646" s="10" t="s">
        <v>1395</v>
      </c>
      <c r="F646" s="11">
        <v>200</v>
      </c>
      <c r="G646" s="10" t="s">
        <v>451</v>
      </c>
      <c r="H646" s="12">
        <v>17776.18</v>
      </c>
      <c r="I646" s="13">
        <v>17776.18</v>
      </c>
    </row>
    <row r="647" spans="1:9" ht="15" customHeight="1" x14ac:dyDescent="0.25">
      <c r="A647" s="10">
        <v>10900</v>
      </c>
      <c r="B647" s="10" t="s">
        <v>1430</v>
      </c>
      <c r="C647" s="10" t="s">
        <v>1431</v>
      </c>
      <c r="D647" s="10" t="s">
        <v>164</v>
      </c>
      <c r="E647" s="10" t="s">
        <v>1432</v>
      </c>
      <c r="F647" s="11">
        <v>16</v>
      </c>
      <c r="G647" s="10" t="s">
        <v>13</v>
      </c>
      <c r="H647" s="12">
        <v>2081.69</v>
      </c>
      <c r="I647" s="13">
        <v>2081.69</v>
      </c>
    </row>
    <row r="648" spans="1:9" ht="15" customHeight="1" x14ac:dyDescent="0.25">
      <c r="A648" s="10">
        <v>10901</v>
      </c>
      <c r="B648" s="10" t="s">
        <v>1433</v>
      </c>
      <c r="C648" s="10" t="s">
        <v>1434</v>
      </c>
      <c r="D648" s="10" t="s">
        <v>164</v>
      </c>
      <c r="E648" s="10" t="s">
        <v>1432</v>
      </c>
      <c r="F648" s="11">
        <v>16</v>
      </c>
      <c r="G648" s="10" t="s">
        <v>13</v>
      </c>
      <c r="H648" s="12">
        <v>2149.4499999999998</v>
      </c>
      <c r="I648" s="13">
        <v>2149.4499999999998</v>
      </c>
    </row>
    <row r="649" spans="1:9" ht="15" customHeight="1" x14ac:dyDescent="0.25">
      <c r="A649" s="10">
        <v>10902</v>
      </c>
      <c r="B649" s="10" t="s">
        <v>1435</v>
      </c>
      <c r="C649" s="10" t="s">
        <v>1436</v>
      </c>
      <c r="D649" s="10" t="s">
        <v>164</v>
      </c>
      <c r="E649" s="10" t="s">
        <v>1432</v>
      </c>
      <c r="F649" s="11">
        <v>16</v>
      </c>
      <c r="G649" s="10" t="s">
        <v>13</v>
      </c>
      <c r="H649" s="12">
        <v>1974.23</v>
      </c>
      <c r="I649" s="13">
        <v>1974.23</v>
      </c>
    </row>
    <row r="650" spans="1:9" ht="15" customHeight="1" x14ac:dyDescent="0.25">
      <c r="A650" s="10">
        <v>10903</v>
      </c>
      <c r="B650" s="10" t="s">
        <v>1437</v>
      </c>
      <c r="C650" s="10" t="s">
        <v>1438</v>
      </c>
      <c r="D650" s="10" t="s">
        <v>164</v>
      </c>
      <c r="E650" s="10" t="s">
        <v>1439</v>
      </c>
      <c r="F650" s="11">
        <v>16</v>
      </c>
      <c r="G650" s="10" t="s">
        <v>13</v>
      </c>
      <c r="H650" s="12">
        <v>2221.8200000000002</v>
      </c>
      <c r="I650" s="13">
        <v>2221.8200000000002</v>
      </c>
    </row>
    <row r="651" spans="1:9" ht="15" customHeight="1" x14ac:dyDescent="0.25">
      <c r="A651" s="10">
        <v>10904</v>
      </c>
      <c r="B651" s="10" t="s">
        <v>1440</v>
      </c>
      <c r="C651" s="10" t="s">
        <v>1441</v>
      </c>
      <c r="D651" s="10" t="s">
        <v>164</v>
      </c>
      <c r="E651" s="10" t="s">
        <v>1439</v>
      </c>
      <c r="F651" s="11">
        <v>16</v>
      </c>
      <c r="G651" s="10" t="s">
        <v>13</v>
      </c>
      <c r="H651" s="12">
        <v>2281.31</v>
      </c>
      <c r="I651" s="13">
        <v>2281.31</v>
      </c>
    </row>
    <row r="652" spans="1:9" ht="15" customHeight="1" x14ac:dyDescent="0.25">
      <c r="A652" s="10">
        <v>10905</v>
      </c>
      <c r="B652" s="10" t="s">
        <v>1442</v>
      </c>
      <c r="C652" s="10" t="s">
        <v>1443</v>
      </c>
      <c r="D652" s="10" t="s">
        <v>164</v>
      </c>
      <c r="E652" s="10" t="s">
        <v>1444</v>
      </c>
      <c r="F652" s="11">
        <v>16</v>
      </c>
      <c r="G652" s="10" t="s">
        <v>13</v>
      </c>
      <c r="H652" s="12">
        <v>2333.29</v>
      </c>
      <c r="I652" s="13">
        <v>2333.29</v>
      </c>
    </row>
    <row r="653" spans="1:9" ht="15" customHeight="1" x14ac:dyDescent="0.25">
      <c r="A653" s="10">
        <v>10906</v>
      </c>
      <c r="B653" s="10" t="s">
        <v>1445</v>
      </c>
      <c r="C653" s="10" t="s">
        <v>1446</v>
      </c>
      <c r="D653" s="10" t="s">
        <v>164</v>
      </c>
      <c r="E653" s="10" t="s">
        <v>1444</v>
      </c>
      <c r="F653" s="11">
        <v>16</v>
      </c>
      <c r="G653" s="10" t="s">
        <v>13</v>
      </c>
      <c r="H653" s="12">
        <v>2328.6799999999998</v>
      </c>
      <c r="I653" s="13">
        <v>2328.6799999999998</v>
      </c>
    </row>
    <row r="654" spans="1:9" ht="15" customHeight="1" x14ac:dyDescent="0.25">
      <c r="A654" s="10">
        <v>10907</v>
      </c>
      <c r="B654" s="10" t="s">
        <v>1447</v>
      </c>
      <c r="C654" s="10" t="s">
        <v>1448</v>
      </c>
      <c r="D654" s="10" t="s">
        <v>164</v>
      </c>
      <c r="E654" s="10" t="s">
        <v>1449</v>
      </c>
      <c r="F654" s="11">
        <v>16</v>
      </c>
      <c r="G654" s="10" t="s">
        <v>13</v>
      </c>
      <c r="H654" s="12">
        <v>1760.66</v>
      </c>
      <c r="I654" s="13">
        <v>1760.66</v>
      </c>
    </row>
    <row r="655" spans="1:9" ht="15" customHeight="1" x14ac:dyDescent="0.25">
      <c r="A655" s="10">
        <v>10908</v>
      </c>
      <c r="B655" s="10" t="s">
        <v>1450</v>
      </c>
      <c r="C655" s="10" t="s">
        <v>1451</v>
      </c>
      <c r="D655" s="10" t="s">
        <v>164</v>
      </c>
      <c r="E655" s="10" t="s">
        <v>1449</v>
      </c>
      <c r="F655" s="11">
        <v>16</v>
      </c>
      <c r="G655" s="10" t="s">
        <v>13</v>
      </c>
      <c r="H655" s="12">
        <v>1765.65</v>
      </c>
      <c r="I655" s="13">
        <v>1765.65</v>
      </c>
    </row>
    <row r="656" spans="1:9" ht="15" customHeight="1" x14ac:dyDescent="0.25">
      <c r="A656" s="10">
        <v>10909</v>
      </c>
      <c r="B656" s="10" t="s">
        <v>1452</v>
      </c>
      <c r="C656" s="10" t="s">
        <v>1453</v>
      </c>
      <c r="D656" s="10" t="s">
        <v>164</v>
      </c>
      <c r="E656" s="10" t="s">
        <v>1449</v>
      </c>
      <c r="F656" s="11">
        <v>16</v>
      </c>
      <c r="G656" s="10" t="s">
        <v>13</v>
      </c>
      <c r="H656" s="12">
        <v>1776.31</v>
      </c>
      <c r="I656" s="13">
        <v>1776.31</v>
      </c>
    </row>
    <row r="657" spans="1:9" ht="15" customHeight="1" x14ac:dyDescent="0.25">
      <c r="A657" s="10">
        <v>10910</v>
      </c>
      <c r="B657" s="10" t="s">
        <v>1454</v>
      </c>
      <c r="C657" s="10" t="s">
        <v>1455</v>
      </c>
      <c r="D657" s="10" t="s">
        <v>164</v>
      </c>
      <c r="E657" s="10" t="s">
        <v>1449</v>
      </c>
      <c r="F657" s="11">
        <v>16</v>
      </c>
      <c r="G657" s="10" t="s">
        <v>13</v>
      </c>
      <c r="H657" s="12">
        <v>1817.68</v>
      </c>
      <c r="I657" s="13">
        <v>1817.68</v>
      </c>
    </row>
    <row r="658" spans="1:9" ht="15" customHeight="1" x14ac:dyDescent="0.25">
      <c r="A658" s="10">
        <v>10911</v>
      </c>
      <c r="B658" s="10" t="s">
        <v>1456</v>
      </c>
      <c r="C658" s="10" t="s">
        <v>1457</v>
      </c>
      <c r="D658" s="10" t="s">
        <v>164</v>
      </c>
      <c r="E658" s="10" t="s">
        <v>1449</v>
      </c>
      <c r="F658" s="11">
        <v>16</v>
      </c>
      <c r="G658" s="10" t="s">
        <v>13</v>
      </c>
      <c r="H658" s="12">
        <v>1823.49</v>
      </c>
      <c r="I658" s="13">
        <v>1823.49</v>
      </c>
    </row>
    <row r="659" spans="1:9" ht="15" customHeight="1" x14ac:dyDescent="0.25">
      <c r="A659" s="10">
        <v>10912</v>
      </c>
      <c r="B659" s="10" t="s">
        <v>1458</v>
      </c>
      <c r="C659" s="10" t="s">
        <v>1459</v>
      </c>
      <c r="D659" s="10" t="s">
        <v>164</v>
      </c>
      <c r="E659" s="10" t="s">
        <v>1449</v>
      </c>
      <c r="F659" s="11">
        <v>16</v>
      </c>
      <c r="G659" s="10" t="s">
        <v>13</v>
      </c>
      <c r="H659" s="12">
        <v>1863.56</v>
      </c>
      <c r="I659" s="13">
        <v>1863.56</v>
      </c>
    </row>
    <row r="660" spans="1:9" ht="15" customHeight="1" x14ac:dyDescent="0.25">
      <c r="A660" s="10">
        <v>10913</v>
      </c>
      <c r="B660" s="10" t="s">
        <v>1460</v>
      </c>
      <c r="C660" s="10" t="s">
        <v>1461</v>
      </c>
      <c r="D660" s="10" t="s">
        <v>164</v>
      </c>
      <c r="E660" s="10" t="s">
        <v>1462</v>
      </c>
      <c r="F660" s="11">
        <v>16</v>
      </c>
      <c r="G660" s="10" t="s">
        <v>13</v>
      </c>
      <c r="H660" s="12">
        <v>1926.05</v>
      </c>
      <c r="I660" s="13">
        <v>1926.05</v>
      </c>
    </row>
    <row r="661" spans="1:9" ht="15" customHeight="1" x14ac:dyDescent="0.25">
      <c r="A661" s="10">
        <v>10914</v>
      </c>
      <c r="B661" s="10" t="s">
        <v>1463</v>
      </c>
      <c r="C661" s="10" t="s">
        <v>1464</v>
      </c>
      <c r="D661" s="10" t="s">
        <v>164</v>
      </c>
      <c r="E661" s="10" t="s">
        <v>1462</v>
      </c>
      <c r="F661" s="11">
        <v>16</v>
      </c>
      <c r="G661" s="10" t="s">
        <v>13</v>
      </c>
      <c r="H661" s="12">
        <v>1925.33</v>
      </c>
      <c r="I661" s="13">
        <v>1925.33</v>
      </c>
    </row>
    <row r="662" spans="1:9" ht="15" customHeight="1" x14ac:dyDescent="0.25">
      <c r="A662" s="10">
        <v>10915</v>
      </c>
      <c r="B662" s="10" t="s">
        <v>1465</v>
      </c>
      <c r="C662" s="10" t="s">
        <v>1466</v>
      </c>
      <c r="D662" s="10" t="s">
        <v>164</v>
      </c>
      <c r="E662" s="10" t="s">
        <v>1462</v>
      </c>
      <c r="F662" s="11">
        <v>16</v>
      </c>
      <c r="G662" s="10" t="s">
        <v>13</v>
      </c>
      <c r="H662" s="12">
        <v>1933.15</v>
      </c>
      <c r="I662" s="13">
        <v>1933.15</v>
      </c>
    </row>
    <row r="663" spans="1:9" ht="15" customHeight="1" x14ac:dyDescent="0.25">
      <c r="A663" s="10">
        <v>10916</v>
      </c>
      <c r="B663" s="10" t="s">
        <v>1467</v>
      </c>
      <c r="C663" s="10" t="s">
        <v>1468</v>
      </c>
      <c r="D663" s="10" t="s">
        <v>164</v>
      </c>
      <c r="E663" s="10" t="s">
        <v>1462</v>
      </c>
      <c r="F663" s="11">
        <v>16</v>
      </c>
      <c r="G663" s="10" t="s">
        <v>13</v>
      </c>
      <c r="H663" s="12">
        <v>1977</v>
      </c>
      <c r="I663" s="13">
        <v>1977</v>
      </c>
    </row>
    <row r="664" spans="1:9" ht="15" customHeight="1" x14ac:dyDescent="0.25">
      <c r="A664" s="10">
        <v>10917</v>
      </c>
      <c r="B664" s="10" t="s">
        <v>1469</v>
      </c>
      <c r="C664" s="10" t="s">
        <v>1470</v>
      </c>
      <c r="D664" s="10" t="s">
        <v>164</v>
      </c>
      <c r="E664" s="10" t="s">
        <v>1462</v>
      </c>
      <c r="F664" s="11">
        <v>16</v>
      </c>
      <c r="G664" s="10" t="s">
        <v>13</v>
      </c>
      <c r="H664" s="12">
        <v>1982.61</v>
      </c>
      <c r="I664" s="13">
        <v>1982.61</v>
      </c>
    </row>
    <row r="665" spans="1:9" ht="15" customHeight="1" x14ac:dyDescent="0.25">
      <c r="A665" s="10">
        <v>10918</v>
      </c>
      <c r="B665" s="10" t="s">
        <v>1471</v>
      </c>
      <c r="C665" s="10" t="s">
        <v>1472</v>
      </c>
      <c r="D665" s="10" t="s">
        <v>164</v>
      </c>
      <c r="E665" s="10" t="s">
        <v>1462</v>
      </c>
      <c r="F665" s="11">
        <v>16</v>
      </c>
      <c r="G665" s="10" t="s">
        <v>13</v>
      </c>
      <c r="H665" s="12">
        <v>2021.46</v>
      </c>
      <c r="I665" s="13">
        <v>2021.46</v>
      </c>
    </row>
    <row r="666" spans="1:9" ht="15" customHeight="1" x14ac:dyDescent="0.25">
      <c r="A666" s="10">
        <v>10919</v>
      </c>
      <c r="B666" s="10" t="s">
        <v>1473</v>
      </c>
      <c r="C666" s="10" t="s">
        <v>1474</v>
      </c>
      <c r="D666" s="10" t="s">
        <v>164</v>
      </c>
      <c r="E666" s="10" t="s">
        <v>1475</v>
      </c>
      <c r="F666" s="11">
        <v>16</v>
      </c>
      <c r="G666" s="10" t="s">
        <v>13</v>
      </c>
      <c r="H666" s="12">
        <v>2046.96</v>
      </c>
      <c r="I666" s="13">
        <v>2046.96</v>
      </c>
    </row>
    <row r="667" spans="1:9" ht="15" customHeight="1" x14ac:dyDescent="0.25">
      <c r="A667" s="10">
        <v>10920</v>
      </c>
      <c r="B667" s="10" t="s">
        <v>1476</v>
      </c>
      <c r="C667" s="10" t="s">
        <v>1477</v>
      </c>
      <c r="D667" s="10" t="s">
        <v>164</v>
      </c>
      <c r="E667" s="10" t="s">
        <v>1475</v>
      </c>
      <c r="F667" s="11">
        <v>16</v>
      </c>
      <c r="G667" s="10" t="s">
        <v>13</v>
      </c>
      <c r="H667" s="12">
        <v>2049.44</v>
      </c>
      <c r="I667" s="13">
        <v>2049.44</v>
      </c>
    </row>
    <row r="668" spans="1:9" ht="15" customHeight="1" x14ac:dyDescent="0.25">
      <c r="A668" s="10">
        <v>10921</v>
      </c>
      <c r="B668" s="10" t="s">
        <v>1478</v>
      </c>
      <c r="C668" s="10" t="s">
        <v>1479</v>
      </c>
      <c r="D668" s="10" t="s">
        <v>164</v>
      </c>
      <c r="E668" s="10" t="s">
        <v>1475</v>
      </c>
      <c r="F668" s="11">
        <v>16</v>
      </c>
      <c r="G668" s="10" t="s">
        <v>13</v>
      </c>
      <c r="H668" s="12">
        <v>2090.09</v>
      </c>
      <c r="I668" s="13">
        <v>2090.09</v>
      </c>
    </row>
    <row r="669" spans="1:9" ht="15" customHeight="1" x14ac:dyDescent="0.25">
      <c r="A669" s="10">
        <v>10922</v>
      </c>
      <c r="B669" s="10" t="s">
        <v>1480</v>
      </c>
      <c r="C669" s="10" t="s">
        <v>1481</v>
      </c>
      <c r="D669" s="10" t="s">
        <v>164</v>
      </c>
      <c r="E669" s="10" t="s">
        <v>1482</v>
      </c>
      <c r="F669" s="11">
        <v>16</v>
      </c>
      <c r="G669" s="10" t="s">
        <v>13</v>
      </c>
      <c r="H669" s="12">
        <v>3140.45</v>
      </c>
      <c r="I669" s="13">
        <v>3140.45</v>
      </c>
    </row>
    <row r="670" spans="1:9" ht="15" customHeight="1" x14ac:dyDescent="0.25">
      <c r="A670" s="10">
        <v>10923</v>
      </c>
      <c r="B670" s="10" t="s">
        <v>1483</v>
      </c>
      <c r="C670" s="10" t="s">
        <v>1484</v>
      </c>
      <c r="D670" s="10" t="s">
        <v>164</v>
      </c>
      <c r="E670" s="10" t="s">
        <v>1482</v>
      </c>
      <c r="F670" s="11">
        <v>16</v>
      </c>
      <c r="G670" s="10" t="s">
        <v>13</v>
      </c>
      <c r="H670" s="12">
        <v>3145.87</v>
      </c>
      <c r="I670" s="13">
        <v>3145.87</v>
      </c>
    </row>
    <row r="671" spans="1:9" ht="15" customHeight="1" x14ac:dyDescent="0.25">
      <c r="A671" s="10">
        <v>10924</v>
      </c>
      <c r="B671" s="10" t="s">
        <v>1485</v>
      </c>
      <c r="C671" s="10" t="s">
        <v>1486</v>
      </c>
      <c r="D671" s="10" t="s">
        <v>164</v>
      </c>
      <c r="E671" s="10" t="s">
        <v>1482</v>
      </c>
      <c r="F671" s="11">
        <v>16</v>
      </c>
      <c r="G671" s="10" t="s">
        <v>13</v>
      </c>
      <c r="H671" s="12">
        <v>3183.43</v>
      </c>
      <c r="I671" s="13">
        <v>3183.43</v>
      </c>
    </row>
    <row r="672" spans="1:9" ht="15" customHeight="1" x14ac:dyDescent="0.25">
      <c r="A672" s="10">
        <v>10925</v>
      </c>
      <c r="B672" s="10" t="s">
        <v>1487</v>
      </c>
      <c r="C672" s="10" t="s">
        <v>1488</v>
      </c>
      <c r="D672" s="10" t="s">
        <v>164</v>
      </c>
      <c r="E672" s="10" t="s">
        <v>1489</v>
      </c>
      <c r="F672" s="11">
        <v>16</v>
      </c>
      <c r="G672" s="10" t="s">
        <v>13</v>
      </c>
      <c r="H672" s="12">
        <v>2090.1799999999998</v>
      </c>
      <c r="I672" s="13">
        <v>2090.1799999999998</v>
      </c>
    </row>
    <row r="673" spans="1:9" ht="15" customHeight="1" x14ac:dyDescent="0.25">
      <c r="A673" s="10">
        <v>10926</v>
      </c>
      <c r="B673" s="10" t="s">
        <v>1490</v>
      </c>
      <c r="C673" s="10" t="s">
        <v>1491</v>
      </c>
      <c r="D673" s="10" t="s">
        <v>164</v>
      </c>
      <c r="E673" s="10" t="s">
        <v>1489</v>
      </c>
      <c r="F673" s="11">
        <v>16</v>
      </c>
      <c r="G673" s="10" t="s">
        <v>13</v>
      </c>
      <c r="H673" s="12">
        <v>2092.66</v>
      </c>
      <c r="I673" s="13">
        <v>2092.66</v>
      </c>
    </row>
    <row r="674" spans="1:9" ht="15" customHeight="1" x14ac:dyDescent="0.25">
      <c r="A674" s="10">
        <v>10927</v>
      </c>
      <c r="B674" s="10" t="s">
        <v>1492</v>
      </c>
      <c r="C674" s="10" t="s">
        <v>1493</v>
      </c>
      <c r="D674" s="10" t="s">
        <v>164</v>
      </c>
      <c r="E674" s="10" t="s">
        <v>1489</v>
      </c>
      <c r="F674" s="11">
        <v>16</v>
      </c>
      <c r="G674" s="10" t="s">
        <v>13</v>
      </c>
      <c r="H674" s="12">
        <v>2292.23</v>
      </c>
      <c r="I674" s="13">
        <v>2292.23</v>
      </c>
    </row>
    <row r="675" spans="1:9" ht="15" customHeight="1" x14ac:dyDescent="0.25">
      <c r="A675" s="10">
        <v>10928</v>
      </c>
      <c r="B675" s="10" t="s">
        <v>1494</v>
      </c>
      <c r="C675" s="10" t="s">
        <v>1495</v>
      </c>
      <c r="D675" s="10" t="s">
        <v>164</v>
      </c>
      <c r="E675" s="10" t="s">
        <v>1496</v>
      </c>
      <c r="F675" s="11">
        <v>16</v>
      </c>
      <c r="G675" s="10" t="s">
        <v>13</v>
      </c>
      <c r="H675" s="12">
        <v>2263.79</v>
      </c>
      <c r="I675" s="13">
        <v>2263.79</v>
      </c>
    </row>
    <row r="676" spans="1:9" ht="15" customHeight="1" x14ac:dyDescent="0.25">
      <c r="A676" s="10">
        <v>10929</v>
      </c>
      <c r="B676" s="10" t="s">
        <v>1497</v>
      </c>
      <c r="C676" s="10" t="s">
        <v>1498</v>
      </c>
      <c r="D676" s="10" t="s">
        <v>164</v>
      </c>
      <c r="E676" s="10" t="s">
        <v>1496</v>
      </c>
      <c r="F676" s="11">
        <v>16</v>
      </c>
      <c r="G676" s="10" t="s">
        <v>13</v>
      </c>
      <c r="H676" s="12">
        <v>2413.6</v>
      </c>
      <c r="I676" s="13">
        <v>2413.6</v>
      </c>
    </row>
    <row r="677" spans="1:9" ht="15" customHeight="1" x14ac:dyDescent="0.25">
      <c r="A677" s="10">
        <v>10930</v>
      </c>
      <c r="B677" s="10" t="s">
        <v>1499</v>
      </c>
      <c r="C677" s="10" t="s">
        <v>1500</v>
      </c>
      <c r="D677" s="10" t="s">
        <v>164</v>
      </c>
      <c r="E677" s="10" t="s">
        <v>1496</v>
      </c>
      <c r="F677" s="11">
        <v>16</v>
      </c>
      <c r="G677" s="10" t="s">
        <v>13</v>
      </c>
      <c r="H677" s="12">
        <v>2543.83</v>
      </c>
      <c r="I677" s="13">
        <v>2543.83</v>
      </c>
    </row>
    <row r="678" spans="1:9" ht="15" customHeight="1" x14ac:dyDescent="0.25">
      <c r="A678" s="10">
        <v>10931</v>
      </c>
      <c r="B678" s="10" t="s">
        <v>1501</v>
      </c>
      <c r="C678" s="10" t="s">
        <v>1502</v>
      </c>
      <c r="D678" s="10" t="s">
        <v>164</v>
      </c>
      <c r="E678" s="10" t="s">
        <v>1503</v>
      </c>
      <c r="F678" s="11">
        <v>16</v>
      </c>
      <c r="G678" s="10" t="s">
        <v>13</v>
      </c>
      <c r="H678" s="12">
        <v>2470.65</v>
      </c>
      <c r="I678" s="13">
        <v>2470.65</v>
      </c>
    </row>
    <row r="679" spans="1:9" ht="15" customHeight="1" x14ac:dyDescent="0.25">
      <c r="A679" s="10">
        <v>10932</v>
      </c>
      <c r="B679" s="10" t="s">
        <v>1504</v>
      </c>
      <c r="C679" s="10" t="s">
        <v>1505</v>
      </c>
      <c r="D679" s="10" t="s">
        <v>164</v>
      </c>
      <c r="E679" s="10" t="s">
        <v>1506</v>
      </c>
      <c r="F679" s="11">
        <v>16</v>
      </c>
      <c r="G679" s="10" t="s">
        <v>13</v>
      </c>
      <c r="H679" s="12">
        <v>3543.09</v>
      </c>
      <c r="I679" s="13">
        <v>3543.09</v>
      </c>
    </row>
    <row r="680" spans="1:9" ht="15" customHeight="1" x14ac:dyDescent="0.25">
      <c r="A680" s="10">
        <v>10933</v>
      </c>
      <c r="B680" s="10" t="s">
        <v>1507</v>
      </c>
      <c r="C680" s="10" t="s">
        <v>1508</v>
      </c>
      <c r="D680" s="10" t="s">
        <v>164</v>
      </c>
      <c r="E680" s="10" t="s">
        <v>1509</v>
      </c>
      <c r="F680" s="11">
        <v>16</v>
      </c>
      <c r="G680" s="10" t="s">
        <v>13</v>
      </c>
      <c r="H680" s="12">
        <v>3952.11</v>
      </c>
      <c r="I680" s="13">
        <v>3952.11</v>
      </c>
    </row>
    <row r="681" spans="1:9" ht="15" customHeight="1" x14ac:dyDescent="0.25">
      <c r="A681" s="10">
        <v>10934</v>
      </c>
      <c r="B681" s="10" t="s">
        <v>1510</v>
      </c>
      <c r="C681" s="10" t="s">
        <v>1511</v>
      </c>
      <c r="D681" s="10" t="s">
        <v>164</v>
      </c>
      <c r="E681" s="10" t="s">
        <v>1512</v>
      </c>
      <c r="F681" s="11">
        <v>16</v>
      </c>
      <c r="G681" s="10" t="s">
        <v>13</v>
      </c>
      <c r="H681" s="12">
        <v>5307.92</v>
      </c>
      <c r="I681" s="13">
        <v>5307.92</v>
      </c>
    </row>
    <row r="682" spans="1:9" ht="15" customHeight="1" x14ac:dyDescent="0.25">
      <c r="A682" s="10">
        <v>10935</v>
      </c>
      <c r="B682" s="10" t="s">
        <v>1513</v>
      </c>
      <c r="C682" s="10" t="s">
        <v>1514</v>
      </c>
      <c r="D682" s="10" t="s">
        <v>164</v>
      </c>
      <c r="E682" s="10" t="s">
        <v>1515</v>
      </c>
      <c r="F682" s="11">
        <v>16</v>
      </c>
      <c r="G682" s="10" t="s">
        <v>13</v>
      </c>
      <c r="H682" s="12">
        <v>1772.13</v>
      </c>
      <c r="I682" s="13">
        <v>1772.13</v>
      </c>
    </row>
    <row r="683" spans="1:9" ht="15" customHeight="1" x14ac:dyDescent="0.25">
      <c r="A683" s="10">
        <v>10936</v>
      </c>
      <c r="B683" s="10" t="s">
        <v>1516</v>
      </c>
      <c r="C683" s="10" t="s">
        <v>1517</v>
      </c>
      <c r="D683" s="10" t="s">
        <v>164</v>
      </c>
      <c r="E683" s="10" t="s">
        <v>1515</v>
      </c>
      <c r="F683" s="11">
        <v>16</v>
      </c>
      <c r="G683" s="10" t="s">
        <v>13</v>
      </c>
      <c r="H683" s="12">
        <v>1773.49</v>
      </c>
      <c r="I683" s="13">
        <v>1773.49</v>
      </c>
    </row>
    <row r="684" spans="1:9" ht="15" customHeight="1" x14ac:dyDescent="0.25">
      <c r="A684" s="10">
        <v>10937</v>
      </c>
      <c r="B684" s="10" t="s">
        <v>1518</v>
      </c>
      <c r="C684" s="10" t="s">
        <v>1519</v>
      </c>
      <c r="D684" s="10" t="s">
        <v>164</v>
      </c>
      <c r="E684" s="10" t="s">
        <v>1520</v>
      </c>
      <c r="F684" s="11">
        <v>16</v>
      </c>
      <c r="G684" s="10" t="s">
        <v>13</v>
      </c>
      <c r="H684" s="12">
        <v>5693.91</v>
      </c>
      <c r="I684" s="13">
        <v>5693.91</v>
      </c>
    </row>
    <row r="685" spans="1:9" ht="15" customHeight="1" x14ac:dyDescent="0.25">
      <c r="A685" s="10">
        <v>10938</v>
      </c>
      <c r="B685" s="10" t="s">
        <v>1521</v>
      </c>
      <c r="C685" s="10" t="s">
        <v>1522</v>
      </c>
      <c r="D685" s="10" t="s">
        <v>164</v>
      </c>
      <c r="E685" s="10" t="s">
        <v>1523</v>
      </c>
      <c r="F685" s="11">
        <v>16</v>
      </c>
      <c r="G685" s="10" t="s">
        <v>13</v>
      </c>
      <c r="H685" s="12">
        <v>1636.52</v>
      </c>
      <c r="I685" s="13">
        <v>1636.52</v>
      </c>
    </row>
    <row r="686" spans="1:9" ht="15" customHeight="1" x14ac:dyDescent="0.25">
      <c r="A686" s="10">
        <v>10939</v>
      </c>
      <c r="B686" s="10" t="s">
        <v>1524</v>
      </c>
      <c r="C686" s="10" t="s">
        <v>1525</v>
      </c>
      <c r="D686" s="10" t="s">
        <v>164</v>
      </c>
      <c r="E686" s="10" t="s">
        <v>1523</v>
      </c>
      <c r="F686" s="11">
        <v>16</v>
      </c>
      <c r="G686" s="10" t="s">
        <v>13</v>
      </c>
      <c r="H686" s="12">
        <v>1651.81</v>
      </c>
      <c r="I686" s="13">
        <v>1651.81</v>
      </c>
    </row>
    <row r="687" spans="1:9" ht="15" customHeight="1" x14ac:dyDescent="0.25">
      <c r="A687" s="10">
        <v>10940</v>
      </c>
      <c r="B687" s="10" t="s">
        <v>1526</v>
      </c>
      <c r="C687" s="10" t="s">
        <v>1527</v>
      </c>
      <c r="D687" s="10" t="s">
        <v>164</v>
      </c>
      <c r="E687" s="10" t="s">
        <v>1528</v>
      </c>
      <c r="F687" s="11">
        <v>16</v>
      </c>
      <c r="G687" s="10" t="s">
        <v>13</v>
      </c>
      <c r="H687" s="12">
        <v>1928.17</v>
      </c>
      <c r="I687" s="13">
        <v>1928.17</v>
      </c>
    </row>
    <row r="688" spans="1:9" ht="15" customHeight="1" x14ac:dyDescent="0.25">
      <c r="A688" s="10">
        <v>10941</v>
      </c>
      <c r="B688" s="10" t="s">
        <v>1529</v>
      </c>
      <c r="C688" s="10" t="s">
        <v>1530</v>
      </c>
      <c r="D688" s="10" t="s">
        <v>164</v>
      </c>
      <c r="E688" s="10" t="s">
        <v>1531</v>
      </c>
      <c r="F688" s="11">
        <v>16</v>
      </c>
      <c r="G688" s="10" t="s">
        <v>13</v>
      </c>
      <c r="H688" s="12">
        <v>2838.17</v>
      </c>
      <c r="I688" s="13">
        <v>2838.17</v>
      </c>
    </row>
    <row r="689" spans="1:9" ht="15" customHeight="1" x14ac:dyDescent="0.25">
      <c r="A689" s="10">
        <v>10943</v>
      </c>
      <c r="B689" s="10" t="s">
        <v>1532</v>
      </c>
      <c r="C689" s="10" t="s">
        <v>1533</v>
      </c>
      <c r="D689" s="10" t="s">
        <v>164</v>
      </c>
      <c r="E689" s="10" t="s">
        <v>1534</v>
      </c>
      <c r="F689" s="11">
        <v>16</v>
      </c>
      <c r="G689" s="10" t="s">
        <v>13</v>
      </c>
      <c r="H689" s="12">
        <v>1831.86</v>
      </c>
      <c r="I689" s="13">
        <v>1831.86</v>
      </c>
    </row>
    <row r="690" spans="1:9" ht="15" customHeight="1" x14ac:dyDescent="0.25">
      <c r="A690" s="10">
        <v>10944</v>
      </c>
      <c r="B690" s="10" t="s">
        <v>1535</v>
      </c>
      <c r="C690" s="10" t="s">
        <v>1536</v>
      </c>
      <c r="D690" s="10" t="s">
        <v>164</v>
      </c>
      <c r="E690" s="10" t="s">
        <v>1537</v>
      </c>
      <c r="F690" s="11">
        <v>16</v>
      </c>
      <c r="G690" s="10" t="s">
        <v>13</v>
      </c>
      <c r="H690" s="12">
        <v>3684.56</v>
      </c>
      <c r="I690" s="13">
        <v>3684.56</v>
      </c>
    </row>
    <row r="691" spans="1:9" ht="15" customHeight="1" x14ac:dyDescent="0.25">
      <c r="A691" s="10">
        <v>11101</v>
      </c>
      <c r="B691" s="10" t="s">
        <v>1538</v>
      </c>
      <c r="C691" s="10" t="s">
        <v>1539</v>
      </c>
      <c r="D691" s="10" t="s">
        <v>164</v>
      </c>
      <c r="E691" s="10" t="s">
        <v>1432</v>
      </c>
      <c r="F691" s="11">
        <v>170</v>
      </c>
      <c r="G691" s="10" t="s">
        <v>13</v>
      </c>
      <c r="H691" s="12">
        <v>22566.27</v>
      </c>
      <c r="I691" s="13">
        <v>22566.27</v>
      </c>
    </row>
    <row r="692" spans="1:9" ht="15" customHeight="1" x14ac:dyDescent="0.25">
      <c r="A692" s="10">
        <v>11102</v>
      </c>
      <c r="B692" s="10" t="s">
        <v>1540</v>
      </c>
      <c r="C692" s="10" t="s">
        <v>1541</v>
      </c>
      <c r="D692" s="10" t="s">
        <v>164</v>
      </c>
      <c r="E692" s="10" t="s">
        <v>1432</v>
      </c>
      <c r="F692" s="11">
        <v>170</v>
      </c>
      <c r="G692" s="10" t="s">
        <v>13</v>
      </c>
      <c r="H692" s="12">
        <v>20754.05</v>
      </c>
      <c r="I692" s="13">
        <v>20754.05</v>
      </c>
    </row>
    <row r="693" spans="1:9" ht="15" customHeight="1" x14ac:dyDescent="0.25">
      <c r="A693" s="10">
        <v>11103</v>
      </c>
      <c r="B693" s="10" t="s">
        <v>1542</v>
      </c>
      <c r="C693" s="10" t="s">
        <v>1543</v>
      </c>
      <c r="D693" s="10" t="s">
        <v>164</v>
      </c>
      <c r="E693" s="10" t="s">
        <v>1439</v>
      </c>
      <c r="F693" s="11">
        <v>170</v>
      </c>
      <c r="G693" s="10" t="s">
        <v>13</v>
      </c>
      <c r="H693" s="12">
        <v>23384.71</v>
      </c>
      <c r="I693" s="13">
        <v>23384.71</v>
      </c>
    </row>
    <row r="694" spans="1:9" ht="15" customHeight="1" x14ac:dyDescent="0.25">
      <c r="A694" s="10">
        <v>11104</v>
      </c>
      <c r="B694" s="10" t="s">
        <v>1544</v>
      </c>
      <c r="C694" s="10" t="s">
        <v>1545</v>
      </c>
      <c r="D694" s="10" t="s">
        <v>164</v>
      </c>
      <c r="E694" s="10" t="s">
        <v>1439</v>
      </c>
      <c r="F694" s="11">
        <v>170</v>
      </c>
      <c r="G694" s="10" t="s">
        <v>13</v>
      </c>
      <c r="H694" s="12">
        <v>24016.74</v>
      </c>
      <c r="I694" s="13">
        <v>24016.74</v>
      </c>
    </row>
    <row r="695" spans="1:9" ht="15" customHeight="1" x14ac:dyDescent="0.25">
      <c r="A695" s="10">
        <v>11105</v>
      </c>
      <c r="B695" s="10" t="s">
        <v>1546</v>
      </c>
      <c r="C695" s="10" t="s">
        <v>1547</v>
      </c>
      <c r="D695" s="10" t="s">
        <v>164</v>
      </c>
      <c r="E695" s="10" t="s">
        <v>1444</v>
      </c>
      <c r="F695" s="11">
        <v>170</v>
      </c>
      <c r="G695" s="10" t="s">
        <v>13</v>
      </c>
      <c r="H695" s="12">
        <v>24569.06</v>
      </c>
      <c r="I695" s="13">
        <v>24569.06</v>
      </c>
    </row>
    <row r="696" spans="1:9" ht="15" customHeight="1" x14ac:dyDescent="0.25">
      <c r="A696" s="10">
        <v>11106</v>
      </c>
      <c r="B696" s="10" t="s">
        <v>1548</v>
      </c>
      <c r="C696" s="10" t="s">
        <v>1549</v>
      </c>
      <c r="D696" s="10" t="s">
        <v>164</v>
      </c>
      <c r="E696" s="10" t="s">
        <v>1444</v>
      </c>
      <c r="F696" s="11">
        <v>170</v>
      </c>
      <c r="G696" s="10" t="s">
        <v>13</v>
      </c>
      <c r="H696" s="12">
        <v>24519.96</v>
      </c>
      <c r="I696" s="13">
        <v>24519.96</v>
      </c>
    </row>
    <row r="697" spans="1:9" ht="15" customHeight="1" x14ac:dyDescent="0.25">
      <c r="A697" s="10">
        <v>11107</v>
      </c>
      <c r="B697" s="10" t="s">
        <v>1550</v>
      </c>
      <c r="C697" s="10" t="s">
        <v>1551</v>
      </c>
      <c r="D697" s="10" t="s">
        <v>164</v>
      </c>
      <c r="E697" s="10" t="s">
        <v>1449</v>
      </c>
      <c r="F697" s="11">
        <v>170</v>
      </c>
      <c r="G697" s="10" t="s">
        <v>13</v>
      </c>
      <c r="H697" s="12">
        <v>18484.759999999998</v>
      </c>
      <c r="I697" s="13">
        <v>18484.759999999998</v>
      </c>
    </row>
    <row r="698" spans="1:9" ht="15" customHeight="1" x14ac:dyDescent="0.25">
      <c r="A698" s="10">
        <v>11108</v>
      </c>
      <c r="B698" s="10" t="s">
        <v>1552</v>
      </c>
      <c r="C698" s="10" t="s">
        <v>1553</v>
      </c>
      <c r="D698" s="10" t="s">
        <v>164</v>
      </c>
      <c r="E698" s="10" t="s">
        <v>1449</v>
      </c>
      <c r="F698" s="11">
        <v>170</v>
      </c>
      <c r="G698" s="10" t="s">
        <v>13</v>
      </c>
      <c r="H698" s="12">
        <v>18537.77</v>
      </c>
      <c r="I698" s="13">
        <v>18537.77</v>
      </c>
    </row>
    <row r="699" spans="1:9" ht="15" customHeight="1" x14ac:dyDescent="0.25">
      <c r="A699" s="10">
        <v>11110</v>
      </c>
      <c r="B699" s="10" t="s">
        <v>1554</v>
      </c>
      <c r="C699" s="10" t="s">
        <v>1555</v>
      </c>
      <c r="D699" s="10" t="s">
        <v>164</v>
      </c>
      <c r="E699" s="10" t="s">
        <v>1449</v>
      </c>
      <c r="F699" s="11">
        <v>170</v>
      </c>
      <c r="G699" s="10" t="s">
        <v>13</v>
      </c>
      <c r="H699" s="12">
        <v>19090.72</v>
      </c>
      <c r="I699" s="13">
        <v>19090.72</v>
      </c>
    </row>
    <row r="700" spans="1:9" ht="15" customHeight="1" x14ac:dyDescent="0.25">
      <c r="A700" s="10">
        <v>11111</v>
      </c>
      <c r="B700" s="10" t="s">
        <v>1556</v>
      </c>
      <c r="C700" s="10" t="s">
        <v>1557</v>
      </c>
      <c r="D700" s="10" t="s">
        <v>164</v>
      </c>
      <c r="E700" s="10" t="s">
        <v>1449</v>
      </c>
      <c r="F700" s="11">
        <v>170</v>
      </c>
      <c r="G700" s="10" t="s">
        <v>13</v>
      </c>
      <c r="H700" s="12">
        <v>19146.55</v>
      </c>
      <c r="I700" s="13">
        <v>19146.55</v>
      </c>
    </row>
    <row r="701" spans="1:9" ht="15" customHeight="1" x14ac:dyDescent="0.25">
      <c r="A701" s="10">
        <v>11112</v>
      </c>
      <c r="B701" s="10" t="s">
        <v>1558</v>
      </c>
      <c r="C701" s="10" t="s">
        <v>1559</v>
      </c>
      <c r="D701" s="10" t="s">
        <v>164</v>
      </c>
      <c r="E701" s="10" t="s">
        <v>1449</v>
      </c>
      <c r="F701" s="11">
        <v>170</v>
      </c>
      <c r="G701" s="10" t="s">
        <v>13</v>
      </c>
      <c r="H701" s="12">
        <v>19578.05</v>
      </c>
      <c r="I701" s="13">
        <v>19578.05</v>
      </c>
    </row>
    <row r="702" spans="1:9" ht="15" customHeight="1" x14ac:dyDescent="0.25">
      <c r="A702" s="10">
        <v>11113</v>
      </c>
      <c r="B702" s="10" t="s">
        <v>1560</v>
      </c>
      <c r="C702" s="10" t="s">
        <v>1561</v>
      </c>
      <c r="D702" s="10" t="s">
        <v>164</v>
      </c>
      <c r="E702" s="10" t="s">
        <v>1462</v>
      </c>
      <c r="F702" s="11">
        <v>170</v>
      </c>
      <c r="G702" s="10" t="s">
        <v>13</v>
      </c>
      <c r="H702" s="12">
        <v>20242.07</v>
      </c>
      <c r="I702" s="13">
        <v>20242.07</v>
      </c>
    </row>
    <row r="703" spans="1:9" ht="15" customHeight="1" x14ac:dyDescent="0.25">
      <c r="A703" s="10">
        <v>11114</v>
      </c>
      <c r="B703" s="10" t="s">
        <v>1562</v>
      </c>
      <c r="C703" s="10" t="s">
        <v>1563</v>
      </c>
      <c r="D703" s="10" t="s">
        <v>164</v>
      </c>
      <c r="E703" s="10" t="s">
        <v>1462</v>
      </c>
      <c r="F703" s="11">
        <v>170</v>
      </c>
      <c r="G703" s="10" t="s">
        <v>13</v>
      </c>
      <c r="H703" s="12">
        <v>20234.490000000002</v>
      </c>
      <c r="I703" s="13">
        <v>20234.490000000002</v>
      </c>
    </row>
    <row r="704" spans="1:9" ht="15" customHeight="1" x14ac:dyDescent="0.25">
      <c r="A704" s="10">
        <v>11115</v>
      </c>
      <c r="B704" s="10" t="s">
        <v>1564</v>
      </c>
      <c r="C704" s="10" t="s">
        <v>1565</v>
      </c>
      <c r="D704" s="10" t="s">
        <v>164</v>
      </c>
      <c r="E704" s="10" t="s">
        <v>1462</v>
      </c>
      <c r="F704" s="11">
        <v>170</v>
      </c>
      <c r="G704" s="10" t="s">
        <v>13</v>
      </c>
      <c r="H704" s="12">
        <v>20378.41</v>
      </c>
      <c r="I704" s="13">
        <v>20378.41</v>
      </c>
    </row>
    <row r="705" spans="1:9" ht="15" customHeight="1" x14ac:dyDescent="0.25">
      <c r="A705" s="10">
        <v>11116</v>
      </c>
      <c r="B705" s="10" t="s">
        <v>1566</v>
      </c>
      <c r="C705" s="10" t="s">
        <v>1567</v>
      </c>
      <c r="D705" s="10" t="s">
        <v>164</v>
      </c>
      <c r="E705" s="10" t="s">
        <v>1462</v>
      </c>
      <c r="F705" s="11">
        <v>170</v>
      </c>
      <c r="G705" s="10" t="s">
        <v>13</v>
      </c>
      <c r="H705" s="12">
        <v>20783.34</v>
      </c>
      <c r="I705" s="13">
        <v>20783.34</v>
      </c>
    </row>
    <row r="706" spans="1:9" ht="15" customHeight="1" x14ac:dyDescent="0.25">
      <c r="A706" s="10">
        <v>11117</v>
      </c>
      <c r="B706" s="10" t="s">
        <v>1568</v>
      </c>
      <c r="C706" s="10" t="s">
        <v>1569</v>
      </c>
      <c r="D706" s="10" t="s">
        <v>164</v>
      </c>
      <c r="E706" s="10" t="s">
        <v>1462</v>
      </c>
      <c r="F706" s="11">
        <v>170</v>
      </c>
      <c r="G706" s="10" t="s">
        <v>13</v>
      </c>
      <c r="H706" s="12">
        <v>20840.59</v>
      </c>
      <c r="I706" s="13">
        <v>20840.59</v>
      </c>
    </row>
    <row r="707" spans="1:9" ht="15" customHeight="1" x14ac:dyDescent="0.25">
      <c r="A707" s="10">
        <v>11118</v>
      </c>
      <c r="B707" s="10" t="s">
        <v>1570</v>
      </c>
      <c r="C707" s="10" t="s">
        <v>1571</v>
      </c>
      <c r="D707" s="10" t="s">
        <v>164</v>
      </c>
      <c r="E707" s="10" t="s">
        <v>1462</v>
      </c>
      <c r="F707" s="11">
        <v>170</v>
      </c>
      <c r="G707" s="10" t="s">
        <v>13</v>
      </c>
      <c r="H707" s="12">
        <v>21250.12</v>
      </c>
      <c r="I707" s="13">
        <v>21250.12</v>
      </c>
    </row>
    <row r="708" spans="1:9" ht="15" customHeight="1" x14ac:dyDescent="0.25">
      <c r="A708" s="10">
        <v>11120</v>
      </c>
      <c r="B708" s="10" t="s">
        <v>1572</v>
      </c>
      <c r="C708" s="10" t="s">
        <v>1573</v>
      </c>
      <c r="D708" s="10" t="s">
        <v>164</v>
      </c>
      <c r="E708" s="10" t="s">
        <v>1475</v>
      </c>
      <c r="F708" s="11">
        <v>170</v>
      </c>
      <c r="G708" s="10" t="s">
        <v>13</v>
      </c>
      <c r="H708" s="12">
        <v>21553.17</v>
      </c>
      <c r="I708" s="13">
        <v>21553.17</v>
      </c>
    </row>
    <row r="709" spans="1:9" ht="15" customHeight="1" x14ac:dyDescent="0.25">
      <c r="A709" s="10">
        <v>11123</v>
      </c>
      <c r="B709" s="10" t="s">
        <v>1574</v>
      </c>
      <c r="C709" s="10" t="s">
        <v>1575</v>
      </c>
      <c r="D709" s="10" t="s">
        <v>164</v>
      </c>
      <c r="E709" s="10" t="s">
        <v>1482</v>
      </c>
      <c r="F709" s="11">
        <v>170</v>
      </c>
      <c r="G709" s="10" t="s">
        <v>13</v>
      </c>
      <c r="H709" s="12">
        <v>33202.75</v>
      </c>
      <c r="I709" s="13">
        <v>33202.75</v>
      </c>
    </row>
    <row r="710" spans="1:9" ht="15" customHeight="1" x14ac:dyDescent="0.25">
      <c r="A710" s="10">
        <v>11126</v>
      </c>
      <c r="B710" s="10" t="s">
        <v>1576</v>
      </c>
      <c r="C710" s="10" t="s">
        <v>1577</v>
      </c>
      <c r="D710" s="10" t="s">
        <v>164</v>
      </c>
      <c r="E710" s="10" t="s">
        <v>1489</v>
      </c>
      <c r="F710" s="11">
        <v>170</v>
      </c>
      <c r="G710" s="10" t="s">
        <v>13</v>
      </c>
      <c r="H710" s="12">
        <v>22012.2</v>
      </c>
      <c r="I710" s="13">
        <v>22012.2</v>
      </c>
    </row>
    <row r="711" spans="1:9" ht="15" customHeight="1" x14ac:dyDescent="0.25">
      <c r="A711" s="10">
        <v>11128</v>
      </c>
      <c r="B711" s="10" t="s">
        <v>1578</v>
      </c>
      <c r="C711" s="10" t="s">
        <v>1579</v>
      </c>
      <c r="D711" s="10" t="s">
        <v>164</v>
      </c>
      <c r="E711" s="10" t="s">
        <v>1496</v>
      </c>
      <c r="F711" s="11">
        <v>170</v>
      </c>
      <c r="G711" s="10" t="s">
        <v>13</v>
      </c>
      <c r="H711" s="12">
        <v>23830.6</v>
      </c>
      <c r="I711" s="13">
        <v>23830.6</v>
      </c>
    </row>
    <row r="712" spans="1:9" ht="15" customHeight="1" x14ac:dyDescent="0.25">
      <c r="A712" s="10">
        <v>11129</v>
      </c>
      <c r="B712" s="10" t="s">
        <v>1580</v>
      </c>
      <c r="C712" s="10" t="s">
        <v>1581</v>
      </c>
      <c r="D712" s="10" t="s">
        <v>164</v>
      </c>
      <c r="E712" s="10" t="s">
        <v>1496</v>
      </c>
      <c r="F712" s="11">
        <v>170</v>
      </c>
      <c r="G712" s="10" t="s">
        <v>13</v>
      </c>
      <c r="H712" s="12">
        <v>25422.21</v>
      </c>
      <c r="I712" s="13">
        <v>25422.21</v>
      </c>
    </row>
    <row r="713" spans="1:9" ht="15" customHeight="1" x14ac:dyDescent="0.25">
      <c r="A713" s="10">
        <v>11130</v>
      </c>
      <c r="B713" s="10" t="s">
        <v>1582</v>
      </c>
      <c r="C713" s="10" t="s">
        <v>1583</v>
      </c>
      <c r="D713" s="10" t="s">
        <v>164</v>
      </c>
      <c r="E713" s="10" t="s">
        <v>1496</v>
      </c>
      <c r="F713" s="11">
        <v>170</v>
      </c>
      <c r="G713" s="10" t="s">
        <v>13</v>
      </c>
      <c r="H713" s="12">
        <v>26806.080000000002</v>
      </c>
      <c r="I713" s="13">
        <v>26806.080000000002</v>
      </c>
    </row>
    <row r="714" spans="1:9" ht="15" customHeight="1" x14ac:dyDescent="0.25">
      <c r="A714" s="10">
        <v>11131</v>
      </c>
      <c r="B714" s="10" t="s">
        <v>1584</v>
      </c>
      <c r="C714" s="10" t="s">
        <v>1585</v>
      </c>
      <c r="D714" s="10" t="s">
        <v>164</v>
      </c>
      <c r="E714" s="10" t="s">
        <v>1496</v>
      </c>
      <c r="F714" s="11">
        <v>170</v>
      </c>
      <c r="G714" s="10" t="s">
        <v>13</v>
      </c>
      <c r="H714" s="12">
        <v>26028.400000000001</v>
      </c>
      <c r="I714" s="13">
        <v>26028.400000000001</v>
      </c>
    </row>
    <row r="715" spans="1:9" ht="15" customHeight="1" x14ac:dyDescent="0.25">
      <c r="A715" s="10">
        <v>11132</v>
      </c>
      <c r="B715" s="10" t="s">
        <v>1586</v>
      </c>
      <c r="C715" s="10" t="s">
        <v>1587</v>
      </c>
      <c r="D715" s="10" t="s">
        <v>164</v>
      </c>
      <c r="E715" s="10" t="s">
        <v>1506</v>
      </c>
      <c r="F715" s="11">
        <v>170</v>
      </c>
      <c r="G715" s="10" t="s">
        <v>13</v>
      </c>
      <c r="H715" s="12">
        <v>37423.160000000003</v>
      </c>
      <c r="I715" s="13">
        <v>37423.160000000003</v>
      </c>
    </row>
    <row r="716" spans="1:9" ht="15" customHeight="1" x14ac:dyDescent="0.25">
      <c r="A716" s="10">
        <v>11133</v>
      </c>
      <c r="B716" s="10" t="s">
        <v>1588</v>
      </c>
      <c r="C716" s="10" t="s">
        <v>1589</v>
      </c>
      <c r="D716" s="10" t="s">
        <v>164</v>
      </c>
      <c r="E716" s="10" t="s">
        <v>1509</v>
      </c>
      <c r="F716" s="11">
        <v>170</v>
      </c>
      <c r="G716" s="10" t="s">
        <v>13</v>
      </c>
      <c r="H716" s="12">
        <v>41769.019999999997</v>
      </c>
      <c r="I716" s="13">
        <v>41769.019999999997</v>
      </c>
    </row>
    <row r="717" spans="1:9" ht="15" customHeight="1" x14ac:dyDescent="0.25">
      <c r="A717" s="10">
        <v>11134</v>
      </c>
      <c r="B717" s="10" t="s">
        <v>1590</v>
      </c>
      <c r="C717" s="10" t="s">
        <v>1591</v>
      </c>
      <c r="D717" s="10" t="s">
        <v>164</v>
      </c>
      <c r="E717" s="10" t="s">
        <v>1512</v>
      </c>
      <c r="F717" s="11">
        <v>170</v>
      </c>
      <c r="G717" s="10" t="s">
        <v>13</v>
      </c>
      <c r="H717" s="12">
        <v>56174.42</v>
      </c>
      <c r="I717" s="13">
        <v>56174.42</v>
      </c>
    </row>
    <row r="718" spans="1:9" ht="15" customHeight="1" x14ac:dyDescent="0.25">
      <c r="A718" s="10">
        <v>11136</v>
      </c>
      <c r="B718" s="10" t="s">
        <v>1592</v>
      </c>
      <c r="C718" s="10" t="s">
        <v>1593</v>
      </c>
      <c r="D718" s="10" t="s">
        <v>164</v>
      </c>
      <c r="E718" s="10" t="s">
        <v>1515</v>
      </c>
      <c r="F718" s="11">
        <v>170</v>
      </c>
      <c r="G718" s="10" t="s">
        <v>13</v>
      </c>
      <c r="H718" s="12">
        <v>18621.11</v>
      </c>
      <c r="I718" s="13">
        <v>18621.11</v>
      </c>
    </row>
    <row r="719" spans="1:9" ht="15" customHeight="1" x14ac:dyDescent="0.25">
      <c r="A719" s="10">
        <v>11139</v>
      </c>
      <c r="B719" s="10" t="s">
        <v>1594</v>
      </c>
      <c r="C719" s="10" t="s">
        <v>1595</v>
      </c>
      <c r="D719" s="10" t="s">
        <v>164</v>
      </c>
      <c r="E719" s="10" t="s">
        <v>1523</v>
      </c>
      <c r="F719" s="11">
        <v>170</v>
      </c>
      <c r="G719" s="10" t="s">
        <v>13</v>
      </c>
      <c r="H719" s="12">
        <v>17328.23</v>
      </c>
      <c r="I719" s="13">
        <v>17328.23</v>
      </c>
    </row>
    <row r="720" spans="1:9" ht="15" customHeight="1" x14ac:dyDescent="0.25">
      <c r="A720" s="10">
        <v>11140</v>
      </c>
      <c r="B720" s="10" t="s">
        <v>1596</v>
      </c>
      <c r="C720" s="10" t="s">
        <v>1597</v>
      </c>
      <c r="D720" s="10" t="s">
        <v>164</v>
      </c>
      <c r="E720" s="10" t="s">
        <v>1528</v>
      </c>
      <c r="F720" s="11">
        <v>170</v>
      </c>
      <c r="G720" s="10" t="s">
        <v>13</v>
      </c>
      <c r="H720" s="12">
        <v>20264.59</v>
      </c>
      <c r="I720" s="13">
        <v>20264.59</v>
      </c>
    </row>
    <row r="721" spans="1:9" ht="15" customHeight="1" x14ac:dyDescent="0.25">
      <c r="A721" s="10">
        <v>11141</v>
      </c>
      <c r="B721" s="10" t="s">
        <v>1598</v>
      </c>
      <c r="C721" s="10" t="s">
        <v>1599</v>
      </c>
      <c r="D721" s="10" t="s">
        <v>164</v>
      </c>
      <c r="E721" s="10" t="s">
        <v>1531</v>
      </c>
      <c r="F721" s="11">
        <v>170</v>
      </c>
      <c r="G721" s="10" t="s">
        <v>451</v>
      </c>
      <c r="H721" s="12">
        <v>29933.27</v>
      </c>
      <c r="I721" s="13">
        <v>29933.27</v>
      </c>
    </row>
    <row r="722" spans="1:9" ht="15" customHeight="1" x14ac:dyDescent="0.25">
      <c r="A722" s="10">
        <v>11143</v>
      </c>
      <c r="B722" s="10" t="s">
        <v>1600</v>
      </c>
      <c r="C722" s="10" t="s">
        <v>1601</v>
      </c>
      <c r="D722" s="10" t="s">
        <v>164</v>
      </c>
      <c r="E722" s="10" t="s">
        <v>1534</v>
      </c>
      <c r="F722" s="11">
        <v>170</v>
      </c>
      <c r="G722" s="10" t="s">
        <v>451</v>
      </c>
      <c r="H722" s="12">
        <v>18993.189999999999</v>
      </c>
      <c r="I722" s="13">
        <v>18993.189999999999</v>
      </c>
    </row>
    <row r="723" spans="1:9" ht="15" customHeight="1" x14ac:dyDescent="0.25">
      <c r="A723" s="10">
        <v>11146</v>
      </c>
      <c r="B723" s="10" t="s">
        <v>1602</v>
      </c>
      <c r="C723" s="10" t="s">
        <v>1603</v>
      </c>
      <c r="D723" s="10" t="s">
        <v>164</v>
      </c>
      <c r="E723" s="10" t="s">
        <v>1604</v>
      </c>
      <c r="F723" s="11">
        <v>170</v>
      </c>
      <c r="G723" s="10" t="s">
        <v>13</v>
      </c>
      <c r="H723" s="12">
        <v>41229.58</v>
      </c>
      <c r="I723" s="13">
        <v>41229.58</v>
      </c>
    </row>
    <row r="724" spans="1:9" ht="15" customHeight="1" x14ac:dyDescent="0.25">
      <c r="A724" s="10">
        <v>11345</v>
      </c>
      <c r="B724" s="10" t="s">
        <v>1605</v>
      </c>
      <c r="C724" s="10" t="s">
        <v>1606</v>
      </c>
      <c r="D724" s="10" t="s">
        <v>24</v>
      </c>
      <c r="E724" s="10" t="s">
        <v>1607</v>
      </c>
      <c r="F724" s="11">
        <v>200</v>
      </c>
      <c r="G724" s="10" t="s">
        <v>13</v>
      </c>
      <c r="H724" s="12">
        <v>9660.76</v>
      </c>
      <c r="I724" s="13">
        <v>9660.76</v>
      </c>
    </row>
    <row r="725" spans="1:9" ht="15" customHeight="1" x14ac:dyDescent="0.25">
      <c r="A725" s="10">
        <v>11346</v>
      </c>
      <c r="B725" s="10" t="s">
        <v>1608</v>
      </c>
      <c r="C725" s="10" t="s">
        <v>1609</v>
      </c>
      <c r="D725" s="10" t="s">
        <v>1610</v>
      </c>
      <c r="E725" s="10" t="s">
        <v>1611</v>
      </c>
      <c r="F725" s="11">
        <v>200</v>
      </c>
      <c r="G725" s="10" t="s">
        <v>13</v>
      </c>
      <c r="H725" s="12">
        <v>12793.34</v>
      </c>
      <c r="I725" s="13">
        <v>12793.34</v>
      </c>
    </row>
    <row r="726" spans="1:9" ht="15" customHeight="1" x14ac:dyDescent="0.25">
      <c r="A726" s="10">
        <v>16000</v>
      </c>
      <c r="B726" s="10" t="s">
        <v>1612</v>
      </c>
      <c r="C726" s="10" t="s">
        <v>1613</v>
      </c>
      <c r="D726" s="10" t="s">
        <v>16</v>
      </c>
      <c r="E726" s="10" t="s">
        <v>17</v>
      </c>
      <c r="F726" s="11">
        <v>0.95</v>
      </c>
      <c r="G726" s="10" t="s">
        <v>13</v>
      </c>
      <c r="H726" s="12">
        <v>105.11</v>
      </c>
      <c r="I726" s="13">
        <f>H726*15</f>
        <v>1576.65</v>
      </c>
    </row>
    <row r="727" spans="1:9" ht="15" customHeight="1" x14ac:dyDescent="0.25">
      <c r="A727" s="10">
        <v>16001</v>
      </c>
      <c r="B727" s="10" t="s">
        <v>1614</v>
      </c>
      <c r="C727" s="10" t="s">
        <v>1615</v>
      </c>
      <c r="D727" s="10" t="s">
        <v>16</v>
      </c>
      <c r="E727" s="10" t="s">
        <v>17</v>
      </c>
      <c r="F727" s="11">
        <v>0.95</v>
      </c>
      <c r="G727" s="10" t="s">
        <v>18</v>
      </c>
      <c r="H727" s="12">
        <v>101.69</v>
      </c>
      <c r="I727" s="13">
        <f>H727*16</f>
        <v>1627.04</v>
      </c>
    </row>
    <row r="728" spans="1:9" ht="15" customHeight="1" x14ac:dyDescent="0.25">
      <c r="A728" s="10">
        <v>16002</v>
      </c>
      <c r="B728" s="10" t="s">
        <v>1616</v>
      </c>
      <c r="C728" s="10" t="s">
        <v>1617</v>
      </c>
      <c r="D728" s="10" t="s">
        <v>16</v>
      </c>
      <c r="E728" s="10" t="s">
        <v>17</v>
      </c>
      <c r="F728" s="11">
        <v>5</v>
      </c>
      <c r="G728" s="10" t="s">
        <v>13</v>
      </c>
      <c r="H728" s="12">
        <v>529.63</v>
      </c>
      <c r="I728" s="13">
        <f>H728*4</f>
        <v>2118.52</v>
      </c>
    </row>
    <row r="729" spans="1:9" ht="15" customHeight="1" x14ac:dyDescent="0.25">
      <c r="A729" s="10">
        <v>16003</v>
      </c>
      <c r="B729" s="10" t="s">
        <v>1618</v>
      </c>
      <c r="C729" s="10" t="s">
        <v>1619</v>
      </c>
      <c r="D729" s="10" t="s">
        <v>16</v>
      </c>
      <c r="E729" s="10" t="s">
        <v>17</v>
      </c>
      <c r="F729" s="11">
        <v>19</v>
      </c>
      <c r="G729" s="10" t="s">
        <v>18</v>
      </c>
      <c r="H729" s="12">
        <v>2010.21</v>
      </c>
      <c r="I729" s="13">
        <v>2010.21</v>
      </c>
    </row>
    <row r="730" spans="1:9" ht="15" customHeight="1" x14ac:dyDescent="0.25">
      <c r="A730" s="10">
        <v>16004</v>
      </c>
      <c r="B730" s="10" t="s">
        <v>1620</v>
      </c>
      <c r="C730" s="10" t="s">
        <v>1621</v>
      </c>
      <c r="D730" s="10" t="s">
        <v>16</v>
      </c>
      <c r="E730" s="10" t="s">
        <v>17</v>
      </c>
      <c r="F730" s="11">
        <v>200</v>
      </c>
      <c r="G730" s="10" t="s">
        <v>18</v>
      </c>
      <c r="H730" s="12">
        <v>21236.62</v>
      </c>
      <c r="I730" s="13">
        <v>21236.62</v>
      </c>
    </row>
    <row r="731" spans="1:9" ht="15" customHeight="1" x14ac:dyDescent="0.25">
      <c r="A731" s="10">
        <v>16005</v>
      </c>
      <c r="B731" s="10" t="s">
        <v>1622</v>
      </c>
      <c r="C731" s="10" t="s">
        <v>1623</v>
      </c>
      <c r="D731" s="10" t="s">
        <v>16</v>
      </c>
      <c r="E731" s="10" t="s">
        <v>17</v>
      </c>
      <c r="F731" s="11">
        <v>1</v>
      </c>
      <c r="G731" s="10" t="s">
        <v>18</v>
      </c>
      <c r="H731" s="12">
        <v>101.42</v>
      </c>
      <c r="I731" s="13">
        <f>H731*1000</f>
        <v>101420</v>
      </c>
    </row>
    <row r="732" spans="1:9" ht="15" customHeight="1" x14ac:dyDescent="0.25">
      <c r="A732" s="10">
        <v>16007</v>
      </c>
      <c r="B732" s="10" t="s">
        <v>1624</v>
      </c>
      <c r="C732" s="10" t="s">
        <v>1625</v>
      </c>
      <c r="D732" s="10" t="s">
        <v>16</v>
      </c>
      <c r="E732" s="10" t="s">
        <v>17</v>
      </c>
      <c r="F732" s="11">
        <v>0.95</v>
      </c>
      <c r="G732" s="10" t="s">
        <v>13</v>
      </c>
      <c r="H732" s="12">
        <v>96.11</v>
      </c>
      <c r="I732" s="13">
        <f>H732*16</f>
        <v>1537.76</v>
      </c>
    </row>
    <row r="733" spans="1:9" ht="15" customHeight="1" x14ac:dyDescent="0.25">
      <c r="A733" s="10">
        <v>16008</v>
      </c>
      <c r="B733" s="10" t="s">
        <v>1626</v>
      </c>
      <c r="C733" s="10" t="s">
        <v>1627</v>
      </c>
      <c r="D733" s="10" t="s">
        <v>16</v>
      </c>
      <c r="E733" s="10" t="s">
        <v>17</v>
      </c>
      <c r="F733" s="11">
        <v>19</v>
      </c>
      <c r="G733" s="10" t="s">
        <v>13</v>
      </c>
      <c r="H733" s="12">
        <v>2036.91</v>
      </c>
      <c r="I733" s="13">
        <v>2036.91</v>
      </c>
    </row>
    <row r="734" spans="1:9" ht="15" customHeight="1" x14ac:dyDescent="0.25">
      <c r="A734" s="10">
        <v>16009</v>
      </c>
      <c r="B734" s="10" t="s">
        <v>1628</v>
      </c>
      <c r="C734" s="10" t="s">
        <v>1629</v>
      </c>
      <c r="D734" s="10" t="s">
        <v>16</v>
      </c>
      <c r="E734" s="10" t="s">
        <v>17</v>
      </c>
      <c r="F734" s="11">
        <v>200</v>
      </c>
      <c r="G734" s="10" t="s">
        <v>13</v>
      </c>
      <c r="H734" s="12">
        <v>21512.19</v>
      </c>
      <c r="I734" s="13">
        <v>21512.19</v>
      </c>
    </row>
    <row r="735" spans="1:9" ht="15" customHeight="1" x14ac:dyDescent="0.25">
      <c r="A735" s="10">
        <v>16010</v>
      </c>
      <c r="B735" s="10" t="s">
        <v>1630</v>
      </c>
      <c r="C735" s="10" t="s">
        <v>1631</v>
      </c>
      <c r="D735" s="10" t="s">
        <v>16</v>
      </c>
      <c r="E735" s="10" t="s">
        <v>17</v>
      </c>
      <c r="F735" s="11">
        <v>1</v>
      </c>
      <c r="G735" s="10" t="s">
        <v>13</v>
      </c>
      <c r="H735" s="12">
        <v>99.33</v>
      </c>
      <c r="I735" s="13">
        <f>H735*1000</f>
        <v>99330</v>
      </c>
    </row>
    <row r="736" spans="1:9" ht="15" customHeight="1" x14ac:dyDescent="0.25">
      <c r="A736" s="10">
        <v>16011</v>
      </c>
      <c r="B736" s="10" t="s">
        <v>1632</v>
      </c>
      <c r="C736" s="10" t="s">
        <v>1633</v>
      </c>
      <c r="D736" s="10" t="s">
        <v>16</v>
      </c>
      <c r="E736" s="10" t="s">
        <v>28</v>
      </c>
      <c r="F736" s="11">
        <v>0.95</v>
      </c>
      <c r="G736" s="10" t="s">
        <v>13</v>
      </c>
      <c r="H736" s="12">
        <v>105.87</v>
      </c>
      <c r="I736" s="13">
        <f>H736*15</f>
        <v>1588.0500000000002</v>
      </c>
    </row>
    <row r="737" spans="1:9" ht="15" customHeight="1" x14ac:dyDescent="0.25">
      <c r="A737" s="10">
        <v>16012</v>
      </c>
      <c r="B737" s="10" t="s">
        <v>1634</v>
      </c>
      <c r="C737" s="10" t="s">
        <v>1635</v>
      </c>
      <c r="D737" s="10" t="s">
        <v>16</v>
      </c>
      <c r="E737" s="10" t="s">
        <v>28</v>
      </c>
      <c r="F737" s="11">
        <v>0.95</v>
      </c>
      <c r="G737" s="10" t="s">
        <v>13</v>
      </c>
      <c r="H737" s="12">
        <v>97.95</v>
      </c>
      <c r="I737" s="13">
        <f>H737*16</f>
        <v>1567.2</v>
      </c>
    </row>
    <row r="738" spans="1:9" ht="15" customHeight="1" x14ac:dyDescent="0.25">
      <c r="A738" s="10">
        <v>16013</v>
      </c>
      <c r="B738" s="10" t="s">
        <v>1636</v>
      </c>
      <c r="C738" s="10" t="s">
        <v>1637</v>
      </c>
      <c r="D738" s="10" t="s">
        <v>16</v>
      </c>
      <c r="E738" s="10" t="s">
        <v>28</v>
      </c>
      <c r="F738" s="11">
        <v>5</v>
      </c>
      <c r="G738" s="10" t="s">
        <v>18</v>
      </c>
      <c r="H738" s="12">
        <v>559.98</v>
      </c>
      <c r="I738" s="13">
        <f>H738*4</f>
        <v>2239.92</v>
      </c>
    </row>
    <row r="739" spans="1:9" ht="15" customHeight="1" x14ac:dyDescent="0.25">
      <c r="A739" s="10">
        <v>16014</v>
      </c>
      <c r="B739" s="10" t="s">
        <v>1638</v>
      </c>
      <c r="C739" s="10" t="s">
        <v>1639</v>
      </c>
      <c r="D739" s="10" t="s">
        <v>16</v>
      </c>
      <c r="E739" s="10" t="s">
        <v>28</v>
      </c>
      <c r="F739" s="11">
        <v>19</v>
      </c>
      <c r="G739" s="10" t="s">
        <v>13</v>
      </c>
      <c r="H739" s="12">
        <v>2088.8000000000002</v>
      </c>
      <c r="I739" s="13">
        <v>2088.8000000000002</v>
      </c>
    </row>
    <row r="740" spans="1:9" ht="15" customHeight="1" x14ac:dyDescent="0.25">
      <c r="A740" s="10">
        <v>16015</v>
      </c>
      <c r="B740" s="10" t="s">
        <v>1640</v>
      </c>
      <c r="C740" s="10" t="s">
        <v>1641</v>
      </c>
      <c r="D740" s="10" t="s">
        <v>16</v>
      </c>
      <c r="E740" s="10" t="s">
        <v>28</v>
      </c>
      <c r="F740" s="11">
        <v>200</v>
      </c>
      <c r="G740" s="10" t="s">
        <v>13</v>
      </c>
      <c r="H740" s="12">
        <v>21962.01</v>
      </c>
      <c r="I740" s="13">
        <v>21962.01</v>
      </c>
    </row>
    <row r="741" spans="1:9" ht="15" customHeight="1" x14ac:dyDescent="0.25">
      <c r="A741" s="10">
        <v>16016</v>
      </c>
      <c r="B741" s="10" t="s">
        <v>1642</v>
      </c>
      <c r="C741" s="10" t="s">
        <v>1643</v>
      </c>
      <c r="D741" s="10" t="s">
        <v>16</v>
      </c>
      <c r="E741" s="10" t="s">
        <v>28</v>
      </c>
      <c r="F741" s="11">
        <v>1</v>
      </c>
      <c r="G741" s="10" t="s">
        <v>13</v>
      </c>
      <c r="H741" s="12">
        <v>101.58</v>
      </c>
      <c r="I741" s="13">
        <f>H741*1000</f>
        <v>101580</v>
      </c>
    </row>
    <row r="742" spans="1:9" ht="15" customHeight="1" x14ac:dyDescent="0.25">
      <c r="A742" s="10">
        <v>16017</v>
      </c>
      <c r="B742" s="10" t="s">
        <v>1644</v>
      </c>
      <c r="C742" s="10" t="s">
        <v>1645</v>
      </c>
      <c r="D742" s="10" t="s">
        <v>16</v>
      </c>
      <c r="E742" s="10" t="s">
        <v>28</v>
      </c>
      <c r="F742" s="11">
        <v>0.95</v>
      </c>
      <c r="G742" s="10" t="s">
        <v>13</v>
      </c>
      <c r="H742" s="12">
        <v>98.31</v>
      </c>
      <c r="I742" s="13">
        <f>H742*16</f>
        <v>1572.96</v>
      </c>
    </row>
    <row r="743" spans="1:9" ht="15" customHeight="1" x14ac:dyDescent="0.25">
      <c r="A743" s="10">
        <v>16018</v>
      </c>
      <c r="B743" s="10" t="s">
        <v>1646</v>
      </c>
      <c r="C743" s="10" t="s">
        <v>1647</v>
      </c>
      <c r="D743" s="10" t="s">
        <v>16</v>
      </c>
      <c r="E743" s="10" t="s">
        <v>28</v>
      </c>
      <c r="F743" s="11">
        <v>5</v>
      </c>
      <c r="G743" s="10" t="s">
        <v>18</v>
      </c>
      <c r="H743" s="12">
        <v>562.1</v>
      </c>
      <c r="I743" s="13">
        <f>H743*4</f>
        <v>2248.4</v>
      </c>
    </row>
    <row r="744" spans="1:9" ht="15" customHeight="1" x14ac:dyDescent="0.25">
      <c r="A744" s="10">
        <v>16019</v>
      </c>
      <c r="B744" s="10" t="s">
        <v>1648</v>
      </c>
      <c r="C744" s="10" t="s">
        <v>1649</v>
      </c>
      <c r="D744" s="10" t="s">
        <v>16</v>
      </c>
      <c r="E744" s="10" t="s">
        <v>28</v>
      </c>
      <c r="F744" s="11">
        <v>19</v>
      </c>
      <c r="G744" s="10" t="s">
        <v>13</v>
      </c>
      <c r="H744" s="12">
        <v>2104.1999999999998</v>
      </c>
      <c r="I744" s="13">
        <v>2104.1999999999998</v>
      </c>
    </row>
    <row r="745" spans="1:9" ht="15" customHeight="1" x14ac:dyDescent="0.25">
      <c r="A745" s="10">
        <v>16020</v>
      </c>
      <c r="B745" s="10" t="s">
        <v>1650</v>
      </c>
      <c r="C745" s="10" t="s">
        <v>1651</v>
      </c>
      <c r="D745" s="10" t="s">
        <v>16</v>
      </c>
      <c r="E745" s="10" t="s">
        <v>28</v>
      </c>
      <c r="F745" s="11">
        <v>200</v>
      </c>
      <c r="G745" s="10" t="s">
        <v>13</v>
      </c>
      <c r="H745" s="12">
        <v>22124.03</v>
      </c>
      <c r="I745" s="13">
        <v>22124.03</v>
      </c>
    </row>
    <row r="746" spans="1:9" ht="15" customHeight="1" x14ac:dyDescent="0.25">
      <c r="A746" s="10">
        <v>16021</v>
      </c>
      <c r="B746" s="10" t="s">
        <v>1652</v>
      </c>
      <c r="C746" s="10" t="s">
        <v>1653</v>
      </c>
      <c r="D746" s="10" t="s">
        <v>16</v>
      </c>
      <c r="E746" s="10" t="s">
        <v>28</v>
      </c>
      <c r="F746" s="11">
        <v>1</v>
      </c>
      <c r="G746" s="10" t="s">
        <v>13</v>
      </c>
      <c r="H746" s="12">
        <v>102.4</v>
      </c>
      <c r="I746" s="13">
        <f>H746*1000</f>
        <v>102400</v>
      </c>
    </row>
    <row r="747" spans="1:9" ht="15" customHeight="1" x14ac:dyDescent="0.25">
      <c r="A747" s="10">
        <v>16022</v>
      </c>
      <c r="B747" s="10" t="s">
        <v>1654</v>
      </c>
      <c r="C747" s="10" t="s">
        <v>1655</v>
      </c>
      <c r="D747" s="10" t="s">
        <v>16</v>
      </c>
      <c r="E747" s="10" t="s">
        <v>28</v>
      </c>
      <c r="F747" s="11">
        <v>0.95</v>
      </c>
      <c r="G747" s="10" t="s">
        <v>13</v>
      </c>
      <c r="H747" s="12">
        <v>98.34</v>
      </c>
      <c r="I747" s="13">
        <f>H747*16</f>
        <v>1573.44</v>
      </c>
    </row>
    <row r="748" spans="1:9" ht="15" customHeight="1" x14ac:dyDescent="0.25">
      <c r="A748" s="10">
        <v>16023</v>
      </c>
      <c r="B748" s="10" t="s">
        <v>1656</v>
      </c>
      <c r="C748" s="10" t="s">
        <v>1657</v>
      </c>
      <c r="D748" s="10" t="s">
        <v>16</v>
      </c>
      <c r="E748" s="10" t="s">
        <v>28</v>
      </c>
      <c r="F748" s="11">
        <v>5</v>
      </c>
      <c r="G748" s="10" t="s">
        <v>18</v>
      </c>
      <c r="H748" s="12">
        <v>561.65</v>
      </c>
      <c r="I748" s="13">
        <f>H748*4</f>
        <v>2246.6</v>
      </c>
    </row>
    <row r="749" spans="1:9" ht="15" customHeight="1" x14ac:dyDescent="0.25">
      <c r="A749" s="10">
        <v>16024</v>
      </c>
      <c r="B749" s="10" t="s">
        <v>1658</v>
      </c>
      <c r="C749" s="10" t="s">
        <v>1659</v>
      </c>
      <c r="D749" s="10" t="s">
        <v>16</v>
      </c>
      <c r="E749" s="10" t="s">
        <v>28</v>
      </c>
      <c r="F749" s="11">
        <v>19</v>
      </c>
      <c r="G749" s="10" t="s">
        <v>13</v>
      </c>
      <c r="H749" s="12">
        <v>2104.9699999999998</v>
      </c>
      <c r="I749" s="13">
        <v>2104.9699999999998</v>
      </c>
    </row>
    <row r="750" spans="1:9" ht="15" customHeight="1" x14ac:dyDescent="0.25">
      <c r="A750" s="10">
        <v>16025</v>
      </c>
      <c r="B750" s="10" t="s">
        <v>1660</v>
      </c>
      <c r="C750" s="10" t="s">
        <v>1661</v>
      </c>
      <c r="D750" s="10" t="s">
        <v>16</v>
      </c>
      <c r="E750" s="10" t="s">
        <v>28</v>
      </c>
      <c r="F750" s="11">
        <v>200</v>
      </c>
      <c r="G750" s="10" t="s">
        <v>13</v>
      </c>
      <c r="H750" s="12">
        <v>22132.32</v>
      </c>
      <c r="I750" s="13">
        <v>22132.32</v>
      </c>
    </row>
    <row r="751" spans="1:9" ht="15" customHeight="1" x14ac:dyDescent="0.25">
      <c r="A751" s="10">
        <v>16027</v>
      </c>
      <c r="B751" s="10" t="s">
        <v>1662</v>
      </c>
      <c r="C751" s="10" t="s">
        <v>1663</v>
      </c>
      <c r="D751" s="10" t="s">
        <v>11</v>
      </c>
      <c r="E751" s="10" t="s">
        <v>1664</v>
      </c>
      <c r="F751" s="11">
        <v>1</v>
      </c>
      <c r="G751" s="10" t="s">
        <v>13</v>
      </c>
      <c r="H751" s="12">
        <v>83.48</v>
      </c>
      <c r="I751" s="13">
        <f>H751*1000</f>
        <v>83480</v>
      </c>
    </row>
    <row r="752" spans="1:9" ht="15" customHeight="1" x14ac:dyDescent="0.25">
      <c r="A752" s="10">
        <v>16028</v>
      </c>
      <c r="B752" s="10" t="s">
        <v>1665</v>
      </c>
      <c r="C752" s="10" t="s">
        <v>1666</v>
      </c>
      <c r="D752" s="10" t="s">
        <v>11</v>
      </c>
      <c r="E752" s="10" t="s">
        <v>1664</v>
      </c>
      <c r="F752" s="11">
        <v>3.7850000000000001</v>
      </c>
      <c r="G752" s="10" t="s">
        <v>18</v>
      </c>
      <c r="H752" s="12">
        <v>353.9</v>
      </c>
      <c r="I752" s="13">
        <f>H752*4</f>
        <v>1415.6</v>
      </c>
    </row>
    <row r="753" spans="1:9" ht="15" customHeight="1" x14ac:dyDescent="0.25">
      <c r="A753" s="10">
        <v>16029</v>
      </c>
      <c r="B753" s="10" t="s">
        <v>1667</v>
      </c>
      <c r="C753" s="10" t="s">
        <v>1668</v>
      </c>
      <c r="D753" s="10" t="s">
        <v>11</v>
      </c>
      <c r="E753" s="10" t="s">
        <v>1664</v>
      </c>
      <c r="F753" s="11">
        <v>200</v>
      </c>
      <c r="G753" s="10" t="s">
        <v>13</v>
      </c>
      <c r="H753" s="12">
        <v>17765.03</v>
      </c>
      <c r="I753" s="13">
        <v>17765.03</v>
      </c>
    </row>
    <row r="754" spans="1:9" ht="15" customHeight="1" x14ac:dyDescent="0.25">
      <c r="A754" s="10">
        <v>16030</v>
      </c>
      <c r="B754" s="10" t="s">
        <v>1669</v>
      </c>
      <c r="C754" s="10" t="s">
        <v>1670</v>
      </c>
      <c r="D754" s="10" t="s">
        <v>11</v>
      </c>
      <c r="E754" s="10" t="s">
        <v>55</v>
      </c>
      <c r="F754" s="11">
        <v>1</v>
      </c>
      <c r="G754" s="10" t="s">
        <v>13</v>
      </c>
      <c r="H754" s="12">
        <v>63.66</v>
      </c>
      <c r="I754" s="13">
        <f>H754*1000</f>
        <v>63660</v>
      </c>
    </row>
    <row r="755" spans="1:9" ht="15" customHeight="1" x14ac:dyDescent="0.25">
      <c r="A755" s="10">
        <v>16031</v>
      </c>
      <c r="B755" s="10" t="s">
        <v>1671</v>
      </c>
      <c r="C755" s="10" t="s">
        <v>1672</v>
      </c>
      <c r="D755" s="10" t="s">
        <v>11</v>
      </c>
      <c r="E755" s="10" t="s">
        <v>55</v>
      </c>
      <c r="F755" s="11">
        <v>0.95</v>
      </c>
      <c r="G755" s="10" t="s">
        <v>13</v>
      </c>
      <c r="H755" s="12">
        <v>66.459999999999994</v>
      </c>
      <c r="I755" s="13">
        <f>H755*16</f>
        <v>1063.3599999999999</v>
      </c>
    </row>
    <row r="756" spans="1:9" ht="15" customHeight="1" x14ac:dyDescent="0.25">
      <c r="A756" s="10">
        <v>16032</v>
      </c>
      <c r="B756" s="10" t="s">
        <v>1673</v>
      </c>
      <c r="C756" s="10" t="s">
        <v>1674</v>
      </c>
      <c r="D756" s="10" t="s">
        <v>11</v>
      </c>
      <c r="E756" s="10" t="s">
        <v>55</v>
      </c>
      <c r="F756" s="11">
        <v>3.7850000000000001</v>
      </c>
      <c r="G756" s="10" t="s">
        <v>13</v>
      </c>
      <c r="H756" s="12">
        <v>286.97000000000003</v>
      </c>
      <c r="I756" s="13">
        <f>H756*4</f>
        <v>1147.8800000000001</v>
      </c>
    </row>
    <row r="757" spans="1:9" ht="15" customHeight="1" x14ac:dyDescent="0.25">
      <c r="A757" s="10">
        <v>16033</v>
      </c>
      <c r="B757" s="10" t="s">
        <v>1675</v>
      </c>
      <c r="C757" s="10" t="s">
        <v>1676</v>
      </c>
      <c r="D757" s="10" t="s">
        <v>11</v>
      </c>
      <c r="E757" s="10" t="s">
        <v>55</v>
      </c>
      <c r="F757" s="11">
        <v>19</v>
      </c>
      <c r="G757" s="10" t="s">
        <v>13</v>
      </c>
      <c r="H757" s="12">
        <v>1361.22</v>
      </c>
      <c r="I757" s="13">
        <v>1361.22</v>
      </c>
    </row>
    <row r="758" spans="1:9" ht="15" customHeight="1" x14ac:dyDescent="0.25">
      <c r="A758" s="10">
        <v>16034</v>
      </c>
      <c r="B758" s="10" t="s">
        <v>1677</v>
      </c>
      <c r="C758" s="10" t="s">
        <v>1678</v>
      </c>
      <c r="D758" s="10" t="s">
        <v>11</v>
      </c>
      <c r="E758" s="10" t="s">
        <v>55</v>
      </c>
      <c r="F758" s="11">
        <v>200</v>
      </c>
      <c r="G758" s="10" t="s">
        <v>13</v>
      </c>
      <c r="H758" s="12">
        <v>13801.68</v>
      </c>
      <c r="I758" s="13">
        <v>13801.68</v>
      </c>
    </row>
    <row r="759" spans="1:9" ht="15" customHeight="1" x14ac:dyDescent="0.25">
      <c r="A759" s="10">
        <v>16036</v>
      </c>
      <c r="B759" s="10" t="s">
        <v>1679</v>
      </c>
      <c r="C759" s="10" t="s">
        <v>1680</v>
      </c>
      <c r="D759" s="10" t="s">
        <v>16</v>
      </c>
      <c r="E759" s="10" t="s">
        <v>1681</v>
      </c>
      <c r="F759" s="11">
        <v>0.95</v>
      </c>
      <c r="G759" s="10" t="s">
        <v>13</v>
      </c>
      <c r="H759" s="12">
        <v>136.80000000000001</v>
      </c>
      <c r="I759" s="13">
        <f>H759*15</f>
        <v>2052</v>
      </c>
    </row>
    <row r="760" spans="1:9" ht="15" customHeight="1" x14ac:dyDescent="0.25">
      <c r="A760" s="10">
        <v>16037</v>
      </c>
      <c r="B760" s="10" t="s">
        <v>1682</v>
      </c>
      <c r="C760" s="10" t="s">
        <v>1683</v>
      </c>
      <c r="D760" s="10" t="s">
        <v>16</v>
      </c>
      <c r="E760" s="10" t="s">
        <v>1681</v>
      </c>
      <c r="F760" s="11">
        <v>19</v>
      </c>
      <c r="G760" s="10" t="s">
        <v>18</v>
      </c>
      <c r="H760" s="12">
        <v>2668.96</v>
      </c>
      <c r="I760" s="13">
        <v>2668.96</v>
      </c>
    </row>
    <row r="761" spans="1:9" ht="15" customHeight="1" x14ac:dyDescent="0.25">
      <c r="A761" s="10">
        <v>16038</v>
      </c>
      <c r="B761" s="10" t="s">
        <v>1684</v>
      </c>
      <c r="C761" s="10" t="s">
        <v>1685</v>
      </c>
      <c r="D761" s="10" t="s">
        <v>16</v>
      </c>
      <c r="E761" s="10" t="s">
        <v>1681</v>
      </c>
      <c r="F761" s="11">
        <v>200</v>
      </c>
      <c r="G761" s="10" t="s">
        <v>18</v>
      </c>
      <c r="H761" s="12">
        <v>27621.47</v>
      </c>
      <c r="I761" s="13">
        <v>27621.47</v>
      </c>
    </row>
    <row r="762" spans="1:9" ht="15" customHeight="1" x14ac:dyDescent="0.25">
      <c r="A762" s="10">
        <v>16040</v>
      </c>
      <c r="B762" s="10" t="s">
        <v>1686</v>
      </c>
      <c r="C762" s="10" t="s">
        <v>1687</v>
      </c>
      <c r="D762" s="10" t="s">
        <v>16</v>
      </c>
      <c r="E762" s="10" t="s">
        <v>1688</v>
      </c>
      <c r="F762" s="11">
        <v>0.95</v>
      </c>
      <c r="G762" s="10" t="s">
        <v>13</v>
      </c>
      <c r="H762" s="12">
        <v>167.78</v>
      </c>
      <c r="I762" s="13">
        <f>H762*15</f>
        <v>2516.6999999999998</v>
      </c>
    </row>
    <row r="763" spans="1:9" ht="15" customHeight="1" x14ac:dyDescent="0.25">
      <c r="A763" s="10">
        <v>16041</v>
      </c>
      <c r="B763" s="10" t="s">
        <v>1689</v>
      </c>
      <c r="C763" s="10" t="s">
        <v>1690</v>
      </c>
      <c r="D763" s="10" t="s">
        <v>16</v>
      </c>
      <c r="E763" s="10" t="s">
        <v>1681</v>
      </c>
      <c r="F763" s="11">
        <v>19</v>
      </c>
      <c r="G763" s="10" t="s">
        <v>18</v>
      </c>
      <c r="H763" s="12">
        <v>3065.86</v>
      </c>
      <c r="I763" s="13">
        <v>3065.86</v>
      </c>
    </row>
    <row r="764" spans="1:9" ht="15" customHeight="1" x14ac:dyDescent="0.25">
      <c r="A764" s="10">
        <v>16042</v>
      </c>
      <c r="B764" s="10" t="s">
        <v>1691</v>
      </c>
      <c r="C764" s="10" t="s">
        <v>1692</v>
      </c>
      <c r="D764" s="10" t="s">
        <v>16</v>
      </c>
      <c r="E764" s="10" t="s">
        <v>1681</v>
      </c>
      <c r="F764" s="11">
        <v>200</v>
      </c>
      <c r="G764" s="10" t="s">
        <v>18</v>
      </c>
      <c r="H764" s="12">
        <v>32126.68</v>
      </c>
      <c r="I764" s="13">
        <v>32126.68</v>
      </c>
    </row>
    <row r="765" spans="1:9" ht="15" customHeight="1" x14ac:dyDescent="0.25">
      <c r="A765" s="10">
        <v>16044</v>
      </c>
      <c r="B765" s="10" t="s">
        <v>1693</v>
      </c>
      <c r="C765" s="10" t="s">
        <v>1694</v>
      </c>
      <c r="D765" s="10" t="s">
        <v>16</v>
      </c>
      <c r="E765" s="10" t="s">
        <v>1681</v>
      </c>
      <c r="F765" s="11">
        <v>0.95</v>
      </c>
      <c r="G765" s="10" t="s">
        <v>18</v>
      </c>
      <c r="H765" s="12">
        <v>158.71</v>
      </c>
      <c r="I765" s="13">
        <f>H765*15</f>
        <v>2380.65</v>
      </c>
    </row>
    <row r="766" spans="1:9" ht="15" customHeight="1" x14ac:dyDescent="0.25">
      <c r="A766" s="10">
        <v>16045</v>
      </c>
      <c r="B766" s="10" t="s">
        <v>1695</v>
      </c>
      <c r="C766" s="10" t="s">
        <v>1696</v>
      </c>
      <c r="D766" s="10" t="s">
        <v>16</v>
      </c>
      <c r="E766" s="10" t="s">
        <v>1681</v>
      </c>
      <c r="F766" s="11">
        <v>19</v>
      </c>
      <c r="G766" s="10" t="s">
        <v>18</v>
      </c>
      <c r="H766" s="12">
        <v>2936.23</v>
      </c>
      <c r="I766" s="13">
        <v>2936.23</v>
      </c>
    </row>
    <row r="767" spans="1:9" ht="15" customHeight="1" x14ac:dyDescent="0.25">
      <c r="A767" s="10">
        <v>16046</v>
      </c>
      <c r="B767" s="10" t="s">
        <v>1697</v>
      </c>
      <c r="C767" s="10" t="s">
        <v>1698</v>
      </c>
      <c r="D767" s="10" t="s">
        <v>16</v>
      </c>
      <c r="E767" s="10" t="s">
        <v>1681</v>
      </c>
      <c r="F767" s="11">
        <v>200</v>
      </c>
      <c r="G767" s="10" t="s">
        <v>18</v>
      </c>
      <c r="H767" s="12">
        <v>30295.17</v>
      </c>
      <c r="I767" s="13">
        <v>30295.17</v>
      </c>
    </row>
    <row r="768" spans="1:9" ht="15" customHeight="1" x14ac:dyDescent="0.25">
      <c r="A768" s="10">
        <v>16048</v>
      </c>
      <c r="B768" s="10" t="s">
        <v>1699</v>
      </c>
      <c r="C768" s="10" t="s">
        <v>1700</v>
      </c>
      <c r="D768" s="10" t="s">
        <v>16</v>
      </c>
      <c r="E768" s="10" t="s">
        <v>71</v>
      </c>
      <c r="F768" s="11">
        <v>0.95</v>
      </c>
      <c r="G768" s="10" t="s">
        <v>13</v>
      </c>
      <c r="H768" s="12">
        <v>122.61</v>
      </c>
      <c r="I768" s="13">
        <f>H768*15</f>
        <v>1839.15</v>
      </c>
    </row>
    <row r="769" spans="1:9" ht="15" customHeight="1" x14ac:dyDescent="0.25">
      <c r="A769" s="10">
        <v>16049</v>
      </c>
      <c r="B769" s="10" t="s">
        <v>1701</v>
      </c>
      <c r="C769" s="10" t="s">
        <v>1702</v>
      </c>
      <c r="D769" s="10" t="s">
        <v>16</v>
      </c>
      <c r="E769" s="10" t="s">
        <v>71</v>
      </c>
      <c r="F769" s="11">
        <v>5</v>
      </c>
      <c r="G769" s="10" t="s">
        <v>18</v>
      </c>
      <c r="H769" s="12">
        <v>646.82000000000005</v>
      </c>
      <c r="I769" s="13">
        <f>H769*4</f>
        <v>2587.2800000000002</v>
      </c>
    </row>
    <row r="770" spans="1:9" ht="15" customHeight="1" x14ac:dyDescent="0.25">
      <c r="A770" s="10">
        <v>16050</v>
      </c>
      <c r="B770" s="10" t="s">
        <v>1703</v>
      </c>
      <c r="C770" s="10" t="s">
        <v>1704</v>
      </c>
      <c r="D770" s="10" t="s">
        <v>16</v>
      </c>
      <c r="E770" s="10" t="s">
        <v>71</v>
      </c>
      <c r="F770" s="11">
        <v>19</v>
      </c>
      <c r="G770" s="10" t="s">
        <v>18</v>
      </c>
      <c r="H770" s="12">
        <v>2391.6</v>
      </c>
      <c r="I770" s="13">
        <v>2391.6</v>
      </c>
    </row>
    <row r="771" spans="1:9" ht="15" customHeight="1" x14ac:dyDescent="0.25">
      <c r="A771" s="10">
        <v>16051</v>
      </c>
      <c r="B771" s="10" t="s">
        <v>1705</v>
      </c>
      <c r="C771" s="10" t="s">
        <v>1706</v>
      </c>
      <c r="D771" s="10" t="s">
        <v>16</v>
      </c>
      <c r="E771" s="10" t="s">
        <v>71</v>
      </c>
      <c r="F771" s="11">
        <v>200</v>
      </c>
      <c r="G771" s="10" t="s">
        <v>13</v>
      </c>
      <c r="H771" s="12">
        <v>25250.05</v>
      </c>
      <c r="I771" s="13">
        <v>25250.05</v>
      </c>
    </row>
    <row r="772" spans="1:9" ht="15" customHeight="1" x14ac:dyDescent="0.25">
      <c r="A772" s="10">
        <v>16053</v>
      </c>
      <c r="B772" s="10" t="s">
        <v>1707</v>
      </c>
      <c r="C772" s="10" t="s">
        <v>1708</v>
      </c>
      <c r="D772" s="10" t="s">
        <v>16</v>
      </c>
      <c r="E772" s="10" t="s">
        <v>71</v>
      </c>
      <c r="F772" s="11">
        <v>0.95</v>
      </c>
      <c r="G772" s="10" t="s">
        <v>18</v>
      </c>
      <c r="H772" s="12">
        <v>114.44</v>
      </c>
      <c r="I772" s="13">
        <f>H772*15</f>
        <v>1716.6</v>
      </c>
    </row>
    <row r="773" spans="1:9" ht="15" customHeight="1" x14ac:dyDescent="0.25">
      <c r="A773" s="10">
        <v>16054</v>
      </c>
      <c r="B773" s="10" t="s">
        <v>1709</v>
      </c>
      <c r="C773" s="10" t="s">
        <v>1710</v>
      </c>
      <c r="D773" s="10" t="s">
        <v>16</v>
      </c>
      <c r="E773" s="10" t="s">
        <v>71</v>
      </c>
      <c r="F773" s="11">
        <v>5</v>
      </c>
      <c r="G773" s="10" t="s">
        <v>13</v>
      </c>
      <c r="H773" s="12">
        <v>603.79</v>
      </c>
      <c r="I773" s="13">
        <f>H773*4</f>
        <v>2415.16</v>
      </c>
    </row>
    <row r="774" spans="1:9" ht="15" customHeight="1" x14ac:dyDescent="0.25">
      <c r="A774" s="10">
        <v>16058</v>
      </c>
      <c r="B774" s="10" t="s">
        <v>1711</v>
      </c>
      <c r="C774" s="10" t="s">
        <v>1712</v>
      </c>
      <c r="D774" s="10" t="s">
        <v>16</v>
      </c>
      <c r="E774" s="10" t="s">
        <v>71</v>
      </c>
      <c r="F774" s="11">
        <v>0.95</v>
      </c>
      <c r="G774" s="10" t="s">
        <v>18</v>
      </c>
      <c r="H774" s="12">
        <v>107.78</v>
      </c>
      <c r="I774" s="13">
        <f>H774*15</f>
        <v>1616.7</v>
      </c>
    </row>
    <row r="775" spans="1:9" ht="15" customHeight="1" x14ac:dyDescent="0.25">
      <c r="A775" s="10">
        <v>16059</v>
      </c>
      <c r="B775" s="10" t="s">
        <v>1713</v>
      </c>
      <c r="C775" s="10" t="s">
        <v>1714</v>
      </c>
      <c r="D775" s="10" t="s">
        <v>16</v>
      </c>
      <c r="E775" s="10" t="s">
        <v>71</v>
      </c>
      <c r="F775" s="11">
        <v>5</v>
      </c>
      <c r="G775" s="10" t="s">
        <v>18</v>
      </c>
      <c r="H775" s="12">
        <v>568.14</v>
      </c>
      <c r="I775" s="13">
        <f>H775*4</f>
        <v>2272.56</v>
      </c>
    </row>
    <row r="776" spans="1:9" ht="15" customHeight="1" x14ac:dyDescent="0.25">
      <c r="A776" s="10">
        <v>16061</v>
      </c>
      <c r="B776" s="10" t="s">
        <v>1715</v>
      </c>
      <c r="C776" s="10" t="s">
        <v>1716</v>
      </c>
      <c r="D776" s="10" t="s">
        <v>16</v>
      </c>
      <c r="E776" s="10" t="s">
        <v>71</v>
      </c>
      <c r="F776" s="11">
        <v>200</v>
      </c>
      <c r="G776" s="10" t="s">
        <v>18</v>
      </c>
      <c r="H776" s="12">
        <v>21669.37</v>
      </c>
      <c r="I776" s="13">
        <v>21669.37</v>
      </c>
    </row>
    <row r="777" spans="1:9" ht="15" customHeight="1" x14ac:dyDescent="0.25">
      <c r="A777" s="10">
        <v>16063</v>
      </c>
      <c r="B777" s="10" t="s">
        <v>1717</v>
      </c>
      <c r="C777" s="10" t="s">
        <v>1718</v>
      </c>
      <c r="D777" s="10" t="s">
        <v>16</v>
      </c>
      <c r="E777" s="10" t="s">
        <v>71</v>
      </c>
      <c r="F777" s="11">
        <v>0.95</v>
      </c>
      <c r="G777" s="10" t="s">
        <v>18</v>
      </c>
      <c r="H777" s="12">
        <v>104.02</v>
      </c>
      <c r="I777" s="13">
        <f>H777*15</f>
        <v>1560.3</v>
      </c>
    </row>
    <row r="778" spans="1:9" ht="15" customHeight="1" x14ac:dyDescent="0.25">
      <c r="A778" s="10">
        <v>16064</v>
      </c>
      <c r="B778" s="10" t="s">
        <v>1719</v>
      </c>
      <c r="C778" s="10" t="s">
        <v>1720</v>
      </c>
      <c r="D778" s="10" t="s">
        <v>16</v>
      </c>
      <c r="E778" s="10" t="s">
        <v>71</v>
      </c>
      <c r="F778" s="11">
        <v>5</v>
      </c>
      <c r="G778" s="10" t="s">
        <v>18</v>
      </c>
      <c r="H778" s="12">
        <v>548.75</v>
      </c>
      <c r="I778" s="13">
        <f>H778*4</f>
        <v>2195</v>
      </c>
    </row>
    <row r="779" spans="1:9" ht="15" customHeight="1" x14ac:dyDescent="0.25">
      <c r="A779" s="10">
        <v>16065</v>
      </c>
      <c r="B779" s="10" t="s">
        <v>1721</v>
      </c>
      <c r="C779" s="10" t="s">
        <v>1722</v>
      </c>
      <c r="D779" s="10" t="s">
        <v>16</v>
      </c>
      <c r="E779" s="10" t="s">
        <v>235</v>
      </c>
      <c r="F779" s="11">
        <v>19</v>
      </c>
      <c r="G779" s="10" t="s">
        <v>18</v>
      </c>
      <c r="H779" s="12">
        <v>1985.51</v>
      </c>
      <c r="I779" s="13">
        <v>1985.51</v>
      </c>
    </row>
    <row r="780" spans="1:9" ht="15" customHeight="1" x14ac:dyDescent="0.25">
      <c r="A780" s="10">
        <v>16069</v>
      </c>
      <c r="B780" s="10" t="s">
        <v>1723</v>
      </c>
      <c r="C780" s="10" t="s">
        <v>1724</v>
      </c>
      <c r="D780" s="10" t="s">
        <v>16</v>
      </c>
      <c r="E780" s="10" t="s">
        <v>1725</v>
      </c>
      <c r="F780" s="11">
        <v>5</v>
      </c>
      <c r="G780" s="10" t="s">
        <v>13</v>
      </c>
      <c r="H780" s="12">
        <v>653.75</v>
      </c>
      <c r="I780" s="13">
        <f>H780*4</f>
        <v>2615</v>
      </c>
    </row>
    <row r="781" spans="1:9" ht="15" customHeight="1" x14ac:dyDescent="0.25">
      <c r="A781" s="10">
        <v>16070</v>
      </c>
      <c r="B781" s="10" t="s">
        <v>1726</v>
      </c>
      <c r="C781" s="10" t="s">
        <v>1727</v>
      </c>
      <c r="D781" s="10" t="s">
        <v>16</v>
      </c>
      <c r="E781" s="10" t="s">
        <v>1725</v>
      </c>
      <c r="F781" s="11">
        <v>19</v>
      </c>
      <c r="G781" s="10" t="s">
        <v>13</v>
      </c>
      <c r="H781" s="12">
        <v>2415.38</v>
      </c>
      <c r="I781" s="13">
        <v>2415.38</v>
      </c>
    </row>
    <row r="782" spans="1:9" ht="15" customHeight="1" x14ac:dyDescent="0.25">
      <c r="A782" s="10">
        <v>16071</v>
      </c>
      <c r="B782" s="10" t="s">
        <v>1728</v>
      </c>
      <c r="C782" s="10" t="s">
        <v>1729</v>
      </c>
      <c r="D782" s="10" t="s">
        <v>16</v>
      </c>
      <c r="E782" s="10" t="s">
        <v>1725</v>
      </c>
      <c r="F782" s="11">
        <v>200</v>
      </c>
      <c r="G782" s="10" t="s">
        <v>18</v>
      </c>
      <c r="H782" s="12">
        <v>25496.400000000001</v>
      </c>
      <c r="I782" s="13">
        <v>25496.400000000001</v>
      </c>
    </row>
    <row r="783" spans="1:9" ht="15" customHeight="1" x14ac:dyDescent="0.25">
      <c r="A783" s="10">
        <v>16076</v>
      </c>
      <c r="B783" s="10" t="s">
        <v>1730</v>
      </c>
      <c r="C783" s="10" t="s">
        <v>1731</v>
      </c>
      <c r="D783" s="10" t="s">
        <v>58</v>
      </c>
      <c r="E783" s="10" t="s">
        <v>320</v>
      </c>
      <c r="F783" s="11">
        <v>0.95</v>
      </c>
      <c r="G783" s="10" t="s">
        <v>18</v>
      </c>
      <c r="H783" s="12">
        <v>87.37</v>
      </c>
      <c r="I783" s="13">
        <f>H783*16</f>
        <v>1397.92</v>
      </c>
    </row>
    <row r="784" spans="1:9" ht="15" customHeight="1" x14ac:dyDescent="0.25">
      <c r="A784" s="10">
        <v>16077</v>
      </c>
      <c r="B784" s="10" t="s">
        <v>1732</v>
      </c>
      <c r="C784" s="10" t="s">
        <v>1733</v>
      </c>
      <c r="D784" s="10" t="s">
        <v>58</v>
      </c>
      <c r="E784" s="10" t="s">
        <v>59</v>
      </c>
      <c r="F784" s="11">
        <v>0.95</v>
      </c>
      <c r="G784" s="10" t="s">
        <v>13</v>
      </c>
      <c r="H784" s="12">
        <v>83.83</v>
      </c>
      <c r="I784" s="13">
        <f>H784*16</f>
        <v>1341.28</v>
      </c>
    </row>
    <row r="785" spans="1:9" ht="15" customHeight="1" x14ac:dyDescent="0.25">
      <c r="A785" s="10">
        <v>16078</v>
      </c>
      <c r="B785" s="10" t="s">
        <v>1734</v>
      </c>
      <c r="C785" s="10" t="s">
        <v>1735</v>
      </c>
      <c r="D785" s="10" t="s">
        <v>58</v>
      </c>
      <c r="E785" s="10" t="s">
        <v>59</v>
      </c>
      <c r="F785" s="11">
        <v>0.95</v>
      </c>
      <c r="G785" s="10" t="s">
        <v>18</v>
      </c>
      <c r="H785" s="12">
        <v>81.900000000000006</v>
      </c>
      <c r="I785" s="13">
        <f>H785*16</f>
        <v>1310.4000000000001</v>
      </c>
    </row>
    <row r="786" spans="1:9" ht="15" customHeight="1" x14ac:dyDescent="0.25">
      <c r="A786" s="10">
        <v>16081</v>
      </c>
      <c r="B786" s="10" t="s">
        <v>1736</v>
      </c>
      <c r="C786" s="10" t="s">
        <v>1737</v>
      </c>
      <c r="D786" s="10" t="s">
        <v>11</v>
      </c>
      <c r="E786" s="10" t="s">
        <v>55</v>
      </c>
      <c r="F786" s="11">
        <v>3.7850000000000001</v>
      </c>
      <c r="G786" s="10" t="s">
        <v>13</v>
      </c>
      <c r="H786" s="12">
        <v>263.70999999999998</v>
      </c>
      <c r="I786" s="13">
        <f>H786*4</f>
        <v>1054.8399999999999</v>
      </c>
    </row>
    <row r="787" spans="1:9" ht="15" customHeight="1" x14ac:dyDescent="0.25">
      <c r="A787" s="10">
        <v>16082</v>
      </c>
      <c r="B787" s="10" t="s">
        <v>1738</v>
      </c>
      <c r="C787" s="10" t="s">
        <v>1739</v>
      </c>
      <c r="D787" s="10" t="s">
        <v>11</v>
      </c>
      <c r="E787" s="10" t="s">
        <v>21</v>
      </c>
      <c r="F787" s="11">
        <v>3.7850000000000001</v>
      </c>
      <c r="G787" s="10" t="s">
        <v>13</v>
      </c>
      <c r="H787" s="12">
        <v>215.22</v>
      </c>
      <c r="I787" s="13">
        <f>H787*4</f>
        <v>860.88</v>
      </c>
    </row>
    <row r="788" spans="1:9" ht="15" customHeight="1" x14ac:dyDescent="0.25">
      <c r="A788" s="10">
        <v>16083</v>
      </c>
      <c r="B788" s="10" t="s">
        <v>1740</v>
      </c>
      <c r="C788" s="10" t="s">
        <v>1741</v>
      </c>
      <c r="D788" s="10" t="s">
        <v>11</v>
      </c>
      <c r="E788" s="10" t="s">
        <v>12</v>
      </c>
      <c r="F788" s="11">
        <v>3.7850000000000001</v>
      </c>
      <c r="G788" s="10" t="s">
        <v>13</v>
      </c>
      <c r="H788" s="12">
        <v>174.2</v>
      </c>
      <c r="I788" s="13">
        <f>H788*4</f>
        <v>696.8</v>
      </c>
    </row>
    <row r="789" spans="1:9" ht="15" customHeight="1" x14ac:dyDescent="0.25">
      <c r="A789" s="10">
        <v>16088</v>
      </c>
      <c r="B789" s="10" t="s">
        <v>1742</v>
      </c>
      <c r="C789" s="10" t="s">
        <v>1743</v>
      </c>
      <c r="D789" s="10" t="s">
        <v>16</v>
      </c>
      <c r="E789" s="10" t="s">
        <v>1681</v>
      </c>
      <c r="F789" s="11">
        <v>0.95</v>
      </c>
      <c r="G789" s="10" t="s">
        <v>18</v>
      </c>
      <c r="H789" s="12">
        <v>138.13999999999999</v>
      </c>
      <c r="I789" s="13">
        <f>H789*15</f>
        <v>2072.1</v>
      </c>
    </row>
    <row r="790" spans="1:9" ht="15" customHeight="1" x14ac:dyDescent="0.25">
      <c r="A790" s="10">
        <v>16104</v>
      </c>
      <c r="B790" s="10" t="s">
        <v>1744</v>
      </c>
      <c r="C790" s="10" t="s">
        <v>1745</v>
      </c>
      <c r="D790" s="10" t="s">
        <v>58</v>
      </c>
      <c r="E790" s="10" t="s">
        <v>320</v>
      </c>
      <c r="F790" s="11">
        <v>4</v>
      </c>
      <c r="G790" s="10" t="s">
        <v>18</v>
      </c>
      <c r="H790" s="12">
        <v>359.55</v>
      </c>
      <c r="I790" s="13">
        <f>H790*4</f>
        <v>1438.2</v>
      </c>
    </row>
    <row r="791" spans="1:9" ht="15" customHeight="1" x14ac:dyDescent="0.25">
      <c r="A791" s="10">
        <v>16106</v>
      </c>
      <c r="B791" s="10" t="s">
        <v>1746</v>
      </c>
      <c r="C791" s="10" t="s">
        <v>1747</v>
      </c>
      <c r="D791" s="10" t="s">
        <v>58</v>
      </c>
      <c r="E791" s="10" t="s">
        <v>59</v>
      </c>
      <c r="F791" s="11">
        <v>4</v>
      </c>
      <c r="G791" s="10" t="s">
        <v>13</v>
      </c>
      <c r="H791" s="12">
        <v>349.78</v>
      </c>
      <c r="I791" s="13">
        <f>H791*4</f>
        <v>1399.12</v>
      </c>
    </row>
    <row r="792" spans="1:9" ht="15" customHeight="1" x14ac:dyDescent="0.25">
      <c r="A792" s="10">
        <v>16110</v>
      </c>
      <c r="B792" s="10" t="s">
        <v>1748</v>
      </c>
      <c r="C792" s="10" t="s">
        <v>1749</v>
      </c>
      <c r="D792" s="10" t="s">
        <v>16</v>
      </c>
      <c r="E792" s="10" t="s">
        <v>254</v>
      </c>
      <c r="F792" s="11">
        <v>0.95</v>
      </c>
      <c r="G792" s="10" t="s">
        <v>13</v>
      </c>
      <c r="H792" s="12">
        <v>118.61</v>
      </c>
      <c r="I792" s="13">
        <f>H792*15</f>
        <v>1779.15</v>
      </c>
    </row>
    <row r="793" spans="1:9" ht="15" customHeight="1" x14ac:dyDescent="0.25">
      <c r="A793" s="10">
        <v>16111</v>
      </c>
      <c r="B793" s="10" t="s">
        <v>1750</v>
      </c>
      <c r="C793" s="10" t="s">
        <v>1751</v>
      </c>
      <c r="D793" s="10" t="s">
        <v>16</v>
      </c>
      <c r="E793" s="10" t="s">
        <v>254</v>
      </c>
      <c r="F793" s="11">
        <v>0.95</v>
      </c>
      <c r="G793" s="10" t="s">
        <v>13</v>
      </c>
      <c r="H793" s="12">
        <v>140.33000000000001</v>
      </c>
      <c r="I793" s="13">
        <f>H793*15</f>
        <v>2104.9500000000003</v>
      </c>
    </row>
    <row r="794" spans="1:9" ht="15" customHeight="1" x14ac:dyDescent="0.25">
      <c r="A794" s="10">
        <v>16112</v>
      </c>
      <c r="B794" s="10" t="s">
        <v>1752</v>
      </c>
      <c r="C794" s="10" t="s">
        <v>1753</v>
      </c>
      <c r="D794" s="10" t="s">
        <v>16</v>
      </c>
      <c r="E794" s="10" t="s">
        <v>254</v>
      </c>
      <c r="F794" s="11">
        <v>0.95</v>
      </c>
      <c r="G794" s="10" t="s">
        <v>13</v>
      </c>
      <c r="H794" s="12">
        <v>109.34</v>
      </c>
      <c r="I794" s="13">
        <f>H794*15</f>
        <v>1640.1000000000001</v>
      </c>
    </row>
    <row r="795" spans="1:9" ht="15" customHeight="1" x14ac:dyDescent="0.25">
      <c r="A795" s="10">
        <v>16113</v>
      </c>
      <c r="B795" s="10" t="s">
        <v>1754</v>
      </c>
      <c r="C795" s="10" t="s">
        <v>1755</v>
      </c>
      <c r="D795" s="10" t="s">
        <v>16</v>
      </c>
      <c r="E795" s="10" t="s">
        <v>114</v>
      </c>
      <c r="F795" s="11">
        <v>0.95</v>
      </c>
      <c r="G795" s="10" t="s">
        <v>13</v>
      </c>
      <c r="H795" s="12">
        <v>113.38</v>
      </c>
      <c r="I795" s="13">
        <f>H795*15</f>
        <v>1700.6999999999998</v>
      </c>
    </row>
    <row r="796" spans="1:9" ht="15" customHeight="1" x14ac:dyDescent="0.25">
      <c r="A796" s="10">
        <v>16115</v>
      </c>
      <c r="B796" s="10" t="s">
        <v>1756</v>
      </c>
      <c r="C796" s="10" t="s">
        <v>1757</v>
      </c>
      <c r="D796" s="10" t="s">
        <v>16</v>
      </c>
      <c r="E796" s="10" t="s">
        <v>254</v>
      </c>
      <c r="F796" s="11">
        <v>200</v>
      </c>
      <c r="G796" s="10" t="s">
        <v>13</v>
      </c>
      <c r="H796" s="12">
        <v>24141.11</v>
      </c>
      <c r="I796" s="13">
        <v>24141.11</v>
      </c>
    </row>
    <row r="797" spans="1:9" ht="15" customHeight="1" x14ac:dyDescent="0.25">
      <c r="A797" s="10">
        <v>16116</v>
      </c>
      <c r="B797" s="10" t="s">
        <v>1758</v>
      </c>
      <c r="C797" s="10" t="s">
        <v>1759</v>
      </c>
      <c r="D797" s="10" t="s">
        <v>16</v>
      </c>
      <c r="E797" s="10" t="s">
        <v>254</v>
      </c>
      <c r="F797" s="11">
        <v>19</v>
      </c>
      <c r="G797" s="10" t="s">
        <v>13</v>
      </c>
      <c r="H797" s="12">
        <v>2741.03</v>
      </c>
      <c r="I797" s="13">
        <v>2741.03</v>
      </c>
    </row>
    <row r="798" spans="1:9" ht="15" customHeight="1" x14ac:dyDescent="0.25">
      <c r="A798" s="10">
        <v>16117</v>
      </c>
      <c r="B798" s="10" t="s">
        <v>1760</v>
      </c>
      <c r="C798" s="10" t="s">
        <v>1761</v>
      </c>
      <c r="D798" s="10" t="s">
        <v>16</v>
      </c>
      <c r="E798" s="10" t="s">
        <v>254</v>
      </c>
      <c r="F798" s="11">
        <v>200</v>
      </c>
      <c r="G798" s="10" t="s">
        <v>13</v>
      </c>
      <c r="H798" s="12">
        <v>28937.119999999999</v>
      </c>
      <c r="I798" s="13">
        <v>28937.119999999999</v>
      </c>
    </row>
    <row r="799" spans="1:9" ht="15" customHeight="1" x14ac:dyDescent="0.25">
      <c r="A799" s="10">
        <v>16118</v>
      </c>
      <c r="B799" s="10" t="s">
        <v>1762</v>
      </c>
      <c r="C799" s="10" t="s">
        <v>1763</v>
      </c>
      <c r="D799" s="10" t="s">
        <v>16</v>
      </c>
      <c r="E799" s="10" t="s">
        <v>254</v>
      </c>
      <c r="F799" s="11">
        <v>19</v>
      </c>
      <c r="G799" s="10" t="s">
        <v>13</v>
      </c>
      <c r="H799" s="12">
        <v>2741.03</v>
      </c>
      <c r="I799" s="13">
        <v>2741.03</v>
      </c>
    </row>
    <row r="800" spans="1:9" ht="15" customHeight="1" x14ac:dyDescent="0.25">
      <c r="A800" s="10">
        <v>16119</v>
      </c>
      <c r="B800" s="10" t="s">
        <v>1764</v>
      </c>
      <c r="C800" s="10" t="s">
        <v>1765</v>
      </c>
      <c r="D800" s="10" t="s">
        <v>16</v>
      </c>
      <c r="E800" s="10" t="s">
        <v>254</v>
      </c>
      <c r="F800" s="11">
        <v>19</v>
      </c>
      <c r="G800" s="10" t="s">
        <v>13</v>
      </c>
      <c r="H800" s="12">
        <v>2127.5700000000002</v>
      </c>
      <c r="I800" s="13">
        <v>2127.5700000000002</v>
      </c>
    </row>
    <row r="801" spans="1:9" ht="15" customHeight="1" x14ac:dyDescent="0.25">
      <c r="A801" s="10">
        <v>16120</v>
      </c>
      <c r="B801" s="10" t="s">
        <v>1766</v>
      </c>
      <c r="C801" s="10" t="s">
        <v>1767</v>
      </c>
      <c r="D801" s="10" t="s">
        <v>16</v>
      </c>
      <c r="E801" s="10" t="s">
        <v>254</v>
      </c>
      <c r="F801" s="11">
        <v>200</v>
      </c>
      <c r="G801" s="10" t="s">
        <v>13</v>
      </c>
      <c r="H801" s="12">
        <v>22412.27</v>
      </c>
      <c r="I801" s="13">
        <v>22412.27</v>
      </c>
    </row>
    <row r="802" spans="1:9" ht="15" customHeight="1" x14ac:dyDescent="0.25">
      <c r="A802" s="10">
        <v>16122</v>
      </c>
      <c r="B802" s="10" t="s">
        <v>1768</v>
      </c>
      <c r="C802" s="10" t="s">
        <v>1769</v>
      </c>
      <c r="D802" s="10" t="s">
        <v>58</v>
      </c>
      <c r="E802" s="10" t="s">
        <v>330</v>
      </c>
      <c r="F802" s="11">
        <v>19</v>
      </c>
      <c r="G802" s="10" t="s">
        <v>18</v>
      </c>
      <c r="H802" s="12">
        <v>2291.37</v>
      </c>
      <c r="I802" s="13">
        <v>2291.37</v>
      </c>
    </row>
    <row r="803" spans="1:9" ht="15" customHeight="1" x14ac:dyDescent="0.25">
      <c r="A803" s="10">
        <v>16123</v>
      </c>
      <c r="B803" s="10" t="s">
        <v>1770</v>
      </c>
      <c r="C803" s="10" t="s">
        <v>1771</v>
      </c>
      <c r="D803" s="10" t="s">
        <v>58</v>
      </c>
      <c r="E803" s="10" t="s">
        <v>330</v>
      </c>
      <c r="F803" s="11">
        <v>200</v>
      </c>
      <c r="G803" s="10" t="s">
        <v>18</v>
      </c>
      <c r="H803" s="12">
        <v>24001.62</v>
      </c>
      <c r="I803" s="13">
        <v>24001.62</v>
      </c>
    </row>
    <row r="804" spans="1:9" ht="15" customHeight="1" x14ac:dyDescent="0.25">
      <c r="A804" s="10">
        <v>16124</v>
      </c>
      <c r="B804" s="10" t="s">
        <v>1772</v>
      </c>
      <c r="C804" s="10" t="s">
        <v>1773</v>
      </c>
      <c r="D804" s="10" t="s">
        <v>58</v>
      </c>
      <c r="E804" s="10" t="s">
        <v>330</v>
      </c>
      <c r="F804" s="11">
        <v>1</v>
      </c>
      <c r="G804" s="10" t="s">
        <v>18</v>
      </c>
      <c r="H804" s="12">
        <v>115.24</v>
      </c>
      <c r="I804" s="13">
        <f>H804*1000</f>
        <v>115240</v>
      </c>
    </row>
    <row r="805" spans="1:9" ht="15" customHeight="1" x14ac:dyDescent="0.25">
      <c r="A805" s="10">
        <v>16130</v>
      </c>
      <c r="B805" s="10" t="s">
        <v>1774</v>
      </c>
      <c r="C805" s="10" t="s">
        <v>1775</v>
      </c>
      <c r="D805" s="10" t="s">
        <v>16</v>
      </c>
      <c r="E805" s="10" t="s">
        <v>1776</v>
      </c>
      <c r="F805" s="11">
        <v>0.95</v>
      </c>
      <c r="G805" s="10" t="s">
        <v>13</v>
      </c>
      <c r="H805" s="12">
        <v>132.93</v>
      </c>
      <c r="I805" s="13">
        <f>H805*16</f>
        <v>2126.88</v>
      </c>
    </row>
    <row r="806" spans="1:9" ht="15" customHeight="1" x14ac:dyDescent="0.25">
      <c r="A806" s="10">
        <v>16132</v>
      </c>
      <c r="B806" s="10" t="s">
        <v>1777</v>
      </c>
      <c r="C806" s="10" t="s">
        <v>1778</v>
      </c>
      <c r="D806" s="10" t="s">
        <v>16</v>
      </c>
      <c r="E806" s="10" t="s">
        <v>1776</v>
      </c>
      <c r="F806" s="11">
        <v>4</v>
      </c>
      <c r="G806" s="10" t="s">
        <v>13</v>
      </c>
      <c r="H806" s="12">
        <v>551.74</v>
      </c>
      <c r="I806" s="13">
        <f>H806*4</f>
        <v>2206.96</v>
      </c>
    </row>
    <row r="807" spans="1:9" ht="15" customHeight="1" x14ac:dyDescent="0.25">
      <c r="A807" s="15">
        <v>16135</v>
      </c>
      <c r="B807" s="15" t="s">
        <v>1779</v>
      </c>
      <c r="C807" s="15" t="s">
        <v>1780</v>
      </c>
      <c r="D807" s="15" t="s">
        <v>16</v>
      </c>
      <c r="E807" s="15" t="s">
        <v>1776</v>
      </c>
      <c r="F807" s="16">
        <v>0.95</v>
      </c>
      <c r="G807" s="15" t="s">
        <v>13</v>
      </c>
      <c r="H807" s="12">
        <v>134.47</v>
      </c>
      <c r="I807" s="13">
        <f>H807*16</f>
        <v>2151.52</v>
      </c>
    </row>
    <row r="808" spans="1:9" ht="15" customHeight="1" x14ac:dyDescent="0.25">
      <c r="A808" s="10">
        <v>16137</v>
      </c>
      <c r="B808" s="10" t="s">
        <v>1781</v>
      </c>
      <c r="C808" s="10" t="s">
        <v>1782</v>
      </c>
      <c r="D808" s="10" t="s">
        <v>16</v>
      </c>
      <c r="E808" s="10" t="s">
        <v>1776</v>
      </c>
      <c r="F808" s="11">
        <v>4</v>
      </c>
      <c r="G808" s="10" t="s">
        <v>13</v>
      </c>
      <c r="H808" s="12">
        <v>567.66999999999996</v>
      </c>
      <c r="I808" s="13">
        <f>H808*4</f>
        <v>2270.6799999999998</v>
      </c>
    </row>
    <row r="809" spans="1:9" ht="15" customHeight="1" x14ac:dyDescent="0.25">
      <c r="A809" s="10">
        <v>16140</v>
      </c>
      <c r="B809" s="10" t="s">
        <v>1783</v>
      </c>
      <c r="C809" s="10" t="s">
        <v>1784</v>
      </c>
      <c r="D809" s="10" t="s">
        <v>16</v>
      </c>
      <c r="E809" s="10" t="s">
        <v>1776</v>
      </c>
      <c r="F809" s="11">
        <v>0.95</v>
      </c>
      <c r="G809" s="10" t="s">
        <v>13</v>
      </c>
      <c r="H809" s="12">
        <v>180.56</v>
      </c>
      <c r="I809" s="13">
        <f>H809*16</f>
        <v>2888.96</v>
      </c>
    </row>
    <row r="810" spans="1:9" ht="15" customHeight="1" x14ac:dyDescent="0.25">
      <c r="A810" s="10">
        <v>16142</v>
      </c>
      <c r="B810" s="10" t="s">
        <v>1785</v>
      </c>
      <c r="C810" s="10" t="s">
        <v>1786</v>
      </c>
      <c r="D810" s="10" t="s">
        <v>16</v>
      </c>
      <c r="E810" s="10" t="s">
        <v>1776</v>
      </c>
      <c r="F810" s="11">
        <v>4</v>
      </c>
      <c r="G810" s="10" t="s">
        <v>13</v>
      </c>
      <c r="H810" s="12">
        <v>714.76</v>
      </c>
      <c r="I810" s="13">
        <f>H810*4</f>
        <v>2859.04</v>
      </c>
    </row>
    <row r="811" spans="1:9" ht="15" customHeight="1" x14ac:dyDescent="0.25">
      <c r="A811" s="10">
        <v>16145</v>
      </c>
      <c r="B811" s="10" t="s">
        <v>1787</v>
      </c>
      <c r="C811" s="10" t="s">
        <v>1788</v>
      </c>
      <c r="D811" s="10" t="s">
        <v>16</v>
      </c>
      <c r="E811" s="10" t="s">
        <v>1681</v>
      </c>
      <c r="F811" s="11">
        <v>0.95</v>
      </c>
      <c r="G811" s="10" t="s">
        <v>18</v>
      </c>
      <c r="H811" s="12">
        <v>137.83000000000001</v>
      </c>
      <c r="I811" s="13">
        <f>H811*6</f>
        <v>826.98</v>
      </c>
    </row>
    <row r="812" spans="1:9" ht="15" customHeight="1" x14ac:dyDescent="0.25">
      <c r="A812" s="10">
        <v>16146</v>
      </c>
      <c r="B812" s="10" t="s">
        <v>1789</v>
      </c>
      <c r="C812" s="10" t="s">
        <v>1790</v>
      </c>
      <c r="D812" s="10" t="s">
        <v>16</v>
      </c>
      <c r="E812" s="10" t="s">
        <v>1681</v>
      </c>
      <c r="F812" s="11">
        <v>0.95</v>
      </c>
      <c r="G812" s="10" t="s">
        <v>18</v>
      </c>
      <c r="H812" s="12">
        <v>159.35</v>
      </c>
      <c r="I812" s="13">
        <f>H812*6</f>
        <v>956.09999999999991</v>
      </c>
    </row>
    <row r="813" spans="1:9" ht="15" customHeight="1" x14ac:dyDescent="0.25">
      <c r="A813" s="10">
        <v>16147</v>
      </c>
      <c r="B813" s="10" t="s">
        <v>1791</v>
      </c>
      <c r="C813" s="10" t="s">
        <v>1792</v>
      </c>
      <c r="D813" s="10" t="s">
        <v>16</v>
      </c>
      <c r="E813" s="10" t="s">
        <v>1681</v>
      </c>
      <c r="F813" s="11">
        <v>0.95</v>
      </c>
      <c r="G813" s="10" t="s">
        <v>18</v>
      </c>
      <c r="H813" s="12">
        <v>150.51</v>
      </c>
      <c r="I813" s="13">
        <f>H813*6</f>
        <v>903.06</v>
      </c>
    </row>
    <row r="814" spans="1:9" ht="15" customHeight="1" x14ac:dyDescent="0.25">
      <c r="A814" s="10">
        <v>16160</v>
      </c>
      <c r="B814" s="10" t="s">
        <v>1793</v>
      </c>
      <c r="C814" s="10" t="s">
        <v>1794</v>
      </c>
      <c r="D814" s="10" t="s">
        <v>24</v>
      </c>
      <c r="E814" s="10" t="s">
        <v>1607</v>
      </c>
      <c r="F814" s="11">
        <v>1</v>
      </c>
      <c r="G814" s="10" t="s">
        <v>13</v>
      </c>
      <c r="H814" s="12">
        <v>37.67</v>
      </c>
      <c r="I814" s="13">
        <f>H814*1000</f>
        <v>37670</v>
      </c>
    </row>
    <row r="815" spans="1:9" ht="15" customHeight="1" x14ac:dyDescent="0.25">
      <c r="A815" s="10">
        <v>16161</v>
      </c>
      <c r="B815" s="10" t="s">
        <v>1795</v>
      </c>
      <c r="C815" s="10" t="s">
        <v>1796</v>
      </c>
      <c r="D815" s="10" t="s">
        <v>24</v>
      </c>
      <c r="E815" s="10" t="s">
        <v>1607</v>
      </c>
      <c r="F815" s="11">
        <v>19</v>
      </c>
      <c r="G815" s="10" t="s">
        <v>13</v>
      </c>
      <c r="H815" s="12">
        <v>817.17</v>
      </c>
      <c r="I815" s="13">
        <v>817.17</v>
      </c>
    </row>
    <row r="816" spans="1:9" ht="15" customHeight="1" x14ac:dyDescent="0.25">
      <c r="A816" s="10">
        <v>16162</v>
      </c>
      <c r="B816" s="10" t="s">
        <v>1797</v>
      </c>
      <c r="C816" s="10" t="s">
        <v>1798</v>
      </c>
      <c r="D816" s="10" t="s">
        <v>24</v>
      </c>
      <c r="E816" s="10" t="s">
        <v>1607</v>
      </c>
      <c r="F816" s="11">
        <v>200</v>
      </c>
      <c r="G816" s="10" t="s">
        <v>13</v>
      </c>
      <c r="H816" s="12">
        <v>8707.76</v>
      </c>
      <c r="I816" s="13">
        <v>8707.76</v>
      </c>
    </row>
    <row r="817" spans="1:9" ht="15" customHeight="1" x14ac:dyDescent="0.25">
      <c r="A817" s="10">
        <v>16170</v>
      </c>
      <c r="B817" s="10" t="s">
        <v>1799</v>
      </c>
      <c r="C817" s="10" t="s">
        <v>1800</v>
      </c>
      <c r="D817" s="10" t="s">
        <v>58</v>
      </c>
      <c r="E817" s="10" t="s">
        <v>1801</v>
      </c>
      <c r="F817" s="11">
        <v>1</v>
      </c>
      <c r="G817" s="10" t="s">
        <v>13</v>
      </c>
      <c r="H817" s="12">
        <v>111.04</v>
      </c>
      <c r="I817" s="13">
        <f>H817*1000</f>
        <v>111040</v>
      </c>
    </row>
    <row r="818" spans="1:9" ht="15" customHeight="1" x14ac:dyDescent="0.25">
      <c r="A818" s="10">
        <v>16172</v>
      </c>
      <c r="B818" s="10" t="s">
        <v>1802</v>
      </c>
      <c r="C818" s="10" t="s">
        <v>1803</v>
      </c>
      <c r="D818" s="10" t="s">
        <v>58</v>
      </c>
      <c r="E818" s="10" t="s">
        <v>1801</v>
      </c>
      <c r="F818" s="11">
        <v>200</v>
      </c>
      <c r="G818" s="10" t="s">
        <v>13</v>
      </c>
      <c r="H818" s="12">
        <v>23851.86</v>
      </c>
      <c r="I818" s="13">
        <v>23851.86</v>
      </c>
    </row>
    <row r="819" spans="1:9" ht="15" customHeight="1" x14ac:dyDescent="0.25">
      <c r="A819" s="10">
        <v>16200</v>
      </c>
      <c r="B819" s="10" t="s">
        <v>1804</v>
      </c>
      <c r="C819" s="10" t="s">
        <v>1805</v>
      </c>
      <c r="D819" s="10" t="s">
        <v>11</v>
      </c>
      <c r="E819" s="10" t="s">
        <v>12</v>
      </c>
      <c r="F819" s="11">
        <v>0.95</v>
      </c>
      <c r="G819" s="10" t="s">
        <v>18</v>
      </c>
      <c r="H819" s="12">
        <v>43.23</v>
      </c>
      <c r="I819" s="13">
        <f>H819*16</f>
        <v>691.68</v>
      </c>
    </row>
    <row r="820" spans="1:9" ht="15" customHeight="1" x14ac:dyDescent="0.25">
      <c r="A820" s="10">
        <v>16202</v>
      </c>
      <c r="B820" s="10" t="s">
        <v>1806</v>
      </c>
      <c r="C820" s="10" t="s">
        <v>1807</v>
      </c>
      <c r="D820" s="10" t="s">
        <v>16</v>
      </c>
      <c r="E820" s="10" t="s">
        <v>17</v>
      </c>
      <c r="F820" s="11">
        <v>0.95</v>
      </c>
      <c r="G820" s="10" t="s">
        <v>13</v>
      </c>
      <c r="H820" s="12">
        <v>419.85</v>
      </c>
      <c r="I820" s="13">
        <f t="shared" ref="I820:I843" si="3">H820*4</f>
        <v>1679.4</v>
      </c>
    </row>
    <row r="821" spans="1:9" ht="15" customHeight="1" x14ac:dyDescent="0.25">
      <c r="A821" s="10">
        <v>16250</v>
      </c>
      <c r="B821" s="10" t="s">
        <v>1808</v>
      </c>
      <c r="C821" s="10" t="s">
        <v>1809</v>
      </c>
      <c r="D821" s="10" t="s">
        <v>58</v>
      </c>
      <c r="E821" s="10" t="s">
        <v>320</v>
      </c>
      <c r="F821" s="11">
        <v>4</v>
      </c>
      <c r="G821" s="10" t="s">
        <v>13</v>
      </c>
      <c r="H821" s="12">
        <v>354.35</v>
      </c>
      <c r="I821" s="13">
        <f t="shared" si="3"/>
        <v>1417.4</v>
      </c>
    </row>
    <row r="822" spans="1:9" ht="15" customHeight="1" x14ac:dyDescent="0.25">
      <c r="A822" s="10">
        <v>16251</v>
      </c>
      <c r="B822" s="10" t="s">
        <v>1810</v>
      </c>
      <c r="C822" s="10" t="s">
        <v>1811</v>
      </c>
      <c r="D822" s="10" t="s">
        <v>58</v>
      </c>
      <c r="E822" s="10" t="s">
        <v>59</v>
      </c>
      <c r="F822" s="11">
        <v>4</v>
      </c>
      <c r="G822" s="10" t="s">
        <v>13</v>
      </c>
      <c r="H822" s="12">
        <v>349.68</v>
      </c>
      <c r="I822" s="13">
        <f t="shared" si="3"/>
        <v>1398.72</v>
      </c>
    </row>
    <row r="823" spans="1:9" ht="15" customHeight="1" x14ac:dyDescent="0.25">
      <c r="A823" s="10">
        <v>16254</v>
      </c>
      <c r="B823" s="10" t="s">
        <v>1812</v>
      </c>
      <c r="C823" s="10" t="s">
        <v>1813</v>
      </c>
      <c r="D823" s="10" t="s">
        <v>24</v>
      </c>
      <c r="E823" s="10" t="s">
        <v>39</v>
      </c>
      <c r="F823" s="11">
        <v>3.7850000000000001</v>
      </c>
      <c r="G823" s="10" t="s">
        <v>13</v>
      </c>
      <c r="H823" s="12">
        <v>246.98</v>
      </c>
      <c r="I823" s="13">
        <f t="shared" si="3"/>
        <v>987.92</v>
      </c>
    </row>
    <row r="824" spans="1:9" ht="15" customHeight="1" x14ac:dyDescent="0.25">
      <c r="A824" s="10">
        <v>16255</v>
      </c>
      <c r="B824" s="10" t="s">
        <v>1814</v>
      </c>
      <c r="C824" s="10" t="s">
        <v>1815</v>
      </c>
      <c r="D824" s="10" t="s">
        <v>24</v>
      </c>
      <c r="E824" s="10" t="s">
        <v>39</v>
      </c>
      <c r="F824" s="11">
        <v>3.7850000000000001</v>
      </c>
      <c r="G824" s="10" t="s">
        <v>13</v>
      </c>
      <c r="H824" s="12">
        <v>192.37</v>
      </c>
      <c r="I824" s="13">
        <f t="shared" si="3"/>
        <v>769.48</v>
      </c>
    </row>
    <row r="825" spans="1:9" ht="15" customHeight="1" x14ac:dyDescent="0.25">
      <c r="A825" s="10">
        <v>16267</v>
      </c>
      <c r="B825" s="10" t="s">
        <v>1816</v>
      </c>
      <c r="C825" s="10" t="s">
        <v>1817</v>
      </c>
      <c r="D825" s="10" t="s">
        <v>58</v>
      </c>
      <c r="E825" s="10" t="s">
        <v>59</v>
      </c>
      <c r="F825" s="11">
        <v>4</v>
      </c>
      <c r="G825" s="10" t="s">
        <v>13</v>
      </c>
      <c r="H825" s="12">
        <v>349.58</v>
      </c>
      <c r="I825" s="13">
        <f t="shared" si="3"/>
        <v>1398.32</v>
      </c>
    </row>
    <row r="826" spans="1:9" ht="15" customHeight="1" x14ac:dyDescent="0.25">
      <c r="A826" s="10">
        <v>16268</v>
      </c>
      <c r="B826" s="10" t="s">
        <v>1818</v>
      </c>
      <c r="C826" s="10" t="s">
        <v>1819</v>
      </c>
      <c r="D826" s="10" t="s">
        <v>58</v>
      </c>
      <c r="E826" s="10" t="s">
        <v>59</v>
      </c>
      <c r="F826" s="11">
        <v>4</v>
      </c>
      <c r="G826" s="10" t="s">
        <v>13</v>
      </c>
      <c r="H826" s="12">
        <v>349.48</v>
      </c>
      <c r="I826" s="13">
        <f t="shared" si="3"/>
        <v>1397.92</v>
      </c>
    </row>
    <row r="827" spans="1:9" ht="15" customHeight="1" x14ac:dyDescent="0.25">
      <c r="A827" s="10">
        <v>16300</v>
      </c>
      <c r="B827" s="10" t="s">
        <v>1820</v>
      </c>
      <c r="C827" s="10" t="s">
        <v>1821</v>
      </c>
      <c r="D827" s="10" t="s">
        <v>58</v>
      </c>
      <c r="E827" s="10" t="s">
        <v>325</v>
      </c>
      <c r="F827" s="11">
        <v>5</v>
      </c>
      <c r="G827" s="10" t="s">
        <v>13</v>
      </c>
      <c r="H827" s="12">
        <v>552.29999999999995</v>
      </c>
      <c r="I827" s="13">
        <f t="shared" si="3"/>
        <v>2209.1999999999998</v>
      </c>
    </row>
    <row r="828" spans="1:9" ht="15" customHeight="1" x14ac:dyDescent="0.25">
      <c r="A828" s="10">
        <v>16301</v>
      </c>
      <c r="B828" s="10" t="s">
        <v>1822</v>
      </c>
      <c r="C828" s="10" t="s">
        <v>1823</v>
      </c>
      <c r="D828" s="10" t="s">
        <v>58</v>
      </c>
      <c r="E828" s="10" t="s">
        <v>386</v>
      </c>
      <c r="F828" s="11">
        <v>5</v>
      </c>
      <c r="G828" s="10" t="s">
        <v>13</v>
      </c>
      <c r="H828" s="12">
        <v>547</v>
      </c>
      <c r="I828" s="13">
        <f t="shared" si="3"/>
        <v>2188</v>
      </c>
    </row>
    <row r="829" spans="1:9" ht="15" customHeight="1" x14ac:dyDescent="0.25">
      <c r="A829" s="10">
        <v>16303</v>
      </c>
      <c r="B829" s="10" t="s">
        <v>1824</v>
      </c>
      <c r="C829" s="10" t="s">
        <v>1825</v>
      </c>
      <c r="D829" s="10" t="s">
        <v>11</v>
      </c>
      <c r="E829" s="10" t="s">
        <v>1664</v>
      </c>
      <c r="F829" s="11">
        <v>3.7850000000000001</v>
      </c>
      <c r="G829" s="10" t="s">
        <v>13</v>
      </c>
      <c r="H829" s="12">
        <v>353.79</v>
      </c>
      <c r="I829" s="13">
        <f t="shared" si="3"/>
        <v>1415.16</v>
      </c>
    </row>
    <row r="830" spans="1:9" ht="15" customHeight="1" x14ac:dyDescent="0.25">
      <c r="A830" s="10">
        <v>16307</v>
      </c>
      <c r="B830" s="10" t="s">
        <v>1826</v>
      </c>
      <c r="C830" s="10" t="s">
        <v>1827</v>
      </c>
      <c r="D830" s="10" t="s">
        <v>16</v>
      </c>
      <c r="E830" s="10" t="s">
        <v>1828</v>
      </c>
      <c r="F830" s="11">
        <v>5</v>
      </c>
      <c r="G830" s="10" t="s">
        <v>13</v>
      </c>
      <c r="H830" s="12">
        <v>729.2</v>
      </c>
      <c r="I830" s="13">
        <f t="shared" si="3"/>
        <v>2916.8</v>
      </c>
    </row>
    <row r="831" spans="1:9" ht="15" customHeight="1" x14ac:dyDescent="0.25">
      <c r="A831" s="10">
        <v>16308</v>
      </c>
      <c r="B831" s="10" t="s">
        <v>1829</v>
      </c>
      <c r="C831" s="10" t="s">
        <v>1830</v>
      </c>
      <c r="D831" s="10" t="s">
        <v>16</v>
      </c>
      <c r="E831" s="10" t="s">
        <v>1828</v>
      </c>
      <c r="F831" s="11">
        <v>5</v>
      </c>
      <c r="G831" s="10" t="s">
        <v>13</v>
      </c>
      <c r="H831" s="12">
        <v>664.65</v>
      </c>
      <c r="I831" s="13">
        <f t="shared" si="3"/>
        <v>2658.6</v>
      </c>
    </row>
    <row r="832" spans="1:9" ht="15" customHeight="1" x14ac:dyDescent="0.25">
      <c r="A832" s="10">
        <v>16309</v>
      </c>
      <c r="B832" s="10" t="s">
        <v>1831</v>
      </c>
      <c r="C832" s="10" t="s">
        <v>1832</v>
      </c>
      <c r="D832" s="10" t="s">
        <v>16</v>
      </c>
      <c r="E832" s="10" t="s">
        <v>1828</v>
      </c>
      <c r="F832" s="11">
        <v>5</v>
      </c>
      <c r="G832" s="10" t="s">
        <v>18</v>
      </c>
      <c r="H832" s="12">
        <v>641.89</v>
      </c>
      <c r="I832" s="13">
        <f t="shared" si="3"/>
        <v>2567.56</v>
      </c>
    </row>
    <row r="833" spans="1:9" ht="15" customHeight="1" x14ac:dyDescent="0.25">
      <c r="A833" s="10">
        <v>16310</v>
      </c>
      <c r="B833" s="10" t="s">
        <v>1833</v>
      </c>
      <c r="C833" s="10" t="s">
        <v>1834</v>
      </c>
      <c r="D833" s="10" t="s">
        <v>58</v>
      </c>
      <c r="E833" s="10" t="s">
        <v>320</v>
      </c>
      <c r="F833" s="11">
        <v>5</v>
      </c>
      <c r="G833" s="10" t="s">
        <v>13</v>
      </c>
      <c r="H833" s="12">
        <v>464.57</v>
      </c>
      <c r="I833" s="13">
        <f t="shared" si="3"/>
        <v>1858.28</v>
      </c>
    </row>
    <row r="834" spans="1:9" ht="15" customHeight="1" x14ac:dyDescent="0.25">
      <c r="A834" s="10">
        <v>16311</v>
      </c>
      <c r="B834" s="10" t="s">
        <v>1835</v>
      </c>
      <c r="C834" s="10" t="s">
        <v>1836</v>
      </c>
      <c r="D834" s="10" t="s">
        <v>58</v>
      </c>
      <c r="E834" s="10" t="s">
        <v>320</v>
      </c>
      <c r="F834" s="11">
        <v>5</v>
      </c>
      <c r="G834" s="10" t="s">
        <v>13</v>
      </c>
      <c r="H834" s="12">
        <v>473.95</v>
      </c>
      <c r="I834" s="13">
        <f t="shared" si="3"/>
        <v>1895.8</v>
      </c>
    </row>
    <row r="835" spans="1:9" ht="15" customHeight="1" x14ac:dyDescent="0.25">
      <c r="A835" s="10">
        <v>16312</v>
      </c>
      <c r="B835" s="10" t="s">
        <v>1837</v>
      </c>
      <c r="C835" s="10" t="s">
        <v>1838</v>
      </c>
      <c r="D835" s="10" t="s">
        <v>16</v>
      </c>
      <c r="E835" s="10" t="s">
        <v>1828</v>
      </c>
      <c r="F835" s="11">
        <v>5</v>
      </c>
      <c r="G835" s="10" t="s">
        <v>18</v>
      </c>
      <c r="H835" s="12">
        <v>688.39</v>
      </c>
      <c r="I835" s="13">
        <f t="shared" si="3"/>
        <v>2753.56</v>
      </c>
    </row>
    <row r="836" spans="1:9" ht="15" customHeight="1" x14ac:dyDescent="0.25">
      <c r="A836" s="10">
        <v>16313</v>
      </c>
      <c r="B836" s="10" t="s">
        <v>1839</v>
      </c>
      <c r="C836" s="10" t="s">
        <v>1840</v>
      </c>
      <c r="D836" s="10" t="s">
        <v>16</v>
      </c>
      <c r="E836" s="10" t="s">
        <v>17</v>
      </c>
      <c r="F836" s="11">
        <v>5</v>
      </c>
      <c r="G836" s="10" t="s">
        <v>13</v>
      </c>
      <c r="H836" s="12">
        <v>533.01</v>
      </c>
      <c r="I836" s="13">
        <f t="shared" si="3"/>
        <v>2132.04</v>
      </c>
    </row>
    <row r="837" spans="1:9" ht="15" customHeight="1" x14ac:dyDescent="0.25">
      <c r="A837" s="10">
        <v>16314</v>
      </c>
      <c r="B837" s="10" t="s">
        <v>1841</v>
      </c>
      <c r="C837" s="10" t="s">
        <v>1842</v>
      </c>
      <c r="D837" s="10" t="s">
        <v>16</v>
      </c>
      <c r="E837" s="10" t="s">
        <v>1828</v>
      </c>
      <c r="F837" s="11">
        <v>5</v>
      </c>
      <c r="G837" s="10" t="s">
        <v>13</v>
      </c>
      <c r="H837" s="12">
        <v>727.03</v>
      </c>
      <c r="I837" s="13">
        <f t="shared" si="3"/>
        <v>2908.12</v>
      </c>
    </row>
    <row r="838" spans="1:9" ht="15" customHeight="1" x14ac:dyDescent="0.25">
      <c r="A838" s="10">
        <v>16315</v>
      </c>
      <c r="B838" s="10" t="s">
        <v>1843</v>
      </c>
      <c r="C838" s="10" t="s">
        <v>1844</v>
      </c>
      <c r="D838" s="10" t="s">
        <v>16</v>
      </c>
      <c r="E838" s="10" t="s">
        <v>1828</v>
      </c>
      <c r="F838" s="11">
        <v>5</v>
      </c>
      <c r="G838" s="10" t="s">
        <v>13</v>
      </c>
      <c r="H838" s="12">
        <v>643.37</v>
      </c>
      <c r="I838" s="13">
        <f t="shared" si="3"/>
        <v>2573.48</v>
      </c>
    </row>
    <row r="839" spans="1:9" ht="15" customHeight="1" x14ac:dyDescent="0.25">
      <c r="A839" s="10">
        <v>16316</v>
      </c>
      <c r="B839" s="10" t="s">
        <v>1845</v>
      </c>
      <c r="C839" s="10" t="s">
        <v>1846</v>
      </c>
      <c r="D839" s="10" t="s">
        <v>16</v>
      </c>
      <c r="E839" s="10" t="s">
        <v>1828</v>
      </c>
      <c r="F839" s="11">
        <v>5</v>
      </c>
      <c r="G839" s="10" t="s">
        <v>13</v>
      </c>
      <c r="H839" s="12">
        <v>660.01</v>
      </c>
      <c r="I839" s="13">
        <f t="shared" si="3"/>
        <v>2640.04</v>
      </c>
    </row>
    <row r="840" spans="1:9" ht="15" customHeight="1" x14ac:dyDescent="0.25">
      <c r="A840" s="10">
        <v>16317</v>
      </c>
      <c r="B840" s="10" t="s">
        <v>1847</v>
      </c>
      <c r="C840" s="10" t="s">
        <v>1848</v>
      </c>
      <c r="D840" s="10" t="s">
        <v>16</v>
      </c>
      <c r="E840" s="10" t="s">
        <v>1828</v>
      </c>
      <c r="F840" s="11">
        <v>5</v>
      </c>
      <c r="G840" s="10" t="s">
        <v>13</v>
      </c>
      <c r="H840" s="12">
        <v>684.71</v>
      </c>
      <c r="I840" s="13">
        <f t="shared" si="3"/>
        <v>2738.84</v>
      </c>
    </row>
    <row r="841" spans="1:9" ht="15" customHeight="1" x14ac:dyDescent="0.25">
      <c r="A841" s="10">
        <v>16318</v>
      </c>
      <c r="B841" s="10" t="s">
        <v>1849</v>
      </c>
      <c r="C841" s="10" t="s">
        <v>1850</v>
      </c>
      <c r="D841" s="10" t="s">
        <v>58</v>
      </c>
      <c r="E841" s="10" t="s">
        <v>59</v>
      </c>
      <c r="F841" s="11">
        <v>5</v>
      </c>
      <c r="G841" s="10" t="s">
        <v>13</v>
      </c>
      <c r="H841" s="12">
        <v>467.94</v>
      </c>
      <c r="I841" s="13">
        <f t="shared" si="3"/>
        <v>1871.76</v>
      </c>
    </row>
    <row r="842" spans="1:9" ht="15" customHeight="1" x14ac:dyDescent="0.25">
      <c r="A842" s="10">
        <v>16319</v>
      </c>
      <c r="B842" s="10" t="s">
        <v>1851</v>
      </c>
      <c r="C842" s="10" t="s">
        <v>1852</v>
      </c>
      <c r="D842" s="10" t="s">
        <v>58</v>
      </c>
      <c r="E842" s="10" t="s">
        <v>59</v>
      </c>
      <c r="F842" s="11">
        <v>5</v>
      </c>
      <c r="G842" s="10" t="s">
        <v>13</v>
      </c>
      <c r="H842" s="12">
        <v>468.1</v>
      </c>
      <c r="I842" s="13">
        <f t="shared" si="3"/>
        <v>1872.4</v>
      </c>
    </row>
    <row r="843" spans="1:9" ht="15" customHeight="1" x14ac:dyDescent="0.25">
      <c r="A843" s="10">
        <v>16320</v>
      </c>
      <c r="B843" s="10" t="s">
        <v>1853</v>
      </c>
      <c r="C843" s="10" t="s">
        <v>1854</v>
      </c>
      <c r="D843" s="10" t="s">
        <v>16</v>
      </c>
      <c r="E843" s="10" t="s">
        <v>1855</v>
      </c>
      <c r="F843" s="11">
        <v>5</v>
      </c>
      <c r="G843" s="10" t="s">
        <v>13</v>
      </c>
      <c r="H843" s="12">
        <v>925.84</v>
      </c>
      <c r="I843" s="13">
        <f t="shared" si="3"/>
        <v>3703.36</v>
      </c>
    </row>
    <row r="844" spans="1:9" ht="15" customHeight="1" x14ac:dyDescent="0.25">
      <c r="A844" s="10">
        <v>16401</v>
      </c>
      <c r="B844" s="10" t="s">
        <v>1856</v>
      </c>
      <c r="C844" s="10" t="s">
        <v>1857</v>
      </c>
      <c r="D844" s="10" t="s">
        <v>24</v>
      </c>
      <c r="E844" s="10" t="s">
        <v>530</v>
      </c>
      <c r="F844" s="11">
        <v>0.5</v>
      </c>
      <c r="G844" s="10" t="s">
        <v>13</v>
      </c>
      <c r="H844" s="12">
        <v>77.88</v>
      </c>
      <c r="I844" s="13">
        <f t="shared" ref="I844:I849" si="4">H844*6</f>
        <v>467.28</v>
      </c>
    </row>
    <row r="845" spans="1:9" ht="15" customHeight="1" x14ac:dyDescent="0.25">
      <c r="A845" s="10">
        <v>16402</v>
      </c>
      <c r="B845" s="10" t="s">
        <v>1858</v>
      </c>
      <c r="C845" s="10" t="s">
        <v>1859</v>
      </c>
      <c r="D845" s="10" t="s">
        <v>24</v>
      </c>
      <c r="E845" s="10" t="s">
        <v>1860</v>
      </c>
      <c r="F845" s="11">
        <v>0.5</v>
      </c>
      <c r="G845" s="10" t="s">
        <v>13</v>
      </c>
      <c r="H845" s="12">
        <v>145.71</v>
      </c>
      <c r="I845" s="13">
        <f t="shared" si="4"/>
        <v>874.26</v>
      </c>
    </row>
    <row r="846" spans="1:9" ht="15" customHeight="1" x14ac:dyDescent="0.25">
      <c r="A846" s="10">
        <v>16403</v>
      </c>
      <c r="B846" s="10" t="s">
        <v>1861</v>
      </c>
      <c r="C846" s="10" t="s">
        <v>1862</v>
      </c>
      <c r="D846" s="10" t="s">
        <v>24</v>
      </c>
      <c r="E846" s="10" t="s">
        <v>1863</v>
      </c>
      <c r="F846" s="11">
        <v>0.5</v>
      </c>
      <c r="G846" s="10" t="s">
        <v>13</v>
      </c>
      <c r="H846" s="12">
        <v>82.37</v>
      </c>
      <c r="I846" s="13">
        <f t="shared" si="4"/>
        <v>494.22</v>
      </c>
    </row>
    <row r="847" spans="1:9" ht="15" customHeight="1" x14ac:dyDescent="0.25">
      <c r="A847" s="10">
        <v>16404</v>
      </c>
      <c r="B847" s="10" t="s">
        <v>1864</v>
      </c>
      <c r="C847" s="10" t="s">
        <v>1865</v>
      </c>
      <c r="D847" s="10" t="s">
        <v>24</v>
      </c>
      <c r="E847" s="10" t="s">
        <v>1866</v>
      </c>
      <c r="F847" s="11">
        <v>0.5</v>
      </c>
      <c r="G847" s="10" t="s">
        <v>13</v>
      </c>
      <c r="H847" s="12">
        <v>67.319999999999993</v>
      </c>
      <c r="I847" s="13">
        <f t="shared" si="4"/>
        <v>403.91999999999996</v>
      </c>
    </row>
    <row r="848" spans="1:9" ht="15" customHeight="1" x14ac:dyDescent="0.25">
      <c r="A848" s="10">
        <v>16405</v>
      </c>
      <c r="B848" s="10" t="s">
        <v>1867</v>
      </c>
      <c r="C848" s="10" t="s">
        <v>1868</v>
      </c>
      <c r="D848" s="10" t="s">
        <v>24</v>
      </c>
      <c r="E848" s="10" t="s">
        <v>39</v>
      </c>
      <c r="F848" s="11">
        <v>0.6</v>
      </c>
      <c r="G848" s="10" t="s">
        <v>13</v>
      </c>
      <c r="H848" s="12">
        <v>55.33</v>
      </c>
      <c r="I848" s="13">
        <f t="shared" si="4"/>
        <v>331.98</v>
      </c>
    </row>
    <row r="849" spans="1:9" ht="15" customHeight="1" x14ac:dyDescent="0.25">
      <c r="A849" s="10">
        <v>16406</v>
      </c>
      <c r="B849" s="10" t="s">
        <v>1869</v>
      </c>
      <c r="C849" s="10" t="s">
        <v>1870</v>
      </c>
      <c r="D849" s="10" t="s">
        <v>24</v>
      </c>
      <c r="E849" s="10" t="s">
        <v>39</v>
      </c>
      <c r="F849" s="11">
        <v>0.6</v>
      </c>
      <c r="G849" s="10" t="s">
        <v>13</v>
      </c>
      <c r="H849" s="12">
        <v>52.86</v>
      </c>
      <c r="I849" s="13">
        <f t="shared" si="4"/>
        <v>317.15999999999997</v>
      </c>
    </row>
    <row r="850" spans="1:9" ht="15" customHeight="1" x14ac:dyDescent="0.25">
      <c r="A850" s="10">
        <v>16407</v>
      </c>
      <c r="B850" s="10" t="s">
        <v>1871</v>
      </c>
      <c r="C850" s="10" t="s">
        <v>1872</v>
      </c>
      <c r="D850" s="10" t="s">
        <v>24</v>
      </c>
      <c r="E850" s="10" t="s">
        <v>39</v>
      </c>
      <c r="F850" s="11">
        <v>20</v>
      </c>
      <c r="G850" s="10" t="s">
        <v>13</v>
      </c>
      <c r="H850" s="12">
        <v>1338.47</v>
      </c>
      <c r="I850" s="13">
        <v>1338.47</v>
      </c>
    </row>
    <row r="851" spans="1:9" ht="15" customHeight="1" x14ac:dyDescent="0.25">
      <c r="A851" s="10">
        <v>16408</v>
      </c>
      <c r="B851" s="10" t="s">
        <v>1873</v>
      </c>
      <c r="C851" s="10" t="s">
        <v>1874</v>
      </c>
      <c r="D851" s="10" t="s">
        <v>24</v>
      </c>
      <c r="E851" s="10" t="s">
        <v>39</v>
      </c>
      <c r="F851" s="11">
        <v>20</v>
      </c>
      <c r="G851" s="10" t="s">
        <v>13</v>
      </c>
      <c r="H851" s="12">
        <v>1307.95</v>
      </c>
      <c r="I851" s="13">
        <v>1307.95</v>
      </c>
    </row>
    <row r="852" spans="1:9" ht="15" customHeight="1" x14ac:dyDescent="0.25">
      <c r="A852" s="10">
        <v>16409</v>
      </c>
      <c r="B852" s="10" t="s">
        <v>1875</v>
      </c>
      <c r="C852" s="10" t="s">
        <v>1876</v>
      </c>
      <c r="D852" s="10" t="s">
        <v>24</v>
      </c>
      <c r="E852" s="10" t="s">
        <v>39</v>
      </c>
      <c r="F852" s="11">
        <v>20</v>
      </c>
      <c r="G852" s="10" t="s">
        <v>13</v>
      </c>
      <c r="H852" s="12">
        <v>1422.74</v>
      </c>
      <c r="I852" s="13">
        <v>1422.74</v>
      </c>
    </row>
    <row r="853" spans="1:9" ht="15" customHeight="1" x14ac:dyDescent="0.25">
      <c r="A853" s="10">
        <v>16410</v>
      </c>
      <c r="B853" s="10" t="s">
        <v>1877</v>
      </c>
      <c r="C853" s="10" t="s">
        <v>1878</v>
      </c>
      <c r="D853" s="10" t="s">
        <v>24</v>
      </c>
      <c r="E853" s="10" t="s">
        <v>39</v>
      </c>
      <c r="F853" s="11">
        <v>20</v>
      </c>
      <c r="G853" s="10" t="s">
        <v>13</v>
      </c>
      <c r="H853" s="12">
        <v>1049.8</v>
      </c>
      <c r="I853" s="13">
        <v>1049.8</v>
      </c>
    </row>
    <row r="854" spans="1:9" ht="15" customHeight="1" x14ac:dyDescent="0.25">
      <c r="A854" s="10">
        <v>16412</v>
      </c>
      <c r="B854" s="10" t="s">
        <v>1879</v>
      </c>
      <c r="C854" s="10" t="s">
        <v>1880</v>
      </c>
      <c r="D854" s="10" t="s">
        <v>16</v>
      </c>
      <c r="E854" s="10" t="s">
        <v>114</v>
      </c>
      <c r="F854" s="11">
        <v>0.25</v>
      </c>
      <c r="G854" s="10" t="s">
        <v>13</v>
      </c>
      <c r="H854" s="12">
        <v>34.07</v>
      </c>
      <c r="I854" s="13">
        <f>H854*6</f>
        <v>204.42000000000002</v>
      </c>
    </row>
    <row r="855" spans="1:9" ht="15" customHeight="1" x14ac:dyDescent="0.25">
      <c r="A855" s="10">
        <v>16413</v>
      </c>
      <c r="B855" s="10" t="s">
        <v>1881</v>
      </c>
      <c r="C855" s="10" t="s">
        <v>1882</v>
      </c>
      <c r="D855" s="10" t="s">
        <v>16</v>
      </c>
      <c r="E855" s="10" t="s">
        <v>1855</v>
      </c>
      <c r="F855" s="11">
        <v>3.8</v>
      </c>
      <c r="G855" s="10" t="s">
        <v>13</v>
      </c>
      <c r="H855" s="12">
        <v>608.64</v>
      </c>
      <c r="I855" s="13">
        <v>608.64</v>
      </c>
    </row>
    <row r="856" spans="1:9" ht="15" customHeight="1" x14ac:dyDescent="0.25">
      <c r="A856" s="10">
        <v>16414</v>
      </c>
      <c r="B856" s="10" t="s">
        <v>1883</v>
      </c>
      <c r="C856" s="10" t="s">
        <v>1884</v>
      </c>
      <c r="D856" s="10" t="s">
        <v>16</v>
      </c>
      <c r="E856" s="10" t="s">
        <v>1828</v>
      </c>
      <c r="F856" s="11">
        <v>3.8</v>
      </c>
      <c r="G856" s="10" t="s">
        <v>13</v>
      </c>
      <c r="H856" s="12">
        <v>435.09</v>
      </c>
      <c r="I856" s="13">
        <v>435.09</v>
      </c>
    </row>
    <row r="857" spans="1:9" ht="15" customHeight="1" x14ac:dyDescent="0.25">
      <c r="A857" s="10">
        <v>16415</v>
      </c>
      <c r="B857" s="10" t="s">
        <v>1885</v>
      </c>
      <c r="C857" s="10" t="s">
        <v>1886</v>
      </c>
      <c r="D857" s="10" t="s">
        <v>16</v>
      </c>
      <c r="E857" s="10" t="s">
        <v>1828</v>
      </c>
      <c r="F857" s="11">
        <v>3.8</v>
      </c>
      <c r="G857" s="10" t="s">
        <v>13</v>
      </c>
      <c r="H857" s="12">
        <v>437.91</v>
      </c>
      <c r="I857" s="13">
        <v>437.91</v>
      </c>
    </row>
    <row r="858" spans="1:9" ht="15" customHeight="1" x14ac:dyDescent="0.25">
      <c r="A858" s="10">
        <v>16416</v>
      </c>
      <c r="B858" s="10" t="s">
        <v>1887</v>
      </c>
      <c r="C858" s="10" t="s">
        <v>1888</v>
      </c>
      <c r="D858" s="10" t="s">
        <v>16</v>
      </c>
      <c r="E858" s="10" t="s">
        <v>1889</v>
      </c>
      <c r="F858" s="11">
        <v>3.8</v>
      </c>
      <c r="G858" s="10" t="s">
        <v>13</v>
      </c>
      <c r="H858" s="12">
        <v>636.70000000000005</v>
      </c>
      <c r="I858" s="13">
        <v>636.70000000000005</v>
      </c>
    </row>
    <row r="859" spans="1:9" ht="15" customHeight="1" x14ac:dyDescent="0.25">
      <c r="A859" s="10">
        <v>16417</v>
      </c>
      <c r="B859" s="10" t="s">
        <v>1890</v>
      </c>
      <c r="C859" s="10" t="s">
        <v>1891</v>
      </c>
      <c r="D859" s="10" t="s">
        <v>16</v>
      </c>
      <c r="E859" s="10" t="s">
        <v>1889</v>
      </c>
      <c r="F859" s="11">
        <v>3.8</v>
      </c>
      <c r="G859" s="10" t="s">
        <v>13</v>
      </c>
      <c r="H859" s="12">
        <v>636.79999999999995</v>
      </c>
      <c r="I859" s="13">
        <v>636.79999999999995</v>
      </c>
    </row>
    <row r="860" spans="1:9" ht="15" customHeight="1" x14ac:dyDescent="0.25">
      <c r="A860" s="10">
        <v>16418</v>
      </c>
      <c r="B860" s="10" t="s">
        <v>1892</v>
      </c>
      <c r="C860" s="10" t="s">
        <v>1893</v>
      </c>
      <c r="D860" s="10" t="s">
        <v>16</v>
      </c>
      <c r="E860" s="10" t="s">
        <v>1855</v>
      </c>
      <c r="F860" s="11">
        <v>3.8</v>
      </c>
      <c r="G860" s="10" t="s">
        <v>13</v>
      </c>
      <c r="H860" s="12">
        <v>615.05999999999995</v>
      </c>
      <c r="I860" s="13">
        <v>615.05999999999995</v>
      </c>
    </row>
    <row r="861" spans="1:9" ht="15" customHeight="1" x14ac:dyDescent="0.25">
      <c r="A861" s="10">
        <v>16419</v>
      </c>
      <c r="B861" s="10" t="s">
        <v>1894</v>
      </c>
      <c r="C861" s="10" t="s">
        <v>1895</v>
      </c>
      <c r="D861" s="10" t="s">
        <v>16</v>
      </c>
      <c r="E861" s="10" t="s">
        <v>1828</v>
      </c>
      <c r="F861" s="11">
        <v>3.8</v>
      </c>
      <c r="G861" s="10" t="s">
        <v>13</v>
      </c>
      <c r="H861" s="12">
        <v>535.6</v>
      </c>
      <c r="I861" s="13">
        <v>535.6</v>
      </c>
    </row>
    <row r="862" spans="1:9" ht="15" customHeight="1" x14ac:dyDescent="0.25">
      <c r="A862" s="10">
        <v>16420</v>
      </c>
      <c r="B862" s="10" t="s">
        <v>1896</v>
      </c>
      <c r="C862" s="10" t="s">
        <v>1897</v>
      </c>
      <c r="D862" s="10" t="s">
        <v>1898</v>
      </c>
      <c r="E862" s="10" t="s">
        <v>1828</v>
      </c>
      <c r="F862" s="11">
        <v>3.8</v>
      </c>
      <c r="G862" s="10" t="s">
        <v>13</v>
      </c>
      <c r="H862" s="12">
        <v>539.64</v>
      </c>
      <c r="I862" s="13">
        <v>539.64</v>
      </c>
    </row>
    <row r="863" spans="1:9" ht="15" customHeight="1" x14ac:dyDescent="0.25">
      <c r="A863" s="10">
        <v>16421</v>
      </c>
      <c r="B863" s="10" t="s">
        <v>1899</v>
      </c>
      <c r="C863" s="10" t="s">
        <v>1900</v>
      </c>
      <c r="D863" s="10" t="s">
        <v>16</v>
      </c>
      <c r="E863" s="10" t="s">
        <v>1889</v>
      </c>
      <c r="F863" s="11">
        <v>3.8</v>
      </c>
      <c r="G863" s="10" t="s">
        <v>13</v>
      </c>
      <c r="H863" s="12">
        <v>789.16</v>
      </c>
      <c r="I863" s="13">
        <v>789.16</v>
      </c>
    </row>
    <row r="864" spans="1:9" ht="15" customHeight="1" x14ac:dyDescent="0.25">
      <c r="A864" s="10">
        <v>16501</v>
      </c>
      <c r="B864" s="10" t="s">
        <v>1901</v>
      </c>
      <c r="C864" s="10" t="s">
        <v>1902</v>
      </c>
      <c r="D864" s="10" t="s">
        <v>24</v>
      </c>
      <c r="E864" s="10" t="s">
        <v>39</v>
      </c>
      <c r="F864" s="11">
        <v>0.95</v>
      </c>
      <c r="G864" s="10" t="s">
        <v>13</v>
      </c>
      <c r="H864" s="12">
        <v>48.49</v>
      </c>
      <c r="I864" s="13">
        <f>H864*16</f>
        <v>775.84</v>
      </c>
    </row>
    <row r="865" spans="1:9" ht="15" customHeight="1" x14ac:dyDescent="0.25">
      <c r="A865" s="10">
        <v>16502</v>
      </c>
      <c r="B865" s="10" t="s">
        <v>1903</v>
      </c>
      <c r="C865" s="10" t="s">
        <v>1904</v>
      </c>
      <c r="D865" s="10" t="s">
        <v>24</v>
      </c>
      <c r="E865" s="10" t="s">
        <v>39</v>
      </c>
      <c r="F865" s="11">
        <v>0.95</v>
      </c>
      <c r="G865" s="10" t="s">
        <v>13</v>
      </c>
      <c r="H865" s="12">
        <v>61.4</v>
      </c>
      <c r="I865" s="13">
        <f>H865*16</f>
        <v>982.4</v>
      </c>
    </row>
    <row r="866" spans="1:9" ht="15" customHeight="1" x14ac:dyDescent="0.25">
      <c r="A866" s="10">
        <v>16513</v>
      </c>
      <c r="B866" s="10" t="s">
        <v>1905</v>
      </c>
      <c r="C866" s="10" t="s">
        <v>1906</v>
      </c>
      <c r="D866" s="10" t="s">
        <v>58</v>
      </c>
      <c r="E866" s="10" t="s">
        <v>59</v>
      </c>
      <c r="F866" s="11">
        <v>0.95</v>
      </c>
      <c r="G866" s="10" t="s">
        <v>13</v>
      </c>
      <c r="H866" s="12">
        <v>83.83</v>
      </c>
      <c r="I866" s="13">
        <f>H866*16</f>
        <v>1341.28</v>
      </c>
    </row>
    <row r="867" spans="1:9" ht="15" customHeight="1" x14ac:dyDescent="0.25">
      <c r="A867" s="10">
        <v>16600</v>
      </c>
      <c r="B867" s="10" t="s">
        <v>1907</v>
      </c>
      <c r="C867" s="10" t="s">
        <v>1908</v>
      </c>
      <c r="D867" s="10" t="s">
        <v>58</v>
      </c>
      <c r="E867" s="10" t="s">
        <v>307</v>
      </c>
      <c r="F867" s="11">
        <v>19</v>
      </c>
      <c r="G867" s="10" t="s">
        <v>13</v>
      </c>
      <c r="H867" s="12">
        <v>3725.15</v>
      </c>
      <c r="I867" s="13">
        <v>3725.15</v>
      </c>
    </row>
    <row r="868" spans="1:9" ht="15" customHeight="1" x14ac:dyDescent="0.25">
      <c r="A868" s="10">
        <v>16601</v>
      </c>
      <c r="B868" s="10" t="s">
        <v>1909</v>
      </c>
      <c r="C868" s="10" t="s">
        <v>1910</v>
      </c>
      <c r="D868" s="10" t="s">
        <v>58</v>
      </c>
      <c r="E868" s="10" t="s">
        <v>320</v>
      </c>
      <c r="F868" s="11">
        <v>19</v>
      </c>
      <c r="G868" s="10" t="s">
        <v>13</v>
      </c>
      <c r="H868" s="12">
        <v>1690.65</v>
      </c>
      <c r="I868" s="13">
        <v>1690.65</v>
      </c>
    </row>
    <row r="869" spans="1:9" ht="15" customHeight="1" x14ac:dyDescent="0.25">
      <c r="A869" s="10">
        <v>16602</v>
      </c>
      <c r="B869" s="10" t="s">
        <v>1911</v>
      </c>
      <c r="C869" s="10" t="s">
        <v>1912</v>
      </c>
      <c r="D869" s="10" t="s">
        <v>58</v>
      </c>
      <c r="E869" s="10" t="s">
        <v>320</v>
      </c>
      <c r="F869" s="11">
        <v>19</v>
      </c>
      <c r="G869" s="10" t="s">
        <v>13</v>
      </c>
      <c r="H869" s="12">
        <v>1728.33</v>
      </c>
      <c r="I869" s="13">
        <v>1728.33</v>
      </c>
    </row>
    <row r="870" spans="1:9" ht="15" customHeight="1" x14ac:dyDescent="0.25">
      <c r="A870" s="10">
        <v>16603</v>
      </c>
      <c r="B870" s="10" t="s">
        <v>1913</v>
      </c>
      <c r="C870" s="10" t="s">
        <v>1914</v>
      </c>
      <c r="D870" s="10" t="s">
        <v>58</v>
      </c>
      <c r="E870" s="10" t="s">
        <v>330</v>
      </c>
      <c r="F870" s="11">
        <v>19</v>
      </c>
      <c r="G870" s="10" t="s">
        <v>13</v>
      </c>
      <c r="H870" s="12">
        <v>2336.77</v>
      </c>
      <c r="I870" s="13">
        <v>2336.77</v>
      </c>
    </row>
    <row r="871" spans="1:9" ht="15" customHeight="1" x14ac:dyDescent="0.25">
      <c r="A871" s="10">
        <v>16604</v>
      </c>
      <c r="B871" s="10" t="s">
        <v>1915</v>
      </c>
      <c r="C871" s="10" t="s">
        <v>1916</v>
      </c>
      <c r="D871" s="10" t="s">
        <v>11</v>
      </c>
      <c r="E871" s="10" t="s">
        <v>1664</v>
      </c>
      <c r="F871" s="11">
        <v>19</v>
      </c>
      <c r="G871" s="10" t="s">
        <v>13</v>
      </c>
      <c r="H871" s="12">
        <v>1732.13</v>
      </c>
      <c r="I871" s="13">
        <v>1732.13</v>
      </c>
    </row>
    <row r="872" spans="1:9" ht="15" customHeight="1" x14ac:dyDescent="0.25">
      <c r="A872" s="10">
        <v>16605</v>
      </c>
      <c r="B872" s="10" t="s">
        <v>1917</v>
      </c>
      <c r="C872" s="10" t="s">
        <v>1918</v>
      </c>
      <c r="D872" s="10" t="s">
        <v>16</v>
      </c>
      <c r="E872" s="10" t="s">
        <v>1919</v>
      </c>
      <c r="F872" s="11">
        <v>19</v>
      </c>
      <c r="G872" s="10" t="s">
        <v>18</v>
      </c>
      <c r="H872" s="12">
        <v>4071.19</v>
      </c>
      <c r="I872" s="13">
        <v>4071.19</v>
      </c>
    </row>
    <row r="873" spans="1:9" ht="15" customHeight="1" x14ac:dyDescent="0.25">
      <c r="A873" s="10">
        <v>16606</v>
      </c>
      <c r="B873" s="10" t="s">
        <v>1920</v>
      </c>
      <c r="C873" s="10" t="s">
        <v>1921</v>
      </c>
      <c r="D873" s="10" t="s">
        <v>16</v>
      </c>
      <c r="E873" s="10" t="s">
        <v>1919</v>
      </c>
      <c r="F873" s="11">
        <v>19</v>
      </c>
      <c r="G873" s="10" t="s">
        <v>18</v>
      </c>
      <c r="H873" s="12">
        <v>4063.02</v>
      </c>
      <c r="I873" s="13">
        <v>4063.02</v>
      </c>
    </row>
    <row r="874" spans="1:9" ht="15" customHeight="1" x14ac:dyDescent="0.25">
      <c r="A874" s="10">
        <v>16607</v>
      </c>
      <c r="B874" s="10" t="s">
        <v>1922</v>
      </c>
      <c r="C874" s="10" t="s">
        <v>1923</v>
      </c>
      <c r="D874" s="10" t="s">
        <v>16</v>
      </c>
      <c r="E874" s="10" t="s">
        <v>1919</v>
      </c>
      <c r="F874" s="11">
        <v>19</v>
      </c>
      <c r="G874" s="10" t="s">
        <v>18</v>
      </c>
      <c r="H874" s="12">
        <v>4016.32</v>
      </c>
      <c r="I874" s="13">
        <v>4016.32</v>
      </c>
    </row>
    <row r="875" spans="1:9" ht="15" customHeight="1" x14ac:dyDescent="0.25">
      <c r="A875" s="10">
        <v>16608</v>
      </c>
      <c r="B875" s="10" t="s">
        <v>1924</v>
      </c>
      <c r="C875" s="10" t="s">
        <v>1925</v>
      </c>
      <c r="D875" s="10" t="s">
        <v>16</v>
      </c>
      <c r="E875" s="10" t="s">
        <v>1688</v>
      </c>
      <c r="F875" s="11">
        <v>19</v>
      </c>
      <c r="G875" s="10" t="s">
        <v>18</v>
      </c>
      <c r="H875" s="12">
        <v>3359.79</v>
      </c>
      <c r="I875" s="13">
        <v>3359.79</v>
      </c>
    </row>
    <row r="876" spans="1:9" ht="15" customHeight="1" x14ac:dyDescent="0.25">
      <c r="A876" s="10">
        <v>16609</v>
      </c>
      <c r="B876" s="10" t="s">
        <v>1926</v>
      </c>
      <c r="C876" s="10" t="s">
        <v>1927</v>
      </c>
      <c r="D876" s="10" t="s">
        <v>16</v>
      </c>
      <c r="E876" s="10" t="s">
        <v>1828</v>
      </c>
      <c r="F876" s="11">
        <v>19</v>
      </c>
      <c r="G876" s="10" t="s">
        <v>18</v>
      </c>
      <c r="H876" s="12">
        <v>2464.8000000000002</v>
      </c>
      <c r="I876" s="13">
        <v>2464.8000000000002</v>
      </c>
    </row>
    <row r="877" spans="1:9" ht="15" customHeight="1" x14ac:dyDescent="0.25">
      <c r="A877" s="10">
        <v>16610</v>
      </c>
      <c r="B877" s="10" t="s">
        <v>1928</v>
      </c>
      <c r="C877" s="10" t="s">
        <v>1929</v>
      </c>
      <c r="D877" s="10" t="s">
        <v>16</v>
      </c>
      <c r="E877" s="10" t="s">
        <v>1828</v>
      </c>
      <c r="F877" s="11">
        <v>19</v>
      </c>
      <c r="G877" s="10" t="s">
        <v>18</v>
      </c>
      <c r="H877" s="12">
        <v>2702.86</v>
      </c>
      <c r="I877" s="13">
        <v>2702.86</v>
      </c>
    </row>
    <row r="878" spans="1:9" ht="15" customHeight="1" x14ac:dyDescent="0.25">
      <c r="A878" s="10">
        <v>16611</v>
      </c>
      <c r="B878" s="10" t="s">
        <v>1930</v>
      </c>
      <c r="C878" s="10" t="s">
        <v>1931</v>
      </c>
      <c r="D878" s="10" t="s">
        <v>16</v>
      </c>
      <c r="E878" s="10" t="s">
        <v>1828</v>
      </c>
      <c r="F878" s="11">
        <v>19</v>
      </c>
      <c r="G878" s="10" t="s">
        <v>18</v>
      </c>
      <c r="H878" s="12">
        <v>2386.35</v>
      </c>
      <c r="I878" s="13">
        <v>2386.35</v>
      </c>
    </row>
    <row r="879" spans="1:9" ht="15" customHeight="1" x14ac:dyDescent="0.25">
      <c r="A879" s="10">
        <v>16612</v>
      </c>
      <c r="B879" s="10" t="s">
        <v>1932</v>
      </c>
      <c r="C879" s="10" t="s">
        <v>1933</v>
      </c>
      <c r="D879" s="10" t="s">
        <v>16</v>
      </c>
      <c r="E879" s="10" t="s">
        <v>1688</v>
      </c>
      <c r="F879" s="11">
        <v>19</v>
      </c>
      <c r="G879" s="10" t="s">
        <v>18</v>
      </c>
      <c r="H879" s="12">
        <v>3499.9</v>
      </c>
      <c r="I879" s="13">
        <v>3499.9</v>
      </c>
    </row>
    <row r="880" spans="1:9" ht="15" customHeight="1" x14ac:dyDescent="0.25">
      <c r="A880" s="10">
        <v>16613</v>
      </c>
      <c r="B880" s="10" t="s">
        <v>1934</v>
      </c>
      <c r="C880" s="10" t="s">
        <v>1935</v>
      </c>
      <c r="D880" s="10" t="s">
        <v>16</v>
      </c>
      <c r="E880" s="10" t="s">
        <v>1688</v>
      </c>
      <c r="F880" s="11">
        <v>19</v>
      </c>
      <c r="G880" s="10" t="s">
        <v>18</v>
      </c>
      <c r="H880" s="12">
        <v>3317.86</v>
      </c>
      <c r="I880" s="13">
        <v>3317.86</v>
      </c>
    </row>
    <row r="881" spans="1:9" ht="15" customHeight="1" x14ac:dyDescent="0.25">
      <c r="A881" s="10">
        <v>16614</v>
      </c>
      <c r="B881" s="10" t="s">
        <v>1936</v>
      </c>
      <c r="C881" s="10" t="s">
        <v>1937</v>
      </c>
      <c r="D881" s="10" t="s">
        <v>31</v>
      </c>
      <c r="E881" s="10" t="s">
        <v>1938</v>
      </c>
      <c r="F881" s="11">
        <v>19</v>
      </c>
      <c r="G881" s="10" t="s">
        <v>13</v>
      </c>
      <c r="H881" s="12">
        <v>3453.54</v>
      </c>
      <c r="I881" s="13">
        <v>3453.54</v>
      </c>
    </row>
    <row r="882" spans="1:9" ht="15" customHeight="1" x14ac:dyDescent="0.25">
      <c r="A882" s="10">
        <v>16629</v>
      </c>
      <c r="B882" s="10" t="s">
        <v>1939</v>
      </c>
      <c r="C882" s="10" t="s">
        <v>1940</v>
      </c>
      <c r="D882" s="10" t="s">
        <v>58</v>
      </c>
      <c r="E882" s="10" t="s">
        <v>59</v>
      </c>
      <c r="F882" s="11">
        <v>19</v>
      </c>
      <c r="G882" s="10" t="s">
        <v>13</v>
      </c>
      <c r="H882" s="12">
        <v>1703.52</v>
      </c>
      <c r="I882" s="13">
        <v>1703.52</v>
      </c>
    </row>
    <row r="883" spans="1:9" ht="15" customHeight="1" x14ac:dyDescent="0.25">
      <c r="A883" s="10">
        <v>16630</v>
      </c>
      <c r="B883" s="10" t="s">
        <v>1941</v>
      </c>
      <c r="C883" s="10" t="s">
        <v>1942</v>
      </c>
      <c r="D883" s="10" t="s">
        <v>58</v>
      </c>
      <c r="E883" s="10" t="s">
        <v>59</v>
      </c>
      <c r="F883" s="11">
        <v>19</v>
      </c>
      <c r="G883" s="10" t="s">
        <v>13</v>
      </c>
      <c r="H883" s="12">
        <v>1706.2</v>
      </c>
      <c r="I883" s="13">
        <v>1706.2</v>
      </c>
    </row>
    <row r="884" spans="1:9" ht="15" customHeight="1" x14ac:dyDescent="0.25">
      <c r="A884" s="10">
        <v>16633</v>
      </c>
      <c r="B884" s="10" t="s">
        <v>1943</v>
      </c>
      <c r="C884" s="10" t="s">
        <v>1944</v>
      </c>
      <c r="D884" s="10" t="s">
        <v>58</v>
      </c>
      <c r="E884" s="10" t="s">
        <v>320</v>
      </c>
      <c r="F884" s="11">
        <v>19</v>
      </c>
      <c r="G884" s="10" t="s">
        <v>13</v>
      </c>
      <c r="H884" s="12">
        <v>1998.89</v>
      </c>
      <c r="I884" s="13">
        <v>1998.89</v>
      </c>
    </row>
    <row r="885" spans="1:9" ht="15" customHeight="1" x14ac:dyDescent="0.25">
      <c r="A885" s="10">
        <v>16700</v>
      </c>
      <c r="B885" s="10" t="s">
        <v>1945</v>
      </c>
      <c r="C885" s="10" t="s">
        <v>1946</v>
      </c>
      <c r="D885" s="10" t="s">
        <v>58</v>
      </c>
      <c r="E885" s="10" t="s">
        <v>307</v>
      </c>
      <c r="F885" s="11">
        <v>200</v>
      </c>
      <c r="G885" s="10" t="s">
        <v>13</v>
      </c>
      <c r="H885" s="12">
        <v>38760.620000000003</v>
      </c>
      <c r="I885" s="13">
        <v>38760.620000000003</v>
      </c>
    </row>
    <row r="886" spans="1:9" ht="15" customHeight="1" x14ac:dyDescent="0.25">
      <c r="A886" s="10">
        <v>16701</v>
      </c>
      <c r="B886" s="10" t="s">
        <v>1947</v>
      </c>
      <c r="C886" s="10" t="s">
        <v>1948</v>
      </c>
      <c r="D886" s="10" t="s">
        <v>58</v>
      </c>
      <c r="E886" s="10" t="s">
        <v>320</v>
      </c>
      <c r="F886" s="11">
        <v>200</v>
      </c>
      <c r="G886" s="10" t="s">
        <v>13</v>
      </c>
      <c r="H886" s="12">
        <v>17898.490000000002</v>
      </c>
      <c r="I886" s="13">
        <v>17898.490000000002</v>
      </c>
    </row>
    <row r="887" spans="1:9" ht="15" customHeight="1" x14ac:dyDescent="0.25">
      <c r="A887" s="10">
        <v>16702</v>
      </c>
      <c r="B887" s="10" t="s">
        <v>1949</v>
      </c>
      <c r="C887" s="10" t="s">
        <v>1950</v>
      </c>
      <c r="D887" s="10" t="s">
        <v>58</v>
      </c>
      <c r="E887" s="10" t="s">
        <v>330</v>
      </c>
      <c r="F887" s="11">
        <v>200</v>
      </c>
      <c r="G887" s="10" t="s">
        <v>13</v>
      </c>
      <c r="H887" s="12">
        <v>24698.58</v>
      </c>
      <c r="I887" s="13">
        <v>24698.58</v>
      </c>
    </row>
    <row r="888" spans="1:9" ht="15" customHeight="1" x14ac:dyDescent="0.25">
      <c r="A888" s="10">
        <v>16703</v>
      </c>
      <c r="B888" s="10" t="s">
        <v>1951</v>
      </c>
      <c r="C888" s="10" t="s">
        <v>1952</v>
      </c>
      <c r="D888" s="10" t="s">
        <v>58</v>
      </c>
      <c r="E888" s="10" t="s">
        <v>320</v>
      </c>
      <c r="F888" s="11">
        <v>200</v>
      </c>
      <c r="G888" s="10" t="s">
        <v>13</v>
      </c>
      <c r="H888" s="12">
        <v>18299.64</v>
      </c>
      <c r="I888" s="13">
        <v>18299.64</v>
      </c>
    </row>
    <row r="889" spans="1:9" ht="15" customHeight="1" x14ac:dyDescent="0.25">
      <c r="A889" s="10">
        <v>16705</v>
      </c>
      <c r="B889" s="10" t="s">
        <v>1953</v>
      </c>
      <c r="C889" s="10" t="s">
        <v>1954</v>
      </c>
      <c r="D889" s="10" t="s">
        <v>11</v>
      </c>
      <c r="E889" s="10" t="s">
        <v>1664</v>
      </c>
      <c r="F889" s="11">
        <v>200</v>
      </c>
      <c r="G889" s="10" t="s">
        <v>13</v>
      </c>
      <c r="H889" s="12">
        <v>18032.54</v>
      </c>
      <c r="I889" s="13">
        <v>18032.54</v>
      </c>
    </row>
    <row r="890" spans="1:9" ht="15" customHeight="1" x14ac:dyDescent="0.25">
      <c r="A890" s="10">
        <v>16707</v>
      </c>
      <c r="B890" s="10" t="s">
        <v>1955</v>
      </c>
      <c r="C890" s="10" t="s">
        <v>1956</v>
      </c>
      <c r="D890" s="10" t="s">
        <v>16</v>
      </c>
      <c r="E890" s="10" t="s">
        <v>1919</v>
      </c>
      <c r="F890" s="11">
        <v>200</v>
      </c>
      <c r="G890" s="10" t="s">
        <v>18</v>
      </c>
      <c r="H890" s="12">
        <v>42743.35</v>
      </c>
      <c r="I890" s="13">
        <v>42743.35</v>
      </c>
    </row>
    <row r="891" spans="1:9" ht="15" customHeight="1" x14ac:dyDescent="0.25">
      <c r="A891" s="10">
        <v>16709</v>
      </c>
      <c r="B891" s="10" t="s">
        <v>1957</v>
      </c>
      <c r="C891" s="10" t="s">
        <v>1958</v>
      </c>
      <c r="D891" s="10" t="s">
        <v>16</v>
      </c>
      <c r="E891" s="10" t="s">
        <v>1688</v>
      </c>
      <c r="F891" s="11">
        <v>200</v>
      </c>
      <c r="G891" s="10" t="s">
        <v>18</v>
      </c>
      <c r="H891" s="12">
        <v>35340.81</v>
      </c>
      <c r="I891" s="13">
        <v>35340.81</v>
      </c>
    </row>
    <row r="892" spans="1:9" ht="15" customHeight="1" x14ac:dyDescent="0.25">
      <c r="A892" s="10">
        <v>16711</v>
      </c>
      <c r="B892" s="10" t="s">
        <v>1959</v>
      </c>
      <c r="C892" s="10" t="s">
        <v>1960</v>
      </c>
      <c r="D892" s="10" t="s">
        <v>16</v>
      </c>
      <c r="E892" s="10" t="s">
        <v>1828</v>
      </c>
      <c r="F892" s="11">
        <v>200</v>
      </c>
      <c r="G892" s="10" t="s">
        <v>18</v>
      </c>
      <c r="H892" s="12">
        <v>28551.7</v>
      </c>
      <c r="I892" s="13">
        <v>28551.7</v>
      </c>
    </row>
    <row r="893" spans="1:9" ht="15" customHeight="1" x14ac:dyDescent="0.25">
      <c r="A893" s="10">
        <v>16712</v>
      </c>
      <c r="B893" s="10" t="s">
        <v>1961</v>
      </c>
      <c r="C893" s="10" t="s">
        <v>1962</v>
      </c>
      <c r="D893" s="10" t="s">
        <v>16</v>
      </c>
      <c r="E893" s="10" t="s">
        <v>1828</v>
      </c>
      <c r="F893" s="11">
        <v>200</v>
      </c>
      <c r="G893" s="10" t="s">
        <v>18</v>
      </c>
      <c r="H893" s="12">
        <v>25013.4</v>
      </c>
      <c r="I893" s="13">
        <v>25013.4</v>
      </c>
    </row>
    <row r="894" spans="1:9" ht="15" customHeight="1" x14ac:dyDescent="0.25">
      <c r="A894" s="10">
        <v>16715</v>
      </c>
      <c r="B894" s="10" t="s">
        <v>1963</v>
      </c>
      <c r="C894" s="10" t="s">
        <v>1964</v>
      </c>
      <c r="D894" s="10" t="s">
        <v>31</v>
      </c>
      <c r="E894" s="10" t="s">
        <v>1938</v>
      </c>
      <c r="F894" s="11">
        <v>200</v>
      </c>
      <c r="G894" s="10" t="s">
        <v>13</v>
      </c>
      <c r="H894" s="12">
        <v>36178.43</v>
      </c>
      <c r="I894" s="13">
        <v>36178.43</v>
      </c>
    </row>
    <row r="895" spans="1:9" ht="15" customHeight="1" x14ac:dyDescent="0.25">
      <c r="A895" s="10">
        <v>16716</v>
      </c>
      <c r="B895" s="10" t="s">
        <v>1965</v>
      </c>
      <c r="C895" s="10" t="s">
        <v>1966</v>
      </c>
      <c r="D895" s="10" t="s">
        <v>16</v>
      </c>
      <c r="E895" s="10" t="s">
        <v>1828</v>
      </c>
      <c r="F895" s="11">
        <v>200</v>
      </c>
      <c r="G895" s="10" t="s">
        <v>18</v>
      </c>
      <c r="H895" s="12">
        <v>26888.15</v>
      </c>
      <c r="I895" s="13">
        <v>26888.15</v>
      </c>
    </row>
    <row r="896" spans="1:9" ht="15" customHeight="1" x14ac:dyDescent="0.25">
      <c r="A896" s="10">
        <v>16717</v>
      </c>
      <c r="B896" s="10" t="s">
        <v>1967</v>
      </c>
      <c r="C896" s="10" t="s">
        <v>1968</v>
      </c>
      <c r="D896" s="10" t="s">
        <v>24</v>
      </c>
      <c r="E896" s="10" t="s">
        <v>39</v>
      </c>
      <c r="F896" s="11">
        <v>200</v>
      </c>
      <c r="G896" s="10" t="s">
        <v>13</v>
      </c>
      <c r="H896" s="12">
        <v>6309.28</v>
      </c>
      <c r="I896" s="13">
        <v>6309.28</v>
      </c>
    </row>
    <row r="897" spans="1:9" ht="15" customHeight="1" x14ac:dyDescent="0.25">
      <c r="A897" s="10">
        <v>16718</v>
      </c>
      <c r="B897" s="10" t="s">
        <v>1969</v>
      </c>
      <c r="C897" s="10" t="s">
        <v>1970</v>
      </c>
      <c r="D897" s="10" t="s">
        <v>24</v>
      </c>
      <c r="E897" s="10" t="s">
        <v>39</v>
      </c>
      <c r="F897" s="11">
        <v>200</v>
      </c>
      <c r="G897" s="10" t="s">
        <v>13</v>
      </c>
      <c r="H897" s="12">
        <v>12591.62</v>
      </c>
      <c r="I897" s="13">
        <v>12591.62</v>
      </c>
    </row>
    <row r="898" spans="1:9" ht="15" customHeight="1" x14ac:dyDescent="0.25">
      <c r="A898" s="10">
        <v>16719</v>
      </c>
      <c r="B898" s="10" t="s">
        <v>1971</v>
      </c>
      <c r="C898" s="10" t="s">
        <v>1972</v>
      </c>
      <c r="D898" s="10" t="s">
        <v>24</v>
      </c>
      <c r="E898" s="10" t="s">
        <v>39</v>
      </c>
      <c r="F898" s="11">
        <v>200</v>
      </c>
      <c r="G898" s="10" t="s">
        <v>13</v>
      </c>
      <c r="H898" s="12">
        <v>13358.48</v>
      </c>
      <c r="I898" s="13">
        <v>13358.48</v>
      </c>
    </row>
    <row r="899" spans="1:9" ht="15" customHeight="1" x14ac:dyDescent="0.25">
      <c r="A899" s="10">
        <v>16720</v>
      </c>
      <c r="B899" s="10" t="s">
        <v>1973</v>
      </c>
      <c r="C899" s="10" t="s">
        <v>1974</v>
      </c>
      <c r="D899" s="10" t="s">
        <v>24</v>
      </c>
      <c r="E899" s="10" t="s">
        <v>39</v>
      </c>
      <c r="F899" s="11">
        <v>200</v>
      </c>
      <c r="G899" s="10" t="s">
        <v>13</v>
      </c>
      <c r="H899" s="12">
        <v>12805.8</v>
      </c>
      <c r="I899" s="13">
        <v>12805.8</v>
      </c>
    </row>
    <row r="900" spans="1:9" ht="15" customHeight="1" x14ac:dyDescent="0.25">
      <c r="A900" s="10">
        <v>16721</v>
      </c>
      <c r="B900" s="10" t="s">
        <v>1975</v>
      </c>
      <c r="C900" s="10" t="s">
        <v>1976</v>
      </c>
      <c r="D900" s="10" t="s">
        <v>16</v>
      </c>
      <c r="E900" s="10" t="s">
        <v>1688</v>
      </c>
      <c r="F900" s="11">
        <v>200</v>
      </c>
      <c r="G900" s="10" t="s">
        <v>18</v>
      </c>
      <c r="H900" s="12">
        <v>35708.94</v>
      </c>
      <c r="I900" s="13">
        <v>35708.94</v>
      </c>
    </row>
    <row r="901" spans="1:9" ht="15" customHeight="1" x14ac:dyDescent="0.25">
      <c r="A901" s="10">
        <v>16729</v>
      </c>
      <c r="B901" s="10" t="s">
        <v>1977</v>
      </c>
      <c r="C901" s="10" t="s">
        <v>1978</v>
      </c>
      <c r="D901" s="10" t="s">
        <v>16</v>
      </c>
      <c r="E901" s="10" t="s">
        <v>17</v>
      </c>
      <c r="F901" s="11">
        <v>200</v>
      </c>
      <c r="G901" s="10" t="s">
        <v>13</v>
      </c>
      <c r="H901" s="12">
        <v>22094.87</v>
      </c>
      <c r="I901" s="13">
        <v>22094.87</v>
      </c>
    </row>
    <row r="902" spans="1:9" ht="15" customHeight="1" x14ac:dyDescent="0.25">
      <c r="A902" s="10">
        <v>16730</v>
      </c>
      <c r="B902" s="10" t="s">
        <v>1979</v>
      </c>
      <c r="C902" s="10" t="s">
        <v>1980</v>
      </c>
      <c r="D902" s="10" t="s">
        <v>16</v>
      </c>
      <c r="E902" s="10" t="s">
        <v>17</v>
      </c>
      <c r="F902" s="11">
        <v>200</v>
      </c>
      <c r="G902" s="10" t="s">
        <v>13</v>
      </c>
      <c r="H902" s="12">
        <v>22036.560000000001</v>
      </c>
      <c r="I902" s="13">
        <v>22036.560000000001</v>
      </c>
    </row>
    <row r="903" spans="1:9" ht="15" customHeight="1" x14ac:dyDescent="0.25">
      <c r="A903" s="10">
        <v>16731</v>
      </c>
      <c r="B903" s="10" t="s">
        <v>1981</v>
      </c>
      <c r="C903" s="10" t="s">
        <v>1982</v>
      </c>
      <c r="D903" s="10" t="s">
        <v>16</v>
      </c>
      <c r="E903" s="10" t="s">
        <v>1828</v>
      </c>
      <c r="F903" s="11">
        <v>200</v>
      </c>
      <c r="G903" s="10" t="s">
        <v>13</v>
      </c>
      <c r="H903" s="12">
        <v>25071.93</v>
      </c>
      <c r="I903" s="13">
        <v>25071.93</v>
      </c>
    </row>
    <row r="904" spans="1:9" ht="15" customHeight="1" x14ac:dyDescent="0.25">
      <c r="A904" s="10">
        <v>16732</v>
      </c>
      <c r="B904" s="10" t="s">
        <v>1983</v>
      </c>
      <c r="C904" s="10" t="s">
        <v>1984</v>
      </c>
      <c r="D904" s="10" t="s">
        <v>16</v>
      </c>
      <c r="E904" s="10" t="s">
        <v>1828</v>
      </c>
      <c r="F904" s="11">
        <v>200</v>
      </c>
      <c r="G904" s="10" t="s">
        <v>13</v>
      </c>
      <c r="H904" s="12">
        <v>25737.74</v>
      </c>
      <c r="I904" s="13">
        <v>25737.74</v>
      </c>
    </row>
    <row r="905" spans="1:9" ht="15" customHeight="1" x14ac:dyDescent="0.25">
      <c r="A905" s="10">
        <v>16733</v>
      </c>
      <c r="B905" s="10" t="s">
        <v>1985</v>
      </c>
      <c r="C905" s="10" t="s">
        <v>1986</v>
      </c>
      <c r="D905" s="10" t="s">
        <v>16</v>
      </c>
      <c r="E905" s="10" t="s">
        <v>1828</v>
      </c>
      <c r="F905" s="11">
        <v>200</v>
      </c>
      <c r="G905" s="10" t="s">
        <v>13</v>
      </c>
      <c r="H905" s="12">
        <v>26735.98</v>
      </c>
      <c r="I905" s="13">
        <v>26735.98</v>
      </c>
    </row>
    <row r="906" spans="1:9" ht="15" customHeight="1" x14ac:dyDescent="0.25">
      <c r="A906" s="10">
        <v>16734</v>
      </c>
      <c r="B906" s="10" t="s">
        <v>1987</v>
      </c>
      <c r="C906" s="10" t="s">
        <v>1988</v>
      </c>
      <c r="D906" s="10" t="s">
        <v>16</v>
      </c>
      <c r="E906" s="10" t="s">
        <v>1828</v>
      </c>
      <c r="F906" s="11">
        <v>200</v>
      </c>
      <c r="G906" s="10" t="s">
        <v>13</v>
      </c>
      <c r="H906" s="12">
        <v>28464.28</v>
      </c>
      <c r="I906" s="13">
        <v>28464.28</v>
      </c>
    </row>
    <row r="907" spans="1:9" ht="15" customHeight="1" x14ac:dyDescent="0.25">
      <c r="A907" s="10">
        <v>16735</v>
      </c>
      <c r="B907" s="10" t="s">
        <v>1989</v>
      </c>
      <c r="C907" s="10" t="s">
        <v>1990</v>
      </c>
      <c r="D907" s="10" t="s">
        <v>16</v>
      </c>
      <c r="E907" s="10" t="s">
        <v>1889</v>
      </c>
      <c r="F907" s="11">
        <v>200</v>
      </c>
      <c r="G907" s="10" t="s">
        <v>13</v>
      </c>
      <c r="H907" s="12">
        <v>42257.25</v>
      </c>
      <c r="I907" s="13">
        <v>42257.25</v>
      </c>
    </row>
    <row r="908" spans="1:9" ht="15" customHeight="1" x14ac:dyDescent="0.25">
      <c r="A908" s="10">
        <v>16736</v>
      </c>
      <c r="B908" s="10" t="s">
        <v>1991</v>
      </c>
      <c r="C908" s="10" t="s">
        <v>1992</v>
      </c>
      <c r="D908" s="10" t="s">
        <v>16</v>
      </c>
      <c r="E908" s="10" t="s">
        <v>1889</v>
      </c>
      <c r="F908" s="11">
        <v>200</v>
      </c>
      <c r="G908" s="10" t="s">
        <v>13</v>
      </c>
      <c r="H908" s="12">
        <v>41876.050000000003</v>
      </c>
      <c r="I908" s="13">
        <v>41876.050000000003</v>
      </c>
    </row>
    <row r="909" spans="1:9" ht="15" customHeight="1" x14ac:dyDescent="0.25">
      <c r="A909" s="10">
        <v>16737</v>
      </c>
      <c r="B909" s="10" t="s">
        <v>1993</v>
      </c>
      <c r="C909" s="10" t="s">
        <v>1994</v>
      </c>
      <c r="D909" s="10" t="s">
        <v>16</v>
      </c>
      <c r="E909" s="10" t="s">
        <v>1889</v>
      </c>
      <c r="F909" s="11">
        <v>200</v>
      </c>
      <c r="G909" s="10" t="s">
        <v>13</v>
      </c>
      <c r="H909" s="12">
        <v>43177.05</v>
      </c>
      <c r="I909" s="13">
        <v>43177.05</v>
      </c>
    </row>
    <row r="910" spans="1:9" ht="15" customHeight="1" x14ac:dyDescent="0.25">
      <c r="A910" s="10">
        <v>16738</v>
      </c>
      <c r="B910" s="10" t="s">
        <v>1995</v>
      </c>
      <c r="C910" s="10" t="s">
        <v>1996</v>
      </c>
      <c r="D910" s="10" t="s">
        <v>16</v>
      </c>
      <c r="E910" s="10" t="s">
        <v>1889</v>
      </c>
      <c r="F910" s="11">
        <v>200</v>
      </c>
      <c r="G910" s="10" t="s">
        <v>13</v>
      </c>
      <c r="H910" s="12">
        <v>42922.86</v>
      </c>
      <c r="I910" s="13">
        <v>42922.86</v>
      </c>
    </row>
    <row r="911" spans="1:9" ht="15" customHeight="1" x14ac:dyDescent="0.25">
      <c r="A911" s="10">
        <v>16739</v>
      </c>
      <c r="B911" s="10" t="s">
        <v>1997</v>
      </c>
      <c r="C911" s="10" t="s">
        <v>1998</v>
      </c>
      <c r="D911" s="10" t="s">
        <v>16</v>
      </c>
      <c r="E911" s="10" t="s">
        <v>1855</v>
      </c>
      <c r="F911" s="11">
        <v>200</v>
      </c>
      <c r="G911" s="10" t="s">
        <v>13</v>
      </c>
      <c r="H911" s="12">
        <v>39912.35</v>
      </c>
      <c r="I911" s="13">
        <v>39912.35</v>
      </c>
    </row>
    <row r="912" spans="1:9" ht="15" customHeight="1" x14ac:dyDescent="0.25">
      <c r="A912" s="10">
        <v>16740</v>
      </c>
      <c r="B912" s="10" t="s">
        <v>1999</v>
      </c>
      <c r="C912" s="10" t="s">
        <v>2000</v>
      </c>
      <c r="D912" s="10" t="s">
        <v>16</v>
      </c>
      <c r="E912" s="10" t="s">
        <v>1855</v>
      </c>
      <c r="F912" s="11">
        <v>200</v>
      </c>
      <c r="G912" s="10" t="s">
        <v>13</v>
      </c>
      <c r="H912" s="12">
        <v>40194.050000000003</v>
      </c>
      <c r="I912" s="13">
        <v>40194.050000000003</v>
      </c>
    </row>
    <row r="913" spans="1:9" ht="15" customHeight="1" x14ac:dyDescent="0.25">
      <c r="A913" s="10">
        <v>16741</v>
      </c>
      <c r="B913" s="10" t="s">
        <v>2001</v>
      </c>
      <c r="C913" s="10" t="s">
        <v>2002</v>
      </c>
      <c r="D913" s="10" t="s">
        <v>16</v>
      </c>
      <c r="E913" s="10" t="s">
        <v>1855</v>
      </c>
      <c r="F913" s="11">
        <v>200</v>
      </c>
      <c r="G913" s="10" t="s">
        <v>13</v>
      </c>
      <c r="H913" s="12">
        <v>39692.33</v>
      </c>
      <c r="I913" s="13">
        <v>39692.33</v>
      </c>
    </row>
    <row r="914" spans="1:9" ht="15" customHeight="1" x14ac:dyDescent="0.25">
      <c r="A914" s="10">
        <v>16744</v>
      </c>
      <c r="B914" s="10" t="s">
        <v>2003</v>
      </c>
      <c r="C914" s="10" t="s">
        <v>2004</v>
      </c>
      <c r="D914" s="10" t="s">
        <v>58</v>
      </c>
      <c r="E914" s="10" t="s">
        <v>59</v>
      </c>
      <c r="F914" s="11">
        <v>200</v>
      </c>
      <c r="G914" s="10" t="s">
        <v>13</v>
      </c>
      <c r="H914" s="12">
        <v>18060.8</v>
      </c>
      <c r="I914" s="13">
        <v>18060.8</v>
      </c>
    </row>
    <row r="915" spans="1:9" ht="15" customHeight="1" x14ac:dyDescent="0.25">
      <c r="A915" s="10">
        <v>16745</v>
      </c>
      <c r="B915" s="10" t="s">
        <v>2005</v>
      </c>
      <c r="C915" s="10" t="s">
        <v>2006</v>
      </c>
      <c r="D915" s="10" t="s">
        <v>58</v>
      </c>
      <c r="E915" s="10" t="s">
        <v>59</v>
      </c>
      <c r="F915" s="11">
        <v>200</v>
      </c>
      <c r="G915" s="10" t="s">
        <v>13</v>
      </c>
      <c r="H915" s="12">
        <v>18032.59</v>
      </c>
      <c r="I915" s="13">
        <v>18032.59</v>
      </c>
    </row>
    <row r="916" spans="1:9" ht="15" customHeight="1" x14ac:dyDescent="0.25">
      <c r="A916" s="10">
        <v>16746</v>
      </c>
      <c r="B916" s="10" t="s">
        <v>2007</v>
      </c>
      <c r="C916" s="10" t="s">
        <v>2008</v>
      </c>
      <c r="D916" s="10" t="s">
        <v>58</v>
      </c>
      <c r="E916" s="10" t="s">
        <v>320</v>
      </c>
      <c r="F916" s="11">
        <v>200</v>
      </c>
      <c r="G916" s="10" t="s">
        <v>13</v>
      </c>
      <c r="H916" s="12">
        <v>23392.3</v>
      </c>
      <c r="I916" s="13">
        <v>23392.3</v>
      </c>
    </row>
    <row r="917" spans="1:9" ht="15" customHeight="1" x14ac:dyDescent="0.25">
      <c r="A917" s="10">
        <v>16748</v>
      </c>
      <c r="B917" s="10" t="s">
        <v>2009</v>
      </c>
      <c r="C917" s="10" t="s">
        <v>2010</v>
      </c>
      <c r="D917" s="10" t="s">
        <v>58</v>
      </c>
      <c r="E917" s="10" t="s">
        <v>2011</v>
      </c>
      <c r="F917" s="11">
        <v>200</v>
      </c>
      <c r="G917" s="10" t="s">
        <v>13</v>
      </c>
      <c r="H917" s="12">
        <v>35375.33</v>
      </c>
      <c r="I917" s="13">
        <v>35375.33</v>
      </c>
    </row>
    <row r="918" spans="1:9" ht="15" customHeight="1" x14ac:dyDescent="0.25">
      <c r="A918" s="10">
        <v>16750</v>
      </c>
      <c r="B918" s="10" t="s">
        <v>2012</v>
      </c>
      <c r="C918" s="10" t="s">
        <v>2013</v>
      </c>
      <c r="D918" s="10" t="s">
        <v>58</v>
      </c>
      <c r="E918" s="10" t="s">
        <v>2011</v>
      </c>
      <c r="F918" s="11">
        <v>200</v>
      </c>
      <c r="G918" s="10" t="s">
        <v>13</v>
      </c>
      <c r="H918" s="12">
        <v>28949.96</v>
      </c>
      <c r="I918" s="13">
        <v>28949.96</v>
      </c>
    </row>
    <row r="919" spans="1:9" ht="15" customHeight="1" x14ac:dyDescent="0.25">
      <c r="A919" s="10">
        <v>16800</v>
      </c>
      <c r="B919" s="10" t="s">
        <v>2014</v>
      </c>
      <c r="C919" s="10" t="s">
        <v>2015</v>
      </c>
      <c r="D919" s="10" t="s">
        <v>58</v>
      </c>
      <c r="E919" s="10" t="s">
        <v>307</v>
      </c>
      <c r="F919" s="11">
        <v>1</v>
      </c>
      <c r="G919" s="10" t="s">
        <v>13</v>
      </c>
      <c r="H919" s="12">
        <v>185.57</v>
      </c>
      <c r="I919" s="13">
        <f>H919*1000</f>
        <v>185570</v>
      </c>
    </row>
    <row r="920" spans="1:9" ht="15" customHeight="1" x14ac:dyDescent="0.25">
      <c r="A920" s="10">
        <v>16801</v>
      </c>
      <c r="B920" s="10" t="s">
        <v>2016</v>
      </c>
      <c r="C920" s="10" t="s">
        <v>2017</v>
      </c>
      <c r="D920" s="10" t="s">
        <v>58</v>
      </c>
      <c r="E920" s="10" t="s">
        <v>330</v>
      </c>
      <c r="F920" s="11">
        <v>1</v>
      </c>
      <c r="G920" s="10" t="s">
        <v>13</v>
      </c>
      <c r="H920" s="12">
        <v>115.26</v>
      </c>
      <c r="I920" s="13">
        <f t="shared" ref="I920:I942" si="5">H920*1000</f>
        <v>115260</v>
      </c>
    </row>
    <row r="921" spans="1:9" ht="15" customHeight="1" x14ac:dyDescent="0.25">
      <c r="A921" s="10">
        <v>16802</v>
      </c>
      <c r="B921" s="10" t="s">
        <v>2018</v>
      </c>
      <c r="C921" s="10" t="s">
        <v>2019</v>
      </c>
      <c r="D921" s="10" t="s">
        <v>58</v>
      </c>
      <c r="E921" s="10" t="s">
        <v>320</v>
      </c>
      <c r="F921" s="11">
        <v>1</v>
      </c>
      <c r="G921" s="10" t="s">
        <v>13</v>
      </c>
      <c r="H921" s="12">
        <v>86.36</v>
      </c>
      <c r="I921" s="13">
        <f t="shared" si="5"/>
        <v>86360</v>
      </c>
    </row>
    <row r="922" spans="1:9" ht="15" customHeight="1" x14ac:dyDescent="0.25">
      <c r="A922" s="10">
        <v>16803</v>
      </c>
      <c r="B922" s="10" t="s">
        <v>2020</v>
      </c>
      <c r="C922" s="10" t="s">
        <v>2021</v>
      </c>
      <c r="D922" s="10" t="s">
        <v>58</v>
      </c>
      <c r="E922" s="10" t="s">
        <v>320</v>
      </c>
      <c r="F922" s="11">
        <v>1</v>
      </c>
      <c r="G922" s="10" t="s">
        <v>13</v>
      </c>
      <c r="H922" s="12">
        <v>91.35</v>
      </c>
      <c r="I922" s="13">
        <f t="shared" si="5"/>
        <v>91350</v>
      </c>
    </row>
    <row r="923" spans="1:9" ht="15" customHeight="1" x14ac:dyDescent="0.25">
      <c r="A923" s="10">
        <v>16804</v>
      </c>
      <c r="B923" s="10" t="s">
        <v>2022</v>
      </c>
      <c r="C923" s="10" t="s">
        <v>2023</v>
      </c>
      <c r="D923" s="10" t="s">
        <v>11</v>
      </c>
      <c r="E923" s="10" t="s">
        <v>1664</v>
      </c>
      <c r="F923" s="11">
        <v>1</v>
      </c>
      <c r="G923" s="10" t="s">
        <v>13</v>
      </c>
      <c r="H923" s="12">
        <v>100.25</v>
      </c>
      <c r="I923" s="13">
        <f t="shared" si="5"/>
        <v>100250</v>
      </c>
    </row>
    <row r="924" spans="1:9" ht="15" customHeight="1" x14ac:dyDescent="0.25">
      <c r="A924" s="10">
        <v>16818</v>
      </c>
      <c r="B924" s="10" t="s">
        <v>2024</v>
      </c>
      <c r="C924" s="10" t="s">
        <v>2025</v>
      </c>
      <c r="D924" s="10" t="s">
        <v>24</v>
      </c>
      <c r="E924" s="10" t="s">
        <v>39</v>
      </c>
      <c r="F924" s="11">
        <v>1</v>
      </c>
      <c r="G924" s="10" t="s">
        <v>13</v>
      </c>
      <c r="H924" s="12">
        <v>62.84</v>
      </c>
      <c r="I924" s="13">
        <f t="shared" si="5"/>
        <v>62840</v>
      </c>
    </row>
    <row r="925" spans="1:9" ht="15" customHeight="1" x14ac:dyDescent="0.25">
      <c r="A925" s="10">
        <v>16823</v>
      </c>
      <c r="B925" s="10" t="s">
        <v>2026</v>
      </c>
      <c r="C925" s="10" t="s">
        <v>2027</v>
      </c>
      <c r="D925" s="10" t="s">
        <v>16</v>
      </c>
      <c r="E925" s="10" t="s">
        <v>1828</v>
      </c>
      <c r="F925" s="11">
        <v>1</v>
      </c>
      <c r="G925" s="10" t="s">
        <v>13</v>
      </c>
      <c r="H925" s="12">
        <v>117.14</v>
      </c>
      <c r="I925" s="13">
        <f t="shared" si="5"/>
        <v>117140</v>
      </c>
    </row>
    <row r="926" spans="1:9" ht="15" customHeight="1" x14ac:dyDescent="0.25">
      <c r="A926" s="10">
        <v>16824</v>
      </c>
      <c r="B926" s="10" t="s">
        <v>2028</v>
      </c>
      <c r="C926" s="10" t="s">
        <v>2029</v>
      </c>
      <c r="D926" s="10" t="s">
        <v>16</v>
      </c>
      <c r="E926" s="10" t="s">
        <v>1828</v>
      </c>
      <c r="F926" s="11">
        <v>1</v>
      </c>
      <c r="G926" s="10" t="s">
        <v>13</v>
      </c>
      <c r="H926" s="12">
        <v>120.46</v>
      </c>
      <c r="I926" s="13">
        <f t="shared" si="5"/>
        <v>120460</v>
      </c>
    </row>
    <row r="927" spans="1:9" ht="15" customHeight="1" x14ac:dyDescent="0.25">
      <c r="A927" s="10">
        <v>16825</v>
      </c>
      <c r="B927" s="10" t="s">
        <v>2030</v>
      </c>
      <c r="C927" s="10" t="s">
        <v>2031</v>
      </c>
      <c r="D927" s="10" t="s">
        <v>16</v>
      </c>
      <c r="E927" s="10" t="s">
        <v>1828</v>
      </c>
      <c r="F927" s="11">
        <v>1</v>
      </c>
      <c r="G927" s="10" t="s">
        <v>13</v>
      </c>
      <c r="H927" s="12">
        <v>125.46</v>
      </c>
      <c r="I927" s="13">
        <f t="shared" si="5"/>
        <v>125460</v>
      </c>
    </row>
    <row r="928" spans="1:9" ht="15" customHeight="1" x14ac:dyDescent="0.25">
      <c r="A928" s="10">
        <v>16826</v>
      </c>
      <c r="B928" s="10" t="s">
        <v>2032</v>
      </c>
      <c r="C928" s="10" t="s">
        <v>2033</v>
      </c>
      <c r="D928" s="10" t="s">
        <v>16</v>
      </c>
      <c r="E928" s="10" t="s">
        <v>1828</v>
      </c>
      <c r="F928" s="11">
        <v>1</v>
      </c>
      <c r="G928" s="10" t="s">
        <v>13</v>
      </c>
      <c r="H928" s="12">
        <v>134.09</v>
      </c>
      <c r="I928" s="13">
        <f t="shared" si="5"/>
        <v>134090</v>
      </c>
    </row>
    <row r="929" spans="1:9" ht="15" customHeight="1" x14ac:dyDescent="0.25">
      <c r="A929" s="10">
        <v>16827</v>
      </c>
      <c r="B929" s="10" t="s">
        <v>2034</v>
      </c>
      <c r="C929" s="10" t="s">
        <v>2035</v>
      </c>
      <c r="D929" s="10" t="s">
        <v>16</v>
      </c>
      <c r="E929" s="10" t="s">
        <v>1889</v>
      </c>
      <c r="F929" s="11">
        <v>1</v>
      </c>
      <c r="G929" s="10" t="s">
        <v>13</v>
      </c>
      <c r="H929" s="12">
        <v>196.09</v>
      </c>
      <c r="I929" s="13">
        <f t="shared" si="5"/>
        <v>196090</v>
      </c>
    </row>
    <row r="930" spans="1:9" ht="15" customHeight="1" x14ac:dyDescent="0.25">
      <c r="A930" s="10">
        <v>16828</v>
      </c>
      <c r="B930" s="10" t="s">
        <v>2036</v>
      </c>
      <c r="C930" s="10" t="s">
        <v>2037</v>
      </c>
      <c r="D930" s="10" t="s">
        <v>16</v>
      </c>
      <c r="E930" s="10" t="s">
        <v>1889</v>
      </c>
      <c r="F930" s="11">
        <v>1</v>
      </c>
      <c r="G930" s="10" t="s">
        <v>13</v>
      </c>
      <c r="H930" s="12">
        <v>194.18</v>
      </c>
      <c r="I930" s="13">
        <f t="shared" si="5"/>
        <v>194180</v>
      </c>
    </row>
    <row r="931" spans="1:9" ht="15" customHeight="1" x14ac:dyDescent="0.25">
      <c r="A931" s="10">
        <v>16829</v>
      </c>
      <c r="B931" s="10" t="s">
        <v>2038</v>
      </c>
      <c r="C931" s="10" t="s">
        <v>2039</v>
      </c>
      <c r="D931" s="10" t="s">
        <v>16</v>
      </c>
      <c r="E931" s="10" t="s">
        <v>1889</v>
      </c>
      <c r="F931" s="11">
        <v>1</v>
      </c>
      <c r="G931" s="10" t="s">
        <v>13</v>
      </c>
      <c r="H931" s="12">
        <v>200.68</v>
      </c>
      <c r="I931" s="13">
        <f t="shared" si="5"/>
        <v>200680</v>
      </c>
    </row>
    <row r="932" spans="1:9" ht="15" customHeight="1" x14ac:dyDescent="0.25">
      <c r="A932" s="10">
        <v>16830</v>
      </c>
      <c r="B932" s="10" t="s">
        <v>2040</v>
      </c>
      <c r="C932" s="10" t="s">
        <v>2041</v>
      </c>
      <c r="D932" s="10" t="s">
        <v>16</v>
      </c>
      <c r="E932" s="10" t="s">
        <v>1889</v>
      </c>
      <c r="F932" s="11">
        <v>1</v>
      </c>
      <c r="G932" s="10" t="s">
        <v>13</v>
      </c>
      <c r="H932" s="12">
        <v>199.41</v>
      </c>
      <c r="I932" s="13">
        <f t="shared" si="5"/>
        <v>199410</v>
      </c>
    </row>
    <row r="933" spans="1:9" ht="15" customHeight="1" x14ac:dyDescent="0.25">
      <c r="A933" s="10">
        <v>16831</v>
      </c>
      <c r="B933" s="10" t="s">
        <v>2042</v>
      </c>
      <c r="C933" s="10" t="s">
        <v>2043</v>
      </c>
      <c r="D933" s="10" t="s">
        <v>16</v>
      </c>
      <c r="E933" s="10" t="s">
        <v>1855</v>
      </c>
      <c r="F933" s="11">
        <v>1</v>
      </c>
      <c r="G933" s="10" t="s">
        <v>13</v>
      </c>
      <c r="H933" s="12">
        <v>186.1</v>
      </c>
      <c r="I933" s="13">
        <f t="shared" si="5"/>
        <v>186100</v>
      </c>
    </row>
    <row r="934" spans="1:9" ht="15" customHeight="1" x14ac:dyDescent="0.25">
      <c r="A934" s="10">
        <v>16832</v>
      </c>
      <c r="B934" s="10" t="s">
        <v>2044</v>
      </c>
      <c r="C934" s="10" t="s">
        <v>2045</v>
      </c>
      <c r="D934" s="10" t="s">
        <v>16</v>
      </c>
      <c r="E934" s="10" t="s">
        <v>1855</v>
      </c>
      <c r="F934" s="11">
        <v>1</v>
      </c>
      <c r="G934" s="10" t="s">
        <v>13</v>
      </c>
      <c r="H934" s="12">
        <v>187.51</v>
      </c>
      <c r="I934" s="13">
        <f t="shared" si="5"/>
        <v>187510</v>
      </c>
    </row>
    <row r="935" spans="1:9" ht="15" customHeight="1" x14ac:dyDescent="0.25">
      <c r="A935" s="10">
        <v>16833</v>
      </c>
      <c r="B935" s="10" t="s">
        <v>2046</v>
      </c>
      <c r="C935" s="10" t="s">
        <v>2047</v>
      </c>
      <c r="D935" s="10" t="s">
        <v>16</v>
      </c>
      <c r="E935" s="10" t="s">
        <v>1855</v>
      </c>
      <c r="F935" s="11">
        <v>1</v>
      </c>
      <c r="G935" s="10" t="s">
        <v>13</v>
      </c>
      <c r="H935" s="12">
        <v>185</v>
      </c>
      <c r="I935" s="13">
        <f t="shared" si="5"/>
        <v>185000</v>
      </c>
    </row>
    <row r="936" spans="1:9" ht="15" customHeight="1" x14ac:dyDescent="0.25">
      <c r="A936" s="10">
        <v>16840</v>
      </c>
      <c r="B936" s="10" t="s">
        <v>2048</v>
      </c>
      <c r="C936" s="10" t="s">
        <v>2049</v>
      </c>
      <c r="D936" s="10" t="s">
        <v>16</v>
      </c>
      <c r="E936" s="10" t="s">
        <v>254</v>
      </c>
      <c r="F936" s="11">
        <v>1</v>
      </c>
      <c r="G936" s="10" t="s">
        <v>13</v>
      </c>
      <c r="H936" s="12">
        <v>102.32</v>
      </c>
      <c r="I936" s="13">
        <f t="shared" si="5"/>
        <v>102320</v>
      </c>
    </row>
    <row r="937" spans="1:9" ht="15" customHeight="1" x14ac:dyDescent="0.25">
      <c r="A937" s="10">
        <v>16841</v>
      </c>
      <c r="B937" s="10" t="s">
        <v>2050</v>
      </c>
      <c r="C937" s="10" t="s">
        <v>2051</v>
      </c>
      <c r="D937" s="10" t="s">
        <v>58</v>
      </c>
      <c r="E937" s="10" t="s">
        <v>59</v>
      </c>
      <c r="F937" s="11">
        <v>1</v>
      </c>
      <c r="G937" s="10" t="s">
        <v>13</v>
      </c>
      <c r="H937" s="12">
        <v>81.93</v>
      </c>
      <c r="I937" s="13">
        <f t="shared" si="5"/>
        <v>81930</v>
      </c>
    </row>
    <row r="938" spans="1:9" ht="15" customHeight="1" x14ac:dyDescent="0.25">
      <c r="A938" s="10">
        <v>16843</v>
      </c>
      <c r="B938" s="10" t="s">
        <v>2052</v>
      </c>
      <c r="C938" s="10" t="s">
        <v>2053</v>
      </c>
      <c r="D938" s="10" t="s">
        <v>58</v>
      </c>
      <c r="E938" s="10" t="s">
        <v>320</v>
      </c>
      <c r="F938" s="11">
        <v>1</v>
      </c>
      <c r="G938" s="10" t="s">
        <v>13</v>
      </c>
      <c r="H938" s="12">
        <v>107.85</v>
      </c>
      <c r="I938" s="13">
        <f t="shared" si="5"/>
        <v>107850</v>
      </c>
    </row>
    <row r="939" spans="1:9" ht="15" customHeight="1" x14ac:dyDescent="0.25">
      <c r="A939" s="10">
        <v>16845</v>
      </c>
      <c r="B939" s="10" t="s">
        <v>2054</v>
      </c>
      <c r="C939" s="10" t="s">
        <v>2055</v>
      </c>
      <c r="D939" s="10" t="s">
        <v>16</v>
      </c>
      <c r="E939" s="10" t="s">
        <v>1889</v>
      </c>
      <c r="F939" s="11">
        <v>1</v>
      </c>
      <c r="G939" s="10" t="s">
        <v>13</v>
      </c>
      <c r="H939" s="12">
        <v>172.67</v>
      </c>
      <c r="I939" s="13">
        <f t="shared" si="5"/>
        <v>172670</v>
      </c>
    </row>
    <row r="940" spans="1:9" ht="15" customHeight="1" x14ac:dyDescent="0.25">
      <c r="A940" s="10">
        <v>16846</v>
      </c>
      <c r="B940" s="10" t="s">
        <v>2056</v>
      </c>
      <c r="C940" s="10" t="s">
        <v>2057</v>
      </c>
      <c r="D940" s="10" t="s">
        <v>58</v>
      </c>
      <c r="E940" s="10" t="s">
        <v>2011</v>
      </c>
      <c r="F940" s="11">
        <v>1</v>
      </c>
      <c r="G940" s="10" t="s">
        <v>13</v>
      </c>
      <c r="H940" s="12">
        <v>169.02</v>
      </c>
      <c r="I940" s="13">
        <f t="shared" si="5"/>
        <v>169020</v>
      </c>
    </row>
    <row r="941" spans="1:9" ht="15" customHeight="1" x14ac:dyDescent="0.25">
      <c r="A941" s="10">
        <v>16847</v>
      </c>
      <c r="B941" s="10" t="s">
        <v>2058</v>
      </c>
      <c r="C941" s="10" t="s">
        <v>2059</v>
      </c>
      <c r="D941" s="10" t="s">
        <v>16</v>
      </c>
      <c r="E941" s="10" t="s">
        <v>1855</v>
      </c>
      <c r="F941" s="11">
        <v>1</v>
      </c>
      <c r="G941" s="10" t="s">
        <v>13</v>
      </c>
      <c r="H941" s="12">
        <v>185.94</v>
      </c>
      <c r="I941" s="13">
        <f t="shared" si="5"/>
        <v>185940</v>
      </c>
    </row>
    <row r="942" spans="1:9" ht="15" customHeight="1" x14ac:dyDescent="0.25">
      <c r="A942" s="10">
        <v>16848</v>
      </c>
      <c r="B942" s="10" t="s">
        <v>2060</v>
      </c>
      <c r="C942" s="10" t="s">
        <v>2061</v>
      </c>
      <c r="D942" s="10" t="s">
        <v>58</v>
      </c>
      <c r="E942" s="10" t="s">
        <v>221</v>
      </c>
      <c r="F942" s="11">
        <v>1</v>
      </c>
      <c r="G942" s="10" t="s">
        <v>13</v>
      </c>
      <c r="H942" s="12">
        <v>126.88</v>
      </c>
      <c r="I942" s="13">
        <f t="shared" si="5"/>
        <v>126880</v>
      </c>
    </row>
    <row r="943" spans="1:9" ht="15" customHeight="1" x14ac:dyDescent="0.25">
      <c r="A943" s="10">
        <v>16849</v>
      </c>
      <c r="B943" s="10" t="s">
        <v>2062</v>
      </c>
      <c r="C943" s="10" t="s">
        <v>2063</v>
      </c>
      <c r="D943" s="10" t="s">
        <v>58</v>
      </c>
      <c r="E943" s="10" t="s">
        <v>221</v>
      </c>
      <c r="F943" s="11">
        <v>200</v>
      </c>
      <c r="G943" s="10" t="s">
        <v>13</v>
      </c>
      <c r="H943" s="12">
        <v>27427.96</v>
      </c>
      <c r="I943" s="13">
        <v>27427.96</v>
      </c>
    </row>
    <row r="944" spans="1:9" ht="15" customHeight="1" x14ac:dyDescent="0.25">
      <c r="A944" s="10">
        <v>16850</v>
      </c>
      <c r="B944" s="10" t="s">
        <v>2064</v>
      </c>
      <c r="C944" s="10" t="s">
        <v>2065</v>
      </c>
      <c r="D944" s="10" t="s">
        <v>58</v>
      </c>
      <c r="E944" s="10" t="s">
        <v>2011</v>
      </c>
      <c r="F944" s="11">
        <v>1</v>
      </c>
      <c r="G944" s="10" t="s">
        <v>13</v>
      </c>
      <c r="H944" s="12">
        <v>144.62</v>
      </c>
      <c r="I944" s="13">
        <f>H944*1000</f>
        <v>144620</v>
      </c>
    </row>
    <row r="945" spans="1:9" ht="15" customHeight="1" x14ac:dyDescent="0.25">
      <c r="A945" s="10">
        <v>16900</v>
      </c>
      <c r="B945" s="10" t="s">
        <v>2066</v>
      </c>
      <c r="C945" s="10" t="s">
        <v>2067</v>
      </c>
      <c r="D945" s="10" t="s">
        <v>16</v>
      </c>
      <c r="E945" s="10" t="s">
        <v>1919</v>
      </c>
      <c r="F945" s="11">
        <v>0.95</v>
      </c>
      <c r="G945" s="10" t="s">
        <v>13</v>
      </c>
      <c r="H945" s="12">
        <v>204.97</v>
      </c>
      <c r="I945" s="13">
        <f>H945*15</f>
        <v>3074.55</v>
      </c>
    </row>
    <row r="946" spans="1:9" ht="15" customHeight="1" x14ac:dyDescent="0.25">
      <c r="A946" s="10">
        <v>16901</v>
      </c>
      <c r="B946" s="10" t="s">
        <v>2068</v>
      </c>
      <c r="C946" s="10" t="s">
        <v>2069</v>
      </c>
      <c r="D946" s="10" t="s">
        <v>16</v>
      </c>
      <c r="E946" s="10" t="s">
        <v>1919</v>
      </c>
      <c r="F946" s="11">
        <v>0.95</v>
      </c>
      <c r="G946" s="10" t="s">
        <v>13</v>
      </c>
      <c r="H946" s="12">
        <v>204.55</v>
      </c>
      <c r="I946" s="13">
        <f t="shared" ref="I946:I981" si="6">H946*15</f>
        <v>3068.25</v>
      </c>
    </row>
    <row r="947" spans="1:9" ht="15" customHeight="1" x14ac:dyDescent="0.25">
      <c r="A947" s="10">
        <v>16902</v>
      </c>
      <c r="B947" s="10" t="s">
        <v>2070</v>
      </c>
      <c r="C947" s="10" t="s">
        <v>2071</v>
      </c>
      <c r="D947" s="10" t="s">
        <v>16</v>
      </c>
      <c r="E947" s="10" t="s">
        <v>1919</v>
      </c>
      <c r="F947" s="11">
        <v>0.95</v>
      </c>
      <c r="G947" s="10" t="s">
        <v>18</v>
      </c>
      <c r="H947" s="12">
        <v>202.21</v>
      </c>
      <c r="I947" s="13">
        <f t="shared" si="6"/>
        <v>3033.15</v>
      </c>
    </row>
    <row r="948" spans="1:9" ht="15" customHeight="1" x14ac:dyDescent="0.25">
      <c r="A948" s="10">
        <v>16903</v>
      </c>
      <c r="B948" s="10" t="s">
        <v>2072</v>
      </c>
      <c r="C948" s="10" t="s">
        <v>2073</v>
      </c>
      <c r="D948" s="10" t="s">
        <v>16</v>
      </c>
      <c r="E948" s="10" t="s">
        <v>1688</v>
      </c>
      <c r="F948" s="11">
        <v>0.95</v>
      </c>
      <c r="G948" s="10" t="s">
        <v>13</v>
      </c>
      <c r="H948" s="12">
        <v>169.48</v>
      </c>
      <c r="I948" s="13">
        <f t="shared" si="6"/>
        <v>2542.1999999999998</v>
      </c>
    </row>
    <row r="949" spans="1:9" ht="15" customHeight="1" x14ac:dyDescent="0.25">
      <c r="A949" s="10">
        <v>16904</v>
      </c>
      <c r="B949" s="10" t="s">
        <v>2074</v>
      </c>
      <c r="C949" s="10" t="s">
        <v>2075</v>
      </c>
      <c r="D949" s="10" t="s">
        <v>16</v>
      </c>
      <c r="E949" s="10" t="s">
        <v>1828</v>
      </c>
      <c r="F949" s="11">
        <v>0.95</v>
      </c>
      <c r="G949" s="10" t="s">
        <v>13</v>
      </c>
      <c r="H949" s="12">
        <v>124.64</v>
      </c>
      <c r="I949" s="13">
        <f t="shared" si="6"/>
        <v>1869.6</v>
      </c>
    </row>
    <row r="950" spans="1:9" ht="15" customHeight="1" x14ac:dyDescent="0.25">
      <c r="A950" s="10">
        <v>16905</v>
      </c>
      <c r="B950" s="10" t="s">
        <v>2076</v>
      </c>
      <c r="C950" s="10" t="s">
        <v>2077</v>
      </c>
      <c r="D950" s="10" t="s">
        <v>16</v>
      </c>
      <c r="E950" s="10" t="s">
        <v>1828</v>
      </c>
      <c r="F950" s="11">
        <v>0.95</v>
      </c>
      <c r="G950" s="10" t="s">
        <v>13</v>
      </c>
      <c r="H950" s="12">
        <v>137.25</v>
      </c>
      <c r="I950" s="13">
        <f t="shared" si="6"/>
        <v>2058.75</v>
      </c>
    </row>
    <row r="951" spans="1:9" ht="15" customHeight="1" x14ac:dyDescent="0.25">
      <c r="A951" s="10">
        <v>16907</v>
      </c>
      <c r="B951" s="10" t="s">
        <v>2078</v>
      </c>
      <c r="C951" s="10" t="s">
        <v>2079</v>
      </c>
      <c r="D951" s="10" t="s">
        <v>16</v>
      </c>
      <c r="E951" s="10" t="s">
        <v>1828</v>
      </c>
      <c r="F951" s="11">
        <v>0.95</v>
      </c>
      <c r="G951" s="10" t="s">
        <v>13</v>
      </c>
      <c r="H951" s="12">
        <v>121.09</v>
      </c>
      <c r="I951" s="13">
        <f t="shared" si="6"/>
        <v>1816.3500000000001</v>
      </c>
    </row>
    <row r="952" spans="1:9" ht="15" customHeight="1" x14ac:dyDescent="0.25">
      <c r="A952" s="10">
        <v>16908</v>
      </c>
      <c r="B952" s="10" t="s">
        <v>2080</v>
      </c>
      <c r="C952" s="10" t="s">
        <v>2081</v>
      </c>
      <c r="D952" s="10" t="s">
        <v>16</v>
      </c>
      <c r="E952" s="10" t="s">
        <v>1688</v>
      </c>
      <c r="F952" s="11">
        <v>0.95</v>
      </c>
      <c r="G952" s="10" t="s">
        <v>13</v>
      </c>
      <c r="H952" s="12">
        <v>181.37</v>
      </c>
      <c r="I952" s="13">
        <f t="shared" si="6"/>
        <v>2720.55</v>
      </c>
    </row>
    <row r="953" spans="1:9" ht="15" customHeight="1" x14ac:dyDescent="0.25">
      <c r="A953" s="10">
        <v>16919</v>
      </c>
      <c r="B953" s="10" t="s">
        <v>2082</v>
      </c>
      <c r="C953" s="10" t="s">
        <v>2083</v>
      </c>
      <c r="D953" s="10" t="s">
        <v>16</v>
      </c>
      <c r="E953" s="10" t="s">
        <v>546</v>
      </c>
      <c r="F953" s="11">
        <v>0.95</v>
      </c>
      <c r="G953" s="10" t="s">
        <v>13</v>
      </c>
      <c r="H953" s="12">
        <v>137.01</v>
      </c>
      <c r="I953" s="13">
        <f t="shared" si="6"/>
        <v>2055.1499999999996</v>
      </c>
    </row>
    <row r="954" spans="1:9" ht="15" customHeight="1" x14ac:dyDescent="0.25">
      <c r="A954" s="10">
        <v>16920</v>
      </c>
      <c r="B954" s="10" t="s">
        <v>2084</v>
      </c>
      <c r="C954" s="10" t="s">
        <v>2085</v>
      </c>
      <c r="D954" s="10" t="s">
        <v>16</v>
      </c>
      <c r="E954" s="10" t="s">
        <v>2086</v>
      </c>
      <c r="F954" s="11">
        <v>0.95</v>
      </c>
      <c r="G954" s="10" t="s">
        <v>13</v>
      </c>
      <c r="H954" s="12">
        <v>99.17</v>
      </c>
      <c r="I954" s="13">
        <f t="shared" si="6"/>
        <v>1487.55</v>
      </c>
    </row>
    <row r="955" spans="1:9" ht="15" customHeight="1" x14ac:dyDescent="0.25">
      <c r="A955" s="10">
        <v>16921</v>
      </c>
      <c r="B955" s="10" t="s">
        <v>2087</v>
      </c>
      <c r="C955" s="10" t="s">
        <v>2088</v>
      </c>
      <c r="D955" s="10" t="s">
        <v>16</v>
      </c>
      <c r="E955" s="10" t="s">
        <v>2086</v>
      </c>
      <c r="F955" s="11">
        <v>0.95</v>
      </c>
      <c r="G955" s="10" t="s">
        <v>451</v>
      </c>
      <c r="H955" s="12">
        <v>112.11</v>
      </c>
      <c r="I955" s="13">
        <f t="shared" si="6"/>
        <v>1681.65</v>
      </c>
    </row>
    <row r="956" spans="1:9" ht="15" customHeight="1" x14ac:dyDescent="0.25">
      <c r="A956" s="10">
        <v>16922</v>
      </c>
      <c r="B956" s="10" t="s">
        <v>2089</v>
      </c>
      <c r="C956" s="10" t="s">
        <v>2090</v>
      </c>
      <c r="D956" s="10" t="s">
        <v>31</v>
      </c>
      <c r="E956" s="10" t="s">
        <v>1938</v>
      </c>
      <c r="F956" s="11">
        <v>0.95</v>
      </c>
      <c r="G956" s="10" t="s">
        <v>13</v>
      </c>
      <c r="H956" s="12">
        <v>178.24</v>
      </c>
      <c r="I956" s="13">
        <f>H956*16</f>
        <v>2851.84</v>
      </c>
    </row>
    <row r="957" spans="1:9" ht="15" customHeight="1" x14ac:dyDescent="0.25">
      <c r="A957" s="10">
        <v>16923</v>
      </c>
      <c r="B957" s="10" t="s">
        <v>2091</v>
      </c>
      <c r="C957" s="10" t="s">
        <v>2092</v>
      </c>
      <c r="D957" s="10" t="s">
        <v>16</v>
      </c>
      <c r="E957" s="10" t="s">
        <v>1828</v>
      </c>
      <c r="F957" s="11">
        <v>0.95</v>
      </c>
      <c r="G957" s="10" t="s">
        <v>13</v>
      </c>
      <c r="H957" s="12">
        <v>129.34</v>
      </c>
      <c r="I957" s="13">
        <f t="shared" si="6"/>
        <v>1940.1000000000001</v>
      </c>
    </row>
    <row r="958" spans="1:9" ht="15" customHeight="1" x14ac:dyDescent="0.25">
      <c r="A958" s="10">
        <v>16924</v>
      </c>
      <c r="B958" s="10" t="s">
        <v>2093</v>
      </c>
      <c r="C958" s="10" t="s">
        <v>2094</v>
      </c>
      <c r="D958" s="10" t="s">
        <v>16</v>
      </c>
      <c r="E958" s="10" t="s">
        <v>1688</v>
      </c>
      <c r="F958" s="11">
        <v>0.95</v>
      </c>
      <c r="G958" s="10" t="s">
        <v>18</v>
      </c>
      <c r="H958" s="12">
        <v>171.31</v>
      </c>
      <c r="I958" s="13">
        <f t="shared" si="6"/>
        <v>2569.65</v>
      </c>
    </row>
    <row r="959" spans="1:9" ht="15" customHeight="1" x14ac:dyDescent="0.25">
      <c r="A959" s="10">
        <v>16925</v>
      </c>
      <c r="B959" s="10" t="s">
        <v>2095</v>
      </c>
      <c r="C959" s="10" t="s">
        <v>2096</v>
      </c>
      <c r="D959" s="10" t="s">
        <v>16</v>
      </c>
      <c r="E959" s="10" t="s">
        <v>17</v>
      </c>
      <c r="F959" s="11">
        <v>0.95</v>
      </c>
      <c r="G959" s="10" t="s">
        <v>13</v>
      </c>
      <c r="H959" s="12">
        <v>105.22</v>
      </c>
      <c r="I959" s="13">
        <f t="shared" si="6"/>
        <v>1578.3</v>
      </c>
    </row>
    <row r="960" spans="1:9" ht="15" customHeight="1" x14ac:dyDescent="0.25">
      <c r="A960" s="10">
        <v>16926</v>
      </c>
      <c r="B960" s="10" t="s">
        <v>2097</v>
      </c>
      <c r="C960" s="10" t="s">
        <v>2098</v>
      </c>
      <c r="D960" s="10" t="s">
        <v>16</v>
      </c>
      <c r="E960" s="10" t="s">
        <v>28</v>
      </c>
      <c r="F960" s="11">
        <v>0.95</v>
      </c>
      <c r="G960" s="10" t="s">
        <v>13</v>
      </c>
      <c r="H960" s="12">
        <v>106.33</v>
      </c>
      <c r="I960" s="13">
        <f t="shared" si="6"/>
        <v>1594.95</v>
      </c>
    </row>
    <row r="961" spans="1:9" ht="15" customHeight="1" x14ac:dyDescent="0.25">
      <c r="A961" s="10">
        <v>16927</v>
      </c>
      <c r="B961" s="10" t="s">
        <v>2099</v>
      </c>
      <c r="C961" s="10" t="s">
        <v>2100</v>
      </c>
      <c r="D961" s="10" t="s">
        <v>16</v>
      </c>
      <c r="E961" s="10" t="s">
        <v>28</v>
      </c>
      <c r="F961" s="11">
        <v>0.95</v>
      </c>
      <c r="G961" s="10" t="s">
        <v>13</v>
      </c>
      <c r="H961" s="12">
        <v>106.27</v>
      </c>
      <c r="I961" s="13">
        <f t="shared" si="6"/>
        <v>1594.05</v>
      </c>
    </row>
    <row r="962" spans="1:9" ht="15" customHeight="1" x14ac:dyDescent="0.25">
      <c r="A962" s="10">
        <v>16928</v>
      </c>
      <c r="B962" s="10" t="s">
        <v>2101</v>
      </c>
      <c r="C962" s="10" t="s">
        <v>2102</v>
      </c>
      <c r="D962" s="10" t="s">
        <v>16</v>
      </c>
      <c r="E962" s="10" t="s">
        <v>1855</v>
      </c>
      <c r="F962" s="11">
        <v>0.95</v>
      </c>
      <c r="G962" s="10" t="s">
        <v>13</v>
      </c>
      <c r="H962" s="12">
        <v>188.4</v>
      </c>
      <c r="I962" s="13">
        <f t="shared" si="6"/>
        <v>2826</v>
      </c>
    </row>
    <row r="963" spans="1:9" ht="15" customHeight="1" x14ac:dyDescent="0.25">
      <c r="A963" s="10">
        <v>16929</v>
      </c>
      <c r="B963" s="10" t="s">
        <v>2103</v>
      </c>
      <c r="C963" s="10" t="s">
        <v>2104</v>
      </c>
      <c r="D963" s="10" t="s">
        <v>16</v>
      </c>
      <c r="E963" s="10" t="s">
        <v>1855</v>
      </c>
      <c r="F963" s="11">
        <v>0.95</v>
      </c>
      <c r="G963" s="10" t="s">
        <v>13</v>
      </c>
      <c r="H963" s="12">
        <v>190.33</v>
      </c>
      <c r="I963" s="13">
        <f t="shared" si="6"/>
        <v>2854.9500000000003</v>
      </c>
    </row>
    <row r="964" spans="1:9" ht="15" customHeight="1" x14ac:dyDescent="0.25">
      <c r="A964" s="10">
        <v>16930</v>
      </c>
      <c r="B964" s="10" t="s">
        <v>2105</v>
      </c>
      <c r="C964" s="10" t="s">
        <v>2106</v>
      </c>
      <c r="D964" s="10" t="s">
        <v>16</v>
      </c>
      <c r="E964" s="10" t="s">
        <v>1855</v>
      </c>
      <c r="F964" s="11">
        <v>0.95</v>
      </c>
      <c r="G964" s="10" t="s">
        <v>13</v>
      </c>
      <c r="H964" s="12">
        <v>187.47</v>
      </c>
      <c r="I964" s="13">
        <f t="shared" si="6"/>
        <v>2812.05</v>
      </c>
    </row>
    <row r="965" spans="1:9" ht="15" customHeight="1" x14ac:dyDescent="0.25">
      <c r="A965" s="10">
        <v>16931</v>
      </c>
      <c r="B965" s="10" t="s">
        <v>2107</v>
      </c>
      <c r="C965" s="10" t="s">
        <v>2108</v>
      </c>
      <c r="D965" s="10" t="s">
        <v>16</v>
      </c>
      <c r="E965" s="10" t="s">
        <v>1889</v>
      </c>
      <c r="F965" s="11">
        <v>0.95</v>
      </c>
      <c r="G965" s="10" t="s">
        <v>13</v>
      </c>
      <c r="H965" s="12">
        <v>197.16</v>
      </c>
      <c r="I965" s="13">
        <f t="shared" si="6"/>
        <v>2957.4</v>
      </c>
    </row>
    <row r="966" spans="1:9" ht="15" customHeight="1" x14ac:dyDescent="0.25">
      <c r="A966" s="10">
        <v>16932</v>
      </c>
      <c r="B966" s="10" t="s">
        <v>2109</v>
      </c>
      <c r="C966" s="10" t="s">
        <v>2110</v>
      </c>
      <c r="D966" s="10" t="s">
        <v>16</v>
      </c>
      <c r="E966" s="10" t="s">
        <v>1889</v>
      </c>
      <c r="F966" s="11">
        <v>0.95</v>
      </c>
      <c r="G966" s="10" t="s">
        <v>13</v>
      </c>
      <c r="H966" s="12">
        <v>197.69</v>
      </c>
      <c r="I966" s="13">
        <f t="shared" si="6"/>
        <v>2965.35</v>
      </c>
    </row>
    <row r="967" spans="1:9" ht="15" customHeight="1" x14ac:dyDescent="0.25">
      <c r="A967" s="10">
        <v>16933</v>
      </c>
      <c r="B967" s="10" t="s">
        <v>2111</v>
      </c>
      <c r="C967" s="10" t="s">
        <v>2112</v>
      </c>
      <c r="D967" s="10" t="s">
        <v>16</v>
      </c>
      <c r="E967" s="10" t="s">
        <v>1889</v>
      </c>
      <c r="F967" s="11">
        <v>0.95</v>
      </c>
      <c r="G967" s="10" t="s">
        <v>13</v>
      </c>
      <c r="H967" s="12">
        <v>197.24</v>
      </c>
      <c r="I967" s="13">
        <f t="shared" si="6"/>
        <v>2958.6000000000004</v>
      </c>
    </row>
    <row r="968" spans="1:9" ht="15" customHeight="1" x14ac:dyDescent="0.25">
      <c r="A968" s="10">
        <v>16934</v>
      </c>
      <c r="B968" s="10" t="s">
        <v>2113</v>
      </c>
      <c r="C968" s="10" t="s">
        <v>2114</v>
      </c>
      <c r="D968" s="10" t="s">
        <v>16</v>
      </c>
      <c r="E968" s="10" t="s">
        <v>1889</v>
      </c>
      <c r="F968" s="11">
        <v>0.95</v>
      </c>
      <c r="G968" s="10" t="s">
        <v>13</v>
      </c>
      <c r="H968" s="12">
        <v>197.34</v>
      </c>
      <c r="I968" s="13">
        <f t="shared" si="6"/>
        <v>2960.1</v>
      </c>
    </row>
    <row r="969" spans="1:9" ht="15" customHeight="1" x14ac:dyDescent="0.25">
      <c r="A969" s="10">
        <v>16935</v>
      </c>
      <c r="B969" s="10" t="s">
        <v>2115</v>
      </c>
      <c r="C969" s="10" t="s">
        <v>2116</v>
      </c>
      <c r="D969" s="10" t="s">
        <v>16</v>
      </c>
      <c r="E969" s="10" t="s">
        <v>1828</v>
      </c>
      <c r="F969" s="11">
        <v>0.95</v>
      </c>
      <c r="G969" s="10" t="s">
        <v>13</v>
      </c>
      <c r="H969" s="12">
        <v>125.96</v>
      </c>
      <c r="I969" s="13">
        <f t="shared" si="6"/>
        <v>1889.3999999999999</v>
      </c>
    </row>
    <row r="970" spans="1:9" ht="15" customHeight="1" x14ac:dyDescent="0.25">
      <c r="A970" s="10">
        <v>16936</v>
      </c>
      <c r="B970" s="10" t="s">
        <v>2117</v>
      </c>
      <c r="C970" s="10" t="s">
        <v>2118</v>
      </c>
      <c r="D970" s="10" t="s">
        <v>16</v>
      </c>
      <c r="E970" s="10" t="s">
        <v>1828</v>
      </c>
      <c r="F970" s="11">
        <v>0.95</v>
      </c>
      <c r="G970" s="10" t="s">
        <v>13</v>
      </c>
      <c r="H970" s="12">
        <v>129.29</v>
      </c>
      <c r="I970" s="13">
        <f t="shared" si="6"/>
        <v>1939.35</v>
      </c>
    </row>
    <row r="971" spans="1:9" ht="15" customHeight="1" x14ac:dyDescent="0.25">
      <c r="A971" s="10">
        <v>16937</v>
      </c>
      <c r="B971" s="10" t="s">
        <v>2119</v>
      </c>
      <c r="C971" s="10" t="s">
        <v>2120</v>
      </c>
      <c r="D971" s="10" t="s">
        <v>16</v>
      </c>
      <c r="E971" s="10" t="s">
        <v>1828</v>
      </c>
      <c r="F971" s="11">
        <v>0.95</v>
      </c>
      <c r="G971" s="10" t="s">
        <v>13</v>
      </c>
      <c r="H971" s="12">
        <v>134.27000000000001</v>
      </c>
      <c r="I971" s="13">
        <f t="shared" si="6"/>
        <v>2014.0500000000002</v>
      </c>
    </row>
    <row r="972" spans="1:9" ht="15" customHeight="1" x14ac:dyDescent="0.25">
      <c r="A972" s="10">
        <v>16938</v>
      </c>
      <c r="B972" s="10" t="s">
        <v>2121</v>
      </c>
      <c r="C972" s="10" t="s">
        <v>2122</v>
      </c>
      <c r="D972" s="10" t="s">
        <v>16</v>
      </c>
      <c r="E972" s="10" t="s">
        <v>1828</v>
      </c>
      <c r="F972" s="11">
        <v>0.95</v>
      </c>
      <c r="G972" s="10" t="s">
        <v>13</v>
      </c>
      <c r="H972" s="12">
        <v>135.33000000000001</v>
      </c>
      <c r="I972" s="13">
        <f t="shared" si="6"/>
        <v>2029.9500000000003</v>
      </c>
    </row>
    <row r="973" spans="1:9" ht="15" customHeight="1" x14ac:dyDescent="0.25">
      <c r="A973" s="10">
        <v>16939</v>
      </c>
      <c r="B973" s="10" t="s">
        <v>2123</v>
      </c>
      <c r="C973" s="10" t="s">
        <v>2124</v>
      </c>
      <c r="D973" s="10" t="s">
        <v>16</v>
      </c>
      <c r="E973" s="10" t="s">
        <v>114</v>
      </c>
      <c r="F973" s="11">
        <v>0.95</v>
      </c>
      <c r="G973" s="10" t="s">
        <v>13</v>
      </c>
      <c r="H973" s="12">
        <v>113.39</v>
      </c>
      <c r="I973" s="13">
        <f t="shared" si="6"/>
        <v>1700.85</v>
      </c>
    </row>
    <row r="974" spans="1:9" ht="15" customHeight="1" x14ac:dyDescent="0.25">
      <c r="A974" s="10">
        <v>16940</v>
      </c>
      <c r="B974" s="10" t="s">
        <v>2125</v>
      </c>
      <c r="C974" s="10" t="s">
        <v>2126</v>
      </c>
      <c r="D974" s="10" t="s">
        <v>16</v>
      </c>
      <c r="E974" s="10" t="s">
        <v>254</v>
      </c>
      <c r="F974" s="11">
        <v>0.95</v>
      </c>
      <c r="G974" s="10" t="s">
        <v>13</v>
      </c>
      <c r="H974" s="12">
        <v>113</v>
      </c>
      <c r="I974" s="13">
        <f t="shared" si="6"/>
        <v>1695</v>
      </c>
    </row>
    <row r="975" spans="1:9" ht="15" customHeight="1" x14ac:dyDescent="0.25">
      <c r="A975" s="10">
        <v>16941</v>
      </c>
      <c r="B975" s="10" t="s">
        <v>2127</v>
      </c>
      <c r="C975" s="10" t="s">
        <v>2128</v>
      </c>
      <c r="D975" s="10" t="s">
        <v>16</v>
      </c>
      <c r="E975" s="10" t="s">
        <v>254</v>
      </c>
      <c r="F975" s="11">
        <v>0.95</v>
      </c>
      <c r="G975" s="10" t="s">
        <v>13</v>
      </c>
      <c r="H975" s="12">
        <v>135.61000000000001</v>
      </c>
      <c r="I975" s="13">
        <f t="shared" si="6"/>
        <v>2034.15</v>
      </c>
    </row>
    <row r="976" spans="1:9" ht="15" customHeight="1" x14ac:dyDescent="0.25">
      <c r="A976" s="10">
        <v>16942</v>
      </c>
      <c r="B976" s="10" t="s">
        <v>2129</v>
      </c>
      <c r="C976" s="10" t="s">
        <v>2130</v>
      </c>
      <c r="D976" s="10" t="s">
        <v>16</v>
      </c>
      <c r="E976" s="10" t="s">
        <v>254</v>
      </c>
      <c r="F976" s="11">
        <v>0.95</v>
      </c>
      <c r="G976" s="10" t="s">
        <v>13</v>
      </c>
      <c r="H976" s="12">
        <v>121.6</v>
      </c>
      <c r="I976" s="13">
        <f t="shared" si="6"/>
        <v>1824</v>
      </c>
    </row>
    <row r="977" spans="1:9" ht="15" customHeight="1" x14ac:dyDescent="0.25">
      <c r="A977" s="10">
        <v>16943</v>
      </c>
      <c r="B977" s="10" t="s">
        <v>2131</v>
      </c>
      <c r="C977" s="10" t="s">
        <v>2132</v>
      </c>
      <c r="D977" s="10" t="s">
        <v>16</v>
      </c>
      <c r="E977" s="10" t="s">
        <v>254</v>
      </c>
      <c r="F977" s="11">
        <v>0.95</v>
      </c>
      <c r="G977" s="10" t="s">
        <v>13</v>
      </c>
      <c r="H977" s="12">
        <v>110.52</v>
      </c>
      <c r="I977" s="13">
        <f t="shared" si="6"/>
        <v>1657.8</v>
      </c>
    </row>
    <row r="978" spans="1:9" ht="15" customHeight="1" x14ac:dyDescent="0.25">
      <c r="A978" s="10">
        <v>16944</v>
      </c>
      <c r="B978" s="10" t="s">
        <v>2133</v>
      </c>
      <c r="C978" s="10" t="s">
        <v>2134</v>
      </c>
      <c r="D978" s="10" t="s">
        <v>16</v>
      </c>
      <c r="E978" s="10" t="s">
        <v>254</v>
      </c>
      <c r="F978" s="11">
        <v>0.95</v>
      </c>
      <c r="G978" s="10" t="s">
        <v>13</v>
      </c>
      <c r="H978" s="12">
        <v>107.4</v>
      </c>
      <c r="I978" s="13">
        <f t="shared" si="6"/>
        <v>1611</v>
      </c>
    </row>
    <row r="979" spans="1:9" ht="15" customHeight="1" x14ac:dyDescent="0.25">
      <c r="A979" s="10">
        <v>16945</v>
      </c>
      <c r="B979" s="10" t="s">
        <v>2135</v>
      </c>
      <c r="C979" s="10" t="s">
        <v>2136</v>
      </c>
      <c r="D979" s="10" t="s">
        <v>16</v>
      </c>
      <c r="E979" s="10" t="s">
        <v>254</v>
      </c>
      <c r="F979" s="11">
        <v>0.95</v>
      </c>
      <c r="G979" s="10" t="s">
        <v>13</v>
      </c>
      <c r="H979" s="12">
        <v>123.49</v>
      </c>
      <c r="I979" s="13">
        <f t="shared" si="6"/>
        <v>1852.35</v>
      </c>
    </row>
    <row r="980" spans="1:9" ht="15" customHeight="1" x14ac:dyDescent="0.25">
      <c r="A980" s="10">
        <v>16952</v>
      </c>
      <c r="B980" s="10" t="s">
        <v>2137</v>
      </c>
      <c r="C980" s="10" t="s">
        <v>2138</v>
      </c>
      <c r="D980" s="10" t="s">
        <v>16</v>
      </c>
      <c r="E980" s="10" t="s">
        <v>1828</v>
      </c>
      <c r="F980" s="11">
        <v>0.95</v>
      </c>
      <c r="G980" s="10" t="s">
        <v>13</v>
      </c>
      <c r="H980" s="12">
        <v>138.18</v>
      </c>
      <c r="I980" s="13">
        <f t="shared" si="6"/>
        <v>2072.7000000000003</v>
      </c>
    </row>
    <row r="981" spans="1:9" ht="15" customHeight="1" x14ac:dyDescent="0.25">
      <c r="A981" s="10">
        <v>16953</v>
      </c>
      <c r="B981" s="10" t="s">
        <v>2139</v>
      </c>
      <c r="C981" s="10" t="s">
        <v>2140</v>
      </c>
      <c r="D981" s="10" t="s">
        <v>16</v>
      </c>
      <c r="E981" s="10" t="s">
        <v>1889</v>
      </c>
      <c r="F981" s="11">
        <v>0.95</v>
      </c>
      <c r="G981" s="10" t="s">
        <v>13</v>
      </c>
      <c r="H981" s="12">
        <v>189.55</v>
      </c>
      <c r="I981" s="13">
        <f t="shared" si="6"/>
        <v>2843.25</v>
      </c>
    </row>
    <row r="982" spans="1:9" ht="15" customHeight="1" x14ac:dyDescent="0.25">
      <c r="A982" s="10" t="s">
        <v>2141</v>
      </c>
      <c r="B982" s="10" t="s">
        <v>2142</v>
      </c>
      <c r="C982" s="10" t="s">
        <v>2143</v>
      </c>
      <c r="D982" s="10" t="s">
        <v>58</v>
      </c>
      <c r="E982" s="10" t="s">
        <v>386</v>
      </c>
      <c r="F982" s="11">
        <v>1000</v>
      </c>
      <c r="G982" s="10" t="s">
        <v>13</v>
      </c>
      <c r="H982" s="12">
        <v>129836.41</v>
      </c>
      <c r="I982" s="13">
        <v>129836.41</v>
      </c>
    </row>
    <row r="983" spans="1:9" ht="15" customHeight="1" x14ac:dyDescent="0.25">
      <c r="A983" s="10" t="s">
        <v>2141</v>
      </c>
      <c r="B983" s="10" t="s">
        <v>2144</v>
      </c>
      <c r="C983" s="10" t="s">
        <v>2145</v>
      </c>
      <c r="D983" s="10" t="s">
        <v>151</v>
      </c>
      <c r="E983" s="10" t="s">
        <v>152</v>
      </c>
      <c r="F983" s="11">
        <v>1000</v>
      </c>
      <c r="G983" s="10" t="s">
        <v>13</v>
      </c>
      <c r="H983" s="12">
        <v>134070.34</v>
      </c>
      <c r="I983" s="13">
        <v>134070.34</v>
      </c>
    </row>
    <row r="984" spans="1:9" ht="15" customHeight="1" x14ac:dyDescent="0.25">
      <c r="A984" s="10" t="s">
        <v>2141</v>
      </c>
      <c r="B984" s="10" t="s">
        <v>2146</v>
      </c>
      <c r="C984" s="10" t="s">
        <v>2147</v>
      </c>
      <c r="D984" s="10" t="s">
        <v>58</v>
      </c>
      <c r="E984" s="10" t="s">
        <v>307</v>
      </c>
      <c r="F984" s="11">
        <v>1000</v>
      </c>
      <c r="G984" s="10" t="s">
        <v>13</v>
      </c>
      <c r="H984" s="12">
        <v>185530.56</v>
      </c>
      <c r="I984" s="13">
        <v>185530.56</v>
      </c>
    </row>
    <row r="985" spans="1:9" ht="15" customHeight="1" x14ac:dyDescent="0.25">
      <c r="A985" s="10" t="s">
        <v>2141</v>
      </c>
      <c r="B985" s="10" t="s">
        <v>2148</v>
      </c>
      <c r="C985" s="10" t="s">
        <v>2149</v>
      </c>
      <c r="D985" s="10" t="s">
        <v>151</v>
      </c>
      <c r="E985" s="10" t="s">
        <v>441</v>
      </c>
      <c r="F985" s="11">
        <v>1000</v>
      </c>
      <c r="G985" s="10" t="s">
        <v>13</v>
      </c>
      <c r="H985" s="12">
        <v>88695.15</v>
      </c>
      <c r="I985" s="13">
        <v>88695.15</v>
      </c>
    </row>
    <row r="986" spans="1:9" ht="15" customHeight="1" x14ac:dyDescent="0.25">
      <c r="A986" s="10" t="s">
        <v>2141</v>
      </c>
      <c r="B986" s="10" t="s">
        <v>2150</v>
      </c>
      <c r="C986" s="10" t="s">
        <v>2151</v>
      </c>
      <c r="D986" s="10" t="s">
        <v>151</v>
      </c>
      <c r="E986" s="10" t="s">
        <v>155</v>
      </c>
      <c r="F986" s="11">
        <v>1000</v>
      </c>
      <c r="G986" s="10" t="s">
        <v>13</v>
      </c>
      <c r="H986" s="12">
        <v>117043.01</v>
      </c>
      <c r="I986" s="13">
        <v>117043.01</v>
      </c>
    </row>
    <row r="987" spans="1:9" ht="15" customHeight="1" x14ac:dyDescent="0.25">
      <c r="A987" s="10" t="s">
        <v>2141</v>
      </c>
      <c r="B987" s="10" t="s">
        <v>2152</v>
      </c>
      <c r="C987" s="10" t="s">
        <v>2153</v>
      </c>
      <c r="D987" s="10" t="s">
        <v>58</v>
      </c>
      <c r="E987" s="10" t="s">
        <v>2154</v>
      </c>
      <c r="F987" s="11">
        <v>1000</v>
      </c>
      <c r="G987" s="10" t="s">
        <v>13</v>
      </c>
      <c r="H987" s="12">
        <v>89551</v>
      </c>
      <c r="I987" s="13">
        <v>89551</v>
      </c>
    </row>
    <row r="988" spans="1:9" ht="15" customHeight="1" x14ac:dyDescent="0.25">
      <c r="A988" s="10" t="s">
        <v>2141</v>
      </c>
      <c r="B988" s="10" t="s">
        <v>2155</v>
      </c>
      <c r="C988" s="10" t="s">
        <v>2156</v>
      </c>
      <c r="D988" s="10" t="s">
        <v>58</v>
      </c>
      <c r="E988" s="10" t="s">
        <v>59</v>
      </c>
      <c r="F988" s="11">
        <v>1000</v>
      </c>
      <c r="G988" s="10" t="s">
        <v>13</v>
      </c>
      <c r="H988" s="12">
        <v>89969.95</v>
      </c>
      <c r="I988" s="13">
        <v>89969.95</v>
      </c>
    </row>
    <row r="989" spans="1:9" ht="15" customHeight="1" x14ac:dyDescent="0.25">
      <c r="A989" s="10" t="s">
        <v>2141</v>
      </c>
      <c r="B989" s="10" t="s">
        <v>2157</v>
      </c>
      <c r="C989" s="10" t="s">
        <v>2158</v>
      </c>
      <c r="D989" s="10" t="s">
        <v>58</v>
      </c>
      <c r="E989" s="10" t="s">
        <v>2154</v>
      </c>
      <c r="F989" s="11">
        <v>1000</v>
      </c>
      <c r="G989" s="10" t="s">
        <v>13</v>
      </c>
      <c r="H989" s="12">
        <v>109447.75</v>
      </c>
      <c r="I989" s="13">
        <v>109447.75</v>
      </c>
    </row>
    <row r="990" spans="1:9" ht="15" customHeight="1" x14ac:dyDescent="0.25">
      <c r="A990" s="10" t="s">
        <v>2141</v>
      </c>
      <c r="B990" s="10" t="s">
        <v>2159</v>
      </c>
      <c r="C990" s="10" t="s">
        <v>2160</v>
      </c>
      <c r="D990" s="10" t="s">
        <v>58</v>
      </c>
      <c r="E990" s="10" t="s">
        <v>59</v>
      </c>
      <c r="F990" s="11">
        <v>1000</v>
      </c>
      <c r="G990" s="10" t="s">
        <v>13</v>
      </c>
      <c r="H990" s="12">
        <v>84446.87</v>
      </c>
      <c r="I990" s="13">
        <v>84446.87</v>
      </c>
    </row>
    <row r="991" spans="1:9" ht="15" customHeight="1" x14ac:dyDescent="0.25">
      <c r="A991" s="10" t="s">
        <v>2141</v>
      </c>
      <c r="B991" s="10" t="s">
        <v>2161</v>
      </c>
      <c r="C991" s="10" t="s">
        <v>2162</v>
      </c>
      <c r="D991" s="10" t="s">
        <v>58</v>
      </c>
      <c r="E991" s="10" t="s">
        <v>2154</v>
      </c>
      <c r="F991" s="11">
        <v>1000</v>
      </c>
      <c r="G991" s="10" t="s">
        <v>13</v>
      </c>
      <c r="H991" s="12">
        <v>92977.74</v>
      </c>
      <c r="I991" s="13">
        <v>92977.74</v>
      </c>
    </row>
    <row r="992" spans="1:9" ht="15" customHeight="1" x14ac:dyDescent="0.25">
      <c r="A992" s="10" t="s">
        <v>2141</v>
      </c>
      <c r="B992" s="10" t="s">
        <v>2163</v>
      </c>
      <c r="C992" s="10" t="s">
        <v>2164</v>
      </c>
      <c r="D992" s="10" t="s">
        <v>58</v>
      </c>
      <c r="E992" s="10" t="s">
        <v>300</v>
      </c>
      <c r="F992" s="11">
        <v>1000</v>
      </c>
      <c r="G992" s="10" t="s">
        <v>13</v>
      </c>
      <c r="H992" s="12">
        <v>202027.31</v>
      </c>
      <c r="I992" s="13">
        <v>202027.31</v>
      </c>
    </row>
    <row r="993" spans="1:9" ht="15" customHeight="1" x14ac:dyDescent="0.25">
      <c r="A993" s="10" t="s">
        <v>2141</v>
      </c>
      <c r="B993" s="10" t="s">
        <v>2165</v>
      </c>
      <c r="C993" s="10" t="s">
        <v>2166</v>
      </c>
      <c r="D993" s="10" t="s">
        <v>58</v>
      </c>
      <c r="E993" s="10" t="s">
        <v>543</v>
      </c>
      <c r="F993" s="11">
        <v>1000</v>
      </c>
      <c r="G993" s="10" t="s">
        <v>13</v>
      </c>
      <c r="H993" s="12">
        <v>155273.43</v>
      </c>
      <c r="I993" s="13">
        <v>155273.43</v>
      </c>
    </row>
    <row r="994" spans="1:9" ht="15" customHeight="1" x14ac:dyDescent="0.25">
      <c r="A994" s="10" t="s">
        <v>2141</v>
      </c>
      <c r="B994" s="10" t="s">
        <v>2167</v>
      </c>
      <c r="C994" s="10" t="s">
        <v>2168</v>
      </c>
      <c r="D994" s="10" t="s">
        <v>58</v>
      </c>
      <c r="E994" s="10" t="s">
        <v>325</v>
      </c>
      <c r="F994" s="11">
        <v>1000</v>
      </c>
      <c r="G994" s="10" t="s">
        <v>13</v>
      </c>
      <c r="H994" s="12">
        <v>99269.15</v>
      </c>
      <c r="I994" s="13">
        <v>99269.15</v>
      </c>
    </row>
    <row r="995" spans="1:9" ht="15" customHeight="1" x14ac:dyDescent="0.25">
      <c r="A995" s="10" t="s">
        <v>2141</v>
      </c>
      <c r="B995" s="10" t="s">
        <v>2169</v>
      </c>
      <c r="C995" s="10" t="s">
        <v>2170</v>
      </c>
      <c r="D995" s="10" t="s">
        <v>58</v>
      </c>
      <c r="E995" s="10" t="s">
        <v>330</v>
      </c>
      <c r="F995" s="11">
        <v>1000</v>
      </c>
      <c r="G995" s="10" t="s">
        <v>13</v>
      </c>
      <c r="H995" s="12">
        <v>113930.69</v>
      </c>
      <c r="I995" s="13">
        <v>113930.69</v>
      </c>
    </row>
    <row r="996" spans="1:9" ht="15" customHeight="1" x14ac:dyDescent="0.25">
      <c r="A996" s="10" t="s">
        <v>2141</v>
      </c>
      <c r="B996" s="10" t="s">
        <v>2171</v>
      </c>
      <c r="C996" s="10" t="s">
        <v>2172</v>
      </c>
      <c r="D996" s="10" t="s">
        <v>58</v>
      </c>
      <c r="E996" s="10" t="s">
        <v>386</v>
      </c>
      <c r="F996" s="11">
        <v>1000</v>
      </c>
      <c r="G996" s="10" t="s">
        <v>13</v>
      </c>
      <c r="H996" s="12">
        <v>105580.69</v>
      </c>
      <c r="I996" s="13">
        <v>105580.69</v>
      </c>
    </row>
    <row r="997" spans="1:9" ht="15" customHeight="1" x14ac:dyDescent="0.25">
      <c r="A997" s="10" t="s">
        <v>2141</v>
      </c>
      <c r="B997" s="10" t="s">
        <v>2173</v>
      </c>
      <c r="C997" s="10" t="s">
        <v>2174</v>
      </c>
      <c r="D997" s="10" t="s">
        <v>58</v>
      </c>
      <c r="E997" s="10" t="s">
        <v>1801</v>
      </c>
      <c r="F997" s="11">
        <v>1000</v>
      </c>
      <c r="G997" s="10" t="s">
        <v>13</v>
      </c>
      <c r="H997" s="12">
        <v>109071.37</v>
      </c>
      <c r="I997" s="13">
        <v>109071.37</v>
      </c>
    </row>
    <row r="998" spans="1:9" ht="15" customHeight="1" x14ac:dyDescent="0.25">
      <c r="A998" s="10" t="s">
        <v>2141</v>
      </c>
      <c r="B998" s="10" t="s">
        <v>2175</v>
      </c>
      <c r="C998" s="10" t="s">
        <v>2176</v>
      </c>
      <c r="D998" s="10" t="s">
        <v>58</v>
      </c>
      <c r="E998" s="10" t="s">
        <v>307</v>
      </c>
      <c r="F998" s="11">
        <v>1000</v>
      </c>
      <c r="G998" s="10" t="s">
        <v>13</v>
      </c>
      <c r="H998" s="12">
        <v>175519.38</v>
      </c>
      <c r="I998" s="13">
        <v>175519.38</v>
      </c>
    </row>
    <row r="999" spans="1:9" ht="15" customHeight="1" x14ac:dyDescent="0.25">
      <c r="A999" s="10" t="s">
        <v>2141</v>
      </c>
      <c r="B999" s="10" t="s">
        <v>2177</v>
      </c>
      <c r="C999" s="10" t="s">
        <v>2178</v>
      </c>
      <c r="D999" s="10" t="s">
        <v>31</v>
      </c>
      <c r="E999" s="10" t="s">
        <v>2179</v>
      </c>
      <c r="F999" s="11">
        <v>200</v>
      </c>
      <c r="G999" s="10" t="s">
        <v>13</v>
      </c>
      <c r="H999" s="12">
        <v>28863.08</v>
      </c>
      <c r="I999" s="13">
        <v>28863.08</v>
      </c>
    </row>
    <row r="1000" spans="1:9" ht="15" customHeight="1" x14ac:dyDescent="0.25">
      <c r="A1000" s="10" t="s">
        <v>2141</v>
      </c>
      <c r="B1000" s="10" t="s">
        <v>2180</v>
      </c>
      <c r="C1000" s="10" t="s">
        <v>2181</v>
      </c>
      <c r="D1000" s="10" t="s">
        <v>16</v>
      </c>
      <c r="E1000" s="10" t="s">
        <v>1889</v>
      </c>
      <c r="F1000" s="11">
        <v>200</v>
      </c>
      <c r="G1000" s="10" t="s">
        <v>13</v>
      </c>
      <c r="H1000" s="12">
        <v>38764.86</v>
      </c>
      <c r="I1000" s="13">
        <v>38764.86</v>
      </c>
    </row>
    <row r="1001" spans="1:9" ht="15" customHeight="1" x14ac:dyDescent="0.25">
      <c r="A1001" s="10" t="s">
        <v>2141</v>
      </c>
      <c r="B1001" s="10" t="s">
        <v>2182</v>
      </c>
      <c r="C1001" s="10" t="s">
        <v>2183</v>
      </c>
      <c r="D1001" s="10" t="s">
        <v>16</v>
      </c>
      <c r="E1001" s="10" t="s">
        <v>17</v>
      </c>
      <c r="F1001" s="11">
        <v>0.95</v>
      </c>
      <c r="G1001" s="10" t="s">
        <v>13</v>
      </c>
      <c r="H1001" s="12">
        <v>96.42</v>
      </c>
      <c r="I1001" s="13">
        <f>H1001*16</f>
        <v>1542.72</v>
      </c>
    </row>
    <row r="1002" spans="1:9" ht="15" customHeight="1" x14ac:dyDescent="0.25">
      <c r="A1002" s="10" t="s">
        <v>2141</v>
      </c>
      <c r="B1002" s="10" t="s">
        <v>2184</v>
      </c>
      <c r="C1002" s="10" t="s">
        <v>2185</v>
      </c>
      <c r="D1002" s="10" t="s">
        <v>16</v>
      </c>
      <c r="E1002" s="10" t="s">
        <v>17</v>
      </c>
      <c r="F1002" s="11">
        <v>5</v>
      </c>
      <c r="G1002" s="10" t="s">
        <v>13</v>
      </c>
      <c r="H1002" s="12">
        <v>527.79</v>
      </c>
      <c r="I1002" s="13">
        <f>H1002*4</f>
        <v>2111.16</v>
      </c>
    </row>
    <row r="1003" spans="1:9" ht="15" customHeight="1" x14ac:dyDescent="0.25">
      <c r="A1003" s="10" t="s">
        <v>2141</v>
      </c>
      <c r="B1003" s="10" t="s">
        <v>2186</v>
      </c>
      <c r="C1003" s="10" t="s">
        <v>2187</v>
      </c>
      <c r="D1003" s="10" t="s">
        <v>16</v>
      </c>
      <c r="E1003" s="10" t="s">
        <v>17</v>
      </c>
      <c r="F1003" s="11">
        <v>0.95</v>
      </c>
      <c r="G1003" s="10" t="s">
        <v>13</v>
      </c>
      <c r="H1003" s="12">
        <v>92.26</v>
      </c>
      <c r="I1003" s="13">
        <f>H1003*16</f>
        <v>1476.16</v>
      </c>
    </row>
    <row r="1004" spans="1:9" ht="15" customHeight="1" x14ac:dyDescent="0.25">
      <c r="A1004" s="10" t="s">
        <v>2141</v>
      </c>
      <c r="B1004" s="10" t="s">
        <v>2188</v>
      </c>
      <c r="C1004" s="10" t="s">
        <v>2189</v>
      </c>
      <c r="D1004" s="10" t="s">
        <v>58</v>
      </c>
      <c r="E1004" s="10" t="s">
        <v>59</v>
      </c>
      <c r="F1004" s="11">
        <v>1</v>
      </c>
      <c r="G1004" s="10" t="s">
        <v>13</v>
      </c>
      <c r="H1004" s="12">
        <v>87.18</v>
      </c>
      <c r="I1004" s="13">
        <f>H1004*1000</f>
        <v>87180</v>
      </c>
    </row>
    <row r="1005" spans="1:9" ht="15" customHeight="1" x14ac:dyDescent="0.25">
      <c r="A1005" s="10" t="s">
        <v>2141</v>
      </c>
      <c r="B1005" s="10" t="s">
        <v>2190</v>
      </c>
      <c r="C1005" s="10" t="s">
        <v>2191</v>
      </c>
      <c r="D1005" s="10" t="s">
        <v>31</v>
      </c>
      <c r="E1005" s="10" t="s">
        <v>32</v>
      </c>
      <c r="F1005" s="11">
        <v>1</v>
      </c>
      <c r="G1005" s="10" t="s">
        <v>13</v>
      </c>
      <c r="H1005" s="12">
        <v>110.82</v>
      </c>
      <c r="I1005" s="13">
        <f>H1005*1000</f>
        <v>110820</v>
      </c>
    </row>
    <row r="1006" spans="1:9" ht="15" customHeight="1" x14ac:dyDescent="0.25">
      <c r="A1006" s="10" t="s">
        <v>2141</v>
      </c>
      <c r="B1006" s="10" t="s">
        <v>2192</v>
      </c>
      <c r="C1006" s="10" t="s">
        <v>2193</v>
      </c>
      <c r="D1006" s="10" t="s">
        <v>164</v>
      </c>
      <c r="E1006" s="10" t="s">
        <v>1604</v>
      </c>
      <c r="F1006" s="11">
        <v>16</v>
      </c>
      <c r="G1006" s="10" t="s">
        <v>13</v>
      </c>
      <c r="H1006" s="12">
        <v>3880.43</v>
      </c>
      <c r="I1006" s="13">
        <v>3880.43</v>
      </c>
    </row>
    <row r="1007" spans="1:9" ht="15" customHeight="1" x14ac:dyDescent="0.25">
      <c r="A1007" s="10" t="s">
        <v>2141</v>
      </c>
      <c r="B1007" s="10" t="s">
        <v>2194</v>
      </c>
      <c r="C1007" s="10" t="s">
        <v>2195</v>
      </c>
      <c r="D1007" s="10" t="s">
        <v>563</v>
      </c>
      <c r="E1007" s="10" t="s">
        <v>782</v>
      </c>
      <c r="F1007" s="11">
        <v>200</v>
      </c>
      <c r="G1007" s="10" t="s">
        <v>13</v>
      </c>
      <c r="H1007" s="12">
        <v>32490.44</v>
      </c>
      <c r="I1007" s="13">
        <v>32490.44</v>
      </c>
    </row>
    <row r="1008" spans="1:9" ht="15" customHeight="1" x14ac:dyDescent="0.25">
      <c r="A1008" s="10" t="s">
        <v>2141</v>
      </c>
      <c r="B1008" s="10" t="s">
        <v>2196</v>
      </c>
      <c r="C1008" s="10" t="s">
        <v>2197</v>
      </c>
      <c r="D1008" s="10" t="s">
        <v>16</v>
      </c>
      <c r="E1008" s="10" t="s">
        <v>17</v>
      </c>
      <c r="F1008" s="11">
        <v>4</v>
      </c>
      <c r="G1008" s="10" t="s">
        <v>13</v>
      </c>
      <c r="H1008" s="12">
        <v>383.53</v>
      </c>
      <c r="I1008" s="13">
        <f>H1008*4</f>
        <v>1534.12</v>
      </c>
    </row>
    <row r="1009" spans="1:9" ht="15" customHeight="1" x14ac:dyDescent="0.25">
      <c r="A1009" s="10" t="s">
        <v>2141</v>
      </c>
      <c r="B1009" s="10" t="s">
        <v>2198</v>
      </c>
      <c r="C1009" s="10" t="s">
        <v>2199</v>
      </c>
      <c r="D1009" s="10" t="s">
        <v>31</v>
      </c>
      <c r="E1009" s="10" t="s">
        <v>32</v>
      </c>
      <c r="F1009" s="11">
        <v>1</v>
      </c>
      <c r="G1009" s="10" t="s">
        <v>13</v>
      </c>
      <c r="H1009" s="12">
        <v>115.7</v>
      </c>
      <c r="I1009" s="13">
        <f>H1009*1000</f>
        <v>115700</v>
      </c>
    </row>
    <row r="1010" spans="1:9" ht="15" customHeight="1" x14ac:dyDescent="0.25">
      <c r="A1010" s="10" t="s">
        <v>2141</v>
      </c>
      <c r="B1010" s="10" t="s">
        <v>2200</v>
      </c>
      <c r="C1010" s="10" t="s">
        <v>2201</v>
      </c>
      <c r="D1010" s="10" t="s">
        <v>16</v>
      </c>
      <c r="E1010" s="10" t="s">
        <v>17</v>
      </c>
      <c r="F1010" s="11">
        <v>4</v>
      </c>
      <c r="G1010" s="10" t="s">
        <v>13</v>
      </c>
      <c r="H1010" s="12">
        <v>349.16</v>
      </c>
      <c r="I1010" s="13">
        <f>H1010*4</f>
        <v>1396.64</v>
      </c>
    </row>
    <row r="1011" spans="1:9" ht="15" customHeight="1" x14ac:dyDescent="0.25">
      <c r="A1011" s="10" t="s">
        <v>2141</v>
      </c>
      <c r="B1011" s="10" t="s">
        <v>2202</v>
      </c>
      <c r="C1011" s="10" t="s">
        <v>2203</v>
      </c>
      <c r="D1011" s="10" t="s">
        <v>24</v>
      </c>
      <c r="E1011" s="10" t="s">
        <v>636</v>
      </c>
      <c r="F1011" s="11">
        <v>200</v>
      </c>
      <c r="G1011" s="10" t="s">
        <v>13</v>
      </c>
      <c r="H1011" s="12">
        <v>23379.9</v>
      </c>
      <c r="I1011" s="13">
        <v>23379.9</v>
      </c>
    </row>
    <row r="1012" spans="1:9" ht="15" customHeight="1" x14ac:dyDescent="0.25">
      <c r="A1012" s="10" t="s">
        <v>2141</v>
      </c>
      <c r="B1012" s="10" t="s">
        <v>2204</v>
      </c>
      <c r="C1012" s="10" t="s">
        <v>2205</v>
      </c>
      <c r="D1012" s="10" t="s">
        <v>563</v>
      </c>
      <c r="E1012" s="10" t="s">
        <v>2206</v>
      </c>
      <c r="F1012" s="11">
        <v>1</v>
      </c>
      <c r="G1012" s="10" t="s">
        <v>13</v>
      </c>
      <c r="H1012" s="12">
        <v>66.930000000000007</v>
      </c>
      <c r="I1012" s="13">
        <f>H1012*1000</f>
        <v>66930</v>
      </c>
    </row>
  </sheetData>
  <autoFilter ref="A1:H1012" xr:uid="{00000000-0009-0000-0000-000000000000}"/>
  <conditionalFormatting sqref="A1013:B1048576 A1:B1 A2:A1012">
    <cfRule type="duplicateValues" dxfId="34" priority="1"/>
  </conditionalFormatting>
  <conditionalFormatting sqref="B2:B1012">
    <cfRule type="duplicateValues" dxfId="33" priority="2"/>
  </conditionalFormatting>
  <pageMargins left="0.70866141732283472" right="0.70866141732283472" top="0.74803149606299213" bottom="0.74803149606299213" header="0.31496062992125984" footer="0.31496062992125984"/>
  <pageSetup scale="70" fitToHeight="15" orientation="portrait" horizontalDpi="4294967295" verticalDpi="4294967295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25"/>
  <sheetViews>
    <sheetView zoomScale="75" zoomScaleNormal="75" zoomScaleSheetLayoutView="90" workbookViewId="0">
      <selection activeCell="G12" sqref="G12"/>
    </sheetView>
  </sheetViews>
  <sheetFormatPr baseColWidth="10" defaultColWidth="11.42578125" defaultRowHeight="12.75" x14ac:dyDescent="0.2"/>
  <cols>
    <col min="1" max="1" width="11.42578125" style="19"/>
    <col min="2" max="2" width="55.5703125" style="21" bestFit="1" customWidth="1"/>
    <col min="3" max="3" width="56.42578125" style="21" customWidth="1"/>
    <col min="4" max="4" width="18" style="22" bestFit="1" customWidth="1"/>
    <col min="5" max="5" width="15.42578125" style="22" customWidth="1"/>
    <col min="6" max="6" width="11.42578125" style="23"/>
    <col min="7" max="16384" width="11.42578125" style="21"/>
  </cols>
  <sheetData>
    <row r="1" spans="1:9" ht="22.5" x14ac:dyDescent="0.3">
      <c r="B1" s="20" t="s">
        <v>247</v>
      </c>
    </row>
    <row r="2" spans="1:9" ht="7.5" customHeight="1" x14ac:dyDescent="0.35">
      <c r="D2" s="24"/>
      <c r="E2" s="24"/>
    </row>
    <row r="3" spans="1:9" ht="53.45" customHeight="1" x14ac:dyDescent="0.2">
      <c r="A3" s="570"/>
      <c r="B3" s="25" t="s">
        <v>2207</v>
      </c>
      <c r="C3" s="25" t="s">
        <v>2208</v>
      </c>
      <c r="D3" s="26" t="s">
        <v>2209</v>
      </c>
      <c r="E3" s="27" t="s">
        <v>2210</v>
      </c>
    </row>
    <row r="4" spans="1:9" x14ac:dyDescent="0.2">
      <c r="A4" s="570"/>
      <c r="B4" s="28" t="s">
        <v>2211</v>
      </c>
      <c r="C4" s="29"/>
      <c r="D4" s="30"/>
      <c r="E4" s="30"/>
    </row>
    <row r="5" spans="1:9" x14ac:dyDescent="0.2">
      <c r="A5" s="570"/>
      <c r="B5" s="31" t="s">
        <v>2212</v>
      </c>
      <c r="C5" s="31"/>
      <c r="D5" s="32"/>
      <c r="E5" s="32"/>
    </row>
    <row r="6" spans="1:9" x14ac:dyDescent="0.2">
      <c r="A6" s="571"/>
      <c r="B6" s="33" t="s">
        <v>2213</v>
      </c>
      <c r="C6" s="34"/>
      <c r="D6" s="35"/>
      <c r="E6" s="35"/>
    </row>
    <row r="7" spans="1:9" ht="15.75" x14ac:dyDescent="0.25">
      <c r="A7" s="86">
        <v>1</v>
      </c>
      <c r="B7" s="87" t="s">
        <v>1634</v>
      </c>
      <c r="C7" s="88" t="s">
        <v>2214</v>
      </c>
      <c r="D7" s="89">
        <v>97.95</v>
      </c>
      <c r="E7" s="89">
        <f>D7*0.85</f>
        <v>83.257499999999993</v>
      </c>
      <c r="F7" s="23">
        <f>+E7/D7-1</f>
        <v>-0.15000000000000013</v>
      </c>
      <c r="I7" s="37"/>
    </row>
    <row r="8" spans="1:9" x14ac:dyDescent="0.2">
      <c r="A8" s="86">
        <v>3</v>
      </c>
      <c r="B8" s="87" t="s">
        <v>364</v>
      </c>
      <c r="C8" s="88" t="s">
        <v>2215</v>
      </c>
      <c r="D8" s="89">
        <v>383.69</v>
      </c>
      <c r="E8" s="89">
        <f t="shared" ref="E8:E74" si="0">D8*0.85</f>
        <v>326.13650000000001</v>
      </c>
      <c r="F8" s="23">
        <f t="shared" ref="F8:F68" si="1">+E8/D8-1</f>
        <v>-0.14999999999999991</v>
      </c>
    </row>
    <row r="9" spans="1:9" x14ac:dyDescent="0.2">
      <c r="A9" s="86">
        <v>4</v>
      </c>
      <c r="B9" s="87" t="s">
        <v>1638</v>
      </c>
      <c r="C9" s="88" t="s">
        <v>2216</v>
      </c>
      <c r="D9" s="89">
        <v>2088.8000000000002</v>
      </c>
      <c r="E9" s="89">
        <f t="shared" si="0"/>
        <v>1775.48</v>
      </c>
      <c r="F9" s="23">
        <f t="shared" si="1"/>
        <v>-0.15000000000000002</v>
      </c>
    </row>
    <row r="10" spans="1:9" x14ac:dyDescent="0.2">
      <c r="A10" s="86">
        <v>5</v>
      </c>
      <c r="B10" s="87" t="s">
        <v>1640</v>
      </c>
      <c r="C10" s="88" t="s">
        <v>2217</v>
      </c>
      <c r="D10" s="89">
        <v>21962.01</v>
      </c>
      <c r="E10" s="89">
        <f t="shared" si="0"/>
        <v>18667.708499999997</v>
      </c>
      <c r="F10" s="23">
        <f t="shared" si="1"/>
        <v>-0.15000000000000002</v>
      </c>
    </row>
    <row r="11" spans="1:9" ht="13.5" customHeight="1" x14ac:dyDescent="0.2">
      <c r="A11" s="86">
        <v>6</v>
      </c>
      <c r="B11" s="87" t="s">
        <v>1644</v>
      </c>
      <c r="C11" s="88" t="s">
        <v>2218</v>
      </c>
      <c r="D11" s="89">
        <v>98.31</v>
      </c>
      <c r="E11" s="89">
        <f t="shared" si="0"/>
        <v>83.563500000000005</v>
      </c>
      <c r="F11" s="23">
        <f t="shared" si="1"/>
        <v>-0.15000000000000002</v>
      </c>
    </row>
    <row r="12" spans="1:9" ht="13.5" customHeight="1" x14ac:dyDescent="0.2">
      <c r="A12" s="86">
        <v>7</v>
      </c>
      <c r="B12" s="87" t="s">
        <v>366</v>
      </c>
      <c r="C12" s="88" t="s">
        <v>2219</v>
      </c>
      <c r="D12" s="89">
        <v>387.17</v>
      </c>
      <c r="E12" s="89">
        <f t="shared" si="0"/>
        <v>329.09449999999998</v>
      </c>
      <c r="F12" s="23">
        <f t="shared" si="1"/>
        <v>-0.15000000000000013</v>
      </c>
    </row>
    <row r="13" spans="1:9" ht="13.5" customHeight="1" x14ac:dyDescent="0.2">
      <c r="A13" s="86">
        <v>8</v>
      </c>
      <c r="B13" s="87" t="s">
        <v>1648</v>
      </c>
      <c r="C13" s="88" t="s">
        <v>2220</v>
      </c>
      <c r="D13" s="89">
        <v>2104.1999999999998</v>
      </c>
      <c r="E13" s="89">
        <f t="shared" si="0"/>
        <v>1788.5699999999997</v>
      </c>
      <c r="F13" s="23">
        <f t="shared" si="1"/>
        <v>-0.15000000000000002</v>
      </c>
    </row>
    <row r="14" spans="1:9" ht="13.5" customHeight="1" x14ac:dyDescent="0.2">
      <c r="A14" s="86">
        <v>9</v>
      </c>
      <c r="B14" s="87" t="s">
        <v>1650</v>
      </c>
      <c r="C14" s="88" t="s">
        <v>2221</v>
      </c>
      <c r="D14" s="89">
        <v>22124.03</v>
      </c>
      <c r="E14" s="89">
        <f t="shared" si="0"/>
        <v>18805.425499999998</v>
      </c>
      <c r="F14" s="23">
        <f t="shared" si="1"/>
        <v>-0.15000000000000002</v>
      </c>
    </row>
    <row r="15" spans="1:9" ht="13.5" customHeight="1" x14ac:dyDescent="0.2">
      <c r="A15" s="86">
        <v>10</v>
      </c>
      <c r="B15" s="87" t="s">
        <v>1654</v>
      </c>
      <c r="C15" s="88" t="s">
        <v>2222</v>
      </c>
      <c r="D15" s="89">
        <v>98.34</v>
      </c>
      <c r="E15" s="89">
        <f t="shared" si="0"/>
        <v>83.588999999999999</v>
      </c>
      <c r="F15" s="23">
        <f t="shared" si="1"/>
        <v>-0.15000000000000002</v>
      </c>
    </row>
    <row r="16" spans="1:9" ht="13.5" customHeight="1" x14ac:dyDescent="0.2">
      <c r="A16" s="86">
        <v>12</v>
      </c>
      <c r="B16" s="87" t="s">
        <v>368</v>
      </c>
      <c r="C16" s="88" t="s">
        <v>2223</v>
      </c>
      <c r="D16" s="89">
        <v>387.67</v>
      </c>
      <c r="E16" s="89">
        <f t="shared" si="0"/>
        <v>329.51949999999999</v>
      </c>
      <c r="F16" s="23">
        <f t="shared" si="1"/>
        <v>-0.15000000000000002</v>
      </c>
    </row>
    <row r="17" spans="1:6" ht="13.5" customHeight="1" x14ac:dyDescent="0.2">
      <c r="A17" s="86">
        <v>13</v>
      </c>
      <c r="B17" s="87" t="s">
        <v>1658</v>
      </c>
      <c r="C17" s="88" t="s">
        <v>2224</v>
      </c>
      <c r="D17" s="89">
        <v>2104.9699999999998</v>
      </c>
      <c r="E17" s="89">
        <f t="shared" si="0"/>
        <v>1789.2244999999998</v>
      </c>
      <c r="F17" s="23">
        <f t="shared" si="1"/>
        <v>-0.15000000000000002</v>
      </c>
    </row>
    <row r="18" spans="1:6" ht="13.5" customHeight="1" x14ac:dyDescent="0.2">
      <c r="A18" s="86">
        <v>14</v>
      </c>
      <c r="B18" s="87" t="s">
        <v>1660</v>
      </c>
      <c r="C18" s="88" t="s">
        <v>2225</v>
      </c>
      <c r="D18" s="89">
        <v>22132.32</v>
      </c>
      <c r="E18" s="89">
        <f t="shared" si="0"/>
        <v>18812.471999999998</v>
      </c>
      <c r="F18" s="23">
        <f t="shared" si="1"/>
        <v>-0.15000000000000013</v>
      </c>
    </row>
    <row r="19" spans="1:6" ht="13.5" customHeight="1" x14ac:dyDescent="0.2">
      <c r="A19" s="90"/>
      <c r="B19" s="91" t="s">
        <v>2226</v>
      </c>
      <c r="C19" s="92" t="s">
        <v>2227</v>
      </c>
      <c r="D19" s="93"/>
      <c r="E19" s="93"/>
    </row>
    <row r="20" spans="1:6" ht="13.5" customHeight="1" x14ac:dyDescent="0.2">
      <c r="A20" s="86">
        <v>15</v>
      </c>
      <c r="B20" s="87" t="s">
        <v>1624</v>
      </c>
      <c r="C20" s="88" t="s">
        <v>2228</v>
      </c>
      <c r="D20" s="89">
        <v>96.11</v>
      </c>
      <c r="E20" s="89">
        <f t="shared" si="0"/>
        <v>81.6935</v>
      </c>
      <c r="F20" s="23">
        <f t="shared" si="1"/>
        <v>-0.15000000000000002</v>
      </c>
    </row>
    <row r="21" spans="1:6" ht="13.5" customHeight="1" x14ac:dyDescent="0.2">
      <c r="A21" s="86">
        <v>17</v>
      </c>
      <c r="B21" s="87" t="s">
        <v>362</v>
      </c>
      <c r="C21" s="88" t="s">
        <v>2230</v>
      </c>
      <c r="D21" s="89">
        <v>376.42</v>
      </c>
      <c r="E21" s="89">
        <f t="shared" si="0"/>
        <v>319.95699999999999</v>
      </c>
      <c r="F21" s="23">
        <f t="shared" si="1"/>
        <v>-0.15000000000000002</v>
      </c>
    </row>
    <row r="22" spans="1:6" ht="13.5" customHeight="1" x14ac:dyDescent="0.2">
      <c r="A22" s="86">
        <v>18</v>
      </c>
      <c r="B22" s="87" t="s">
        <v>2184</v>
      </c>
      <c r="C22" s="88" t="s">
        <v>2185</v>
      </c>
      <c r="D22" s="89">
        <v>527.79</v>
      </c>
      <c r="E22" s="89">
        <f t="shared" si="0"/>
        <v>448.62149999999997</v>
      </c>
      <c r="F22" s="23">
        <f t="shared" si="1"/>
        <v>-0.15000000000000002</v>
      </c>
    </row>
    <row r="23" spans="1:6" ht="13.5" customHeight="1" x14ac:dyDescent="0.2">
      <c r="A23" s="86">
        <v>19</v>
      </c>
      <c r="B23" s="87" t="s">
        <v>1626</v>
      </c>
      <c r="C23" s="88" t="s">
        <v>2231</v>
      </c>
      <c r="D23" s="89">
        <v>2036.91</v>
      </c>
      <c r="E23" s="89">
        <f t="shared" si="0"/>
        <v>1731.3734999999999</v>
      </c>
      <c r="F23" s="23">
        <f t="shared" si="1"/>
        <v>-0.15000000000000002</v>
      </c>
    </row>
    <row r="24" spans="1:6" ht="13.5" customHeight="1" x14ac:dyDescent="0.2">
      <c r="A24" s="86">
        <v>20</v>
      </c>
      <c r="B24" s="87" t="s">
        <v>1628</v>
      </c>
      <c r="C24" s="88" t="s">
        <v>2232</v>
      </c>
      <c r="D24" s="89">
        <v>21512.19</v>
      </c>
      <c r="E24" s="89">
        <f t="shared" si="0"/>
        <v>18285.361499999999</v>
      </c>
      <c r="F24" s="23">
        <f t="shared" si="1"/>
        <v>-0.15000000000000002</v>
      </c>
    </row>
    <row r="25" spans="1:6" ht="13.5" customHeight="1" x14ac:dyDescent="0.2">
      <c r="A25" s="86">
        <v>21</v>
      </c>
      <c r="B25" s="87" t="s">
        <v>2182</v>
      </c>
      <c r="C25" s="88" t="s">
        <v>2233</v>
      </c>
      <c r="D25" s="89">
        <v>96.42</v>
      </c>
      <c r="E25" s="89">
        <f t="shared" si="0"/>
        <v>81.956999999999994</v>
      </c>
      <c r="F25" s="23">
        <f t="shared" si="1"/>
        <v>-0.15000000000000013</v>
      </c>
    </row>
    <row r="26" spans="1:6" ht="13.5" customHeight="1" x14ac:dyDescent="0.2">
      <c r="A26" s="86">
        <v>23</v>
      </c>
      <c r="B26" s="87" t="s">
        <v>2196</v>
      </c>
      <c r="C26" s="88" t="s">
        <v>2234</v>
      </c>
      <c r="D26" s="89">
        <v>383.53</v>
      </c>
      <c r="E26" s="89">
        <f t="shared" si="0"/>
        <v>326.00049999999999</v>
      </c>
      <c r="F26" s="23">
        <f t="shared" si="1"/>
        <v>-0.15000000000000002</v>
      </c>
    </row>
    <row r="27" spans="1:6" ht="13.5" customHeight="1" x14ac:dyDescent="0.2">
      <c r="A27" s="86">
        <v>24</v>
      </c>
      <c r="B27" s="87" t="s">
        <v>1616</v>
      </c>
      <c r="C27" s="94" t="s">
        <v>2235</v>
      </c>
      <c r="D27" s="89">
        <v>529.63</v>
      </c>
      <c r="E27" s="89">
        <f t="shared" si="0"/>
        <v>450.18549999999999</v>
      </c>
      <c r="F27" s="23">
        <f t="shared" si="1"/>
        <v>-0.15000000000000002</v>
      </c>
    </row>
    <row r="28" spans="1:6" ht="13.5" customHeight="1" x14ac:dyDescent="0.2">
      <c r="A28" s="86">
        <v>25</v>
      </c>
      <c r="B28" s="87" t="s">
        <v>1977</v>
      </c>
      <c r="C28" s="88" t="s">
        <v>1978</v>
      </c>
      <c r="D28" s="89">
        <v>22094.87</v>
      </c>
      <c r="E28" s="89">
        <f t="shared" si="0"/>
        <v>18780.639499999997</v>
      </c>
      <c r="F28" s="23">
        <f t="shared" si="1"/>
        <v>-0.15000000000000002</v>
      </c>
    </row>
    <row r="29" spans="1:6" ht="13.5" customHeight="1" x14ac:dyDescent="0.2">
      <c r="A29" s="86">
        <v>26</v>
      </c>
      <c r="B29" s="87" t="s">
        <v>2186</v>
      </c>
      <c r="C29" s="88" t="s">
        <v>2236</v>
      </c>
      <c r="D29" s="89">
        <v>92.26</v>
      </c>
      <c r="E29" s="89">
        <f t="shared" si="0"/>
        <v>78.421000000000006</v>
      </c>
      <c r="F29" s="23">
        <f t="shared" si="1"/>
        <v>-0.15000000000000002</v>
      </c>
    </row>
    <row r="30" spans="1:6" ht="13.5" customHeight="1" x14ac:dyDescent="0.2">
      <c r="A30" s="86">
        <v>28</v>
      </c>
      <c r="B30" s="87" t="s">
        <v>2200</v>
      </c>
      <c r="C30" s="88" t="s">
        <v>2237</v>
      </c>
      <c r="D30" s="89">
        <v>349.16</v>
      </c>
      <c r="E30" s="89">
        <f t="shared" si="0"/>
        <v>296.786</v>
      </c>
      <c r="F30" s="23">
        <f t="shared" si="1"/>
        <v>-0.15000000000000002</v>
      </c>
    </row>
    <row r="31" spans="1:6" ht="13.5" customHeight="1" x14ac:dyDescent="0.2">
      <c r="A31" s="86">
        <v>29</v>
      </c>
      <c r="B31" s="87" t="s">
        <v>1839</v>
      </c>
      <c r="C31" s="94" t="s">
        <v>2238</v>
      </c>
      <c r="D31" s="89">
        <v>533.01</v>
      </c>
      <c r="E31" s="89">
        <f t="shared" si="0"/>
        <v>453.05849999999998</v>
      </c>
      <c r="F31" s="23">
        <f t="shared" si="1"/>
        <v>-0.15000000000000002</v>
      </c>
    </row>
    <row r="32" spans="1:6" ht="13.5" customHeight="1" x14ac:dyDescent="0.2">
      <c r="A32" s="86">
        <v>30</v>
      </c>
      <c r="B32" s="87" t="s">
        <v>1979</v>
      </c>
      <c r="C32" s="88" t="s">
        <v>2239</v>
      </c>
      <c r="D32" s="89">
        <v>22036.560000000001</v>
      </c>
      <c r="E32" s="89">
        <f t="shared" si="0"/>
        <v>18731.076000000001</v>
      </c>
      <c r="F32" s="23">
        <f t="shared" si="1"/>
        <v>-0.15000000000000002</v>
      </c>
    </row>
    <row r="33" spans="1:6" ht="13.5" customHeight="1" x14ac:dyDescent="0.2">
      <c r="A33" s="568"/>
      <c r="B33" s="95" t="s">
        <v>2240</v>
      </c>
      <c r="C33" s="95" t="s">
        <v>2227</v>
      </c>
      <c r="D33" s="96"/>
      <c r="E33" s="96"/>
    </row>
    <row r="34" spans="1:6" ht="13.5" customHeight="1" x14ac:dyDescent="0.2">
      <c r="A34" s="569"/>
      <c r="B34" s="91" t="s">
        <v>2241</v>
      </c>
      <c r="C34" s="92" t="s">
        <v>2227</v>
      </c>
      <c r="D34" s="93"/>
      <c r="E34" s="93"/>
    </row>
    <row r="35" spans="1:6" ht="13.5" customHeight="1" x14ac:dyDescent="0.2">
      <c r="A35" s="86">
        <v>31</v>
      </c>
      <c r="B35" s="87" t="s">
        <v>2115</v>
      </c>
      <c r="C35" s="88" t="s">
        <v>2242</v>
      </c>
      <c r="D35" s="97">
        <v>125.96</v>
      </c>
      <c r="E35" s="97">
        <f t="shared" si="0"/>
        <v>107.06599999999999</v>
      </c>
      <c r="F35" s="23">
        <f t="shared" si="1"/>
        <v>-0.15000000000000002</v>
      </c>
    </row>
    <row r="36" spans="1:6" ht="13.5" customHeight="1" x14ac:dyDescent="0.2">
      <c r="A36" s="86">
        <v>32</v>
      </c>
      <c r="B36" s="87" t="s">
        <v>1843</v>
      </c>
      <c r="C36" s="88" t="s">
        <v>2243</v>
      </c>
      <c r="D36" s="97">
        <v>643.37</v>
      </c>
      <c r="E36" s="97">
        <f t="shared" si="0"/>
        <v>546.86450000000002</v>
      </c>
      <c r="F36" s="23">
        <f t="shared" si="1"/>
        <v>-0.15000000000000002</v>
      </c>
    </row>
    <row r="37" spans="1:6" ht="13.5" customHeight="1" x14ac:dyDescent="0.2">
      <c r="A37" s="86">
        <v>33</v>
      </c>
      <c r="B37" s="87" t="s">
        <v>1981</v>
      </c>
      <c r="C37" s="88" t="s">
        <v>2244</v>
      </c>
      <c r="D37" s="97">
        <v>25071.93</v>
      </c>
      <c r="E37" s="97">
        <f t="shared" si="0"/>
        <v>21311.140500000001</v>
      </c>
      <c r="F37" s="23">
        <f t="shared" si="1"/>
        <v>-0.14999999999999991</v>
      </c>
    </row>
    <row r="38" spans="1:6" ht="13.5" customHeight="1" x14ac:dyDescent="0.2">
      <c r="A38" s="86">
        <v>35</v>
      </c>
      <c r="B38" s="87" t="s">
        <v>1845</v>
      </c>
      <c r="C38" s="94" t="s">
        <v>2245</v>
      </c>
      <c r="D38" s="97">
        <v>660.01</v>
      </c>
      <c r="E38" s="97">
        <f t="shared" si="0"/>
        <v>561.00850000000003</v>
      </c>
      <c r="F38" s="23">
        <f t="shared" si="1"/>
        <v>-0.14999999999999991</v>
      </c>
    </row>
    <row r="39" spans="1:6" ht="13.5" customHeight="1" x14ac:dyDescent="0.2">
      <c r="A39" s="86">
        <v>36</v>
      </c>
      <c r="B39" s="87" t="s">
        <v>2119</v>
      </c>
      <c r="C39" s="88" t="s">
        <v>2246</v>
      </c>
      <c r="D39" s="97">
        <v>134.27000000000001</v>
      </c>
      <c r="E39" s="97">
        <f t="shared" si="0"/>
        <v>114.12950000000001</v>
      </c>
      <c r="F39" s="23">
        <f t="shared" si="1"/>
        <v>-0.15000000000000002</v>
      </c>
    </row>
    <row r="40" spans="1:6" ht="13.5" customHeight="1" x14ac:dyDescent="0.2">
      <c r="A40" s="86">
        <v>37</v>
      </c>
      <c r="B40" s="87" t="s">
        <v>1847</v>
      </c>
      <c r="C40" s="88" t="s">
        <v>2247</v>
      </c>
      <c r="D40" s="97">
        <v>684.71</v>
      </c>
      <c r="E40" s="97">
        <f t="shared" si="0"/>
        <v>582.00350000000003</v>
      </c>
      <c r="F40" s="23">
        <f t="shared" si="1"/>
        <v>-0.15000000000000002</v>
      </c>
    </row>
    <row r="41" spans="1:6" ht="13.5" customHeight="1" x14ac:dyDescent="0.2">
      <c r="A41" s="86">
        <v>38</v>
      </c>
      <c r="B41" s="87" t="s">
        <v>1985</v>
      </c>
      <c r="C41" s="88" t="s">
        <v>2248</v>
      </c>
      <c r="D41" s="97">
        <v>26735.98</v>
      </c>
      <c r="E41" s="97">
        <f t="shared" si="0"/>
        <v>22725.582999999999</v>
      </c>
      <c r="F41" s="23">
        <f t="shared" si="1"/>
        <v>-0.15000000000000002</v>
      </c>
    </row>
    <row r="42" spans="1:6" ht="13.5" customHeight="1" x14ac:dyDescent="0.2">
      <c r="A42" s="86">
        <v>39</v>
      </c>
      <c r="B42" s="87" t="s">
        <v>2121</v>
      </c>
      <c r="C42" s="88" t="s">
        <v>2249</v>
      </c>
      <c r="D42" s="97">
        <v>135.33000000000001</v>
      </c>
      <c r="E42" s="97">
        <f t="shared" si="0"/>
        <v>115.0305</v>
      </c>
      <c r="F42" s="23">
        <f t="shared" si="1"/>
        <v>-0.15000000000000002</v>
      </c>
    </row>
    <row r="43" spans="1:6" ht="13.5" customHeight="1" x14ac:dyDescent="0.2">
      <c r="A43" s="86">
        <v>40</v>
      </c>
      <c r="B43" s="87" t="s">
        <v>1841</v>
      </c>
      <c r="C43" s="88" t="s">
        <v>2250</v>
      </c>
      <c r="D43" s="97">
        <v>727.03</v>
      </c>
      <c r="E43" s="97">
        <f t="shared" si="0"/>
        <v>617.97550000000001</v>
      </c>
      <c r="F43" s="23">
        <f t="shared" si="1"/>
        <v>-0.14999999999999991</v>
      </c>
    </row>
    <row r="44" spans="1:6" ht="13.5" customHeight="1" x14ac:dyDescent="0.2">
      <c r="A44" s="86">
        <v>41</v>
      </c>
      <c r="B44" s="87" t="s">
        <v>1987</v>
      </c>
      <c r="C44" s="88" t="s">
        <v>2251</v>
      </c>
      <c r="D44" s="97">
        <v>28464.28</v>
      </c>
      <c r="E44" s="97">
        <f t="shared" si="0"/>
        <v>24194.637999999999</v>
      </c>
      <c r="F44" s="23">
        <f t="shared" si="1"/>
        <v>-0.15000000000000002</v>
      </c>
    </row>
    <row r="45" spans="1:6" ht="13.5" customHeight="1" x14ac:dyDescent="0.2">
      <c r="A45" s="90"/>
      <c r="B45" s="91" t="s">
        <v>2252</v>
      </c>
      <c r="C45" s="92" t="s">
        <v>2227</v>
      </c>
      <c r="D45" s="93"/>
      <c r="E45" s="93"/>
    </row>
    <row r="46" spans="1:6" ht="13.5" customHeight="1" x14ac:dyDescent="0.2">
      <c r="A46" s="86">
        <v>42</v>
      </c>
      <c r="B46" s="87" t="s">
        <v>2109</v>
      </c>
      <c r="C46" s="88" t="s">
        <v>2253</v>
      </c>
      <c r="D46" s="97">
        <v>197.69</v>
      </c>
      <c r="E46" s="97">
        <f t="shared" si="0"/>
        <v>168.03649999999999</v>
      </c>
      <c r="F46" s="23">
        <f t="shared" si="1"/>
        <v>-0.15000000000000002</v>
      </c>
    </row>
    <row r="47" spans="1:6" ht="13.5" customHeight="1" x14ac:dyDescent="0.2">
      <c r="A47" s="86">
        <v>43</v>
      </c>
      <c r="B47" s="87" t="s">
        <v>1989</v>
      </c>
      <c r="C47" s="88" t="s">
        <v>2254</v>
      </c>
      <c r="D47" s="97">
        <v>42257.25</v>
      </c>
      <c r="E47" s="97">
        <f t="shared" si="0"/>
        <v>35918.662499999999</v>
      </c>
      <c r="F47" s="23">
        <f t="shared" si="1"/>
        <v>-0.15000000000000002</v>
      </c>
    </row>
    <row r="48" spans="1:6" ht="13.5" customHeight="1" x14ac:dyDescent="0.2">
      <c r="A48" s="86">
        <v>44</v>
      </c>
      <c r="B48" s="87" t="s">
        <v>2111</v>
      </c>
      <c r="C48" s="88" t="s">
        <v>2255</v>
      </c>
      <c r="D48" s="97">
        <v>197.24</v>
      </c>
      <c r="E48" s="97">
        <f t="shared" si="0"/>
        <v>167.654</v>
      </c>
      <c r="F48" s="23">
        <f t="shared" si="1"/>
        <v>-0.15000000000000002</v>
      </c>
    </row>
    <row r="49" spans="1:6" ht="13.5" customHeight="1" x14ac:dyDescent="0.2">
      <c r="A49" s="86">
        <v>45</v>
      </c>
      <c r="B49" s="87" t="s">
        <v>1995</v>
      </c>
      <c r="C49" s="88" t="s">
        <v>2256</v>
      </c>
      <c r="D49" s="97">
        <v>42922.86</v>
      </c>
      <c r="E49" s="97">
        <f t="shared" si="0"/>
        <v>36484.430999999997</v>
      </c>
      <c r="F49" s="23">
        <f t="shared" si="1"/>
        <v>-0.15000000000000013</v>
      </c>
    </row>
    <row r="50" spans="1:6" ht="13.5" customHeight="1" x14ac:dyDescent="0.2">
      <c r="A50" s="86">
        <v>46</v>
      </c>
      <c r="B50" s="87" t="s">
        <v>2107</v>
      </c>
      <c r="C50" s="88" t="s">
        <v>2257</v>
      </c>
      <c r="D50" s="97">
        <v>197.16</v>
      </c>
      <c r="E50" s="97">
        <f t="shared" si="0"/>
        <v>167.58599999999998</v>
      </c>
      <c r="F50" s="23">
        <f t="shared" si="1"/>
        <v>-0.15000000000000002</v>
      </c>
    </row>
    <row r="51" spans="1:6" ht="13.5" customHeight="1" x14ac:dyDescent="0.2">
      <c r="A51" s="86">
        <v>47</v>
      </c>
      <c r="B51" s="87" t="s">
        <v>1993</v>
      </c>
      <c r="C51" s="88" t="s">
        <v>2258</v>
      </c>
      <c r="D51" s="89">
        <v>43177.05</v>
      </c>
      <c r="E51" s="89">
        <f t="shared" si="0"/>
        <v>36700.4925</v>
      </c>
      <c r="F51" s="23">
        <f t="shared" si="1"/>
        <v>-0.15000000000000002</v>
      </c>
    </row>
    <row r="52" spans="1:6" ht="13.5" customHeight="1" x14ac:dyDescent="0.2">
      <c r="A52" s="90"/>
      <c r="B52" s="91" t="s">
        <v>2259</v>
      </c>
      <c r="C52" s="92" t="s">
        <v>2227</v>
      </c>
      <c r="D52" s="93"/>
      <c r="E52" s="93"/>
    </row>
    <row r="53" spans="1:6" x14ac:dyDescent="0.2">
      <c r="A53" s="86">
        <v>48</v>
      </c>
      <c r="B53" s="87" t="s">
        <v>2101</v>
      </c>
      <c r="C53" s="88" t="s">
        <v>2260</v>
      </c>
      <c r="D53" s="89">
        <v>188.4</v>
      </c>
      <c r="E53" s="89">
        <f t="shared" si="0"/>
        <v>160.14000000000001</v>
      </c>
      <c r="F53" s="23">
        <f t="shared" si="1"/>
        <v>-0.14999999999999991</v>
      </c>
    </row>
    <row r="54" spans="1:6" x14ac:dyDescent="0.2">
      <c r="A54" s="86">
        <v>49</v>
      </c>
      <c r="B54" s="87" t="s">
        <v>1999</v>
      </c>
      <c r="C54" s="88" t="s">
        <v>2261</v>
      </c>
      <c r="D54" s="89">
        <v>40194.050000000003</v>
      </c>
      <c r="E54" s="89">
        <f t="shared" si="0"/>
        <v>34164.942500000005</v>
      </c>
      <c r="F54" s="23">
        <f t="shared" si="1"/>
        <v>-0.14999999999999991</v>
      </c>
    </row>
    <row r="55" spans="1:6" x14ac:dyDescent="0.2">
      <c r="A55" s="86">
        <v>50</v>
      </c>
      <c r="B55" s="87" t="s">
        <v>2103</v>
      </c>
      <c r="C55" s="88" t="s">
        <v>2262</v>
      </c>
      <c r="D55" s="89">
        <v>190.33</v>
      </c>
      <c r="E55" s="89">
        <f t="shared" si="0"/>
        <v>161.78050000000002</v>
      </c>
      <c r="F55" s="23">
        <f t="shared" si="1"/>
        <v>-0.14999999999999991</v>
      </c>
    </row>
    <row r="56" spans="1:6" x14ac:dyDescent="0.2">
      <c r="A56" s="86">
        <v>51</v>
      </c>
      <c r="B56" s="87" t="s">
        <v>1853</v>
      </c>
      <c r="C56" s="88" t="s">
        <v>2263</v>
      </c>
      <c r="D56" s="89">
        <v>925.84</v>
      </c>
      <c r="E56" s="89">
        <f t="shared" si="0"/>
        <v>786.96400000000006</v>
      </c>
      <c r="F56" s="23">
        <f t="shared" si="1"/>
        <v>-0.15000000000000002</v>
      </c>
    </row>
    <row r="57" spans="1:6" x14ac:dyDescent="0.2">
      <c r="A57" s="86">
        <v>52</v>
      </c>
      <c r="B57" s="87" t="s">
        <v>1997</v>
      </c>
      <c r="C57" s="88" t="s">
        <v>2264</v>
      </c>
      <c r="D57" s="89">
        <v>39912.35</v>
      </c>
      <c r="E57" s="89">
        <f t="shared" si="0"/>
        <v>33925.497499999998</v>
      </c>
      <c r="F57" s="23">
        <f t="shared" si="1"/>
        <v>-0.15000000000000002</v>
      </c>
    </row>
    <row r="58" spans="1:6" x14ac:dyDescent="0.2">
      <c r="A58" s="90"/>
      <c r="B58" s="91" t="s">
        <v>2265</v>
      </c>
      <c r="C58" s="91" t="s">
        <v>2227</v>
      </c>
      <c r="D58" s="98"/>
      <c r="E58" s="98"/>
    </row>
    <row r="59" spans="1:6" x14ac:dyDescent="0.2">
      <c r="A59" s="86">
        <v>53</v>
      </c>
      <c r="B59" s="87" t="s">
        <v>2139</v>
      </c>
      <c r="C59" s="88" t="s">
        <v>2266</v>
      </c>
      <c r="D59" s="89">
        <v>189.55</v>
      </c>
      <c r="E59" s="89">
        <f t="shared" si="0"/>
        <v>161.11750000000001</v>
      </c>
      <c r="F59" s="23">
        <f t="shared" si="1"/>
        <v>-0.15000000000000002</v>
      </c>
    </row>
    <row r="60" spans="1:6" x14ac:dyDescent="0.2">
      <c r="A60" s="86">
        <v>54</v>
      </c>
      <c r="B60" s="87" t="s">
        <v>2137</v>
      </c>
      <c r="C60" s="88" t="s">
        <v>2267</v>
      </c>
      <c r="D60" s="89">
        <v>138.18</v>
      </c>
      <c r="E60" s="89">
        <f t="shared" si="0"/>
        <v>117.453</v>
      </c>
      <c r="F60" s="23">
        <f t="shared" si="1"/>
        <v>-0.15000000000000002</v>
      </c>
    </row>
    <row r="61" spans="1:6" x14ac:dyDescent="0.2">
      <c r="A61" s="568"/>
      <c r="B61" s="95" t="s">
        <v>2268</v>
      </c>
      <c r="C61" s="95" t="s">
        <v>2227</v>
      </c>
      <c r="D61" s="96"/>
      <c r="E61" s="96"/>
    </row>
    <row r="62" spans="1:6" x14ac:dyDescent="0.2">
      <c r="A62" s="569"/>
      <c r="B62" s="91" t="s">
        <v>2269</v>
      </c>
      <c r="C62" s="92" t="s">
        <v>2227</v>
      </c>
      <c r="D62" s="93"/>
      <c r="E62" s="93"/>
    </row>
    <row r="63" spans="1:6" x14ac:dyDescent="0.2">
      <c r="A63" s="38">
        <v>55</v>
      </c>
      <c r="B63" s="87" t="s">
        <v>2125</v>
      </c>
      <c r="C63" s="99" t="s">
        <v>2270</v>
      </c>
      <c r="D63" s="89">
        <v>113</v>
      </c>
      <c r="E63" s="89">
        <f t="shared" si="0"/>
        <v>96.05</v>
      </c>
      <c r="F63" s="23">
        <f t="shared" si="1"/>
        <v>-0.15000000000000002</v>
      </c>
    </row>
    <row r="64" spans="1:6" x14ac:dyDescent="0.2">
      <c r="A64" s="38">
        <v>56</v>
      </c>
      <c r="B64" s="87" t="s">
        <v>2127</v>
      </c>
      <c r="C64" s="99" t="s">
        <v>2271</v>
      </c>
      <c r="D64" s="89">
        <v>135.61000000000001</v>
      </c>
      <c r="E64" s="89">
        <f t="shared" si="0"/>
        <v>115.2685</v>
      </c>
      <c r="F64" s="23">
        <f t="shared" si="1"/>
        <v>-0.15000000000000002</v>
      </c>
    </row>
    <row r="65" spans="1:9" s="36" customFormat="1" x14ac:dyDescent="0.2">
      <c r="A65" s="38">
        <v>57</v>
      </c>
      <c r="B65" s="87" t="s">
        <v>2129</v>
      </c>
      <c r="C65" s="88" t="s">
        <v>2272</v>
      </c>
      <c r="D65" s="89">
        <v>121.6</v>
      </c>
      <c r="E65" s="89">
        <f t="shared" si="0"/>
        <v>103.36</v>
      </c>
      <c r="F65" s="23">
        <f t="shared" si="1"/>
        <v>-0.14999999999999991</v>
      </c>
      <c r="I65" s="21"/>
    </row>
    <row r="66" spans="1:9" s="36" customFormat="1" x14ac:dyDescent="0.2">
      <c r="A66" s="38">
        <v>58</v>
      </c>
      <c r="B66" s="87" t="s">
        <v>2135</v>
      </c>
      <c r="C66" s="88" t="s">
        <v>2273</v>
      </c>
      <c r="D66" s="89">
        <v>123.49</v>
      </c>
      <c r="E66" s="89">
        <f t="shared" si="0"/>
        <v>104.9665</v>
      </c>
      <c r="F66" s="23">
        <f t="shared" si="1"/>
        <v>-0.15000000000000002</v>
      </c>
      <c r="I66" s="21"/>
    </row>
    <row r="67" spans="1:9" ht="14.45" customHeight="1" x14ac:dyDescent="0.2">
      <c r="A67" s="38">
        <v>59</v>
      </c>
      <c r="B67" s="87" t="s">
        <v>2133</v>
      </c>
      <c r="C67" s="88" t="s">
        <v>2274</v>
      </c>
      <c r="D67" s="89">
        <v>107.4</v>
      </c>
      <c r="E67" s="89">
        <f t="shared" si="0"/>
        <v>91.29</v>
      </c>
      <c r="F67" s="23">
        <f t="shared" si="1"/>
        <v>-0.15000000000000002</v>
      </c>
    </row>
    <row r="68" spans="1:9" x14ac:dyDescent="0.2">
      <c r="A68" s="38">
        <v>60</v>
      </c>
      <c r="B68" s="87" t="s">
        <v>2131</v>
      </c>
      <c r="C68" s="88" t="s">
        <v>2275</v>
      </c>
      <c r="D68" s="89">
        <v>110.52</v>
      </c>
      <c r="E68" s="89">
        <f t="shared" si="0"/>
        <v>93.941999999999993</v>
      </c>
      <c r="F68" s="23">
        <f t="shared" si="1"/>
        <v>-0.15000000000000002</v>
      </c>
    </row>
    <row r="69" spans="1:9" x14ac:dyDescent="0.2">
      <c r="A69" s="568"/>
      <c r="B69" s="100" t="s">
        <v>2276</v>
      </c>
      <c r="C69" s="101" t="s">
        <v>2227</v>
      </c>
      <c r="D69" s="102"/>
      <c r="E69" s="102"/>
    </row>
    <row r="70" spans="1:9" x14ac:dyDescent="0.2">
      <c r="A70" s="572"/>
      <c r="B70" s="95" t="s">
        <v>2277</v>
      </c>
      <c r="C70" s="95" t="s">
        <v>2227</v>
      </c>
      <c r="D70" s="96"/>
      <c r="E70" s="96"/>
    </row>
    <row r="71" spans="1:9" x14ac:dyDescent="0.2">
      <c r="A71" s="569"/>
      <c r="B71" s="91" t="s">
        <v>2278</v>
      </c>
      <c r="C71" s="92" t="s">
        <v>2227</v>
      </c>
      <c r="D71" s="93"/>
      <c r="E71" s="93"/>
    </row>
    <row r="72" spans="1:9" x14ac:dyDescent="0.2">
      <c r="A72" s="86">
        <v>61</v>
      </c>
      <c r="B72" s="87" t="s">
        <v>1816</v>
      </c>
      <c r="C72" s="88" t="s">
        <v>2279</v>
      </c>
      <c r="D72" s="89">
        <v>349.58</v>
      </c>
      <c r="E72" s="89">
        <f t="shared" si="0"/>
        <v>297.14299999999997</v>
      </c>
      <c r="F72" s="23">
        <f t="shared" ref="F72:F116" si="2">+E72/D72-1</f>
        <v>-0.15000000000000002</v>
      </c>
    </row>
    <row r="73" spans="1:9" x14ac:dyDescent="0.2">
      <c r="A73" s="86">
        <v>62</v>
      </c>
      <c r="B73" s="87" t="s">
        <v>1849</v>
      </c>
      <c r="C73" s="88" t="s">
        <v>2280</v>
      </c>
      <c r="D73" s="89">
        <v>467.94</v>
      </c>
      <c r="E73" s="89">
        <f t="shared" si="0"/>
        <v>397.74899999999997</v>
      </c>
      <c r="F73" s="23">
        <f t="shared" si="2"/>
        <v>-0.15000000000000002</v>
      </c>
    </row>
    <row r="74" spans="1:9" x14ac:dyDescent="0.2">
      <c r="A74" s="86">
        <v>63</v>
      </c>
      <c r="B74" s="87" t="s">
        <v>1939</v>
      </c>
      <c r="C74" s="88" t="s">
        <v>2281</v>
      </c>
      <c r="D74" s="89">
        <v>1703.52</v>
      </c>
      <c r="E74" s="89">
        <f t="shared" si="0"/>
        <v>1447.992</v>
      </c>
      <c r="F74" s="23">
        <f t="shared" si="2"/>
        <v>-0.15000000000000002</v>
      </c>
    </row>
    <row r="75" spans="1:9" x14ac:dyDescent="0.2">
      <c r="A75" s="86">
        <v>64</v>
      </c>
      <c r="B75" s="87" t="s">
        <v>2005</v>
      </c>
      <c r="C75" s="88" t="s">
        <v>2282</v>
      </c>
      <c r="D75" s="89">
        <v>18032.59</v>
      </c>
      <c r="E75" s="89">
        <f t="shared" ref="E75:E116" si="3">D75*0.85</f>
        <v>15327.701499999999</v>
      </c>
      <c r="F75" s="23">
        <f t="shared" si="2"/>
        <v>-0.15000000000000002</v>
      </c>
    </row>
    <row r="76" spans="1:9" x14ac:dyDescent="0.2">
      <c r="A76" s="86">
        <v>65</v>
      </c>
      <c r="B76" s="87" t="s">
        <v>1905</v>
      </c>
      <c r="C76" s="88" t="s">
        <v>2283</v>
      </c>
      <c r="D76" s="89">
        <v>83.83</v>
      </c>
      <c r="E76" s="89">
        <f t="shared" si="3"/>
        <v>71.255499999999998</v>
      </c>
      <c r="F76" s="23">
        <f t="shared" si="2"/>
        <v>-0.15000000000000002</v>
      </c>
    </row>
    <row r="77" spans="1:9" x14ac:dyDescent="0.2">
      <c r="A77" s="86">
        <v>66</v>
      </c>
      <c r="B77" s="87" t="s">
        <v>1818</v>
      </c>
      <c r="C77" s="88" t="s">
        <v>2284</v>
      </c>
      <c r="D77" s="89">
        <v>349.48</v>
      </c>
      <c r="E77" s="89">
        <f t="shared" si="3"/>
        <v>297.05799999999999</v>
      </c>
      <c r="F77" s="23">
        <f t="shared" si="2"/>
        <v>-0.15000000000000002</v>
      </c>
    </row>
    <row r="78" spans="1:9" x14ac:dyDescent="0.2">
      <c r="A78" s="86">
        <v>67</v>
      </c>
      <c r="B78" s="87" t="s">
        <v>1851</v>
      </c>
      <c r="C78" s="88" t="s">
        <v>2285</v>
      </c>
      <c r="D78" s="89">
        <v>468.1</v>
      </c>
      <c r="E78" s="89">
        <f t="shared" si="3"/>
        <v>397.88499999999999</v>
      </c>
      <c r="F78" s="23">
        <f t="shared" si="2"/>
        <v>-0.15000000000000002</v>
      </c>
    </row>
    <row r="79" spans="1:9" x14ac:dyDescent="0.2">
      <c r="A79" s="86">
        <v>68</v>
      </c>
      <c r="B79" s="87" t="s">
        <v>1941</v>
      </c>
      <c r="C79" s="88" t="s">
        <v>2286</v>
      </c>
      <c r="D79" s="89">
        <v>1706.2</v>
      </c>
      <c r="E79" s="89">
        <f t="shared" si="3"/>
        <v>1450.27</v>
      </c>
      <c r="F79" s="23">
        <f t="shared" si="2"/>
        <v>-0.15000000000000002</v>
      </c>
    </row>
    <row r="80" spans="1:9" x14ac:dyDescent="0.2">
      <c r="A80" s="86">
        <v>69</v>
      </c>
      <c r="B80" s="87" t="s">
        <v>2003</v>
      </c>
      <c r="C80" s="88" t="s">
        <v>2287</v>
      </c>
      <c r="D80" s="89">
        <v>18060.8</v>
      </c>
      <c r="E80" s="89">
        <f t="shared" si="3"/>
        <v>15351.679999999998</v>
      </c>
      <c r="F80" s="23">
        <f t="shared" si="2"/>
        <v>-0.15000000000000002</v>
      </c>
    </row>
    <row r="81" spans="1:6" x14ac:dyDescent="0.2">
      <c r="A81" s="90"/>
      <c r="B81" s="91" t="s">
        <v>2288</v>
      </c>
      <c r="C81" s="92" t="s">
        <v>2227</v>
      </c>
      <c r="D81" s="93"/>
      <c r="E81" s="93"/>
    </row>
    <row r="82" spans="1:6" x14ac:dyDescent="0.2">
      <c r="A82" s="86">
        <v>70</v>
      </c>
      <c r="B82" s="87" t="s">
        <v>1833</v>
      </c>
      <c r="C82" s="88" t="s">
        <v>2289</v>
      </c>
      <c r="D82" s="89">
        <v>464.57</v>
      </c>
      <c r="E82" s="89">
        <f t="shared" si="3"/>
        <v>394.8845</v>
      </c>
      <c r="F82" s="23">
        <f t="shared" si="2"/>
        <v>-0.15000000000000002</v>
      </c>
    </row>
    <row r="83" spans="1:6" x14ac:dyDescent="0.2">
      <c r="A83" s="86">
        <v>71</v>
      </c>
      <c r="B83" s="87" t="s">
        <v>1909</v>
      </c>
      <c r="C83" s="88" t="s">
        <v>2290</v>
      </c>
      <c r="D83" s="89">
        <v>1690.65</v>
      </c>
      <c r="E83" s="89">
        <f t="shared" si="3"/>
        <v>1437.0525</v>
      </c>
      <c r="F83" s="23">
        <f t="shared" si="2"/>
        <v>-0.15000000000000002</v>
      </c>
    </row>
    <row r="84" spans="1:6" x14ac:dyDescent="0.2">
      <c r="A84" s="86">
        <v>72</v>
      </c>
      <c r="B84" s="87" t="s">
        <v>1947</v>
      </c>
      <c r="C84" s="88" t="s">
        <v>2291</v>
      </c>
      <c r="D84" s="89">
        <v>17898.490000000002</v>
      </c>
      <c r="E84" s="89">
        <f t="shared" si="3"/>
        <v>15213.7165</v>
      </c>
      <c r="F84" s="23">
        <f t="shared" si="2"/>
        <v>-0.15000000000000002</v>
      </c>
    </row>
    <row r="85" spans="1:6" x14ac:dyDescent="0.2">
      <c r="A85" s="86">
        <v>73</v>
      </c>
      <c r="B85" s="87" t="s">
        <v>1808</v>
      </c>
      <c r="C85" s="88" t="s">
        <v>2292</v>
      </c>
      <c r="D85" s="89">
        <v>354.35</v>
      </c>
      <c r="E85" s="89">
        <f t="shared" si="3"/>
        <v>301.19749999999999</v>
      </c>
      <c r="F85" s="23">
        <f t="shared" si="2"/>
        <v>-0.15000000000000013</v>
      </c>
    </row>
    <row r="86" spans="1:6" x14ac:dyDescent="0.2">
      <c r="A86" s="86">
        <v>74</v>
      </c>
      <c r="B86" s="87" t="s">
        <v>1835</v>
      </c>
      <c r="C86" s="88" t="s">
        <v>2293</v>
      </c>
      <c r="D86" s="89">
        <v>473.95</v>
      </c>
      <c r="E86" s="89">
        <f t="shared" si="3"/>
        <v>402.85749999999996</v>
      </c>
      <c r="F86" s="23">
        <f t="shared" si="2"/>
        <v>-0.15000000000000002</v>
      </c>
    </row>
    <row r="87" spans="1:6" x14ac:dyDescent="0.2">
      <c r="A87" s="86">
        <v>75</v>
      </c>
      <c r="B87" s="87" t="s">
        <v>1911</v>
      </c>
      <c r="C87" s="88" t="s">
        <v>2294</v>
      </c>
      <c r="D87" s="89">
        <v>1728.33</v>
      </c>
      <c r="E87" s="89">
        <f t="shared" si="3"/>
        <v>1469.0804999999998</v>
      </c>
      <c r="F87" s="23">
        <f t="shared" si="2"/>
        <v>-0.15000000000000013</v>
      </c>
    </row>
    <row r="88" spans="1:6" x14ac:dyDescent="0.2">
      <c r="A88" s="86">
        <v>76</v>
      </c>
      <c r="B88" s="87" t="s">
        <v>1951</v>
      </c>
      <c r="C88" s="88" t="s">
        <v>2295</v>
      </c>
      <c r="D88" s="89">
        <v>18299.64</v>
      </c>
      <c r="E88" s="89">
        <f t="shared" si="3"/>
        <v>15554.694</v>
      </c>
      <c r="F88" s="23">
        <f t="shared" si="2"/>
        <v>-0.15000000000000002</v>
      </c>
    </row>
    <row r="89" spans="1:6" x14ac:dyDescent="0.2">
      <c r="A89" s="86">
        <v>77</v>
      </c>
      <c r="B89" s="87" t="s">
        <v>1943</v>
      </c>
      <c r="C89" s="88" t="s">
        <v>2296</v>
      </c>
      <c r="D89" s="89">
        <v>1998.89</v>
      </c>
      <c r="E89" s="89">
        <f t="shared" si="3"/>
        <v>1699.0565000000001</v>
      </c>
      <c r="F89" s="23">
        <f t="shared" si="2"/>
        <v>-0.15000000000000002</v>
      </c>
    </row>
    <row r="90" spans="1:6" x14ac:dyDescent="0.2">
      <c r="A90" s="86">
        <v>78</v>
      </c>
      <c r="B90" s="87" t="s">
        <v>2007</v>
      </c>
      <c r="C90" s="88" t="s">
        <v>2297</v>
      </c>
      <c r="D90" s="89">
        <v>23392.3</v>
      </c>
      <c r="E90" s="89">
        <f t="shared" si="3"/>
        <v>19883.454999999998</v>
      </c>
      <c r="F90" s="23">
        <f t="shared" si="2"/>
        <v>-0.15000000000000002</v>
      </c>
    </row>
    <row r="91" spans="1:6" x14ac:dyDescent="0.2">
      <c r="A91" s="568"/>
      <c r="B91" s="95" t="s">
        <v>2298</v>
      </c>
      <c r="C91" s="95" t="s">
        <v>2227</v>
      </c>
      <c r="D91" s="96"/>
      <c r="E91" s="96"/>
    </row>
    <row r="92" spans="1:6" x14ac:dyDescent="0.2">
      <c r="A92" s="569"/>
      <c r="B92" s="91" t="s">
        <v>2299</v>
      </c>
      <c r="C92" s="92" t="s">
        <v>2227</v>
      </c>
      <c r="D92" s="93"/>
      <c r="E92" s="93"/>
    </row>
    <row r="93" spans="1:6" x14ac:dyDescent="0.2">
      <c r="A93" s="86">
        <v>79</v>
      </c>
      <c r="B93" s="87" t="s">
        <v>404</v>
      </c>
      <c r="C93" s="88" t="s">
        <v>2300</v>
      </c>
      <c r="D93" s="89">
        <v>1858.44</v>
      </c>
      <c r="E93" s="89">
        <f t="shared" si="3"/>
        <v>1579.674</v>
      </c>
      <c r="F93" s="23">
        <f t="shared" si="2"/>
        <v>-0.15000000000000002</v>
      </c>
    </row>
    <row r="94" spans="1:6" x14ac:dyDescent="0.2">
      <c r="A94" s="86">
        <v>80</v>
      </c>
      <c r="B94" s="87" t="s">
        <v>406</v>
      </c>
      <c r="C94" s="88" t="s">
        <v>2301</v>
      </c>
      <c r="D94" s="89">
        <v>19667.57</v>
      </c>
      <c r="E94" s="89">
        <f t="shared" si="3"/>
        <v>16717.434499999999</v>
      </c>
      <c r="F94" s="23">
        <f t="shared" si="2"/>
        <v>-0.15000000000000002</v>
      </c>
    </row>
    <row r="95" spans="1:6" x14ac:dyDescent="0.2">
      <c r="A95" s="86">
        <v>81</v>
      </c>
      <c r="B95" s="87" t="s">
        <v>1820</v>
      </c>
      <c r="C95" s="88" t="s">
        <v>2302</v>
      </c>
      <c r="D95" s="89">
        <v>552.29999999999995</v>
      </c>
      <c r="E95" s="89">
        <f t="shared" si="3"/>
        <v>469.45499999999993</v>
      </c>
      <c r="F95" s="23">
        <f t="shared" si="2"/>
        <v>-0.15000000000000002</v>
      </c>
    </row>
    <row r="96" spans="1:6" x14ac:dyDescent="0.2">
      <c r="A96" s="86">
        <v>82</v>
      </c>
      <c r="B96" s="87" t="s">
        <v>408</v>
      </c>
      <c r="C96" s="88" t="s">
        <v>2303</v>
      </c>
      <c r="D96" s="89">
        <v>2029.72</v>
      </c>
      <c r="E96" s="89">
        <f t="shared" si="3"/>
        <v>1725.2619999999999</v>
      </c>
      <c r="F96" s="23">
        <f t="shared" si="2"/>
        <v>-0.15000000000000002</v>
      </c>
    </row>
    <row r="97" spans="1:6" x14ac:dyDescent="0.2">
      <c r="A97" s="86">
        <v>83</v>
      </c>
      <c r="B97" s="87" t="s">
        <v>410</v>
      </c>
      <c r="C97" s="88" t="s">
        <v>2304</v>
      </c>
      <c r="D97" s="89">
        <v>21475.32</v>
      </c>
      <c r="E97" s="89">
        <f t="shared" si="3"/>
        <v>18254.022000000001</v>
      </c>
      <c r="F97" s="23">
        <f t="shared" si="2"/>
        <v>-0.14999999999999991</v>
      </c>
    </row>
    <row r="98" spans="1:6" x14ac:dyDescent="0.2">
      <c r="A98" s="90"/>
      <c r="B98" s="91" t="s">
        <v>2305</v>
      </c>
      <c r="C98" s="92" t="s">
        <v>2227</v>
      </c>
      <c r="D98" s="93"/>
      <c r="E98" s="93"/>
    </row>
    <row r="99" spans="1:6" x14ac:dyDescent="0.2">
      <c r="A99" s="86">
        <v>84</v>
      </c>
      <c r="B99" s="87" t="s">
        <v>1822</v>
      </c>
      <c r="C99" s="88" t="s">
        <v>2306</v>
      </c>
      <c r="D99" s="89">
        <v>547</v>
      </c>
      <c r="E99" s="89">
        <f t="shared" si="3"/>
        <v>464.95</v>
      </c>
      <c r="F99" s="23">
        <f t="shared" si="2"/>
        <v>-0.15000000000000002</v>
      </c>
    </row>
    <row r="100" spans="1:6" x14ac:dyDescent="0.2">
      <c r="A100" s="86">
        <v>85</v>
      </c>
      <c r="B100" s="87" t="s">
        <v>594</v>
      </c>
      <c r="C100" s="88" t="s">
        <v>2307</v>
      </c>
      <c r="D100" s="89">
        <v>2010.72</v>
      </c>
      <c r="E100" s="89">
        <f t="shared" si="3"/>
        <v>1709.1120000000001</v>
      </c>
      <c r="F100" s="23">
        <f t="shared" si="2"/>
        <v>-0.15000000000000002</v>
      </c>
    </row>
    <row r="101" spans="1:6" x14ac:dyDescent="0.2">
      <c r="A101" s="86">
        <v>86</v>
      </c>
      <c r="B101" s="87" t="s">
        <v>596</v>
      </c>
      <c r="C101" s="88" t="s">
        <v>2308</v>
      </c>
      <c r="D101" s="89">
        <v>21265.87</v>
      </c>
      <c r="E101" s="89">
        <f t="shared" si="3"/>
        <v>18075.9895</v>
      </c>
      <c r="F101" s="23">
        <f t="shared" si="2"/>
        <v>-0.15000000000000002</v>
      </c>
    </row>
    <row r="102" spans="1:6" x14ac:dyDescent="0.2">
      <c r="A102" s="90"/>
      <c r="B102" s="91" t="s">
        <v>2309</v>
      </c>
      <c r="C102" s="92" t="s">
        <v>2227</v>
      </c>
      <c r="D102" s="93"/>
      <c r="E102" s="93"/>
    </row>
    <row r="103" spans="1:6" x14ac:dyDescent="0.2">
      <c r="A103" s="86">
        <v>87</v>
      </c>
      <c r="B103" s="87" t="s">
        <v>1802</v>
      </c>
      <c r="C103" s="88" t="s">
        <v>2310</v>
      </c>
      <c r="D103" s="89">
        <v>23851.86</v>
      </c>
      <c r="E103" s="89">
        <f t="shared" si="3"/>
        <v>20274.080999999998</v>
      </c>
      <c r="F103" s="23">
        <f t="shared" si="2"/>
        <v>-0.15000000000000013</v>
      </c>
    </row>
    <row r="104" spans="1:6" x14ac:dyDescent="0.2">
      <c r="A104" s="90"/>
      <c r="B104" s="91" t="s">
        <v>2311</v>
      </c>
      <c r="C104" s="92" t="s">
        <v>2227</v>
      </c>
      <c r="D104" s="93"/>
      <c r="E104" s="93"/>
    </row>
    <row r="105" spans="1:6" x14ac:dyDescent="0.2">
      <c r="A105" s="86">
        <v>88</v>
      </c>
      <c r="B105" s="87" t="s">
        <v>1913</v>
      </c>
      <c r="C105" s="88" t="s">
        <v>2312</v>
      </c>
      <c r="D105" s="89">
        <v>2336.77</v>
      </c>
      <c r="E105" s="89">
        <f t="shared" si="3"/>
        <v>1986.2545</v>
      </c>
      <c r="F105" s="23">
        <f t="shared" si="2"/>
        <v>-0.15000000000000002</v>
      </c>
    </row>
    <row r="106" spans="1:6" x14ac:dyDescent="0.2">
      <c r="A106" s="86">
        <v>89</v>
      </c>
      <c r="B106" s="87" t="s">
        <v>1949</v>
      </c>
      <c r="C106" s="88" t="s">
        <v>2313</v>
      </c>
      <c r="D106" s="89">
        <v>24698.58</v>
      </c>
      <c r="E106" s="89">
        <f t="shared" si="3"/>
        <v>20993.793000000001</v>
      </c>
      <c r="F106" s="23">
        <f t="shared" si="2"/>
        <v>-0.15000000000000002</v>
      </c>
    </row>
    <row r="107" spans="1:6" x14ac:dyDescent="0.2">
      <c r="A107" s="90"/>
      <c r="B107" s="91" t="s">
        <v>2314</v>
      </c>
      <c r="C107" s="92" t="s">
        <v>2227</v>
      </c>
      <c r="D107" s="93"/>
      <c r="E107" s="93"/>
    </row>
    <row r="108" spans="1:6" x14ac:dyDescent="0.2">
      <c r="A108" s="86">
        <v>90</v>
      </c>
      <c r="B108" s="87" t="s">
        <v>658</v>
      </c>
      <c r="C108" s="88" t="s">
        <v>2315</v>
      </c>
      <c r="D108" s="89">
        <v>2181.56</v>
      </c>
      <c r="E108" s="89">
        <f t="shared" si="3"/>
        <v>1854.3259999999998</v>
      </c>
      <c r="F108" s="23">
        <f t="shared" si="2"/>
        <v>-0.15000000000000002</v>
      </c>
    </row>
    <row r="109" spans="1:6" x14ac:dyDescent="0.2">
      <c r="A109" s="86">
        <v>91</v>
      </c>
      <c r="B109" s="87" t="s">
        <v>656</v>
      </c>
      <c r="C109" s="88" t="s">
        <v>2316</v>
      </c>
      <c r="D109" s="89">
        <v>23035.22</v>
      </c>
      <c r="E109" s="89">
        <f t="shared" si="3"/>
        <v>19579.937000000002</v>
      </c>
      <c r="F109" s="23">
        <f t="shared" si="2"/>
        <v>-0.15000000000000002</v>
      </c>
    </row>
    <row r="110" spans="1:6" x14ac:dyDescent="0.2">
      <c r="A110" s="568"/>
      <c r="B110" s="95" t="s">
        <v>2317</v>
      </c>
      <c r="C110" s="95" t="s">
        <v>2227</v>
      </c>
      <c r="D110" s="96"/>
      <c r="E110" s="96"/>
    </row>
    <row r="111" spans="1:6" x14ac:dyDescent="0.2">
      <c r="A111" s="569"/>
      <c r="B111" s="91" t="s">
        <v>2318</v>
      </c>
      <c r="C111" s="92" t="s">
        <v>2227</v>
      </c>
      <c r="D111" s="93"/>
      <c r="E111" s="93"/>
    </row>
    <row r="112" spans="1:6" x14ac:dyDescent="0.2">
      <c r="A112" s="86">
        <v>92</v>
      </c>
      <c r="B112" s="87" t="s">
        <v>301</v>
      </c>
      <c r="C112" s="88" t="s">
        <v>2319</v>
      </c>
      <c r="D112" s="89">
        <v>4136.51</v>
      </c>
      <c r="E112" s="89">
        <f t="shared" si="3"/>
        <v>3516.0335</v>
      </c>
      <c r="F112" s="23">
        <f t="shared" si="2"/>
        <v>-0.15000000000000002</v>
      </c>
    </row>
    <row r="113" spans="1:6" x14ac:dyDescent="0.2">
      <c r="A113" s="86">
        <v>93</v>
      </c>
      <c r="B113" s="87" t="s">
        <v>303</v>
      </c>
      <c r="C113" s="88" t="s">
        <v>2320</v>
      </c>
      <c r="D113" s="89">
        <v>43642.54</v>
      </c>
      <c r="E113" s="89">
        <f t="shared" si="3"/>
        <v>37096.159</v>
      </c>
      <c r="F113" s="23">
        <f t="shared" si="2"/>
        <v>-0.15000000000000002</v>
      </c>
    </row>
    <row r="114" spans="1:6" x14ac:dyDescent="0.2">
      <c r="A114" s="90"/>
      <c r="B114" s="91" t="s">
        <v>2321</v>
      </c>
      <c r="C114" s="92" t="s">
        <v>2227</v>
      </c>
      <c r="D114" s="93"/>
      <c r="E114" s="93"/>
    </row>
    <row r="115" spans="1:6" x14ac:dyDescent="0.2">
      <c r="A115" s="86">
        <v>94</v>
      </c>
      <c r="B115" s="87" t="s">
        <v>1907</v>
      </c>
      <c r="C115" s="88" t="s">
        <v>2322</v>
      </c>
      <c r="D115" s="89">
        <v>3725.15</v>
      </c>
      <c r="E115" s="89">
        <f t="shared" si="3"/>
        <v>3166.3775000000001</v>
      </c>
      <c r="F115" s="23">
        <f t="shared" si="2"/>
        <v>-0.15000000000000002</v>
      </c>
    </row>
    <row r="116" spans="1:6" x14ac:dyDescent="0.2">
      <c r="A116" s="86">
        <v>95</v>
      </c>
      <c r="B116" s="87" t="s">
        <v>1945</v>
      </c>
      <c r="C116" s="88" t="s">
        <v>2323</v>
      </c>
      <c r="D116" s="89">
        <v>38760.620000000003</v>
      </c>
      <c r="E116" s="89">
        <f t="shared" si="3"/>
        <v>32946.527000000002</v>
      </c>
      <c r="F116" s="23">
        <f t="shared" si="2"/>
        <v>-0.15000000000000002</v>
      </c>
    </row>
    <row r="117" spans="1:6" x14ac:dyDescent="0.2">
      <c r="A117" s="103"/>
      <c r="B117" s="94"/>
      <c r="C117" s="94"/>
      <c r="D117" s="89"/>
      <c r="E117" s="89"/>
    </row>
    <row r="118" spans="1:6" x14ac:dyDescent="0.2">
      <c r="A118" s="103"/>
      <c r="B118" s="94"/>
      <c r="C118" s="94"/>
      <c r="D118" s="89"/>
      <c r="E118" s="89"/>
    </row>
    <row r="119" spans="1:6" x14ac:dyDescent="0.2">
      <c r="A119" s="103"/>
      <c r="B119" s="94"/>
      <c r="C119" s="94"/>
      <c r="D119" s="89"/>
      <c r="E119" s="89"/>
    </row>
    <row r="120" spans="1:6" x14ac:dyDescent="0.2">
      <c r="A120" s="103"/>
      <c r="B120" s="94"/>
      <c r="C120" s="94"/>
      <c r="D120" s="89"/>
      <c r="E120" s="89"/>
    </row>
    <row r="121" spans="1:6" x14ac:dyDescent="0.2">
      <c r="A121" s="103"/>
      <c r="B121" s="94"/>
      <c r="C121" s="94"/>
      <c r="D121" s="89"/>
      <c r="E121" s="89"/>
    </row>
    <row r="122" spans="1:6" x14ac:dyDescent="0.2">
      <c r="A122" s="103"/>
      <c r="B122" s="94"/>
      <c r="C122" s="94"/>
      <c r="D122" s="89"/>
      <c r="E122" s="89"/>
    </row>
    <row r="123" spans="1:6" x14ac:dyDescent="0.2">
      <c r="A123" s="103"/>
      <c r="B123" s="94"/>
      <c r="C123" s="94"/>
      <c r="D123" s="89"/>
      <c r="E123" s="89"/>
    </row>
    <row r="124" spans="1:6" x14ac:dyDescent="0.2">
      <c r="A124" s="103"/>
      <c r="B124" s="94"/>
      <c r="C124" s="94"/>
      <c r="D124" s="89"/>
      <c r="E124" s="89"/>
    </row>
    <row r="125" spans="1:6" x14ac:dyDescent="0.2">
      <c r="A125" s="103"/>
      <c r="B125" s="94"/>
      <c r="C125" s="94"/>
      <c r="D125" s="89"/>
      <c r="E125" s="89"/>
    </row>
  </sheetData>
  <mergeCells count="6">
    <mergeCell ref="A110:A111"/>
    <mergeCell ref="A3:A6"/>
    <mergeCell ref="A33:A34"/>
    <mergeCell ref="A61:A62"/>
    <mergeCell ref="A69:A71"/>
    <mergeCell ref="A91:A92"/>
  </mergeCells>
  <printOptions horizontalCentered="1"/>
  <pageMargins left="0.23622047244094491" right="0.35433070866141736" top="0.49" bottom="0.64" header="0" footer="0"/>
  <pageSetup paperSize="9" scale="92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Q380"/>
  <sheetViews>
    <sheetView showGridLines="0" workbookViewId="0">
      <pane xSplit="3" ySplit="10" topLeftCell="D11" activePane="bottomRight" state="frozen"/>
      <selection activeCell="H16" sqref="H16"/>
      <selection pane="topRight" activeCell="H16" sqref="H16"/>
      <selection pane="bottomLeft" activeCell="H16" sqref="H16"/>
      <selection pane="bottomRight" activeCell="C8" sqref="C8"/>
    </sheetView>
  </sheetViews>
  <sheetFormatPr baseColWidth="10" defaultRowHeight="15" x14ac:dyDescent="0.25"/>
  <cols>
    <col min="1" max="1" width="4" style="330" hidden="1" customWidth="1"/>
    <col min="2" max="2" width="11.42578125" style="271"/>
    <col min="3" max="3" width="12.5703125" style="271" bestFit="1" customWidth="1"/>
    <col min="4" max="4" width="8.42578125" style="271" bestFit="1" customWidth="1"/>
    <col min="5" max="5" width="8.42578125" style="271" hidden="1" customWidth="1"/>
    <col min="6" max="6" width="39" style="271" bestFit="1" customWidth="1"/>
    <col min="7" max="8" width="8.28515625" style="330" hidden="1" customWidth="1"/>
    <col min="9" max="9" width="11.28515625" style="271" hidden="1" customWidth="1"/>
    <col min="10" max="10" width="12.7109375" style="271" bestFit="1" customWidth="1"/>
    <col min="11" max="13" width="11.28515625" style="271" hidden="1" customWidth="1"/>
    <col min="14" max="14" width="12.7109375" style="271" hidden="1" customWidth="1"/>
    <col min="15" max="15" width="12.28515625" style="271" hidden="1" customWidth="1"/>
    <col min="16" max="16" width="12.85546875" style="271" hidden="1" customWidth="1"/>
    <col min="17" max="17" width="8.28515625" style="330" hidden="1" customWidth="1"/>
    <col min="18" max="16384" width="11.42578125" style="271"/>
  </cols>
  <sheetData>
    <row r="1" spans="1:17" x14ac:dyDescent="0.25">
      <c r="B1" s="272"/>
      <c r="C1" s="272"/>
      <c r="D1" s="272"/>
      <c r="E1" s="272"/>
      <c r="F1" s="272"/>
      <c r="G1" s="273"/>
      <c r="H1" s="273"/>
      <c r="I1" s="272"/>
      <c r="J1" s="272"/>
      <c r="K1" s="272"/>
      <c r="L1" s="272"/>
      <c r="M1" s="272"/>
      <c r="N1" s="272"/>
      <c r="O1" s="272"/>
      <c r="P1" s="272"/>
    </row>
    <row r="2" spans="1:17" x14ac:dyDescent="0.25">
      <c r="B2" s="272"/>
      <c r="C2" s="272"/>
      <c r="D2" s="272"/>
      <c r="E2" s="272"/>
      <c r="F2" s="272"/>
      <c r="G2" s="273"/>
      <c r="H2" s="273"/>
      <c r="I2" s="272"/>
      <c r="J2" s="272"/>
      <c r="K2" s="272"/>
      <c r="L2" s="272"/>
      <c r="M2" s="272"/>
      <c r="N2" s="272"/>
      <c r="O2" s="272"/>
      <c r="P2" s="272"/>
    </row>
    <row r="3" spans="1:17" x14ac:dyDescent="0.25">
      <c r="B3" s="272"/>
      <c r="C3" s="272"/>
      <c r="D3" s="272"/>
      <c r="E3" s="272"/>
      <c r="F3" s="272"/>
      <c r="G3" s="273"/>
      <c r="H3" s="273"/>
      <c r="I3" s="272"/>
      <c r="J3" s="272"/>
      <c r="K3" s="272"/>
      <c r="L3" s="272"/>
      <c r="M3" s="272"/>
      <c r="N3" s="272"/>
      <c r="O3" s="272"/>
      <c r="P3" s="272"/>
    </row>
    <row r="4" spans="1:17" ht="15.75" thickBot="1" x14ac:dyDescent="0.3">
      <c r="B4" s="272"/>
      <c r="C4" s="272"/>
      <c r="D4" s="272"/>
      <c r="E4" s="272"/>
      <c r="F4" s="272"/>
      <c r="G4" s="273"/>
      <c r="H4" s="273"/>
      <c r="I4" s="272"/>
      <c r="J4" s="272"/>
      <c r="K4" s="272"/>
      <c r="L4" s="272"/>
      <c r="M4" s="272"/>
      <c r="N4" s="272"/>
      <c r="O4" s="272"/>
      <c r="P4" s="272"/>
    </row>
    <row r="5" spans="1:17" ht="19.5" thickBot="1" x14ac:dyDescent="0.3">
      <c r="B5" s="566"/>
      <c r="C5" s="567"/>
      <c r="D5" s="573"/>
      <c r="E5" s="338"/>
      <c r="F5" s="272"/>
      <c r="G5" s="273"/>
      <c r="H5" s="273"/>
      <c r="I5" s="272"/>
      <c r="J5" s="274" t="s">
        <v>3591</v>
      </c>
      <c r="K5" s="272"/>
      <c r="L5" s="272"/>
      <c r="M5" s="275"/>
      <c r="N5" s="274" t="s">
        <v>3302</v>
      </c>
      <c r="O5" s="275"/>
      <c r="P5" s="274" t="s">
        <v>3302</v>
      </c>
    </row>
    <row r="6" spans="1:17" ht="19.5" thickBot="1" x14ac:dyDescent="0.3">
      <c r="B6" s="574" t="s">
        <v>3303</v>
      </c>
      <c r="C6" s="575"/>
      <c r="D6" s="575"/>
      <c r="E6" s="575"/>
      <c r="F6" s="575"/>
      <c r="G6" s="575"/>
      <c r="H6" s="575"/>
      <c r="I6" s="575"/>
      <c r="J6" s="575"/>
      <c r="K6" s="575"/>
      <c r="L6" s="575"/>
      <c r="M6" s="575"/>
      <c r="N6" s="576"/>
      <c r="O6" s="336" t="s">
        <v>3589</v>
      </c>
      <c r="P6" s="337" t="s">
        <v>3589</v>
      </c>
    </row>
    <row r="7" spans="1:17" x14ac:dyDescent="0.25">
      <c r="A7" s="330" t="s">
        <v>2325</v>
      </c>
      <c r="B7" s="356" t="s">
        <v>3592</v>
      </c>
      <c r="C7" s="355" t="s">
        <v>3592</v>
      </c>
      <c r="D7" s="355" t="s">
        <v>3304</v>
      </c>
      <c r="E7" s="46" t="s">
        <v>3590</v>
      </c>
      <c r="F7" s="355" t="s">
        <v>3305</v>
      </c>
      <c r="G7" s="46"/>
      <c r="H7" s="46"/>
      <c r="I7" s="276" t="s">
        <v>3306</v>
      </c>
      <c r="J7" s="276" t="s">
        <v>3307</v>
      </c>
      <c r="K7" s="277" t="s">
        <v>3308</v>
      </c>
      <c r="L7" s="276">
        <v>0.25</v>
      </c>
      <c r="M7" s="276">
        <v>0.05</v>
      </c>
      <c r="N7" s="276">
        <v>0.05</v>
      </c>
      <c r="O7" s="276" t="s">
        <v>3306</v>
      </c>
      <c r="P7" s="276" t="s">
        <v>3307</v>
      </c>
    </row>
    <row r="8" spans="1:17" x14ac:dyDescent="0.25">
      <c r="A8" s="330">
        <v>1</v>
      </c>
      <c r="B8" s="82" t="s">
        <v>2211</v>
      </c>
      <c r="C8" s="342"/>
      <c r="D8" s="342"/>
      <c r="E8" s="342"/>
      <c r="F8" s="342"/>
      <c r="G8" s="350"/>
      <c r="H8" s="350"/>
      <c r="I8" s="220"/>
      <c r="J8" s="278"/>
      <c r="K8" s="278"/>
      <c r="L8" s="278"/>
      <c r="M8" s="278"/>
      <c r="N8" s="278"/>
      <c r="O8" s="331" t="s">
        <v>3588</v>
      </c>
      <c r="P8" s="278" t="s">
        <v>3588</v>
      </c>
    </row>
    <row r="9" spans="1:17" x14ac:dyDescent="0.25">
      <c r="A9" s="330">
        <v>2</v>
      </c>
      <c r="B9" s="83" t="s">
        <v>3309</v>
      </c>
      <c r="C9" s="340"/>
      <c r="D9" s="340"/>
      <c r="E9" s="340"/>
      <c r="F9" s="340"/>
      <c r="G9" s="84"/>
      <c r="H9" s="84"/>
      <c r="I9" s="221"/>
      <c r="J9" s="279"/>
      <c r="K9" s="279"/>
      <c r="L9" s="279"/>
      <c r="M9" s="279"/>
      <c r="N9" s="279"/>
      <c r="O9" s="279"/>
      <c r="P9" s="279"/>
    </row>
    <row r="10" spans="1:17" x14ac:dyDescent="0.25">
      <c r="A10" s="330">
        <v>3</v>
      </c>
      <c r="B10" s="222" t="s">
        <v>3310</v>
      </c>
      <c r="C10" s="223"/>
      <c r="D10" s="223"/>
      <c r="E10" s="223"/>
      <c r="F10" s="223"/>
      <c r="G10" s="225" t="s">
        <v>3576</v>
      </c>
      <c r="H10" s="225" t="s">
        <v>3577</v>
      </c>
      <c r="I10" s="224"/>
      <c r="J10" s="280"/>
      <c r="K10" s="280"/>
      <c r="L10" s="280"/>
      <c r="M10" s="280"/>
      <c r="N10" s="280"/>
      <c r="O10" s="280"/>
      <c r="P10" s="280"/>
    </row>
    <row r="11" spans="1:17" x14ac:dyDescent="0.25">
      <c r="A11" s="330">
        <v>4</v>
      </c>
      <c r="B11" s="49">
        <v>16012</v>
      </c>
      <c r="C11" s="50" t="s">
        <v>1634</v>
      </c>
      <c r="D11" s="51" t="s">
        <v>3311</v>
      </c>
      <c r="E11" s="51">
        <v>16</v>
      </c>
      <c r="F11" s="51" t="s">
        <v>2634</v>
      </c>
      <c r="G11" s="51">
        <f t="shared" ref="G11:G22" si="0">IFERROR(VLOOKUP(C11,BASEINV01,3,FALSE),"SIN INFO")</f>
        <v>473</v>
      </c>
      <c r="H11" s="51">
        <f t="shared" ref="H11:H22" si="1">IFERROR(VLOOKUP(B11,BASEINV01,3,FALSE),"SIN INFO")</f>
        <v>-364</v>
      </c>
      <c r="I11" s="53">
        <v>97.95</v>
      </c>
      <c r="J11" s="53">
        <f t="shared" ref="J11:J22" si="2">IFERROR(VLOOKUP(C11,BASEDESCT02,4,FALSE),I11)</f>
        <v>83.257499999999993</v>
      </c>
      <c r="K11" s="233">
        <f t="shared" ref="K11:K22" si="3">J11*1.16</f>
        <v>96.578699999999984</v>
      </c>
      <c r="L11" s="233">
        <f t="shared" ref="L11:N22" si="4">K11*(1-L$7)</f>
        <v>72.434024999999991</v>
      </c>
      <c r="M11" s="233">
        <f t="shared" si="4"/>
        <v>68.81232374999999</v>
      </c>
      <c r="N11" s="233">
        <f t="shared" si="4"/>
        <v>65.371707562499992</v>
      </c>
      <c r="O11" s="233">
        <f t="shared" ref="O11:O22" si="5">I11*$E11</f>
        <v>1567.2</v>
      </c>
      <c r="P11" s="233">
        <f t="shared" ref="P11:P22" si="6">J11*$E11</f>
        <v>1332.12</v>
      </c>
      <c r="Q11" s="330" t="str" cm="1">
        <f t="array" ref="Q11">IFERROR(_xlfn.IFS(O11&gt;P11,"CAMBIÓ"),"")</f>
        <v>CAMBIÓ</v>
      </c>
    </row>
    <row r="12" spans="1:17" x14ac:dyDescent="0.25">
      <c r="A12" s="330">
        <v>5</v>
      </c>
      <c r="B12" s="49">
        <v>529</v>
      </c>
      <c r="C12" s="50" t="s">
        <v>364</v>
      </c>
      <c r="D12" s="51" t="s">
        <v>3313</v>
      </c>
      <c r="E12" s="51">
        <v>4</v>
      </c>
      <c r="F12" s="51" t="s">
        <v>2634</v>
      </c>
      <c r="G12" s="51">
        <f t="shared" si="0"/>
        <v>201</v>
      </c>
      <c r="H12" s="51">
        <f t="shared" si="1"/>
        <v>-786</v>
      </c>
      <c r="I12" s="53">
        <v>383.69</v>
      </c>
      <c r="J12" s="53">
        <f t="shared" si="2"/>
        <v>326.13650000000001</v>
      </c>
      <c r="K12" s="233">
        <f t="shared" si="3"/>
        <v>378.31833999999998</v>
      </c>
      <c r="L12" s="233">
        <f t="shared" si="4"/>
        <v>283.73875499999997</v>
      </c>
      <c r="M12" s="233">
        <f t="shared" si="4"/>
        <v>269.55181724999994</v>
      </c>
      <c r="N12" s="233">
        <f t="shared" si="4"/>
        <v>256.07422638749995</v>
      </c>
      <c r="O12" s="233">
        <f t="shared" si="5"/>
        <v>1534.76</v>
      </c>
      <c r="P12" s="233">
        <f t="shared" si="6"/>
        <v>1304.546</v>
      </c>
      <c r="Q12" s="330" t="str" cm="1">
        <f t="array" ref="Q12">IFERROR(_xlfn.IFS(O12&gt;P12,"CAMBIÓ"),"")</f>
        <v>CAMBIÓ</v>
      </c>
    </row>
    <row r="13" spans="1:17" x14ac:dyDescent="0.25">
      <c r="A13" s="330">
        <v>6</v>
      </c>
      <c r="B13" s="49">
        <v>16014</v>
      </c>
      <c r="C13" s="50" t="s">
        <v>1638</v>
      </c>
      <c r="D13" s="51" t="s">
        <v>3314</v>
      </c>
      <c r="E13" s="51">
        <v>1</v>
      </c>
      <c r="F13" s="51" t="s">
        <v>3315</v>
      </c>
      <c r="G13" s="51">
        <f t="shared" si="0"/>
        <v>70</v>
      </c>
      <c r="H13" s="51">
        <f t="shared" si="1"/>
        <v>-53</v>
      </c>
      <c r="I13" s="53">
        <v>2088.8000000000002</v>
      </c>
      <c r="J13" s="53">
        <f t="shared" si="2"/>
        <v>1775.48</v>
      </c>
      <c r="K13" s="233">
        <f t="shared" si="3"/>
        <v>2059.5567999999998</v>
      </c>
      <c r="L13" s="233">
        <f t="shared" si="4"/>
        <v>1544.6675999999998</v>
      </c>
      <c r="M13" s="233">
        <f t="shared" si="4"/>
        <v>1467.4342199999996</v>
      </c>
      <c r="N13" s="233">
        <f t="shared" si="4"/>
        <v>1394.0625089999996</v>
      </c>
      <c r="O13" s="233">
        <f t="shared" si="5"/>
        <v>2088.8000000000002</v>
      </c>
      <c r="P13" s="233">
        <f t="shared" si="6"/>
        <v>1775.48</v>
      </c>
      <c r="Q13" s="330" t="str" cm="1">
        <f t="array" ref="Q13">IFERROR(_xlfn.IFS(O13&gt;P13,"CAMBIÓ"),"")</f>
        <v>CAMBIÓ</v>
      </c>
    </row>
    <row r="14" spans="1:17" ht="15.75" thickBot="1" x14ac:dyDescent="0.3">
      <c r="A14" s="330">
        <v>7</v>
      </c>
      <c r="B14" s="55">
        <v>16015</v>
      </c>
      <c r="C14" s="56" t="s">
        <v>1640</v>
      </c>
      <c r="D14" s="57">
        <v>16015</v>
      </c>
      <c r="E14" s="57">
        <v>1</v>
      </c>
      <c r="F14" s="57" t="s">
        <v>3316</v>
      </c>
      <c r="G14" s="57">
        <f t="shared" si="0"/>
        <v>2</v>
      </c>
      <c r="H14" s="57">
        <f t="shared" si="1"/>
        <v>-3</v>
      </c>
      <c r="I14" s="59">
        <v>21962.01</v>
      </c>
      <c r="J14" s="59">
        <f t="shared" si="2"/>
        <v>18667.708499999997</v>
      </c>
      <c r="K14" s="234">
        <f t="shared" si="3"/>
        <v>21654.541859999994</v>
      </c>
      <c r="L14" s="234">
        <f t="shared" si="4"/>
        <v>16240.906394999995</v>
      </c>
      <c r="M14" s="234">
        <f t="shared" si="4"/>
        <v>15428.861075249994</v>
      </c>
      <c r="N14" s="234">
        <f t="shared" si="4"/>
        <v>14657.418021487492</v>
      </c>
      <c r="O14" s="234">
        <f t="shared" si="5"/>
        <v>21962.01</v>
      </c>
      <c r="P14" s="234">
        <f t="shared" si="6"/>
        <v>18667.708499999997</v>
      </c>
      <c r="Q14" s="330" t="str" cm="1">
        <f t="array" ref="Q14">IFERROR(_xlfn.IFS(O14&gt;P14,"CAMBIÓ"),"")</f>
        <v>CAMBIÓ</v>
      </c>
    </row>
    <row r="15" spans="1:17" x14ac:dyDescent="0.25">
      <c r="A15" s="330">
        <v>8</v>
      </c>
      <c r="B15" s="60">
        <v>16017</v>
      </c>
      <c r="C15" s="61" t="s">
        <v>1644</v>
      </c>
      <c r="D15" s="62" t="s">
        <v>3311</v>
      </c>
      <c r="E15" s="62">
        <v>16</v>
      </c>
      <c r="F15" s="62" t="s">
        <v>2636</v>
      </c>
      <c r="G15" s="62">
        <f t="shared" si="0"/>
        <v>574</v>
      </c>
      <c r="H15" s="62">
        <f t="shared" si="1"/>
        <v>-325</v>
      </c>
      <c r="I15" s="63">
        <v>98.31</v>
      </c>
      <c r="J15" s="63">
        <f t="shared" si="2"/>
        <v>83.563500000000005</v>
      </c>
      <c r="K15" s="235">
        <f t="shared" si="3"/>
        <v>96.933660000000003</v>
      </c>
      <c r="L15" s="235">
        <f t="shared" si="4"/>
        <v>72.700244999999995</v>
      </c>
      <c r="M15" s="235">
        <f t="shared" si="4"/>
        <v>69.065232749999993</v>
      </c>
      <c r="N15" s="235">
        <f t="shared" si="4"/>
        <v>65.611971112499987</v>
      </c>
      <c r="O15" s="235">
        <f t="shared" si="5"/>
        <v>1572.96</v>
      </c>
      <c r="P15" s="235">
        <f t="shared" si="6"/>
        <v>1337.0160000000001</v>
      </c>
      <c r="Q15" s="330" t="str" cm="1">
        <f t="array" ref="Q15">IFERROR(_xlfn.IFS(O15&gt;P15,"CAMBIÓ"),"")</f>
        <v>CAMBIÓ</v>
      </c>
    </row>
    <row r="16" spans="1:17" x14ac:dyDescent="0.25">
      <c r="A16" s="330">
        <v>9</v>
      </c>
      <c r="B16" s="49">
        <v>530</v>
      </c>
      <c r="C16" s="50" t="s">
        <v>366</v>
      </c>
      <c r="D16" s="51" t="s">
        <v>3313</v>
      </c>
      <c r="E16" s="51">
        <v>4</v>
      </c>
      <c r="F16" s="51" t="s">
        <v>2636</v>
      </c>
      <c r="G16" s="51">
        <f t="shared" si="0"/>
        <v>138</v>
      </c>
      <c r="H16" s="51">
        <f t="shared" si="1"/>
        <v>-845</v>
      </c>
      <c r="I16" s="53">
        <v>387.17</v>
      </c>
      <c r="J16" s="53">
        <f t="shared" si="2"/>
        <v>329.09449999999998</v>
      </c>
      <c r="K16" s="233">
        <f t="shared" si="3"/>
        <v>381.74961999999994</v>
      </c>
      <c r="L16" s="233">
        <f t="shared" si="4"/>
        <v>286.31221499999992</v>
      </c>
      <c r="M16" s="233">
        <f t="shared" si="4"/>
        <v>271.9966042499999</v>
      </c>
      <c r="N16" s="233">
        <f t="shared" si="4"/>
        <v>258.39677403749988</v>
      </c>
      <c r="O16" s="233">
        <f t="shared" si="5"/>
        <v>1548.68</v>
      </c>
      <c r="P16" s="233">
        <f t="shared" si="6"/>
        <v>1316.3779999999999</v>
      </c>
      <c r="Q16" s="330" t="str" cm="1">
        <f t="array" ref="Q16">IFERROR(_xlfn.IFS(O16&gt;P16,"CAMBIÓ"),"")</f>
        <v>CAMBIÓ</v>
      </c>
    </row>
    <row r="17" spans="1:17" x14ac:dyDescent="0.25">
      <c r="A17" s="330">
        <v>10</v>
      </c>
      <c r="B17" s="49">
        <v>16019</v>
      </c>
      <c r="C17" s="50" t="s">
        <v>1648</v>
      </c>
      <c r="D17" s="51" t="s">
        <v>3314</v>
      </c>
      <c r="E17" s="51">
        <v>1</v>
      </c>
      <c r="F17" s="51" t="s">
        <v>3317</v>
      </c>
      <c r="G17" s="51">
        <f t="shared" si="0"/>
        <v>57</v>
      </c>
      <c r="H17" s="51">
        <f t="shared" si="1"/>
        <v>-29</v>
      </c>
      <c r="I17" s="53">
        <v>2104.1999999999998</v>
      </c>
      <c r="J17" s="53">
        <f t="shared" si="2"/>
        <v>1788.5699999999997</v>
      </c>
      <c r="K17" s="233">
        <f t="shared" si="3"/>
        <v>2074.7411999999995</v>
      </c>
      <c r="L17" s="233">
        <f t="shared" si="4"/>
        <v>1556.0558999999996</v>
      </c>
      <c r="M17" s="233">
        <f t="shared" si="4"/>
        <v>1478.2531049999996</v>
      </c>
      <c r="N17" s="233">
        <f t="shared" si="4"/>
        <v>1404.3404497499996</v>
      </c>
      <c r="O17" s="233">
        <f t="shared" si="5"/>
        <v>2104.1999999999998</v>
      </c>
      <c r="P17" s="233">
        <f t="shared" si="6"/>
        <v>1788.5699999999997</v>
      </c>
      <c r="Q17" s="330" t="str" cm="1">
        <f t="array" ref="Q17">IFERROR(_xlfn.IFS(O17&gt;P17,"CAMBIÓ"),"")</f>
        <v>CAMBIÓ</v>
      </c>
    </row>
    <row r="18" spans="1:17" ht="15.75" thickBot="1" x14ac:dyDescent="0.3">
      <c r="A18" s="330">
        <v>11</v>
      </c>
      <c r="B18" s="55">
        <v>16020</v>
      </c>
      <c r="C18" s="56" t="s">
        <v>1650</v>
      </c>
      <c r="D18" s="57" t="s">
        <v>3318</v>
      </c>
      <c r="E18" s="57">
        <v>1</v>
      </c>
      <c r="F18" s="57" t="s">
        <v>3319</v>
      </c>
      <c r="G18" s="57">
        <f t="shared" si="0"/>
        <v>2</v>
      </c>
      <c r="H18" s="57">
        <f t="shared" si="1"/>
        <v>-2</v>
      </c>
      <c r="I18" s="59">
        <v>22124.03</v>
      </c>
      <c r="J18" s="59">
        <f t="shared" si="2"/>
        <v>18805.425499999998</v>
      </c>
      <c r="K18" s="234">
        <f t="shared" si="3"/>
        <v>21814.293579999994</v>
      </c>
      <c r="L18" s="234">
        <f t="shared" si="4"/>
        <v>16360.720184999995</v>
      </c>
      <c r="M18" s="234">
        <f t="shared" si="4"/>
        <v>15542.684175749995</v>
      </c>
      <c r="N18" s="234">
        <f t="shared" si="4"/>
        <v>14765.549966962495</v>
      </c>
      <c r="O18" s="234">
        <f t="shared" si="5"/>
        <v>22124.03</v>
      </c>
      <c r="P18" s="234">
        <f t="shared" si="6"/>
        <v>18805.425499999998</v>
      </c>
      <c r="Q18" s="330" t="str" cm="1">
        <f t="array" ref="Q18">IFERROR(_xlfn.IFS(O18&gt;P18,"CAMBIÓ"),"")</f>
        <v>CAMBIÓ</v>
      </c>
    </row>
    <row r="19" spans="1:17" x14ac:dyDescent="0.25">
      <c r="A19" s="330">
        <v>12</v>
      </c>
      <c r="B19" s="60">
        <v>16022</v>
      </c>
      <c r="C19" s="61" t="s">
        <v>1654</v>
      </c>
      <c r="D19" s="62" t="s">
        <v>3311</v>
      </c>
      <c r="E19" s="62">
        <v>16</v>
      </c>
      <c r="F19" s="62" t="s">
        <v>2638</v>
      </c>
      <c r="G19" s="62">
        <f t="shared" si="0"/>
        <v>317</v>
      </c>
      <c r="H19" s="62">
        <f t="shared" si="1"/>
        <v>-224</v>
      </c>
      <c r="I19" s="63">
        <v>98.34</v>
      </c>
      <c r="J19" s="63">
        <f t="shared" si="2"/>
        <v>83.588999999999999</v>
      </c>
      <c r="K19" s="235">
        <f t="shared" si="3"/>
        <v>96.963239999999985</v>
      </c>
      <c r="L19" s="235">
        <f t="shared" si="4"/>
        <v>72.722429999999989</v>
      </c>
      <c r="M19" s="235">
        <f t="shared" si="4"/>
        <v>69.086308499999987</v>
      </c>
      <c r="N19" s="235">
        <f t="shared" si="4"/>
        <v>65.631993074999983</v>
      </c>
      <c r="O19" s="235">
        <f t="shared" si="5"/>
        <v>1573.44</v>
      </c>
      <c r="P19" s="235">
        <f t="shared" si="6"/>
        <v>1337.424</v>
      </c>
      <c r="Q19" s="330" t="str" cm="1">
        <f t="array" ref="Q19">IFERROR(_xlfn.IFS(O19&gt;P19,"CAMBIÓ"),"")</f>
        <v>CAMBIÓ</v>
      </c>
    </row>
    <row r="20" spans="1:17" x14ac:dyDescent="0.25">
      <c r="A20" s="330">
        <v>13</v>
      </c>
      <c r="B20" s="49">
        <v>531</v>
      </c>
      <c r="C20" s="50" t="s">
        <v>368</v>
      </c>
      <c r="D20" s="51" t="s">
        <v>3313</v>
      </c>
      <c r="E20" s="51">
        <v>4</v>
      </c>
      <c r="F20" s="51" t="s">
        <v>3320</v>
      </c>
      <c r="G20" s="51">
        <f t="shared" si="0"/>
        <v>87</v>
      </c>
      <c r="H20" s="51">
        <f t="shared" si="1"/>
        <v>-157</v>
      </c>
      <c r="I20" s="53">
        <v>387.67</v>
      </c>
      <c r="J20" s="53">
        <f t="shared" si="2"/>
        <v>329.51949999999999</v>
      </c>
      <c r="K20" s="233">
        <f t="shared" si="3"/>
        <v>382.24261999999999</v>
      </c>
      <c r="L20" s="233">
        <f t="shared" si="4"/>
        <v>286.68196499999999</v>
      </c>
      <c r="M20" s="233">
        <f t="shared" si="4"/>
        <v>272.34786674999998</v>
      </c>
      <c r="N20" s="233">
        <f t="shared" si="4"/>
        <v>258.73047341249998</v>
      </c>
      <c r="O20" s="233">
        <f t="shared" si="5"/>
        <v>1550.68</v>
      </c>
      <c r="P20" s="233">
        <f t="shared" si="6"/>
        <v>1318.078</v>
      </c>
      <c r="Q20" s="330" t="str" cm="1">
        <f t="array" ref="Q20">IFERROR(_xlfn.IFS(O20&gt;P20,"CAMBIÓ"),"")</f>
        <v>CAMBIÓ</v>
      </c>
    </row>
    <row r="21" spans="1:17" x14ac:dyDescent="0.25">
      <c r="A21" s="330">
        <v>14</v>
      </c>
      <c r="B21" s="49">
        <v>16024</v>
      </c>
      <c r="C21" s="50" t="s">
        <v>1658</v>
      </c>
      <c r="D21" s="51" t="s">
        <v>3314</v>
      </c>
      <c r="E21" s="51">
        <v>1</v>
      </c>
      <c r="F21" s="51" t="s">
        <v>3321</v>
      </c>
      <c r="G21" s="51">
        <f t="shared" si="0"/>
        <v>12</v>
      </c>
      <c r="H21" s="51">
        <f t="shared" si="1"/>
        <v>-14</v>
      </c>
      <c r="I21" s="53">
        <v>2104.9699999999998</v>
      </c>
      <c r="J21" s="53">
        <f t="shared" si="2"/>
        <v>1789.2244999999998</v>
      </c>
      <c r="K21" s="233">
        <f t="shared" si="3"/>
        <v>2075.5004199999998</v>
      </c>
      <c r="L21" s="233">
        <f t="shared" si="4"/>
        <v>1556.6253149999998</v>
      </c>
      <c r="M21" s="233">
        <f t="shared" si="4"/>
        <v>1478.7940492499997</v>
      </c>
      <c r="N21" s="233">
        <f t="shared" si="4"/>
        <v>1404.8543467874997</v>
      </c>
      <c r="O21" s="233">
        <f t="shared" si="5"/>
        <v>2104.9699999999998</v>
      </c>
      <c r="P21" s="233">
        <f t="shared" si="6"/>
        <v>1789.2244999999998</v>
      </c>
      <c r="Q21" s="330" t="str" cm="1">
        <f t="array" ref="Q21">IFERROR(_xlfn.IFS(O21&gt;P21,"CAMBIÓ"),"")</f>
        <v>CAMBIÓ</v>
      </c>
    </row>
    <row r="22" spans="1:17" ht="15.75" thickBot="1" x14ac:dyDescent="0.3">
      <c r="A22" s="330">
        <v>15</v>
      </c>
      <c r="B22" s="55">
        <v>16025</v>
      </c>
      <c r="C22" s="56" t="s">
        <v>1660</v>
      </c>
      <c r="D22" s="57" t="s">
        <v>3318</v>
      </c>
      <c r="E22" s="57">
        <v>1</v>
      </c>
      <c r="F22" s="57" t="s">
        <v>3322</v>
      </c>
      <c r="G22" s="57" t="str">
        <f t="shared" si="0"/>
        <v>SIN INFO</v>
      </c>
      <c r="H22" s="57" t="str">
        <f t="shared" si="1"/>
        <v>SIN INFO</v>
      </c>
      <c r="I22" s="65">
        <v>22132.32</v>
      </c>
      <c r="J22" s="65">
        <f t="shared" si="2"/>
        <v>18812.471999999998</v>
      </c>
      <c r="K22" s="236">
        <f t="shared" si="3"/>
        <v>21822.467519999995</v>
      </c>
      <c r="L22" s="236">
        <f t="shared" si="4"/>
        <v>16366.850639999997</v>
      </c>
      <c r="M22" s="236">
        <f t="shared" si="4"/>
        <v>15548.508107999996</v>
      </c>
      <c r="N22" s="236">
        <f t="shared" si="4"/>
        <v>14771.082702599995</v>
      </c>
      <c r="O22" s="236">
        <f t="shared" si="5"/>
        <v>22132.32</v>
      </c>
      <c r="P22" s="236">
        <f t="shared" si="6"/>
        <v>18812.471999999998</v>
      </c>
      <c r="Q22" s="330" t="str" cm="1">
        <f t="array" ref="Q22">IFERROR(_xlfn.IFS(O22&gt;P22,"CAMBIÓ"),"")</f>
        <v>CAMBIÓ</v>
      </c>
    </row>
    <row r="23" spans="1:17" x14ac:dyDescent="0.25">
      <c r="A23" s="330">
        <v>16</v>
      </c>
      <c r="B23" s="267" t="s">
        <v>3323</v>
      </c>
      <c r="C23" s="268"/>
      <c r="D23" s="268"/>
      <c r="E23" s="268"/>
      <c r="F23" s="268"/>
      <c r="G23" s="85"/>
      <c r="H23" s="85"/>
      <c r="I23" s="281"/>
      <c r="J23" s="281"/>
      <c r="K23" s="282"/>
      <c r="L23" s="282"/>
      <c r="M23" s="282"/>
      <c r="N23" s="282"/>
      <c r="O23" s="282"/>
      <c r="P23" s="282"/>
      <c r="Q23" s="330" t="str" cm="1">
        <f t="array" ref="Q23">IFERROR(_xlfn.IFS(O23&gt;P23,"CAMBIÓ"),"")</f>
        <v/>
      </c>
    </row>
    <row r="24" spans="1:17" x14ac:dyDescent="0.25">
      <c r="A24" s="330">
        <v>17</v>
      </c>
      <c r="B24" s="49">
        <v>16007</v>
      </c>
      <c r="C24" s="50" t="s">
        <v>1624</v>
      </c>
      <c r="D24" s="51" t="s">
        <v>3311</v>
      </c>
      <c r="E24" s="51">
        <v>16</v>
      </c>
      <c r="F24" s="51" t="s">
        <v>3578</v>
      </c>
      <c r="G24" s="51">
        <f t="shared" ref="G24:G30" si="7">IFERROR(VLOOKUP(C24,BASEINV01,3,FALSE),"SIN INFO")</f>
        <v>304</v>
      </c>
      <c r="H24" s="51">
        <f t="shared" ref="H24:H30" si="8">IFERROR(VLOOKUP(B24,BASEINV01,3,FALSE),"SIN INFO")</f>
        <v>-381</v>
      </c>
      <c r="I24" s="53">
        <v>96.11</v>
      </c>
      <c r="J24" s="53">
        <f t="shared" ref="J24:J30" si="9">IFERROR(VLOOKUP(C24,BASEDESCT02,4,FALSE),I24)</f>
        <v>81.6935</v>
      </c>
      <c r="K24" s="233">
        <f t="shared" ref="K24:K36" si="10">J24*1.16</f>
        <v>94.76446</v>
      </c>
      <c r="L24" s="233">
        <f t="shared" ref="L24:N30" si="11">K24*(1-L$7)</f>
        <v>71.073345000000003</v>
      </c>
      <c r="M24" s="233">
        <f t="shared" si="11"/>
        <v>67.51967775</v>
      </c>
      <c r="N24" s="233">
        <f t="shared" si="11"/>
        <v>64.143693862500001</v>
      </c>
      <c r="O24" s="233">
        <f t="shared" ref="O24:O36" si="12">I24*$E24</f>
        <v>1537.76</v>
      </c>
      <c r="P24" s="233">
        <f t="shared" ref="P24:P36" si="13">J24*$E24</f>
        <v>1307.096</v>
      </c>
      <c r="Q24" s="330" t="str" cm="1">
        <f t="array" ref="Q24">IFERROR(_xlfn.IFS(O24&gt;P24,"CAMBIÓ"),"")</f>
        <v>CAMBIÓ</v>
      </c>
    </row>
    <row r="25" spans="1:17" x14ac:dyDescent="0.25">
      <c r="A25" s="330">
        <v>18</v>
      </c>
      <c r="B25" s="49">
        <v>528</v>
      </c>
      <c r="C25" s="50" t="s">
        <v>362</v>
      </c>
      <c r="D25" s="51" t="s">
        <v>3313</v>
      </c>
      <c r="E25" s="51">
        <v>4</v>
      </c>
      <c r="F25" s="51" t="s">
        <v>3578</v>
      </c>
      <c r="G25" s="51">
        <f t="shared" si="7"/>
        <v>373</v>
      </c>
      <c r="H25" s="51">
        <f t="shared" si="8"/>
        <v>-768</v>
      </c>
      <c r="I25" s="53">
        <v>376.42</v>
      </c>
      <c r="J25" s="53">
        <f t="shared" si="9"/>
        <v>319.95699999999999</v>
      </c>
      <c r="K25" s="233">
        <f t="shared" si="10"/>
        <v>371.15011999999996</v>
      </c>
      <c r="L25" s="233">
        <f t="shared" si="11"/>
        <v>278.36258999999995</v>
      </c>
      <c r="M25" s="233">
        <f t="shared" si="11"/>
        <v>264.44446049999993</v>
      </c>
      <c r="N25" s="233">
        <f t="shared" si="11"/>
        <v>251.22223747499993</v>
      </c>
      <c r="O25" s="233">
        <f t="shared" si="12"/>
        <v>1505.68</v>
      </c>
      <c r="P25" s="233">
        <f t="shared" si="13"/>
        <v>1279.828</v>
      </c>
      <c r="Q25" s="330" t="str" cm="1">
        <f t="array" ref="Q25">IFERROR(_xlfn.IFS(O25&gt;P25,"CAMBIÓ"),"")</f>
        <v>CAMBIÓ</v>
      </c>
    </row>
    <row r="26" spans="1:17" x14ac:dyDescent="0.25">
      <c r="A26" s="330">
        <v>19</v>
      </c>
      <c r="B26" s="49"/>
      <c r="C26" s="50" t="s">
        <v>2184</v>
      </c>
      <c r="D26" s="51" t="s">
        <v>3324</v>
      </c>
      <c r="E26" s="51">
        <v>4</v>
      </c>
      <c r="F26" s="51" t="s">
        <v>3579</v>
      </c>
      <c r="G26" s="51">
        <f t="shared" si="7"/>
        <v>0</v>
      </c>
      <c r="H26" s="51" t="str">
        <f t="shared" si="8"/>
        <v>SIN INFO</v>
      </c>
      <c r="I26" s="53">
        <v>527.79</v>
      </c>
      <c r="J26" s="53">
        <f t="shared" si="9"/>
        <v>448.62149999999997</v>
      </c>
      <c r="K26" s="233">
        <f t="shared" si="10"/>
        <v>520.40093999999988</v>
      </c>
      <c r="L26" s="233">
        <f t="shared" si="11"/>
        <v>390.30070499999988</v>
      </c>
      <c r="M26" s="233">
        <f t="shared" si="11"/>
        <v>370.78566974999984</v>
      </c>
      <c r="N26" s="233">
        <f t="shared" si="11"/>
        <v>352.24638626249981</v>
      </c>
      <c r="O26" s="233">
        <f t="shared" si="12"/>
        <v>2111.16</v>
      </c>
      <c r="P26" s="233">
        <f t="shared" si="13"/>
        <v>1794.4859999999999</v>
      </c>
      <c r="Q26" s="330" t="str" cm="1">
        <f t="array" ref="Q26">IFERROR(_xlfn.IFS(O26&gt;P26,"CAMBIÓ"),"")</f>
        <v>CAMBIÓ</v>
      </c>
    </row>
    <row r="27" spans="1:17" x14ac:dyDescent="0.25">
      <c r="A27" s="330">
        <v>20</v>
      </c>
      <c r="B27" s="49">
        <v>16008</v>
      </c>
      <c r="C27" s="50" t="s">
        <v>1626</v>
      </c>
      <c r="D27" s="51" t="s">
        <v>3314</v>
      </c>
      <c r="E27" s="51">
        <v>1</v>
      </c>
      <c r="F27" s="51" t="s">
        <v>3580</v>
      </c>
      <c r="G27" s="51">
        <f t="shared" si="7"/>
        <v>113</v>
      </c>
      <c r="H27" s="51">
        <f t="shared" si="8"/>
        <v>-145</v>
      </c>
      <c r="I27" s="53">
        <v>2036.91</v>
      </c>
      <c r="J27" s="53">
        <f t="shared" si="9"/>
        <v>1731.3734999999999</v>
      </c>
      <c r="K27" s="233">
        <f t="shared" si="10"/>
        <v>2008.3932599999998</v>
      </c>
      <c r="L27" s="233">
        <f t="shared" si="11"/>
        <v>1506.2949449999999</v>
      </c>
      <c r="M27" s="233">
        <f t="shared" si="11"/>
        <v>1430.9801977499999</v>
      </c>
      <c r="N27" s="233">
        <f t="shared" si="11"/>
        <v>1359.4311878624999</v>
      </c>
      <c r="O27" s="233">
        <f t="shared" si="12"/>
        <v>2036.91</v>
      </c>
      <c r="P27" s="233">
        <f t="shared" si="13"/>
        <v>1731.3734999999999</v>
      </c>
      <c r="Q27" s="330" t="str" cm="1">
        <f t="array" ref="Q27">IFERROR(_xlfn.IFS(O27&gt;P27,"CAMBIÓ"),"")</f>
        <v>CAMBIÓ</v>
      </c>
    </row>
    <row r="28" spans="1:17" ht="15.75" thickBot="1" x14ac:dyDescent="0.3">
      <c r="A28" s="330">
        <v>21</v>
      </c>
      <c r="B28" s="66">
        <v>16009</v>
      </c>
      <c r="C28" s="67" t="s">
        <v>1628</v>
      </c>
      <c r="D28" s="68" t="s">
        <v>3318</v>
      </c>
      <c r="E28" s="68">
        <v>1</v>
      </c>
      <c r="F28" s="68" t="s">
        <v>3581</v>
      </c>
      <c r="G28" s="68">
        <f t="shared" si="7"/>
        <v>3</v>
      </c>
      <c r="H28" s="68">
        <f t="shared" si="8"/>
        <v>-6</v>
      </c>
      <c r="I28" s="70">
        <v>21512.19</v>
      </c>
      <c r="J28" s="70">
        <f t="shared" si="9"/>
        <v>18285.361499999999</v>
      </c>
      <c r="K28" s="237">
        <f t="shared" si="10"/>
        <v>21211.019339999999</v>
      </c>
      <c r="L28" s="237">
        <f t="shared" si="11"/>
        <v>15908.264504999999</v>
      </c>
      <c r="M28" s="237">
        <f t="shared" si="11"/>
        <v>15112.851279749999</v>
      </c>
      <c r="N28" s="237">
        <f t="shared" si="11"/>
        <v>14357.208715762497</v>
      </c>
      <c r="O28" s="237">
        <f t="shared" si="12"/>
        <v>21512.19</v>
      </c>
      <c r="P28" s="237">
        <f t="shared" si="13"/>
        <v>18285.361499999999</v>
      </c>
      <c r="Q28" s="330" t="str" cm="1">
        <f t="array" ref="Q28">IFERROR(_xlfn.IFS(O28&gt;P28,"CAMBIÓ"),"")</f>
        <v>CAMBIÓ</v>
      </c>
    </row>
    <row r="29" spans="1:17" x14ac:dyDescent="0.25">
      <c r="A29" s="330">
        <v>22</v>
      </c>
      <c r="B29" s="49"/>
      <c r="C29" s="50" t="s">
        <v>2182</v>
      </c>
      <c r="D29" s="51" t="s">
        <v>3311</v>
      </c>
      <c r="E29" s="51">
        <v>16</v>
      </c>
      <c r="F29" s="51" t="s">
        <v>3325</v>
      </c>
      <c r="G29" s="51">
        <f t="shared" si="7"/>
        <v>39</v>
      </c>
      <c r="H29" s="51" t="str">
        <f t="shared" si="8"/>
        <v>SIN INFO</v>
      </c>
      <c r="I29" s="53">
        <v>96.42</v>
      </c>
      <c r="J29" s="53">
        <f t="shared" si="9"/>
        <v>81.956999999999994</v>
      </c>
      <c r="K29" s="233">
        <f t="shared" si="10"/>
        <v>95.070119999999989</v>
      </c>
      <c r="L29" s="233">
        <f t="shared" si="11"/>
        <v>71.302589999999995</v>
      </c>
      <c r="M29" s="233">
        <f t="shared" si="11"/>
        <v>67.737460499999997</v>
      </c>
      <c r="N29" s="233">
        <f t="shared" si="11"/>
        <v>64.350587474999998</v>
      </c>
      <c r="O29" s="233">
        <f t="shared" si="12"/>
        <v>1542.72</v>
      </c>
      <c r="P29" s="233">
        <f t="shared" si="13"/>
        <v>1311.3119999999999</v>
      </c>
      <c r="Q29" s="330" t="str" cm="1">
        <f t="array" ref="Q29">IFERROR(_xlfn.IFS(O29&gt;P29,"CAMBIÓ"),"")</f>
        <v>CAMBIÓ</v>
      </c>
    </row>
    <row r="30" spans="1:17" x14ac:dyDescent="0.25">
      <c r="A30" s="330">
        <v>23</v>
      </c>
      <c r="B30" s="49"/>
      <c r="C30" s="50" t="s">
        <v>2196</v>
      </c>
      <c r="D30" s="51" t="s">
        <v>3313</v>
      </c>
      <c r="E30" s="51">
        <v>4</v>
      </c>
      <c r="F30" s="51" t="s">
        <v>3326</v>
      </c>
      <c r="G30" s="51">
        <f t="shared" si="7"/>
        <v>144</v>
      </c>
      <c r="H30" s="51" t="str">
        <f t="shared" si="8"/>
        <v>SIN INFO</v>
      </c>
      <c r="I30" s="53">
        <v>383.53</v>
      </c>
      <c r="J30" s="53">
        <f t="shared" si="9"/>
        <v>326.00049999999999</v>
      </c>
      <c r="K30" s="233">
        <f t="shared" si="10"/>
        <v>378.16057999999998</v>
      </c>
      <c r="L30" s="233">
        <f t="shared" si="11"/>
        <v>283.62043499999999</v>
      </c>
      <c r="M30" s="233">
        <f t="shared" si="11"/>
        <v>269.43941324999997</v>
      </c>
      <c r="N30" s="233">
        <f t="shared" si="11"/>
        <v>255.96744258749996</v>
      </c>
      <c r="O30" s="233">
        <f t="shared" si="12"/>
        <v>1534.12</v>
      </c>
      <c r="P30" s="233">
        <f t="shared" si="13"/>
        <v>1304.002</v>
      </c>
      <c r="Q30" s="330" t="str" cm="1">
        <f t="array" ref="Q30">IFERROR(_xlfn.IFS(O30&gt;P30,"CAMBIÓ"),"")</f>
        <v>CAMBIÓ</v>
      </c>
    </row>
    <row r="31" spans="1:17" x14ac:dyDescent="0.25">
      <c r="A31" s="330">
        <v>24</v>
      </c>
      <c r="B31" s="49">
        <v>16002</v>
      </c>
      <c r="C31" s="50" t="s">
        <v>1616</v>
      </c>
      <c r="D31" s="51" t="s">
        <v>3324</v>
      </c>
      <c r="E31" s="51">
        <v>4</v>
      </c>
      <c r="F31" s="51" t="s">
        <v>3327</v>
      </c>
      <c r="G31" s="51">
        <v>0</v>
      </c>
      <c r="H31" s="51">
        <v>-201</v>
      </c>
      <c r="I31" s="53">
        <v>529.63</v>
      </c>
      <c r="J31" s="53">
        <v>450.18549999999999</v>
      </c>
      <c r="K31" s="233">
        <f t="shared" si="10"/>
        <v>522.21517999999992</v>
      </c>
      <c r="L31" s="233">
        <v>460.77809999999994</v>
      </c>
      <c r="M31" s="233">
        <v>437.73919499999994</v>
      </c>
      <c r="N31" s="233">
        <v>415.85223524999992</v>
      </c>
      <c r="O31" s="233">
        <f t="shared" si="12"/>
        <v>2118.52</v>
      </c>
      <c r="P31" s="233">
        <f t="shared" si="13"/>
        <v>1800.742</v>
      </c>
      <c r="Q31" s="330" t="str" cm="1">
        <f t="array" ref="Q31">IFERROR(_xlfn.IFS(O31&gt;P31,"CAMBIÓ"),"")</f>
        <v>CAMBIÓ</v>
      </c>
    </row>
    <row r="32" spans="1:17" ht="15.75" thickBot="1" x14ac:dyDescent="0.3">
      <c r="A32" s="330">
        <v>25</v>
      </c>
      <c r="B32" s="66">
        <v>16729</v>
      </c>
      <c r="C32" s="67" t="s">
        <v>1977</v>
      </c>
      <c r="D32" s="68" t="s">
        <v>3318</v>
      </c>
      <c r="E32" s="68">
        <v>1</v>
      </c>
      <c r="F32" s="68" t="s">
        <v>3582</v>
      </c>
      <c r="G32" s="68" t="str">
        <f>IFERROR(VLOOKUP(C32,BASEINV01,3,FALSE),"SIN INFO")</f>
        <v>SIN INFO</v>
      </c>
      <c r="H32" s="68" t="str">
        <f>IFERROR(VLOOKUP(B32,BASEINV01,3,FALSE),"SIN INFO")</f>
        <v>SIN INFO</v>
      </c>
      <c r="I32" s="70">
        <v>22094.87</v>
      </c>
      <c r="J32" s="70">
        <f>IFERROR(VLOOKUP(C32,BASEDESCT02,4,FALSE),I32)</f>
        <v>18780.639499999997</v>
      </c>
      <c r="K32" s="237">
        <f t="shared" si="10"/>
        <v>21785.541819999995</v>
      </c>
      <c r="L32" s="237">
        <f t="shared" ref="L32:N36" si="14">K32*(1-L$7)</f>
        <v>16339.156364999995</v>
      </c>
      <c r="M32" s="237">
        <f t="shared" si="14"/>
        <v>15522.198546749994</v>
      </c>
      <c r="N32" s="237">
        <f t="shared" si="14"/>
        <v>14746.088619412494</v>
      </c>
      <c r="O32" s="237">
        <f t="shared" si="12"/>
        <v>22094.87</v>
      </c>
      <c r="P32" s="237">
        <f t="shared" si="13"/>
        <v>18780.639499999997</v>
      </c>
      <c r="Q32" s="330" t="str" cm="1">
        <f t="array" ref="Q32">IFERROR(_xlfn.IFS(O32&gt;P32,"CAMBIÓ"),"")</f>
        <v>CAMBIÓ</v>
      </c>
    </row>
    <row r="33" spans="1:17" x14ac:dyDescent="0.25">
      <c r="A33" s="330">
        <v>26</v>
      </c>
      <c r="B33" s="49"/>
      <c r="C33" s="50" t="s">
        <v>2186</v>
      </c>
      <c r="D33" s="51" t="s">
        <v>3311</v>
      </c>
      <c r="E33" s="51">
        <v>16</v>
      </c>
      <c r="F33" s="51" t="s">
        <v>3328</v>
      </c>
      <c r="G33" s="51">
        <f>IFERROR(VLOOKUP(C33,BASEINV01,3,FALSE),"SIN INFO")</f>
        <v>97</v>
      </c>
      <c r="H33" s="51" t="str">
        <f>IFERROR(VLOOKUP(B33,BASEINV01,3,FALSE),"SIN INFO")</f>
        <v>SIN INFO</v>
      </c>
      <c r="I33" s="53">
        <v>92.26</v>
      </c>
      <c r="J33" s="53">
        <f>IFERROR(VLOOKUP(C33,BASEDESCT02,4,FALSE),I33)</f>
        <v>78.421000000000006</v>
      </c>
      <c r="K33" s="233">
        <f t="shared" si="10"/>
        <v>90.968360000000004</v>
      </c>
      <c r="L33" s="233">
        <f t="shared" si="14"/>
        <v>68.22627</v>
      </c>
      <c r="M33" s="233">
        <f t="shared" si="14"/>
        <v>64.814956499999994</v>
      </c>
      <c r="N33" s="233">
        <f t="shared" si="14"/>
        <v>61.574208674999994</v>
      </c>
      <c r="O33" s="233">
        <f t="shared" si="12"/>
        <v>1476.16</v>
      </c>
      <c r="P33" s="233">
        <f t="shared" si="13"/>
        <v>1254.7360000000001</v>
      </c>
      <c r="Q33" s="330" t="str" cm="1">
        <f t="array" ref="Q33">IFERROR(_xlfn.IFS(O33&gt;P33,"CAMBIÓ"),"")</f>
        <v>CAMBIÓ</v>
      </c>
    </row>
    <row r="34" spans="1:17" x14ac:dyDescent="0.25">
      <c r="A34" s="330">
        <v>27</v>
      </c>
      <c r="B34" s="71"/>
      <c r="C34" s="72" t="s">
        <v>2200</v>
      </c>
      <c r="D34" s="51" t="s">
        <v>3313</v>
      </c>
      <c r="E34" s="73">
        <v>4</v>
      </c>
      <c r="F34" s="73" t="s">
        <v>3584</v>
      </c>
      <c r="G34" s="73">
        <f>IFERROR(VLOOKUP(C34,BASEINV01,3,FALSE),"SIN INFO")</f>
        <v>52</v>
      </c>
      <c r="H34" s="73" t="str">
        <f>IFERROR(VLOOKUP(B34,BASEINV01,3,FALSE),"SIN INFO")</f>
        <v>SIN INFO</v>
      </c>
      <c r="I34" s="59">
        <v>349.16</v>
      </c>
      <c r="J34" s="59">
        <f>IFERROR(VLOOKUP(C34,BASEDESCT02,4,FALSE),I34)</f>
        <v>296.786</v>
      </c>
      <c r="K34" s="234">
        <f t="shared" si="10"/>
        <v>344.27175999999997</v>
      </c>
      <c r="L34" s="234">
        <f t="shared" si="14"/>
        <v>258.20381999999995</v>
      </c>
      <c r="M34" s="234">
        <f t="shared" si="14"/>
        <v>245.29362899999995</v>
      </c>
      <c r="N34" s="234">
        <f t="shared" si="14"/>
        <v>233.02894754999994</v>
      </c>
      <c r="O34" s="234">
        <f t="shared" si="12"/>
        <v>1396.64</v>
      </c>
      <c r="P34" s="234">
        <f t="shared" si="13"/>
        <v>1187.144</v>
      </c>
      <c r="Q34" s="330" t="str" cm="1">
        <f t="array" ref="Q34">IFERROR(_xlfn.IFS(O34&gt;P34,"CAMBIÓ"),"")</f>
        <v>CAMBIÓ</v>
      </c>
    </row>
    <row r="35" spans="1:17" x14ac:dyDescent="0.25">
      <c r="A35" s="330">
        <v>28</v>
      </c>
      <c r="B35" s="71">
        <v>16313</v>
      </c>
      <c r="C35" s="72" t="s">
        <v>1839</v>
      </c>
      <c r="D35" s="73" t="s">
        <v>3324</v>
      </c>
      <c r="E35" s="73">
        <v>4</v>
      </c>
      <c r="F35" s="73" t="s">
        <v>3329</v>
      </c>
      <c r="G35" s="73">
        <f>IFERROR(VLOOKUP(C35,BASEINV01,3,FALSE),"SIN INFO")</f>
        <v>49</v>
      </c>
      <c r="H35" s="73">
        <f>IFERROR(VLOOKUP(B35,BASEINV01,3,FALSE),"SIN INFO")</f>
        <v>0</v>
      </c>
      <c r="I35" s="59">
        <v>533.01</v>
      </c>
      <c r="J35" s="59">
        <f>IFERROR(VLOOKUP(C35,BASEDESCT02,4,FALSE),I35)</f>
        <v>453.05849999999998</v>
      </c>
      <c r="K35" s="234">
        <f t="shared" si="10"/>
        <v>525.5478599999999</v>
      </c>
      <c r="L35" s="234">
        <f t="shared" si="14"/>
        <v>394.16089499999993</v>
      </c>
      <c r="M35" s="234">
        <f t="shared" si="14"/>
        <v>374.45285024999993</v>
      </c>
      <c r="N35" s="234">
        <f t="shared" si="14"/>
        <v>355.73020773749994</v>
      </c>
      <c r="O35" s="234">
        <f t="shared" si="12"/>
        <v>2132.04</v>
      </c>
      <c r="P35" s="234">
        <f t="shared" si="13"/>
        <v>1812.2339999999999</v>
      </c>
      <c r="Q35" s="330" t="str" cm="1">
        <f t="array" ref="Q35">IFERROR(_xlfn.IFS(O35&gt;P35,"CAMBIÓ"),"")</f>
        <v>CAMBIÓ</v>
      </c>
    </row>
    <row r="36" spans="1:17" x14ac:dyDescent="0.25">
      <c r="A36" s="330">
        <v>29</v>
      </c>
      <c r="B36" s="74">
        <v>16730</v>
      </c>
      <c r="C36" s="75" t="s">
        <v>1979</v>
      </c>
      <c r="D36" s="76" t="s">
        <v>3318</v>
      </c>
      <c r="E36" s="76">
        <v>1</v>
      </c>
      <c r="F36" s="76" t="s">
        <v>3583</v>
      </c>
      <c r="G36" s="76" t="str">
        <f>IFERROR(VLOOKUP(C36,BASEINV01,3,FALSE),"SIN INFO")</f>
        <v>SIN INFO</v>
      </c>
      <c r="H36" s="76" t="str">
        <f>IFERROR(VLOOKUP(B36,BASEINV01,3,FALSE),"SIN INFO")</f>
        <v>SIN INFO</v>
      </c>
      <c r="I36" s="77">
        <v>22036.560000000001</v>
      </c>
      <c r="J36" s="77">
        <f>IFERROR(VLOOKUP(C36,BASEDESCT02,4,FALSE),I36)</f>
        <v>18731.076000000001</v>
      </c>
      <c r="K36" s="238">
        <f t="shared" si="10"/>
        <v>21728.048159999998</v>
      </c>
      <c r="L36" s="238">
        <f t="shared" si="14"/>
        <v>16296.036119999999</v>
      </c>
      <c r="M36" s="238">
        <f t="shared" si="14"/>
        <v>15481.234313999998</v>
      </c>
      <c r="N36" s="238">
        <f t="shared" si="14"/>
        <v>14707.172598299998</v>
      </c>
      <c r="O36" s="238">
        <f t="shared" si="12"/>
        <v>22036.560000000001</v>
      </c>
      <c r="P36" s="238">
        <f t="shared" si="13"/>
        <v>18731.076000000001</v>
      </c>
      <c r="Q36" s="330" t="str" cm="1">
        <f t="array" ref="Q36">IFERROR(_xlfn.IFS(O36&gt;P36,"CAMBIÓ"),"")</f>
        <v>CAMBIÓ</v>
      </c>
    </row>
    <row r="37" spans="1:17" x14ac:dyDescent="0.25">
      <c r="A37" s="330">
        <v>30</v>
      </c>
      <c r="B37" s="269" t="s">
        <v>3330</v>
      </c>
      <c r="C37" s="270"/>
      <c r="D37" s="270"/>
      <c r="E37" s="270"/>
      <c r="F37" s="270"/>
      <c r="G37" s="84"/>
      <c r="H37" s="84"/>
      <c r="I37" s="283"/>
      <c r="J37" s="283"/>
      <c r="K37" s="284"/>
      <c r="L37" s="284"/>
      <c r="M37" s="284"/>
      <c r="N37" s="284"/>
      <c r="O37" s="284"/>
      <c r="P37" s="284"/>
      <c r="Q37" s="330" t="str" cm="1">
        <f t="array" ref="Q37">IFERROR(_xlfn.IFS(O37&gt;P37,"CAMBIÓ"),"")</f>
        <v/>
      </c>
    </row>
    <row r="38" spans="1:17" x14ac:dyDescent="0.25">
      <c r="A38" s="330">
        <v>31</v>
      </c>
      <c r="B38" s="222" t="s">
        <v>3331</v>
      </c>
      <c r="C38" s="223"/>
      <c r="D38" s="223"/>
      <c r="E38" s="223"/>
      <c r="F38" s="223"/>
      <c r="G38" s="85"/>
      <c r="H38" s="85"/>
      <c r="I38" s="281"/>
      <c r="J38" s="281"/>
      <c r="K38" s="282"/>
      <c r="L38" s="282"/>
      <c r="M38" s="282"/>
      <c r="N38" s="282"/>
      <c r="O38" s="282"/>
      <c r="P38" s="282"/>
      <c r="Q38" s="330" t="str" cm="1">
        <f t="array" ref="Q38">IFERROR(_xlfn.IFS(O38&gt;P38,"CAMBIÓ"),"")</f>
        <v/>
      </c>
    </row>
    <row r="39" spans="1:17" x14ac:dyDescent="0.25">
      <c r="A39" s="330">
        <v>32</v>
      </c>
      <c r="B39" s="49">
        <v>16935</v>
      </c>
      <c r="C39" s="50" t="s">
        <v>2115</v>
      </c>
      <c r="D39" s="51" t="s">
        <v>3312</v>
      </c>
      <c r="E39" s="51">
        <v>15</v>
      </c>
      <c r="F39" s="51" t="s">
        <v>3332</v>
      </c>
      <c r="G39" s="51">
        <f t="shared" ref="G39:G55" si="15">IFERROR(VLOOKUP(C39,BASEINV01,3,FALSE),"SIN INFO")</f>
        <v>25</v>
      </c>
      <c r="H39" s="51">
        <f t="shared" ref="H39:H55" si="16">IFERROR(VLOOKUP(B39,BASEINV01,3,FALSE),"SIN INFO")</f>
        <v>-20</v>
      </c>
      <c r="I39" s="54">
        <v>125.96</v>
      </c>
      <c r="J39" s="54">
        <f t="shared" ref="J39:J55" si="17">IFERROR(VLOOKUP(C39,BASEDESCT02,4,FALSE),I39)</f>
        <v>107.06599999999999</v>
      </c>
      <c r="K39" s="239">
        <f t="shared" ref="K39:K55" si="18">J39*1.16</f>
        <v>124.19655999999998</v>
      </c>
      <c r="L39" s="239">
        <f t="shared" ref="L39:N55" si="19">K39*(1-L$7)</f>
        <v>93.147419999999983</v>
      </c>
      <c r="M39" s="239">
        <f t="shared" si="19"/>
        <v>88.490048999999985</v>
      </c>
      <c r="N39" s="239">
        <f t="shared" si="19"/>
        <v>84.065546549999979</v>
      </c>
      <c r="O39" s="239">
        <f t="shared" ref="O39:O55" si="20">I39*$E39</f>
        <v>1889.3999999999999</v>
      </c>
      <c r="P39" s="239">
        <f t="shared" ref="P39:P55" si="21">J39*$E39</f>
        <v>1605.9899999999998</v>
      </c>
      <c r="Q39" s="330" t="str" cm="1">
        <f t="array" ref="Q39">IFERROR(_xlfn.IFS(O39&gt;P39,"CAMBIÓ"),"")</f>
        <v>CAMBIÓ</v>
      </c>
    </row>
    <row r="40" spans="1:17" x14ac:dyDescent="0.25">
      <c r="A40" s="330">
        <v>33</v>
      </c>
      <c r="B40" s="49">
        <v>16315</v>
      </c>
      <c r="C40" s="50" t="s">
        <v>1843</v>
      </c>
      <c r="D40" s="51" t="s">
        <v>3324</v>
      </c>
      <c r="E40" s="51">
        <v>4</v>
      </c>
      <c r="F40" s="51" t="s">
        <v>3333</v>
      </c>
      <c r="G40" s="51">
        <f t="shared" si="15"/>
        <v>6</v>
      </c>
      <c r="H40" s="51">
        <f t="shared" si="16"/>
        <v>-15</v>
      </c>
      <c r="I40" s="54">
        <v>643.37</v>
      </c>
      <c r="J40" s="54">
        <f t="shared" si="17"/>
        <v>546.86450000000002</v>
      </c>
      <c r="K40" s="239">
        <f t="shared" si="18"/>
        <v>634.36281999999994</v>
      </c>
      <c r="L40" s="239">
        <f t="shared" si="19"/>
        <v>475.77211499999999</v>
      </c>
      <c r="M40" s="239">
        <f t="shared" si="19"/>
        <v>451.98350924999994</v>
      </c>
      <c r="N40" s="239">
        <f t="shared" si="19"/>
        <v>429.38433378749994</v>
      </c>
      <c r="O40" s="239">
        <f t="shared" si="20"/>
        <v>2573.48</v>
      </c>
      <c r="P40" s="239">
        <f t="shared" si="21"/>
        <v>2187.4580000000001</v>
      </c>
      <c r="Q40" s="330" t="str" cm="1">
        <f t="array" ref="Q40">IFERROR(_xlfn.IFS(O40&gt;P40,"CAMBIÓ"),"")</f>
        <v>CAMBIÓ</v>
      </c>
    </row>
    <row r="41" spans="1:17" ht="15.75" thickBot="1" x14ac:dyDescent="0.3">
      <c r="A41" s="330">
        <v>34</v>
      </c>
      <c r="B41" s="55">
        <v>16731</v>
      </c>
      <c r="C41" s="56" t="s">
        <v>1981</v>
      </c>
      <c r="D41" s="57" t="s">
        <v>3318</v>
      </c>
      <c r="E41" s="57">
        <v>1</v>
      </c>
      <c r="F41" s="57" t="s">
        <v>3334</v>
      </c>
      <c r="G41" s="57" t="str">
        <f t="shared" si="15"/>
        <v>SIN INFO</v>
      </c>
      <c r="H41" s="57" t="str">
        <f t="shared" si="16"/>
        <v>SIN INFO</v>
      </c>
      <c r="I41" s="64">
        <v>25071.93</v>
      </c>
      <c r="J41" s="64">
        <f t="shared" si="17"/>
        <v>21311.140500000001</v>
      </c>
      <c r="K41" s="240">
        <f t="shared" si="18"/>
        <v>24720.922979999999</v>
      </c>
      <c r="L41" s="240">
        <f t="shared" si="19"/>
        <v>18540.692234999999</v>
      </c>
      <c r="M41" s="240">
        <f t="shared" si="19"/>
        <v>17613.657623249997</v>
      </c>
      <c r="N41" s="240">
        <f t="shared" si="19"/>
        <v>16732.974742087496</v>
      </c>
      <c r="O41" s="240">
        <f t="shared" si="20"/>
        <v>25071.93</v>
      </c>
      <c r="P41" s="240">
        <f t="shared" si="21"/>
        <v>21311.140500000001</v>
      </c>
      <c r="Q41" s="330" t="str" cm="1">
        <f t="array" ref="Q41">IFERROR(_xlfn.IFS(O41&gt;P41,"CAMBIÓ"),"")</f>
        <v>CAMBIÓ</v>
      </c>
    </row>
    <row r="42" spans="1:17" x14ac:dyDescent="0.25">
      <c r="A42" s="330">
        <v>35</v>
      </c>
      <c r="B42" s="49">
        <v>16316</v>
      </c>
      <c r="C42" s="50" t="s">
        <v>1845</v>
      </c>
      <c r="D42" s="51" t="s">
        <v>3324</v>
      </c>
      <c r="E42" s="51">
        <v>4</v>
      </c>
      <c r="F42" s="51" t="s">
        <v>3335</v>
      </c>
      <c r="G42" s="51">
        <f t="shared" si="15"/>
        <v>6</v>
      </c>
      <c r="H42" s="51">
        <f t="shared" si="16"/>
        <v>0</v>
      </c>
      <c r="I42" s="54">
        <v>660.01</v>
      </c>
      <c r="J42" s="54">
        <f t="shared" si="17"/>
        <v>561.00850000000003</v>
      </c>
      <c r="K42" s="239">
        <f t="shared" si="18"/>
        <v>650.76985999999999</v>
      </c>
      <c r="L42" s="239">
        <f t="shared" si="19"/>
        <v>488.07739500000002</v>
      </c>
      <c r="M42" s="239">
        <f t="shared" si="19"/>
        <v>463.67352525000001</v>
      </c>
      <c r="N42" s="239">
        <f t="shared" si="19"/>
        <v>440.48984898750001</v>
      </c>
      <c r="O42" s="239">
        <f t="shared" si="20"/>
        <v>2640.04</v>
      </c>
      <c r="P42" s="239">
        <f t="shared" si="21"/>
        <v>2244.0340000000001</v>
      </c>
      <c r="Q42" s="330" t="str" cm="1">
        <f t="array" ref="Q42">IFERROR(_xlfn.IFS(O42&gt;P42,"CAMBIÓ"),"")</f>
        <v>CAMBIÓ</v>
      </c>
    </row>
    <row r="43" spans="1:17" ht="15.75" thickBot="1" x14ac:dyDescent="0.3">
      <c r="A43" s="330">
        <v>36</v>
      </c>
      <c r="B43" s="55">
        <v>16732</v>
      </c>
      <c r="C43" s="56" t="s">
        <v>1983</v>
      </c>
      <c r="D43" s="57" t="s">
        <v>3318</v>
      </c>
      <c r="E43" s="57">
        <v>1</v>
      </c>
      <c r="F43" s="57" t="s">
        <v>3336</v>
      </c>
      <c r="G43" s="57" t="str">
        <f t="shared" si="15"/>
        <v>SIN INFO</v>
      </c>
      <c r="H43" s="57" t="str">
        <f t="shared" si="16"/>
        <v>SIN INFO</v>
      </c>
      <c r="I43" s="64">
        <v>25737.74</v>
      </c>
      <c r="J43" s="64">
        <f t="shared" si="17"/>
        <v>25737.74</v>
      </c>
      <c r="K43" s="240">
        <f t="shared" si="18"/>
        <v>29855.778399999999</v>
      </c>
      <c r="L43" s="240">
        <f t="shared" si="19"/>
        <v>22391.8338</v>
      </c>
      <c r="M43" s="240">
        <f t="shared" si="19"/>
        <v>21272.242109999999</v>
      </c>
      <c r="N43" s="240">
        <f t="shared" si="19"/>
        <v>20208.630004499999</v>
      </c>
      <c r="O43" s="240">
        <f t="shared" si="20"/>
        <v>25737.74</v>
      </c>
      <c r="P43" s="240">
        <f t="shared" si="21"/>
        <v>25737.74</v>
      </c>
      <c r="Q43" s="330" t="str" cm="1">
        <f t="array" ref="Q43">IFERROR(_xlfn.IFS(O43&gt;P43,"CAMBIÓ"),"")</f>
        <v/>
      </c>
    </row>
    <row r="44" spans="1:17" x14ac:dyDescent="0.25">
      <c r="A44" s="330">
        <v>37</v>
      </c>
      <c r="B44" s="49">
        <v>16937</v>
      </c>
      <c r="C44" s="50" t="s">
        <v>2119</v>
      </c>
      <c r="D44" s="51" t="s">
        <v>3312</v>
      </c>
      <c r="E44" s="51">
        <v>15</v>
      </c>
      <c r="F44" s="51" t="s">
        <v>3337</v>
      </c>
      <c r="G44" s="51">
        <f t="shared" si="15"/>
        <v>42</v>
      </c>
      <c r="H44" s="51">
        <f t="shared" si="16"/>
        <v>-82</v>
      </c>
      <c r="I44" s="54">
        <v>134.27000000000001</v>
      </c>
      <c r="J44" s="54">
        <f t="shared" si="17"/>
        <v>114.12950000000001</v>
      </c>
      <c r="K44" s="239">
        <f t="shared" si="18"/>
        <v>132.39022</v>
      </c>
      <c r="L44" s="239">
        <f t="shared" si="19"/>
        <v>99.292665</v>
      </c>
      <c r="M44" s="239">
        <f t="shared" si="19"/>
        <v>94.328031749999994</v>
      </c>
      <c r="N44" s="239">
        <f t="shared" si="19"/>
        <v>89.611630162499992</v>
      </c>
      <c r="O44" s="239">
        <f t="shared" si="20"/>
        <v>2014.0500000000002</v>
      </c>
      <c r="P44" s="239">
        <f t="shared" si="21"/>
        <v>1711.9425000000001</v>
      </c>
      <c r="Q44" s="330" t="str" cm="1">
        <f t="array" ref="Q44">IFERROR(_xlfn.IFS(O44&gt;P44,"CAMBIÓ"),"")</f>
        <v>CAMBIÓ</v>
      </c>
    </row>
    <row r="45" spans="1:17" x14ac:dyDescent="0.25">
      <c r="A45" s="330">
        <v>38</v>
      </c>
      <c r="B45" s="49">
        <v>16317</v>
      </c>
      <c r="C45" s="50" t="s">
        <v>1847</v>
      </c>
      <c r="D45" s="51" t="s">
        <v>3324</v>
      </c>
      <c r="E45" s="51">
        <v>4</v>
      </c>
      <c r="F45" s="51" t="s">
        <v>3338</v>
      </c>
      <c r="G45" s="51">
        <f t="shared" si="15"/>
        <v>157</v>
      </c>
      <c r="H45" s="51">
        <f t="shared" si="16"/>
        <v>31</v>
      </c>
      <c r="I45" s="54">
        <v>684.71</v>
      </c>
      <c r="J45" s="54">
        <f t="shared" si="17"/>
        <v>582.00350000000003</v>
      </c>
      <c r="K45" s="239">
        <f t="shared" si="18"/>
        <v>675.12405999999999</v>
      </c>
      <c r="L45" s="239">
        <f t="shared" si="19"/>
        <v>506.34304499999996</v>
      </c>
      <c r="M45" s="239">
        <f t="shared" si="19"/>
        <v>481.02589274999997</v>
      </c>
      <c r="N45" s="239">
        <f t="shared" si="19"/>
        <v>456.97459811249996</v>
      </c>
      <c r="O45" s="239">
        <f t="shared" si="20"/>
        <v>2738.84</v>
      </c>
      <c r="P45" s="239">
        <f t="shared" si="21"/>
        <v>2328.0140000000001</v>
      </c>
      <c r="Q45" s="330" t="str" cm="1">
        <f t="array" ref="Q45">IFERROR(_xlfn.IFS(O45&gt;P45,"CAMBIÓ"),"")</f>
        <v>CAMBIÓ</v>
      </c>
    </row>
    <row r="46" spans="1:17" ht="15.75" thickBot="1" x14ac:dyDescent="0.3">
      <c r="A46" s="330">
        <v>39</v>
      </c>
      <c r="B46" s="55">
        <v>16733</v>
      </c>
      <c r="C46" s="56" t="s">
        <v>1985</v>
      </c>
      <c r="D46" s="57" t="s">
        <v>3318</v>
      </c>
      <c r="E46" s="57">
        <v>1</v>
      </c>
      <c r="F46" s="57" t="s">
        <v>3339</v>
      </c>
      <c r="G46" s="57">
        <f t="shared" si="15"/>
        <v>3</v>
      </c>
      <c r="H46" s="57">
        <f t="shared" si="16"/>
        <v>-2</v>
      </c>
      <c r="I46" s="64">
        <v>26735.98</v>
      </c>
      <c r="J46" s="64">
        <f t="shared" si="17"/>
        <v>22725.582999999999</v>
      </c>
      <c r="K46" s="240">
        <f t="shared" si="18"/>
        <v>26361.676279999996</v>
      </c>
      <c r="L46" s="240">
        <f t="shared" si="19"/>
        <v>19771.257209999996</v>
      </c>
      <c r="M46" s="240">
        <f t="shared" si="19"/>
        <v>18782.694349499994</v>
      </c>
      <c r="N46" s="240">
        <f t="shared" si="19"/>
        <v>17843.559632024993</v>
      </c>
      <c r="O46" s="240">
        <f t="shared" si="20"/>
        <v>26735.98</v>
      </c>
      <c r="P46" s="240">
        <f t="shared" si="21"/>
        <v>22725.582999999999</v>
      </c>
      <c r="Q46" s="330" t="str" cm="1">
        <f t="array" ref="Q46">IFERROR(_xlfn.IFS(O46&gt;P46,"CAMBIÓ"),"")</f>
        <v>CAMBIÓ</v>
      </c>
    </row>
    <row r="47" spans="1:17" x14ac:dyDescent="0.25">
      <c r="A47" s="330">
        <v>40</v>
      </c>
      <c r="B47" s="49">
        <v>16938</v>
      </c>
      <c r="C47" s="50" t="s">
        <v>2121</v>
      </c>
      <c r="D47" s="51" t="s">
        <v>3312</v>
      </c>
      <c r="E47" s="51">
        <v>15</v>
      </c>
      <c r="F47" s="51" t="s">
        <v>3340</v>
      </c>
      <c r="G47" s="51">
        <f t="shared" si="15"/>
        <v>65</v>
      </c>
      <c r="H47" s="51">
        <f t="shared" si="16"/>
        <v>-66</v>
      </c>
      <c r="I47" s="54">
        <v>135.33000000000001</v>
      </c>
      <c r="J47" s="54">
        <f t="shared" si="17"/>
        <v>115.0305</v>
      </c>
      <c r="K47" s="239">
        <f t="shared" si="18"/>
        <v>133.43537999999998</v>
      </c>
      <c r="L47" s="239">
        <f t="shared" si="19"/>
        <v>100.07653499999998</v>
      </c>
      <c r="M47" s="239">
        <f t="shared" si="19"/>
        <v>95.072708249999977</v>
      </c>
      <c r="N47" s="239">
        <f t="shared" si="19"/>
        <v>90.319072837499974</v>
      </c>
      <c r="O47" s="239">
        <f t="shared" si="20"/>
        <v>2029.9500000000003</v>
      </c>
      <c r="P47" s="239">
        <f t="shared" si="21"/>
        <v>1725.4575</v>
      </c>
      <c r="Q47" s="330" t="str" cm="1">
        <f t="array" ref="Q47">IFERROR(_xlfn.IFS(O47&gt;P47,"CAMBIÓ"),"")</f>
        <v>CAMBIÓ</v>
      </c>
    </row>
    <row r="48" spans="1:17" x14ac:dyDescent="0.25">
      <c r="A48" s="330">
        <v>41</v>
      </c>
      <c r="B48" s="49">
        <v>16314</v>
      </c>
      <c r="C48" s="50" t="s">
        <v>1841</v>
      </c>
      <c r="D48" s="51" t="s">
        <v>3324</v>
      </c>
      <c r="E48" s="51">
        <v>4</v>
      </c>
      <c r="F48" s="51" t="s">
        <v>3341</v>
      </c>
      <c r="G48" s="51">
        <f t="shared" si="15"/>
        <v>78</v>
      </c>
      <c r="H48" s="51">
        <f t="shared" si="16"/>
        <v>17</v>
      </c>
      <c r="I48" s="54">
        <v>727.03</v>
      </c>
      <c r="J48" s="54">
        <f t="shared" si="17"/>
        <v>617.97550000000001</v>
      </c>
      <c r="K48" s="239">
        <f t="shared" si="18"/>
        <v>716.85158000000001</v>
      </c>
      <c r="L48" s="239">
        <f t="shared" si="19"/>
        <v>537.63868500000001</v>
      </c>
      <c r="M48" s="239">
        <f t="shared" si="19"/>
        <v>510.75675074999998</v>
      </c>
      <c r="N48" s="239">
        <f t="shared" si="19"/>
        <v>485.21891321249996</v>
      </c>
      <c r="O48" s="239">
        <f t="shared" si="20"/>
        <v>2908.12</v>
      </c>
      <c r="P48" s="239">
        <f t="shared" si="21"/>
        <v>2471.902</v>
      </c>
      <c r="Q48" s="330" t="str" cm="1">
        <f t="array" ref="Q48">IFERROR(_xlfn.IFS(O48&gt;P48,"CAMBIÓ"),"")</f>
        <v>CAMBIÓ</v>
      </c>
    </row>
    <row r="49" spans="1:17" ht="15.75" thickBot="1" x14ac:dyDescent="0.3">
      <c r="A49" s="330">
        <v>42</v>
      </c>
      <c r="B49" s="55">
        <v>16734</v>
      </c>
      <c r="C49" s="56" t="s">
        <v>1987</v>
      </c>
      <c r="D49" s="57" t="s">
        <v>3318</v>
      </c>
      <c r="E49" s="57">
        <v>1</v>
      </c>
      <c r="F49" s="57" t="s">
        <v>3342</v>
      </c>
      <c r="G49" s="57" t="str">
        <f t="shared" si="15"/>
        <v>SIN INFO</v>
      </c>
      <c r="H49" s="57" t="str">
        <f t="shared" si="16"/>
        <v>SIN INFO</v>
      </c>
      <c r="I49" s="64">
        <v>28464.28</v>
      </c>
      <c r="J49" s="64">
        <f t="shared" si="17"/>
        <v>24194.637999999999</v>
      </c>
      <c r="K49" s="240">
        <f t="shared" si="18"/>
        <v>28065.780079999997</v>
      </c>
      <c r="L49" s="240">
        <f t="shared" si="19"/>
        <v>21049.335059999998</v>
      </c>
      <c r="M49" s="240">
        <f t="shared" si="19"/>
        <v>19996.868306999997</v>
      </c>
      <c r="N49" s="240">
        <f t="shared" si="19"/>
        <v>18997.024891649995</v>
      </c>
      <c r="O49" s="240">
        <f t="shared" si="20"/>
        <v>28464.28</v>
      </c>
      <c r="P49" s="240">
        <f t="shared" si="21"/>
        <v>24194.637999999999</v>
      </c>
      <c r="Q49" s="330" t="str" cm="1">
        <f t="array" ref="Q49">IFERROR(_xlfn.IFS(O49&gt;P49,"CAMBIÓ"),"")</f>
        <v>CAMBIÓ</v>
      </c>
    </row>
    <row r="50" spans="1:17" x14ac:dyDescent="0.25">
      <c r="A50" s="330">
        <v>43</v>
      </c>
      <c r="B50" s="49">
        <v>16932</v>
      </c>
      <c r="C50" s="50" t="s">
        <v>2109</v>
      </c>
      <c r="D50" s="51" t="s">
        <v>3312</v>
      </c>
      <c r="E50" s="51">
        <v>15</v>
      </c>
      <c r="F50" s="51" t="s">
        <v>3343</v>
      </c>
      <c r="G50" s="51">
        <f t="shared" si="15"/>
        <v>24</v>
      </c>
      <c r="H50" s="51">
        <f t="shared" si="16"/>
        <v>-69</v>
      </c>
      <c r="I50" s="54">
        <v>197.69</v>
      </c>
      <c r="J50" s="54">
        <f t="shared" si="17"/>
        <v>168.03649999999999</v>
      </c>
      <c r="K50" s="239">
        <f t="shared" si="18"/>
        <v>194.92233999999996</v>
      </c>
      <c r="L50" s="239">
        <f t="shared" si="19"/>
        <v>146.19175499999997</v>
      </c>
      <c r="M50" s="239">
        <f t="shared" si="19"/>
        <v>138.88216724999998</v>
      </c>
      <c r="N50" s="239">
        <f t="shared" si="19"/>
        <v>131.93805888749998</v>
      </c>
      <c r="O50" s="239">
        <f t="shared" si="20"/>
        <v>2965.35</v>
      </c>
      <c r="P50" s="239">
        <f t="shared" si="21"/>
        <v>2520.5474999999997</v>
      </c>
      <c r="Q50" s="330" t="str" cm="1">
        <f t="array" ref="Q50">IFERROR(_xlfn.IFS(O50&gt;P50,"CAMBIÓ"),"")</f>
        <v>CAMBIÓ</v>
      </c>
    </row>
    <row r="51" spans="1:17" ht="15.75" thickBot="1" x14ac:dyDescent="0.3">
      <c r="A51" s="330">
        <v>44</v>
      </c>
      <c r="B51" s="55">
        <v>16735</v>
      </c>
      <c r="C51" s="56" t="s">
        <v>1989</v>
      </c>
      <c r="D51" s="57" t="s">
        <v>3318</v>
      </c>
      <c r="E51" s="57">
        <v>1</v>
      </c>
      <c r="F51" s="57" t="s">
        <v>3344</v>
      </c>
      <c r="G51" s="57" t="str">
        <f t="shared" si="15"/>
        <v>SIN INFO</v>
      </c>
      <c r="H51" s="57" t="str">
        <f t="shared" si="16"/>
        <v>SIN INFO</v>
      </c>
      <c r="I51" s="64">
        <v>42257.25</v>
      </c>
      <c r="J51" s="64">
        <f t="shared" si="17"/>
        <v>35918.662499999999</v>
      </c>
      <c r="K51" s="240">
        <f t="shared" si="18"/>
        <v>41665.648499999996</v>
      </c>
      <c r="L51" s="240">
        <f t="shared" si="19"/>
        <v>31249.236374999997</v>
      </c>
      <c r="M51" s="240">
        <f t="shared" si="19"/>
        <v>29686.774556249995</v>
      </c>
      <c r="N51" s="240">
        <f t="shared" si="19"/>
        <v>28202.435828437494</v>
      </c>
      <c r="O51" s="240">
        <f t="shared" si="20"/>
        <v>42257.25</v>
      </c>
      <c r="P51" s="240">
        <f t="shared" si="21"/>
        <v>35918.662499999999</v>
      </c>
      <c r="Q51" s="330" t="str" cm="1">
        <f t="array" ref="Q51">IFERROR(_xlfn.IFS(O51&gt;P51,"CAMBIÓ"),"")</f>
        <v>CAMBIÓ</v>
      </c>
    </row>
    <row r="52" spans="1:17" x14ac:dyDescent="0.25">
      <c r="A52" s="330">
        <v>45</v>
      </c>
      <c r="B52" s="49">
        <v>16933</v>
      </c>
      <c r="C52" s="50" t="s">
        <v>2111</v>
      </c>
      <c r="D52" s="51" t="s">
        <v>3312</v>
      </c>
      <c r="E52" s="51">
        <v>15</v>
      </c>
      <c r="F52" s="51" t="s">
        <v>3345</v>
      </c>
      <c r="G52" s="51">
        <f t="shared" si="15"/>
        <v>28</v>
      </c>
      <c r="H52" s="51">
        <f t="shared" si="16"/>
        <v>-7</v>
      </c>
      <c r="I52" s="54">
        <v>197.24</v>
      </c>
      <c r="J52" s="54">
        <f t="shared" si="17"/>
        <v>167.654</v>
      </c>
      <c r="K52" s="239">
        <f t="shared" si="18"/>
        <v>194.47863999999998</v>
      </c>
      <c r="L52" s="239">
        <f t="shared" si="19"/>
        <v>145.85897999999997</v>
      </c>
      <c r="M52" s="239">
        <f t="shared" si="19"/>
        <v>138.56603099999998</v>
      </c>
      <c r="N52" s="239">
        <f t="shared" si="19"/>
        <v>131.63772944999997</v>
      </c>
      <c r="O52" s="239">
        <f t="shared" si="20"/>
        <v>2958.6000000000004</v>
      </c>
      <c r="P52" s="239">
        <f t="shared" si="21"/>
        <v>2514.81</v>
      </c>
      <c r="Q52" s="330" t="str" cm="1">
        <f t="array" ref="Q52">IFERROR(_xlfn.IFS(O52&gt;P52,"CAMBIÓ"),"")</f>
        <v>CAMBIÓ</v>
      </c>
    </row>
    <row r="53" spans="1:17" ht="15.75" thickBot="1" x14ac:dyDescent="0.3">
      <c r="A53" s="330">
        <v>46</v>
      </c>
      <c r="B53" s="55">
        <v>16738</v>
      </c>
      <c r="C53" s="56" t="s">
        <v>1995</v>
      </c>
      <c r="D53" s="57" t="s">
        <v>3318</v>
      </c>
      <c r="E53" s="57">
        <v>1</v>
      </c>
      <c r="F53" s="57" t="s">
        <v>3346</v>
      </c>
      <c r="G53" s="57" t="str">
        <f t="shared" si="15"/>
        <v>SIN INFO</v>
      </c>
      <c r="H53" s="57" t="str">
        <f t="shared" si="16"/>
        <v>SIN INFO</v>
      </c>
      <c r="I53" s="64">
        <v>42922.86</v>
      </c>
      <c r="J53" s="64">
        <f t="shared" si="17"/>
        <v>36484.430999999997</v>
      </c>
      <c r="K53" s="240">
        <f t="shared" si="18"/>
        <v>42321.939959999996</v>
      </c>
      <c r="L53" s="240">
        <f t="shared" si="19"/>
        <v>31741.454969999999</v>
      </c>
      <c r="M53" s="240">
        <f t="shared" si="19"/>
        <v>30154.382221499996</v>
      </c>
      <c r="N53" s="240">
        <f t="shared" si="19"/>
        <v>28646.663110424994</v>
      </c>
      <c r="O53" s="240">
        <f t="shared" si="20"/>
        <v>42922.86</v>
      </c>
      <c r="P53" s="240">
        <f t="shared" si="21"/>
        <v>36484.430999999997</v>
      </c>
      <c r="Q53" s="330" t="str" cm="1">
        <f t="array" ref="Q53">IFERROR(_xlfn.IFS(O53&gt;P53,"CAMBIÓ"),"")</f>
        <v>CAMBIÓ</v>
      </c>
    </row>
    <row r="54" spans="1:17" x14ac:dyDescent="0.25">
      <c r="A54" s="330">
        <v>47</v>
      </c>
      <c r="B54" s="49">
        <v>16934</v>
      </c>
      <c r="C54" s="50" t="s">
        <v>2113</v>
      </c>
      <c r="D54" s="51" t="s">
        <v>3312</v>
      </c>
      <c r="E54" s="51">
        <v>15</v>
      </c>
      <c r="F54" s="51" t="s">
        <v>3347</v>
      </c>
      <c r="G54" s="51">
        <f t="shared" si="15"/>
        <v>66</v>
      </c>
      <c r="H54" s="51">
        <f t="shared" si="16"/>
        <v>-6</v>
      </c>
      <c r="I54" s="54">
        <v>197.34</v>
      </c>
      <c r="J54" s="54">
        <f t="shared" si="17"/>
        <v>197.34</v>
      </c>
      <c r="K54" s="239">
        <f t="shared" si="18"/>
        <v>228.9144</v>
      </c>
      <c r="L54" s="239">
        <f t="shared" si="19"/>
        <v>171.6858</v>
      </c>
      <c r="M54" s="239">
        <f t="shared" si="19"/>
        <v>163.10150999999999</v>
      </c>
      <c r="N54" s="239">
        <f t="shared" si="19"/>
        <v>154.94643449999998</v>
      </c>
      <c r="O54" s="239">
        <f t="shared" si="20"/>
        <v>2960.1</v>
      </c>
      <c r="P54" s="239">
        <f t="shared" si="21"/>
        <v>2960.1</v>
      </c>
      <c r="Q54" s="330" t="str" cm="1">
        <f t="array" ref="Q54">IFERROR(_xlfn.IFS(O54&gt;P54,"CAMBIÓ"),"")</f>
        <v/>
      </c>
    </row>
    <row r="55" spans="1:17" ht="15.75" thickBot="1" x14ac:dyDescent="0.3">
      <c r="A55" s="330">
        <v>48</v>
      </c>
      <c r="B55" s="55">
        <v>16736</v>
      </c>
      <c r="C55" s="56" t="s">
        <v>1991</v>
      </c>
      <c r="D55" s="57" t="s">
        <v>3318</v>
      </c>
      <c r="E55" s="57">
        <v>1</v>
      </c>
      <c r="F55" s="57" t="s">
        <v>3348</v>
      </c>
      <c r="G55" s="57" t="str">
        <f t="shared" si="15"/>
        <v>SIN INFO</v>
      </c>
      <c r="H55" s="57" t="str">
        <f t="shared" si="16"/>
        <v>SIN INFO</v>
      </c>
      <c r="I55" s="64">
        <v>41876.050000000003</v>
      </c>
      <c r="J55" s="64">
        <f t="shared" si="17"/>
        <v>41876.050000000003</v>
      </c>
      <c r="K55" s="240">
        <f t="shared" si="18"/>
        <v>48576.218000000001</v>
      </c>
      <c r="L55" s="240">
        <f t="shared" si="19"/>
        <v>36432.163500000002</v>
      </c>
      <c r="M55" s="240">
        <f t="shared" si="19"/>
        <v>34610.555325000001</v>
      </c>
      <c r="N55" s="240">
        <f t="shared" si="19"/>
        <v>32880.02755875</v>
      </c>
      <c r="O55" s="240">
        <f t="shared" si="20"/>
        <v>41876.050000000003</v>
      </c>
      <c r="P55" s="240">
        <f t="shared" si="21"/>
        <v>41876.050000000003</v>
      </c>
      <c r="Q55" s="330" t="str" cm="1">
        <f t="array" ref="Q55">IFERROR(_xlfn.IFS(O55&gt;P55,"CAMBIÓ"),"")</f>
        <v/>
      </c>
    </row>
    <row r="56" spans="1:17" x14ac:dyDescent="0.25">
      <c r="A56" s="330">
        <v>49</v>
      </c>
      <c r="B56" s="267" t="s">
        <v>3331</v>
      </c>
      <c r="C56" s="268"/>
      <c r="D56" s="268"/>
      <c r="E56" s="268"/>
      <c r="F56" s="268"/>
      <c r="G56" s="85"/>
      <c r="H56" s="85"/>
      <c r="I56" s="281"/>
      <c r="J56" s="281"/>
      <c r="K56" s="282"/>
      <c r="L56" s="282"/>
      <c r="M56" s="282"/>
      <c r="N56" s="282"/>
      <c r="O56" s="282"/>
      <c r="P56" s="282"/>
      <c r="Q56" s="330" t="str" cm="1">
        <f t="array" ref="Q56">IFERROR(_xlfn.IFS(O56&gt;P56,"CAMBIÓ"),"")</f>
        <v/>
      </c>
    </row>
    <row r="57" spans="1:17" x14ac:dyDescent="0.25">
      <c r="A57" s="330">
        <v>50</v>
      </c>
      <c r="B57" s="71">
        <v>16931</v>
      </c>
      <c r="C57" s="72" t="s">
        <v>2107</v>
      </c>
      <c r="D57" s="73" t="s">
        <v>3312</v>
      </c>
      <c r="E57" s="73">
        <v>15</v>
      </c>
      <c r="F57" s="73" t="s">
        <v>3349</v>
      </c>
      <c r="G57" s="73">
        <f t="shared" ref="G57:G64" si="22">IFERROR(VLOOKUP(C57,BASEINV01,3,FALSE),"SIN INFO")</f>
        <v>38</v>
      </c>
      <c r="H57" s="73">
        <f t="shared" ref="H57:H64" si="23">IFERROR(VLOOKUP(B57,BASEINV01,3,FALSE),"SIN INFO")</f>
        <v>-3</v>
      </c>
      <c r="I57" s="58">
        <v>197.16</v>
      </c>
      <c r="J57" s="58">
        <f t="shared" ref="J57:J64" si="24">IFERROR(VLOOKUP(C57,BASEDESCT02,4,FALSE),I57)</f>
        <v>167.58599999999998</v>
      </c>
      <c r="K57" s="242">
        <f t="shared" ref="K57:K64" si="25">J57*1.16</f>
        <v>194.39975999999996</v>
      </c>
      <c r="L57" s="242">
        <f t="shared" ref="L57:N64" si="26">K57*(1-L$7)</f>
        <v>145.79981999999995</v>
      </c>
      <c r="M57" s="242">
        <f t="shared" si="26"/>
        <v>138.50982899999994</v>
      </c>
      <c r="N57" s="242">
        <f t="shared" si="26"/>
        <v>131.58433754999993</v>
      </c>
      <c r="O57" s="242">
        <f t="shared" ref="O57:P64" si="27">I57*$E57</f>
        <v>2957.4</v>
      </c>
      <c r="P57" s="242">
        <f t="shared" si="27"/>
        <v>2513.79</v>
      </c>
      <c r="Q57" s="330" t="str" cm="1">
        <f t="array" ref="Q57">IFERROR(_xlfn.IFS(O57&gt;P57,"CAMBIÓ"),"")</f>
        <v>CAMBIÓ</v>
      </c>
    </row>
    <row r="58" spans="1:17" ht="15.75" thickBot="1" x14ac:dyDescent="0.3">
      <c r="A58" s="330">
        <v>51</v>
      </c>
      <c r="B58" s="66">
        <v>16737</v>
      </c>
      <c r="C58" s="67" t="s">
        <v>1993</v>
      </c>
      <c r="D58" s="68" t="s">
        <v>3318</v>
      </c>
      <c r="E58" s="68">
        <v>1</v>
      </c>
      <c r="F58" s="68" t="s">
        <v>3585</v>
      </c>
      <c r="G58" s="68" t="str">
        <f t="shared" si="22"/>
        <v>SIN INFO</v>
      </c>
      <c r="H58" s="68" t="str">
        <f t="shared" si="23"/>
        <v>SIN INFO</v>
      </c>
      <c r="I58" s="69">
        <v>43177.05</v>
      </c>
      <c r="J58" s="69">
        <f t="shared" si="24"/>
        <v>36700.4925</v>
      </c>
      <c r="K58" s="241">
        <f t="shared" si="25"/>
        <v>42572.571299999996</v>
      </c>
      <c r="L58" s="241">
        <f t="shared" si="26"/>
        <v>31929.428474999997</v>
      </c>
      <c r="M58" s="241">
        <f t="shared" si="26"/>
        <v>30332.957051249996</v>
      </c>
      <c r="N58" s="241">
        <f t="shared" si="26"/>
        <v>28816.309198687493</v>
      </c>
      <c r="O58" s="241">
        <f t="shared" si="27"/>
        <v>43177.05</v>
      </c>
      <c r="P58" s="241">
        <f t="shared" si="27"/>
        <v>36700.4925</v>
      </c>
      <c r="Q58" s="330" t="str" cm="1">
        <f t="array" ref="Q58">IFERROR(_xlfn.IFS(O58&gt;P58,"CAMBIÓ"),"")</f>
        <v>CAMBIÓ</v>
      </c>
    </row>
    <row r="59" spans="1:17" x14ac:dyDescent="0.25">
      <c r="A59" s="330">
        <v>52</v>
      </c>
      <c r="B59" s="71">
        <v>16928</v>
      </c>
      <c r="C59" s="72" t="s">
        <v>2101</v>
      </c>
      <c r="D59" s="73" t="s">
        <v>3312</v>
      </c>
      <c r="E59" s="73">
        <v>15</v>
      </c>
      <c r="F59" s="73" t="s">
        <v>3350</v>
      </c>
      <c r="G59" s="73">
        <f t="shared" si="22"/>
        <v>2</v>
      </c>
      <c r="H59" s="73">
        <f t="shared" si="23"/>
        <v>-7</v>
      </c>
      <c r="I59" s="58">
        <v>188.4</v>
      </c>
      <c r="J59" s="58">
        <f t="shared" si="24"/>
        <v>160.14000000000001</v>
      </c>
      <c r="K59" s="242">
        <f t="shared" si="25"/>
        <v>185.76240000000001</v>
      </c>
      <c r="L59" s="242">
        <f t="shared" si="26"/>
        <v>139.3218</v>
      </c>
      <c r="M59" s="242">
        <f t="shared" si="26"/>
        <v>132.35570999999999</v>
      </c>
      <c r="N59" s="242">
        <f t="shared" si="26"/>
        <v>125.73792449999998</v>
      </c>
      <c r="O59" s="242">
        <f t="shared" si="27"/>
        <v>2826</v>
      </c>
      <c r="P59" s="242">
        <f t="shared" si="27"/>
        <v>2402.1000000000004</v>
      </c>
      <c r="Q59" s="330" t="str" cm="1">
        <f t="array" ref="Q59">IFERROR(_xlfn.IFS(O59&gt;P59,"CAMBIÓ"),"")</f>
        <v>CAMBIÓ</v>
      </c>
    </row>
    <row r="60" spans="1:17" x14ac:dyDescent="0.25">
      <c r="A60" s="330">
        <v>53</v>
      </c>
      <c r="B60" s="71">
        <v>16900</v>
      </c>
      <c r="C60" s="72" t="s">
        <v>2066</v>
      </c>
      <c r="D60" s="73" t="s">
        <v>3312</v>
      </c>
      <c r="E60" s="73">
        <v>15</v>
      </c>
      <c r="F60" s="73" t="s">
        <v>3351</v>
      </c>
      <c r="G60" s="73" t="str">
        <f t="shared" si="22"/>
        <v>SIN INFO</v>
      </c>
      <c r="H60" s="73">
        <f t="shared" si="23"/>
        <v>0</v>
      </c>
      <c r="I60" s="58">
        <v>204.97</v>
      </c>
      <c r="J60" s="58">
        <f t="shared" si="24"/>
        <v>204.97</v>
      </c>
      <c r="K60" s="242">
        <f t="shared" si="25"/>
        <v>237.76519999999999</v>
      </c>
      <c r="L60" s="242">
        <f t="shared" si="26"/>
        <v>178.32389999999998</v>
      </c>
      <c r="M60" s="242">
        <f t="shared" si="26"/>
        <v>169.40770499999996</v>
      </c>
      <c r="N60" s="242">
        <f t="shared" si="26"/>
        <v>160.93731974999997</v>
      </c>
      <c r="O60" s="242">
        <f t="shared" si="27"/>
        <v>3074.55</v>
      </c>
      <c r="P60" s="242">
        <f t="shared" si="27"/>
        <v>3074.55</v>
      </c>
      <c r="Q60" s="330" t="str" cm="1">
        <f t="array" ref="Q60">IFERROR(_xlfn.IFS(O60&gt;P60,"CAMBIÓ"),"")</f>
        <v/>
      </c>
    </row>
    <row r="61" spans="1:17" x14ac:dyDescent="0.25">
      <c r="A61" s="330">
        <v>54</v>
      </c>
      <c r="B61" s="71">
        <v>16605</v>
      </c>
      <c r="C61" s="72" t="s">
        <v>1917</v>
      </c>
      <c r="D61" s="73" t="s">
        <v>3314</v>
      </c>
      <c r="E61" s="73">
        <v>1</v>
      </c>
      <c r="F61" s="73" t="s">
        <v>3351</v>
      </c>
      <c r="G61" s="73" t="str">
        <f t="shared" si="22"/>
        <v>SIN INFO</v>
      </c>
      <c r="H61" s="73" t="str">
        <f t="shared" si="23"/>
        <v>SIN INFO</v>
      </c>
      <c r="I61" s="58">
        <v>4071.19</v>
      </c>
      <c r="J61" s="58">
        <f t="shared" si="24"/>
        <v>4071.19</v>
      </c>
      <c r="K61" s="242">
        <f t="shared" si="25"/>
        <v>4722.5803999999998</v>
      </c>
      <c r="L61" s="242">
        <f t="shared" si="26"/>
        <v>3541.9353000000001</v>
      </c>
      <c r="M61" s="242">
        <f t="shared" si="26"/>
        <v>3364.8385349999999</v>
      </c>
      <c r="N61" s="242">
        <f t="shared" si="26"/>
        <v>3196.5966082499999</v>
      </c>
      <c r="O61" s="242">
        <f t="shared" si="27"/>
        <v>4071.19</v>
      </c>
      <c r="P61" s="242">
        <f t="shared" si="27"/>
        <v>4071.19</v>
      </c>
      <c r="Q61" s="330" t="str" cm="1">
        <f t="array" ref="Q61">IFERROR(_xlfn.IFS(O61&gt;P61,"CAMBIÓ"),"")</f>
        <v/>
      </c>
    </row>
    <row r="62" spans="1:17" ht="15.75" thickBot="1" x14ac:dyDescent="0.3">
      <c r="A62" s="330">
        <v>55</v>
      </c>
      <c r="B62" s="66">
        <v>16740</v>
      </c>
      <c r="C62" s="67" t="s">
        <v>1999</v>
      </c>
      <c r="D62" s="68" t="s">
        <v>3318</v>
      </c>
      <c r="E62" s="68">
        <v>1</v>
      </c>
      <c r="F62" s="68" t="s">
        <v>3352</v>
      </c>
      <c r="G62" s="68" t="str">
        <f t="shared" si="22"/>
        <v>SIN INFO</v>
      </c>
      <c r="H62" s="68" t="str">
        <f t="shared" si="23"/>
        <v>SIN INFO</v>
      </c>
      <c r="I62" s="69">
        <v>40194.050000000003</v>
      </c>
      <c r="J62" s="69">
        <f t="shared" si="24"/>
        <v>34164.942500000005</v>
      </c>
      <c r="K62" s="241">
        <f t="shared" si="25"/>
        <v>39631.333300000006</v>
      </c>
      <c r="L62" s="241">
        <f t="shared" si="26"/>
        <v>29723.499975000006</v>
      </c>
      <c r="M62" s="241">
        <f t="shared" si="26"/>
        <v>28237.324976250005</v>
      </c>
      <c r="N62" s="241">
        <f t="shared" si="26"/>
        <v>26825.458727437504</v>
      </c>
      <c r="O62" s="241">
        <f t="shared" si="27"/>
        <v>40194.050000000003</v>
      </c>
      <c r="P62" s="241">
        <f t="shared" si="27"/>
        <v>34164.942500000005</v>
      </c>
      <c r="Q62" s="330" t="str" cm="1">
        <f t="array" ref="Q62">IFERROR(_xlfn.IFS(O62&gt;P62,"CAMBIÓ"),"")</f>
        <v>CAMBIÓ</v>
      </c>
    </row>
    <row r="63" spans="1:17" x14ac:dyDescent="0.25">
      <c r="A63" s="330">
        <v>56</v>
      </c>
      <c r="B63" s="285">
        <v>16902</v>
      </c>
      <c r="C63" s="286" t="s">
        <v>2070</v>
      </c>
      <c r="D63" s="79" t="s">
        <v>3312</v>
      </c>
      <c r="E63" s="79">
        <v>15</v>
      </c>
      <c r="F63" s="79" t="s">
        <v>3353</v>
      </c>
      <c r="G63" s="79" t="str">
        <f t="shared" si="22"/>
        <v>SIN INFO</v>
      </c>
      <c r="H63" s="79" t="str">
        <f t="shared" si="23"/>
        <v>SIN INFO</v>
      </c>
      <c r="I63" s="287">
        <v>202.21</v>
      </c>
      <c r="J63" s="287">
        <f t="shared" si="24"/>
        <v>202.21</v>
      </c>
      <c r="K63" s="287">
        <f t="shared" si="25"/>
        <v>234.56359999999998</v>
      </c>
      <c r="L63" s="287">
        <f t="shared" si="26"/>
        <v>175.92269999999999</v>
      </c>
      <c r="M63" s="287">
        <f t="shared" si="26"/>
        <v>167.12656499999997</v>
      </c>
      <c r="N63" s="287">
        <f t="shared" si="26"/>
        <v>158.77023674999995</v>
      </c>
      <c r="O63" s="287">
        <f t="shared" si="27"/>
        <v>3033.15</v>
      </c>
      <c r="P63" s="287">
        <f t="shared" si="27"/>
        <v>3033.15</v>
      </c>
      <c r="Q63" s="330" t="str" cm="1">
        <f t="array" ref="Q63">IFERROR(_xlfn.IFS(O63&gt;P63,"CAMBIÓ"),"")</f>
        <v/>
      </c>
    </row>
    <row r="64" spans="1:17" ht="15.75" thickBot="1" x14ac:dyDescent="0.3">
      <c r="A64" s="330">
        <v>57</v>
      </c>
      <c r="B64" s="288">
        <v>16741</v>
      </c>
      <c r="C64" s="289" t="s">
        <v>2001</v>
      </c>
      <c r="D64" s="290" t="s">
        <v>3318</v>
      </c>
      <c r="E64" s="290">
        <v>1</v>
      </c>
      <c r="F64" s="80" t="s">
        <v>3353</v>
      </c>
      <c r="G64" s="80" t="str">
        <f t="shared" si="22"/>
        <v>SIN INFO</v>
      </c>
      <c r="H64" s="80" t="str">
        <f t="shared" si="23"/>
        <v>SIN INFO</v>
      </c>
      <c r="I64" s="291">
        <v>39692.33</v>
      </c>
      <c r="J64" s="291">
        <f t="shared" si="24"/>
        <v>39692.33</v>
      </c>
      <c r="K64" s="291">
        <f t="shared" si="25"/>
        <v>46043.102800000001</v>
      </c>
      <c r="L64" s="291">
        <f t="shared" si="26"/>
        <v>34532.327100000002</v>
      </c>
      <c r="M64" s="291">
        <f t="shared" si="26"/>
        <v>32805.710745000004</v>
      </c>
      <c r="N64" s="291">
        <f t="shared" si="26"/>
        <v>31165.425207750002</v>
      </c>
      <c r="O64" s="291">
        <f t="shared" si="27"/>
        <v>39692.33</v>
      </c>
      <c r="P64" s="291">
        <f t="shared" si="27"/>
        <v>39692.33</v>
      </c>
      <c r="Q64" s="330" t="str" cm="1">
        <f t="array" ref="Q64">IFERROR(_xlfn.IFS(O64&gt;P64,"CAMBIÓ"),"")</f>
        <v/>
      </c>
    </row>
    <row r="65" spans="1:17" x14ac:dyDescent="0.25">
      <c r="A65" s="330">
        <v>58</v>
      </c>
      <c r="B65" s="142" t="s">
        <v>2211</v>
      </c>
      <c r="C65" s="120"/>
      <c r="D65" s="120"/>
      <c r="E65" s="120"/>
      <c r="F65" s="120"/>
      <c r="G65" s="226"/>
      <c r="H65" s="226"/>
      <c r="I65" s="292"/>
      <c r="J65" s="292"/>
      <c r="K65" s="293"/>
      <c r="L65" s="293"/>
      <c r="M65" s="293"/>
      <c r="N65" s="293"/>
      <c r="O65" s="293"/>
      <c r="P65" s="293"/>
      <c r="Q65" s="330" t="str" cm="1">
        <f t="array" ref="Q65">IFERROR(_xlfn.IFS(O65&gt;P65,"CAMBIÓ"),"")</f>
        <v/>
      </c>
    </row>
    <row r="66" spans="1:17" x14ac:dyDescent="0.25">
      <c r="A66" s="330">
        <v>59</v>
      </c>
      <c r="B66" s="78" t="s">
        <v>3330</v>
      </c>
      <c r="C66" s="341"/>
      <c r="D66" s="340"/>
      <c r="E66" s="340"/>
      <c r="F66" s="340"/>
      <c r="G66" s="84"/>
      <c r="H66" s="84"/>
      <c r="I66" s="294"/>
      <c r="J66" s="294"/>
      <c r="K66" s="295"/>
      <c r="L66" s="295"/>
      <c r="M66" s="295"/>
      <c r="N66" s="295"/>
      <c r="O66" s="295"/>
      <c r="P66" s="295"/>
      <c r="Q66" s="330" t="str" cm="1">
        <f t="array" ref="Q66">IFERROR(_xlfn.IFS(O66&gt;P66,"CAMBIÓ"),"")</f>
        <v/>
      </c>
    </row>
    <row r="67" spans="1:17" x14ac:dyDescent="0.25">
      <c r="A67" s="330">
        <v>60</v>
      </c>
      <c r="B67" s="47" t="s">
        <v>3331</v>
      </c>
      <c r="C67" s="48"/>
      <c r="D67" s="339"/>
      <c r="E67" s="339"/>
      <c r="F67" s="339"/>
      <c r="G67" s="85"/>
      <c r="H67" s="85"/>
      <c r="I67" s="280"/>
      <c r="J67" s="280"/>
      <c r="K67" s="296"/>
      <c r="L67" s="296"/>
      <c r="M67" s="296"/>
      <c r="N67" s="296"/>
      <c r="O67" s="296"/>
      <c r="P67" s="296"/>
      <c r="Q67" s="330" t="str" cm="1">
        <f t="array" ref="Q67">IFERROR(_xlfn.IFS(O67&gt;P67,"CAMBIÓ"),"")</f>
        <v/>
      </c>
    </row>
    <row r="68" spans="1:17" x14ac:dyDescent="0.25">
      <c r="A68" s="330">
        <v>61</v>
      </c>
      <c r="B68" s="49">
        <v>16929</v>
      </c>
      <c r="C68" s="50" t="s">
        <v>2103</v>
      </c>
      <c r="D68" s="51" t="s">
        <v>3312</v>
      </c>
      <c r="E68" s="51">
        <v>15</v>
      </c>
      <c r="F68" s="51" t="s">
        <v>3358</v>
      </c>
      <c r="G68" s="52">
        <f>IFERROR(VLOOKUP(C68,BASEINV01,3,FALSE),"SIN INFO")</f>
        <v>23</v>
      </c>
      <c r="H68" s="51">
        <f>IFERROR(VLOOKUP(B68,BASEINV01,3,FALSE),"SIN INFO")</f>
        <v>-17</v>
      </c>
      <c r="I68" s="121">
        <v>190.33</v>
      </c>
      <c r="J68" s="121">
        <f>IFERROR(VLOOKUP(C68,BASEDESCT02,4,FALSE),I68)</f>
        <v>161.78050000000002</v>
      </c>
      <c r="K68" s="243">
        <f>J68*1.16</f>
        <v>187.66538</v>
      </c>
      <c r="L68" s="243">
        <f t="shared" ref="L68:N71" si="28">K68*(1-L$7)</f>
        <v>140.74903499999999</v>
      </c>
      <c r="M68" s="243">
        <f t="shared" si="28"/>
        <v>133.71158324999999</v>
      </c>
      <c r="N68" s="243">
        <f t="shared" si="28"/>
        <v>127.02600408749998</v>
      </c>
      <c r="O68" s="243">
        <f t="shared" ref="O68:P71" si="29">I68*$E68</f>
        <v>2854.9500000000003</v>
      </c>
      <c r="P68" s="243">
        <f t="shared" si="29"/>
        <v>2426.7075000000004</v>
      </c>
      <c r="Q68" s="330" t="str" cm="1">
        <f t="array" ref="Q68">IFERROR(_xlfn.IFS(O68&gt;P68,"CAMBIÓ"),"")</f>
        <v>CAMBIÓ</v>
      </c>
    </row>
    <row r="69" spans="1:17" x14ac:dyDescent="0.25">
      <c r="A69" s="330">
        <v>62</v>
      </c>
      <c r="B69" s="49">
        <v>16320</v>
      </c>
      <c r="C69" s="50" t="s">
        <v>1853</v>
      </c>
      <c r="D69" s="51" t="s">
        <v>3324</v>
      </c>
      <c r="E69" s="51">
        <v>4</v>
      </c>
      <c r="F69" s="51" t="s">
        <v>3586</v>
      </c>
      <c r="G69" s="52">
        <f>IFERROR(VLOOKUP(C69,BASEINV01,3,FALSE),"SIN INFO")</f>
        <v>20</v>
      </c>
      <c r="H69" s="51" t="str">
        <f>IFERROR(VLOOKUP(B69,BASEINV01,3,FALSE),"SIN INFO")</f>
        <v>SIN INFO</v>
      </c>
      <c r="I69" s="121">
        <v>925.84</v>
      </c>
      <c r="J69" s="121">
        <f>IFERROR(VLOOKUP(C69,BASEDESCT02,4,FALSE),I69)</f>
        <v>786.96400000000006</v>
      </c>
      <c r="K69" s="243">
        <f>J69*1.16</f>
        <v>912.87824000000001</v>
      </c>
      <c r="L69" s="243">
        <f t="shared" si="28"/>
        <v>684.65868</v>
      </c>
      <c r="M69" s="243">
        <f t="shared" si="28"/>
        <v>650.425746</v>
      </c>
      <c r="N69" s="243">
        <f t="shared" si="28"/>
        <v>617.90445869999996</v>
      </c>
      <c r="O69" s="243">
        <f t="shared" si="29"/>
        <v>3703.36</v>
      </c>
      <c r="P69" s="243">
        <f t="shared" si="29"/>
        <v>3147.8560000000002</v>
      </c>
      <c r="Q69" s="330" t="str" cm="1">
        <f t="array" ref="Q69">IFERROR(_xlfn.IFS(O69&gt;P69,"CAMBIÓ"),"")</f>
        <v>CAMBIÓ</v>
      </c>
    </row>
    <row r="70" spans="1:17" ht="15.75" thickBot="1" x14ac:dyDescent="0.3">
      <c r="A70" s="330">
        <v>63</v>
      </c>
      <c r="B70" s="55">
        <v>16739</v>
      </c>
      <c r="C70" s="56" t="s">
        <v>1997</v>
      </c>
      <c r="D70" s="57" t="s">
        <v>3318</v>
      </c>
      <c r="E70" s="57">
        <v>1</v>
      </c>
      <c r="F70" s="57" t="s">
        <v>3359</v>
      </c>
      <c r="G70" s="57" t="str">
        <f>IFERROR(VLOOKUP(C70,BASEINV01,3,FALSE),"SIN INFO")</f>
        <v>SIN INFO</v>
      </c>
      <c r="H70" s="57" t="str">
        <f>IFERROR(VLOOKUP(B70,BASEINV01,3,FALSE),"SIN INFO")</f>
        <v>SIN INFO</v>
      </c>
      <c r="I70" s="122">
        <v>39912.35</v>
      </c>
      <c r="J70" s="122">
        <f>IFERROR(VLOOKUP(C70,BASEDESCT02,4,FALSE),I70)</f>
        <v>33925.497499999998</v>
      </c>
      <c r="K70" s="244">
        <f>J70*1.16</f>
        <v>39353.577099999995</v>
      </c>
      <c r="L70" s="244">
        <f t="shared" si="28"/>
        <v>29515.182824999996</v>
      </c>
      <c r="M70" s="244">
        <f t="shared" si="28"/>
        <v>28039.423683749996</v>
      </c>
      <c r="N70" s="244">
        <f t="shared" si="28"/>
        <v>26637.452499562496</v>
      </c>
      <c r="O70" s="244">
        <f t="shared" si="29"/>
        <v>39912.35</v>
      </c>
      <c r="P70" s="244">
        <f t="shared" si="29"/>
        <v>33925.497499999998</v>
      </c>
      <c r="Q70" s="330" t="str" cm="1">
        <f t="array" ref="Q70">IFERROR(_xlfn.IFS(O70&gt;P70,"CAMBIÓ"),"")</f>
        <v>CAMBIÓ</v>
      </c>
    </row>
    <row r="71" spans="1:17" x14ac:dyDescent="0.25">
      <c r="A71" s="330">
        <v>64</v>
      </c>
      <c r="B71" s="49">
        <v>16930</v>
      </c>
      <c r="C71" s="50" t="s">
        <v>2105</v>
      </c>
      <c r="D71" s="51" t="s">
        <v>3312</v>
      </c>
      <c r="E71" s="51">
        <v>15</v>
      </c>
      <c r="F71" s="51" t="s">
        <v>3360</v>
      </c>
      <c r="G71" s="51">
        <f>IFERROR(VLOOKUP(C71,BASEINV01,3,FALSE),"SIN INFO")</f>
        <v>40</v>
      </c>
      <c r="H71" s="51">
        <f>IFERROR(VLOOKUP(B71,BASEINV01,3,FALSE),"SIN INFO")</f>
        <v>-10</v>
      </c>
      <c r="I71" s="121">
        <v>187.47</v>
      </c>
      <c r="J71" s="121">
        <f>IFERROR(VLOOKUP(C71,BASEDESCT02,4,FALSE),I71)</f>
        <v>187.47</v>
      </c>
      <c r="K71" s="243">
        <f>J71*1.16</f>
        <v>217.46519999999998</v>
      </c>
      <c r="L71" s="243">
        <f t="shared" si="28"/>
        <v>163.09889999999999</v>
      </c>
      <c r="M71" s="243">
        <f t="shared" si="28"/>
        <v>154.94395499999999</v>
      </c>
      <c r="N71" s="243">
        <f t="shared" si="28"/>
        <v>147.19675724999999</v>
      </c>
      <c r="O71" s="243">
        <f t="shared" si="29"/>
        <v>2812.05</v>
      </c>
      <c r="P71" s="243">
        <f t="shared" si="29"/>
        <v>2812.05</v>
      </c>
      <c r="Q71" s="330" t="str" cm="1">
        <f t="array" ref="Q71">IFERROR(_xlfn.IFS(O71&gt;P71,"CAMBIÓ"),"")</f>
        <v/>
      </c>
    </row>
    <row r="72" spans="1:17" x14ac:dyDescent="0.25">
      <c r="A72" s="330">
        <v>65</v>
      </c>
      <c r="B72" s="47" t="s">
        <v>3361</v>
      </c>
      <c r="C72" s="48"/>
      <c r="D72" s="48"/>
      <c r="E72" s="48"/>
      <c r="F72" s="48"/>
      <c r="G72" s="85"/>
      <c r="H72" s="85"/>
      <c r="I72" s="281"/>
      <c r="J72" s="281"/>
      <c r="K72" s="282"/>
      <c r="L72" s="282"/>
      <c r="M72" s="282"/>
      <c r="N72" s="282"/>
      <c r="O72" s="282"/>
      <c r="P72" s="282"/>
      <c r="Q72" s="330" t="str" cm="1">
        <f t="array" ref="Q72">IFERROR(_xlfn.IFS(O72&gt;P72,"CAMBIÓ"),"")</f>
        <v/>
      </c>
    </row>
    <row r="73" spans="1:17" x14ac:dyDescent="0.25">
      <c r="A73" s="330">
        <v>66</v>
      </c>
      <c r="B73" s="49">
        <v>16412</v>
      </c>
      <c r="C73" s="50" t="s">
        <v>1879</v>
      </c>
      <c r="D73" s="51" t="s">
        <v>3362</v>
      </c>
      <c r="E73" s="51">
        <v>6</v>
      </c>
      <c r="F73" s="51" t="s">
        <v>3363</v>
      </c>
      <c r="G73" s="51">
        <f>IFERROR(VLOOKUP(C73,BASEINV01,3,FALSE),"SIN INFO")</f>
        <v>403</v>
      </c>
      <c r="H73" s="51">
        <f>IFERROR(VLOOKUP(B73,BASEINV01,3,FALSE),"SIN INFO")</f>
        <v>-328</v>
      </c>
      <c r="I73" s="121">
        <v>34.07</v>
      </c>
      <c r="J73" s="121">
        <f>IFERROR(VLOOKUP(C73,BASEDESCT02,4,FALSE),I73)</f>
        <v>34.07</v>
      </c>
      <c r="K73" s="243">
        <f>J73*1.16</f>
        <v>39.5212</v>
      </c>
      <c r="L73" s="243">
        <f t="shared" ref="L73:N74" si="30">K73*(1-L$7)</f>
        <v>29.640900000000002</v>
      </c>
      <c r="M73" s="243">
        <f t="shared" si="30"/>
        <v>28.158854999999999</v>
      </c>
      <c r="N73" s="243">
        <f t="shared" si="30"/>
        <v>26.750912249999999</v>
      </c>
      <c r="O73" s="243">
        <f>I73*$E73</f>
        <v>204.42000000000002</v>
      </c>
      <c r="P73" s="243">
        <f>J73*$E73</f>
        <v>204.42000000000002</v>
      </c>
      <c r="Q73" s="330" t="str" cm="1">
        <f t="array" ref="Q73">IFERROR(_xlfn.IFS(O73&gt;P73,"CAMBIÓ"),"")</f>
        <v/>
      </c>
    </row>
    <row r="74" spans="1:17" x14ac:dyDescent="0.25">
      <c r="A74" s="330">
        <v>67</v>
      </c>
      <c r="B74" s="49">
        <v>16939</v>
      </c>
      <c r="C74" s="50" t="s">
        <v>2123</v>
      </c>
      <c r="D74" s="51" t="s">
        <v>3312</v>
      </c>
      <c r="E74" s="51">
        <v>15</v>
      </c>
      <c r="F74" s="51" t="s">
        <v>3363</v>
      </c>
      <c r="G74" s="51">
        <f>IFERROR(VLOOKUP(C74,BASEINV01,3,FALSE),"SIN INFO")</f>
        <v>99</v>
      </c>
      <c r="H74" s="51">
        <f>IFERROR(VLOOKUP(B74,BASEINV01,3,FALSE),"SIN INFO")</f>
        <v>-65</v>
      </c>
      <c r="I74" s="121">
        <v>113.39</v>
      </c>
      <c r="J74" s="121">
        <f>IFERROR(VLOOKUP(C74,BASEDESCT02,4,FALSE),I74)</f>
        <v>113.39</v>
      </c>
      <c r="K74" s="243">
        <f>J74*1.16</f>
        <v>131.5324</v>
      </c>
      <c r="L74" s="243">
        <f t="shared" si="30"/>
        <v>98.649299999999997</v>
      </c>
      <c r="M74" s="243">
        <f t="shared" si="30"/>
        <v>93.716834999999989</v>
      </c>
      <c r="N74" s="243">
        <f t="shared" si="30"/>
        <v>89.03099324999998</v>
      </c>
      <c r="O74" s="243">
        <f>I74*$E74</f>
        <v>1700.85</v>
      </c>
      <c r="P74" s="243">
        <f>J74*$E74</f>
        <v>1700.85</v>
      </c>
      <c r="Q74" s="330" t="str" cm="1">
        <f t="array" ref="Q74">IFERROR(_xlfn.IFS(O74&gt;P74,"CAMBIÓ"),"")</f>
        <v/>
      </c>
    </row>
    <row r="75" spans="1:17" x14ac:dyDescent="0.25">
      <c r="A75" s="330">
        <v>68</v>
      </c>
      <c r="B75" s="47" t="s">
        <v>3364</v>
      </c>
      <c r="C75" s="48"/>
      <c r="D75" s="48"/>
      <c r="E75" s="48"/>
      <c r="F75" s="48"/>
      <c r="G75" s="85"/>
      <c r="H75" s="85"/>
      <c r="I75" s="281"/>
      <c r="J75" s="281"/>
      <c r="K75" s="282"/>
      <c r="L75" s="282"/>
      <c r="M75" s="282"/>
      <c r="N75" s="282"/>
      <c r="O75" s="282"/>
      <c r="P75" s="282"/>
      <c r="Q75" s="330" t="str" cm="1">
        <f t="array" ref="Q75">IFERROR(_xlfn.IFS(O75&gt;P75,"CAMBIÓ"),"")</f>
        <v/>
      </c>
    </row>
    <row r="76" spans="1:17" ht="15.75" thickBot="1" x14ac:dyDescent="0.3">
      <c r="A76" s="330">
        <v>69</v>
      </c>
      <c r="B76" s="55">
        <v>16940</v>
      </c>
      <c r="C76" s="56" t="s">
        <v>2125</v>
      </c>
      <c r="D76" s="57" t="s">
        <v>3312</v>
      </c>
      <c r="E76" s="57">
        <v>15</v>
      </c>
      <c r="F76" s="57" t="s">
        <v>3365</v>
      </c>
      <c r="G76" s="57">
        <f t="shared" ref="G76:G82" si="31">IFERROR(VLOOKUP(C76,BASEINV01,3,FALSE),"SIN INFO")</f>
        <v>16</v>
      </c>
      <c r="H76" s="57">
        <f t="shared" ref="H76:H82" si="32">IFERROR(VLOOKUP(B76,BASEINV01,3,FALSE),"SIN INFO")</f>
        <v>-2</v>
      </c>
      <c r="I76" s="122">
        <v>113</v>
      </c>
      <c r="J76" s="122">
        <f t="shared" ref="J76:J82" si="33">IFERROR(VLOOKUP(C76,BASEDESCT02,4,FALSE),I76)</f>
        <v>96.05</v>
      </c>
      <c r="K76" s="244">
        <f t="shared" ref="K76:K82" si="34">J76*1.16</f>
        <v>111.41799999999999</v>
      </c>
      <c r="L76" s="244">
        <f t="shared" ref="L76:N82" si="35">K76*(1-L$7)</f>
        <v>83.563499999999991</v>
      </c>
      <c r="M76" s="244">
        <f t="shared" si="35"/>
        <v>79.38532499999998</v>
      </c>
      <c r="N76" s="244">
        <f t="shared" si="35"/>
        <v>75.416058749999976</v>
      </c>
      <c r="O76" s="244">
        <f t="shared" ref="O76:P82" si="36">I76*$E76</f>
        <v>1695</v>
      </c>
      <c r="P76" s="244">
        <f t="shared" si="36"/>
        <v>1440.75</v>
      </c>
      <c r="Q76" s="330" t="str" cm="1">
        <f t="array" ref="Q76">IFERROR(_xlfn.IFS(O76&gt;P76,"CAMBIÓ"),"")</f>
        <v>CAMBIÓ</v>
      </c>
    </row>
    <row r="77" spans="1:17" ht="15.75" thickBot="1" x14ac:dyDescent="0.3">
      <c r="A77" s="330">
        <v>70</v>
      </c>
      <c r="B77" s="55">
        <v>16941</v>
      </c>
      <c r="C77" s="56" t="s">
        <v>2127</v>
      </c>
      <c r="D77" s="57" t="s">
        <v>3312</v>
      </c>
      <c r="E77" s="57">
        <v>15</v>
      </c>
      <c r="F77" s="57" t="s">
        <v>3366</v>
      </c>
      <c r="G77" s="57">
        <f t="shared" si="31"/>
        <v>19</v>
      </c>
      <c r="H77" s="57">
        <f t="shared" si="32"/>
        <v>-1</v>
      </c>
      <c r="I77" s="122">
        <v>135.61000000000001</v>
      </c>
      <c r="J77" s="122">
        <f t="shared" si="33"/>
        <v>115.2685</v>
      </c>
      <c r="K77" s="244">
        <f t="shared" si="34"/>
        <v>133.71145999999999</v>
      </c>
      <c r="L77" s="244">
        <f t="shared" si="35"/>
        <v>100.28359499999999</v>
      </c>
      <c r="M77" s="244">
        <f t="shared" si="35"/>
        <v>95.26941524999998</v>
      </c>
      <c r="N77" s="244">
        <f t="shared" si="35"/>
        <v>90.505944487499974</v>
      </c>
      <c r="O77" s="244">
        <f t="shared" si="36"/>
        <v>2034.15</v>
      </c>
      <c r="P77" s="244">
        <f t="shared" si="36"/>
        <v>1729.0275000000001</v>
      </c>
      <c r="Q77" s="330" t="str" cm="1">
        <f t="array" ref="Q77">IFERROR(_xlfn.IFS(O77&gt;P77,"CAMBIÓ"),"")</f>
        <v>CAMBIÓ</v>
      </c>
    </row>
    <row r="78" spans="1:17" ht="15.75" thickBot="1" x14ac:dyDescent="0.3">
      <c r="A78" s="330">
        <v>71</v>
      </c>
      <c r="B78" s="55">
        <v>16943</v>
      </c>
      <c r="C78" s="56" t="s">
        <v>2131</v>
      </c>
      <c r="D78" s="57" t="s">
        <v>3312</v>
      </c>
      <c r="E78" s="57">
        <v>15</v>
      </c>
      <c r="F78" s="57" t="s">
        <v>3367</v>
      </c>
      <c r="G78" s="57">
        <f t="shared" si="31"/>
        <v>29</v>
      </c>
      <c r="H78" s="57">
        <f t="shared" si="32"/>
        <v>-7</v>
      </c>
      <c r="I78" s="122">
        <v>110.52</v>
      </c>
      <c r="J78" s="122">
        <f t="shared" si="33"/>
        <v>93.941999999999993</v>
      </c>
      <c r="K78" s="244">
        <f t="shared" si="34"/>
        <v>108.97271999999998</v>
      </c>
      <c r="L78" s="244">
        <f t="shared" si="35"/>
        <v>81.729539999999986</v>
      </c>
      <c r="M78" s="244">
        <f t="shared" si="35"/>
        <v>77.643062999999984</v>
      </c>
      <c r="N78" s="244">
        <f t="shared" si="35"/>
        <v>73.760909849999976</v>
      </c>
      <c r="O78" s="244">
        <f t="shared" si="36"/>
        <v>1657.8</v>
      </c>
      <c r="P78" s="244">
        <f t="shared" si="36"/>
        <v>1409.1299999999999</v>
      </c>
      <c r="Q78" s="330" t="str" cm="1">
        <f t="array" ref="Q78">IFERROR(_xlfn.IFS(O78&gt;P78,"CAMBIÓ"),"")</f>
        <v>CAMBIÓ</v>
      </c>
    </row>
    <row r="79" spans="1:17" ht="15.75" thickBot="1" x14ac:dyDescent="0.3">
      <c r="A79" s="330">
        <v>72</v>
      </c>
      <c r="B79" s="55">
        <v>16944</v>
      </c>
      <c r="C79" s="56" t="s">
        <v>2133</v>
      </c>
      <c r="D79" s="57" t="s">
        <v>3312</v>
      </c>
      <c r="E79" s="57">
        <v>15</v>
      </c>
      <c r="F79" s="57" t="s">
        <v>3368</v>
      </c>
      <c r="G79" s="57">
        <f t="shared" si="31"/>
        <v>19</v>
      </c>
      <c r="H79" s="57">
        <f t="shared" si="32"/>
        <v>-4</v>
      </c>
      <c r="I79" s="122">
        <v>107.4</v>
      </c>
      <c r="J79" s="122">
        <f t="shared" si="33"/>
        <v>91.29</v>
      </c>
      <c r="K79" s="244">
        <f t="shared" si="34"/>
        <v>105.8964</v>
      </c>
      <c r="L79" s="244">
        <f t="shared" si="35"/>
        <v>79.422300000000007</v>
      </c>
      <c r="M79" s="244">
        <f t="shared" si="35"/>
        <v>75.451185000000009</v>
      </c>
      <c r="N79" s="244">
        <f t="shared" si="35"/>
        <v>71.678625750000009</v>
      </c>
      <c r="O79" s="244">
        <f t="shared" si="36"/>
        <v>1611</v>
      </c>
      <c r="P79" s="244">
        <f t="shared" si="36"/>
        <v>1369.3500000000001</v>
      </c>
      <c r="Q79" s="330" t="str" cm="1">
        <f t="array" ref="Q79">IFERROR(_xlfn.IFS(O79&gt;P79,"CAMBIÓ"),"")</f>
        <v>CAMBIÓ</v>
      </c>
    </row>
    <row r="80" spans="1:17" x14ac:dyDescent="0.25">
      <c r="A80" s="330">
        <v>73</v>
      </c>
      <c r="B80" s="49">
        <v>16942</v>
      </c>
      <c r="C80" s="50" t="s">
        <v>2129</v>
      </c>
      <c r="D80" s="51" t="s">
        <v>3312</v>
      </c>
      <c r="E80" s="51">
        <v>15</v>
      </c>
      <c r="F80" s="51" t="s">
        <v>3369</v>
      </c>
      <c r="G80" s="51">
        <f t="shared" si="31"/>
        <v>113</v>
      </c>
      <c r="H80" s="51">
        <f t="shared" si="32"/>
        <v>-123</v>
      </c>
      <c r="I80" s="121">
        <v>121.6</v>
      </c>
      <c r="J80" s="121">
        <f t="shared" si="33"/>
        <v>103.36</v>
      </c>
      <c r="K80" s="243">
        <f t="shared" si="34"/>
        <v>119.8976</v>
      </c>
      <c r="L80" s="243">
        <f t="shared" si="35"/>
        <v>89.923199999999994</v>
      </c>
      <c r="M80" s="243">
        <f t="shared" si="35"/>
        <v>85.427039999999991</v>
      </c>
      <c r="N80" s="243">
        <f t="shared" si="35"/>
        <v>81.155687999999984</v>
      </c>
      <c r="O80" s="243">
        <f t="shared" si="36"/>
        <v>1824</v>
      </c>
      <c r="P80" s="243">
        <f t="shared" si="36"/>
        <v>1550.4</v>
      </c>
      <c r="Q80" s="330" t="str" cm="1">
        <f t="array" ref="Q80">IFERROR(_xlfn.IFS(O80&gt;P80,"CAMBIÓ"),"")</f>
        <v>CAMBIÓ</v>
      </c>
    </row>
    <row r="81" spans="1:17" x14ac:dyDescent="0.25">
      <c r="A81" s="330">
        <v>74</v>
      </c>
      <c r="B81" s="49">
        <v>16945</v>
      </c>
      <c r="C81" s="50" t="s">
        <v>2135</v>
      </c>
      <c r="D81" s="51" t="s">
        <v>3312</v>
      </c>
      <c r="E81" s="51">
        <v>15</v>
      </c>
      <c r="F81" s="51" t="s">
        <v>3370</v>
      </c>
      <c r="G81" s="51" t="str">
        <f t="shared" si="31"/>
        <v>SIN INFO</v>
      </c>
      <c r="H81" s="51">
        <f t="shared" si="32"/>
        <v>8</v>
      </c>
      <c r="I81" s="121">
        <v>123.49</v>
      </c>
      <c r="J81" s="121">
        <f t="shared" si="33"/>
        <v>104.9665</v>
      </c>
      <c r="K81" s="243">
        <f t="shared" si="34"/>
        <v>121.76113999999998</v>
      </c>
      <c r="L81" s="243">
        <f t="shared" si="35"/>
        <v>91.320854999999995</v>
      </c>
      <c r="M81" s="243">
        <f t="shared" si="35"/>
        <v>86.754812249999986</v>
      </c>
      <c r="N81" s="243">
        <f t="shared" si="35"/>
        <v>82.417071637499987</v>
      </c>
      <c r="O81" s="243">
        <f t="shared" si="36"/>
        <v>1852.35</v>
      </c>
      <c r="P81" s="243">
        <f t="shared" si="36"/>
        <v>1574.4974999999999</v>
      </c>
      <c r="Q81" s="330" t="str" cm="1">
        <f t="array" ref="Q81">IFERROR(_xlfn.IFS(O81&gt;P81,"CAMBIÓ"),"")</f>
        <v>CAMBIÓ</v>
      </c>
    </row>
    <row r="82" spans="1:17" x14ac:dyDescent="0.25">
      <c r="A82" s="330">
        <v>75</v>
      </c>
      <c r="B82" s="49">
        <v>16119</v>
      </c>
      <c r="C82" s="50" t="s">
        <v>1764</v>
      </c>
      <c r="D82" s="51" t="s">
        <v>3314</v>
      </c>
      <c r="E82" s="51">
        <v>1</v>
      </c>
      <c r="F82" s="51" t="s">
        <v>3371</v>
      </c>
      <c r="G82" s="51" t="str">
        <f t="shared" si="31"/>
        <v>SIN INFO</v>
      </c>
      <c r="H82" s="51">
        <f t="shared" si="32"/>
        <v>5</v>
      </c>
      <c r="I82" s="121">
        <v>2127.5700000000002</v>
      </c>
      <c r="J82" s="121">
        <f t="shared" si="33"/>
        <v>2127.5700000000002</v>
      </c>
      <c r="K82" s="243">
        <f t="shared" si="34"/>
        <v>2467.9812000000002</v>
      </c>
      <c r="L82" s="243">
        <f t="shared" si="35"/>
        <v>1850.9859000000001</v>
      </c>
      <c r="M82" s="243">
        <f t="shared" si="35"/>
        <v>1758.4366050000001</v>
      </c>
      <c r="N82" s="243">
        <f t="shared" si="35"/>
        <v>1670.51477475</v>
      </c>
      <c r="O82" s="243">
        <f t="shared" si="36"/>
        <v>2127.5700000000002</v>
      </c>
      <c r="P82" s="243">
        <f t="shared" si="36"/>
        <v>2127.5700000000002</v>
      </c>
      <c r="Q82" s="330" t="str" cm="1">
        <f t="array" ref="Q82">IFERROR(_xlfn.IFS(O82&gt;P82,"CAMBIÓ"),"")</f>
        <v/>
      </c>
    </row>
    <row r="83" spans="1:17" x14ac:dyDescent="0.25">
      <c r="A83" s="330">
        <v>76</v>
      </c>
      <c r="B83" s="78" t="s">
        <v>3372</v>
      </c>
      <c r="C83" s="341"/>
      <c r="D83" s="340"/>
      <c r="E83" s="340"/>
      <c r="F83" s="340"/>
      <c r="G83" s="84"/>
      <c r="H83" s="84"/>
      <c r="I83" s="283"/>
      <c r="J83" s="283"/>
      <c r="K83" s="284"/>
      <c r="L83" s="284"/>
      <c r="M83" s="284"/>
      <c r="N83" s="284"/>
      <c r="O83" s="284"/>
      <c r="P83" s="284"/>
      <c r="Q83" s="330" t="str" cm="1">
        <f t="array" ref="Q83">IFERROR(_xlfn.IFS(O83&gt;P83,"CAMBIÓ"),"")</f>
        <v/>
      </c>
    </row>
    <row r="84" spans="1:17" x14ac:dyDescent="0.25">
      <c r="A84" s="330">
        <v>77</v>
      </c>
      <c r="B84" s="47" t="s">
        <v>3373</v>
      </c>
      <c r="C84" s="48"/>
      <c r="D84" s="48"/>
      <c r="E84" s="48"/>
      <c r="F84" s="48"/>
      <c r="G84" s="85"/>
      <c r="H84" s="85"/>
      <c r="I84" s="281"/>
      <c r="J84" s="281"/>
      <c r="K84" s="282"/>
      <c r="L84" s="282"/>
      <c r="M84" s="282"/>
      <c r="N84" s="282"/>
      <c r="O84" s="282"/>
      <c r="P84" s="282"/>
      <c r="Q84" s="330" t="str" cm="1">
        <f t="array" ref="Q84">IFERROR(_xlfn.IFS(O84&gt;P84,"CAMBIÓ"),"")</f>
        <v/>
      </c>
    </row>
    <row r="85" spans="1:17" x14ac:dyDescent="0.25">
      <c r="A85" s="330">
        <v>78</v>
      </c>
      <c r="B85" s="49">
        <v>16953</v>
      </c>
      <c r="C85" s="50" t="s">
        <v>2139</v>
      </c>
      <c r="D85" s="51" t="s">
        <v>3312</v>
      </c>
      <c r="E85" s="51">
        <v>15</v>
      </c>
      <c r="F85" s="51" t="s">
        <v>3587</v>
      </c>
      <c r="G85" s="51" t="str">
        <f>IFERROR(VLOOKUP(C85,BASEINV01,3,FALSE),"SIN INFO")</f>
        <v>SIN INFO</v>
      </c>
      <c r="H85" s="51" t="str">
        <f>IFERROR(VLOOKUP(B85,BASEINV01,3,FALSE),"SIN INFO")</f>
        <v>SIN INFO</v>
      </c>
      <c r="I85" s="121">
        <v>189.55</v>
      </c>
      <c r="J85" s="121">
        <f>IFERROR(VLOOKUP(C85,BASEDESCT02,4,FALSE),I85)</f>
        <v>161.11750000000001</v>
      </c>
      <c r="K85" s="243">
        <f>J85*1.16</f>
        <v>186.8963</v>
      </c>
      <c r="L85" s="243">
        <f t="shared" ref="L85:N86" si="37">K85*(1-L$7)</f>
        <v>140.172225</v>
      </c>
      <c r="M85" s="243">
        <f t="shared" si="37"/>
        <v>133.16361375</v>
      </c>
      <c r="N85" s="243">
        <f t="shared" si="37"/>
        <v>126.50543306249999</v>
      </c>
      <c r="O85" s="243">
        <f>I85*$E85</f>
        <v>2843.25</v>
      </c>
      <c r="P85" s="243">
        <f>J85*$E85</f>
        <v>2416.7625000000003</v>
      </c>
      <c r="Q85" s="330" t="str" cm="1">
        <f t="array" ref="Q85">IFERROR(_xlfn.IFS(O85&gt;P85,"CAMBIÓ"),"")</f>
        <v>CAMBIÓ</v>
      </c>
    </row>
    <row r="86" spans="1:17" x14ac:dyDescent="0.25">
      <c r="A86" s="330">
        <v>79</v>
      </c>
      <c r="B86" s="49">
        <v>16952</v>
      </c>
      <c r="C86" s="50" t="s">
        <v>2137</v>
      </c>
      <c r="D86" s="51" t="s">
        <v>3312</v>
      </c>
      <c r="E86" s="51">
        <v>15</v>
      </c>
      <c r="F86" s="51" t="s">
        <v>3374</v>
      </c>
      <c r="G86" s="51">
        <f>IFERROR(VLOOKUP(C86,BASEINV01,3,FALSE),"SIN INFO")</f>
        <v>123</v>
      </c>
      <c r="H86" s="51">
        <f>IFERROR(VLOOKUP(B86,BASEINV01,3,FALSE),"SIN INFO")</f>
        <v>-130</v>
      </c>
      <c r="I86" s="121">
        <v>138.18</v>
      </c>
      <c r="J86" s="121">
        <f>IFERROR(VLOOKUP(C86,BASEDESCT02,4,FALSE),I86)</f>
        <v>117.453</v>
      </c>
      <c r="K86" s="243">
        <f>J86*1.16</f>
        <v>136.24547999999999</v>
      </c>
      <c r="L86" s="243">
        <f t="shared" si="37"/>
        <v>102.18410999999999</v>
      </c>
      <c r="M86" s="243">
        <f t="shared" si="37"/>
        <v>97.074904499999988</v>
      </c>
      <c r="N86" s="243">
        <f t="shared" si="37"/>
        <v>92.221159274999991</v>
      </c>
      <c r="O86" s="243">
        <f>I86*$E86</f>
        <v>2072.7000000000003</v>
      </c>
      <c r="P86" s="243">
        <f>J86*$E86</f>
        <v>1761.7950000000001</v>
      </c>
      <c r="Q86" s="330" t="str" cm="1">
        <f t="array" ref="Q86">IFERROR(_xlfn.IFS(O86&gt;P86,"CAMBIÓ"),"")</f>
        <v>CAMBIÓ</v>
      </c>
    </row>
    <row r="87" spans="1:17" x14ac:dyDescent="0.25">
      <c r="A87" s="330">
        <v>80</v>
      </c>
      <c r="B87" s="47" t="s">
        <v>3375</v>
      </c>
      <c r="C87" s="48"/>
      <c r="D87" s="48"/>
      <c r="E87" s="48"/>
      <c r="F87" s="48"/>
      <c r="G87" s="85"/>
      <c r="H87" s="85"/>
      <c r="I87" s="281"/>
      <c r="J87" s="281"/>
      <c r="K87" s="282"/>
      <c r="L87" s="282"/>
      <c r="M87" s="282"/>
      <c r="N87" s="282"/>
      <c r="O87" s="282"/>
      <c r="P87" s="282"/>
      <c r="Q87" s="330" t="str" cm="1">
        <f t="array" ref="Q87">IFERROR(_xlfn.IFS(O87&gt;P87,"CAMBIÓ"),"")</f>
        <v/>
      </c>
    </row>
    <row r="88" spans="1:17" x14ac:dyDescent="0.25">
      <c r="A88" s="330">
        <v>81</v>
      </c>
      <c r="B88" s="49">
        <v>16137</v>
      </c>
      <c r="C88" s="50" t="s">
        <v>1781</v>
      </c>
      <c r="D88" s="51" t="s">
        <v>3313</v>
      </c>
      <c r="E88" s="51">
        <v>4</v>
      </c>
      <c r="F88" s="51" t="s">
        <v>3376</v>
      </c>
      <c r="G88" s="51">
        <f>IFERROR(VLOOKUP(C88,BASEINV01,3,FALSE),"SIN INFO")</f>
        <v>133</v>
      </c>
      <c r="H88" s="51" t="str">
        <f>IFERROR(VLOOKUP(B88,BASEINV01,3,FALSE),"SIN INFO")</f>
        <v>SIN INFO</v>
      </c>
      <c r="I88" s="121">
        <v>567.66999999999996</v>
      </c>
      <c r="J88" s="121">
        <f>IFERROR(VLOOKUP(C88,BASEDESCT02,4,FALSE),I88)</f>
        <v>567.66999999999996</v>
      </c>
      <c r="K88" s="243">
        <f>J88*1.16</f>
        <v>658.49719999999991</v>
      </c>
      <c r="L88" s="243">
        <f>K88*(1-L$7)</f>
        <v>493.87289999999996</v>
      </c>
      <c r="M88" s="243">
        <f>L88*(1-M$7)</f>
        <v>469.17925499999996</v>
      </c>
      <c r="N88" s="243">
        <f>M88*(1-N$7)</f>
        <v>445.72029224999994</v>
      </c>
      <c r="O88" s="243">
        <f>I88*$E88</f>
        <v>2270.6799999999998</v>
      </c>
      <c r="P88" s="243">
        <f>J88*$E88</f>
        <v>2270.6799999999998</v>
      </c>
      <c r="Q88" s="330" t="str" cm="1">
        <f t="array" ref="Q88">IFERROR(_xlfn.IFS(O88&gt;P88,"CAMBIÓ"),"")</f>
        <v/>
      </c>
    </row>
    <row r="89" spans="1:17" x14ac:dyDescent="0.25">
      <c r="A89" s="330">
        <v>82</v>
      </c>
      <c r="B89" s="123" t="s">
        <v>2276</v>
      </c>
      <c r="C89" s="342"/>
      <c r="D89" s="342"/>
      <c r="E89" s="342"/>
      <c r="F89" s="342"/>
      <c r="G89" s="350"/>
      <c r="H89" s="350"/>
      <c r="I89" s="297"/>
      <c r="J89" s="297"/>
      <c r="K89" s="298"/>
      <c r="L89" s="298"/>
      <c r="M89" s="298"/>
      <c r="N89" s="298"/>
      <c r="O89" s="298"/>
      <c r="P89" s="298"/>
      <c r="Q89" s="330" t="str" cm="1">
        <f t="array" ref="Q89">IFERROR(_xlfn.IFS(O89&gt;P89,"CAMBIÓ"),"")</f>
        <v/>
      </c>
    </row>
    <row r="90" spans="1:17" x14ac:dyDescent="0.25">
      <c r="A90" s="330">
        <v>83</v>
      </c>
      <c r="B90" s="78" t="s">
        <v>2277</v>
      </c>
      <c r="C90" s="341"/>
      <c r="D90" s="340"/>
      <c r="E90" s="340"/>
      <c r="F90" s="340"/>
      <c r="G90" s="84"/>
      <c r="H90" s="84"/>
      <c r="I90" s="283"/>
      <c r="J90" s="283"/>
      <c r="K90" s="284"/>
      <c r="L90" s="284"/>
      <c r="M90" s="284"/>
      <c r="N90" s="284"/>
      <c r="O90" s="284"/>
      <c r="P90" s="284"/>
      <c r="Q90" s="330" t="str" cm="1">
        <f t="array" ref="Q90">IFERROR(_xlfn.IFS(O90&gt;P90,"CAMBIÓ"),"")</f>
        <v/>
      </c>
    </row>
    <row r="91" spans="1:17" x14ac:dyDescent="0.25">
      <c r="A91" s="330">
        <v>84</v>
      </c>
      <c r="B91" s="47" t="s">
        <v>3377</v>
      </c>
      <c r="C91" s="48"/>
      <c r="D91" s="339"/>
      <c r="E91" s="339"/>
      <c r="F91" s="339"/>
      <c r="G91" s="85"/>
      <c r="H91" s="85"/>
      <c r="I91" s="281"/>
      <c r="J91" s="281"/>
      <c r="K91" s="282"/>
      <c r="L91" s="282"/>
      <c r="M91" s="282"/>
      <c r="N91" s="282"/>
      <c r="O91" s="282"/>
      <c r="P91" s="282"/>
      <c r="Q91" s="330" t="str" cm="1">
        <f t="array" ref="Q91">IFERROR(_xlfn.IFS(O91&gt;P91,"CAMBIÓ"),"")</f>
        <v/>
      </c>
    </row>
    <row r="92" spans="1:17" x14ac:dyDescent="0.25">
      <c r="A92" s="330">
        <v>85</v>
      </c>
      <c r="B92" s="49">
        <v>16267</v>
      </c>
      <c r="C92" s="50" t="s">
        <v>1816</v>
      </c>
      <c r="D92" s="51" t="s">
        <v>3313</v>
      </c>
      <c r="E92" s="51">
        <v>4</v>
      </c>
      <c r="F92" s="51" t="s">
        <v>3378</v>
      </c>
      <c r="G92" s="51">
        <f t="shared" ref="G92:G100" si="38">IFERROR(VLOOKUP(C92,BASEINV01,3,FALSE),"SIN INFO")</f>
        <v>81</v>
      </c>
      <c r="H92" s="51">
        <f t="shared" ref="H92:H100" si="39">IFERROR(VLOOKUP(B92,BASEINV01,3,FALSE),"SIN INFO")</f>
        <v>19</v>
      </c>
      <c r="I92" s="121">
        <v>349.58</v>
      </c>
      <c r="J92" s="121">
        <f t="shared" ref="J92:J100" si="40">IFERROR(VLOOKUP(C92,BASEDESCT02,4,FALSE),I92)</f>
        <v>297.14299999999997</v>
      </c>
      <c r="K92" s="243">
        <f t="shared" ref="K92:K100" si="41">J92*1.16</f>
        <v>344.68587999999994</v>
      </c>
      <c r="L92" s="243">
        <f t="shared" ref="L92:N100" si="42">K92*(1-L$7)</f>
        <v>258.51440999999994</v>
      </c>
      <c r="M92" s="243">
        <f t="shared" si="42"/>
        <v>245.58868949999993</v>
      </c>
      <c r="N92" s="243">
        <f t="shared" si="42"/>
        <v>233.30925502499991</v>
      </c>
      <c r="O92" s="243">
        <f t="shared" ref="O92:O100" si="43">I92*$E92</f>
        <v>1398.32</v>
      </c>
      <c r="P92" s="243">
        <f t="shared" ref="P92:P100" si="44">J92*$E92</f>
        <v>1188.5719999999999</v>
      </c>
      <c r="Q92" s="330" t="str" cm="1">
        <f t="array" ref="Q92">IFERROR(_xlfn.IFS(O92&gt;P92,"CAMBIÓ"),"")</f>
        <v>CAMBIÓ</v>
      </c>
    </row>
    <row r="93" spans="1:17" x14ac:dyDescent="0.25">
      <c r="A93" s="330">
        <v>86</v>
      </c>
      <c r="B93" s="49">
        <v>16318</v>
      </c>
      <c r="C93" s="50" t="s">
        <v>1849</v>
      </c>
      <c r="D93" s="51" t="s">
        <v>3324</v>
      </c>
      <c r="E93" s="51">
        <v>4</v>
      </c>
      <c r="F93" s="51" t="s">
        <v>3379</v>
      </c>
      <c r="G93" s="51">
        <f t="shared" si="38"/>
        <v>87</v>
      </c>
      <c r="H93" s="51">
        <f t="shared" si="39"/>
        <v>-85</v>
      </c>
      <c r="I93" s="121">
        <v>467.94</v>
      </c>
      <c r="J93" s="121">
        <f t="shared" si="40"/>
        <v>397.74899999999997</v>
      </c>
      <c r="K93" s="243">
        <f t="shared" si="41"/>
        <v>461.3888399999999</v>
      </c>
      <c r="L93" s="243">
        <f t="shared" si="42"/>
        <v>346.04162999999994</v>
      </c>
      <c r="M93" s="243">
        <f t="shared" si="42"/>
        <v>328.73954849999996</v>
      </c>
      <c r="N93" s="243">
        <f t="shared" si="42"/>
        <v>312.30257107499995</v>
      </c>
      <c r="O93" s="243">
        <f t="shared" si="43"/>
        <v>1871.76</v>
      </c>
      <c r="P93" s="243">
        <f t="shared" si="44"/>
        <v>1590.9959999999999</v>
      </c>
      <c r="Q93" s="330" t="str" cm="1">
        <f t="array" ref="Q93">IFERROR(_xlfn.IFS(O93&gt;P93,"CAMBIÓ"),"")</f>
        <v>CAMBIÓ</v>
      </c>
    </row>
    <row r="94" spans="1:17" x14ac:dyDescent="0.25">
      <c r="A94" s="330">
        <v>87</v>
      </c>
      <c r="B94" s="49">
        <v>16629</v>
      </c>
      <c r="C94" s="50" t="s">
        <v>1939</v>
      </c>
      <c r="D94" s="51" t="s">
        <v>3314</v>
      </c>
      <c r="E94" s="51">
        <v>1</v>
      </c>
      <c r="F94" s="51" t="s">
        <v>3380</v>
      </c>
      <c r="G94" s="51">
        <f t="shared" si="38"/>
        <v>2133</v>
      </c>
      <c r="H94" s="51">
        <f t="shared" si="39"/>
        <v>270</v>
      </c>
      <c r="I94" s="121">
        <v>1703.52</v>
      </c>
      <c r="J94" s="121">
        <f t="shared" si="40"/>
        <v>1447.992</v>
      </c>
      <c r="K94" s="243">
        <f t="shared" si="41"/>
        <v>1679.6707199999998</v>
      </c>
      <c r="L94" s="243">
        <f t="shared" si="42"/>
        <v>1259.7530399999998</v>
      </c>
      <c r="M94" s="243">
        <f t="shared" si="42"/>
        <v>1196.7653879999998</v>
      </c>
      <c r="N94" s="243">
        <f t="shared" si="42"/>
        <v>1136.9271185999999</v>
      </c>
      <c r="O94" s="243">
        <f t="shared" si="43"/>
        <v>1703.52</v>
      </c>
      <c r="P94" s="243">
        <f t="shared" si="44"/>
        <v>1447.992</v>
      </c>
      <c r="Q94" s="330" t="str" cm="1">
        <f t="array" ref="Q94">IFERROR(_xlfn.IFS(O94&gt;P94,"CAMBIÓ"),"")</f>
        <v>CAMBIÓ</v>
      </c>
    </row>
    <row r="95" spans="1:17" ht="15.75" thickBot="1" x14ac:dyDescent="0.3">
      <c r="A95" s="330">
        <v>88</v>
      </c>
      <c r="B95" s="55">
        <v>16745</v>
      </c>
      <c r="C95" s="56" t="s">
        <v>2005</v>
      </c>
      <c r="D95" s="57" t="s">
        <v>3318</v>
      </c>
      <c r="E95" s="57">
        <v>1</v>
      </c>
      <c r="F95" s="57" t="s">
        <v>3381</v>
      </c>
      <c r="G95" s="57">
        <f t="shared" si="38"/>
        <v>6</v>
      </c>
      <c r="H95" s="57">
        <f t="shared" si="39"/>
        <v>-7</v>
      </c>
      <c r="I95" s="122">
        <v>18032.59</v>
      </c>
      <c r="J95" s="122">
        <f t="shared" si="40"/>
        <v>15327.701499999999</v>
      </c>
      <c r="K95" s="244">
        <f t="shared" si="41"/>
        <v>17780.133739999997</v>
      </c>
      <c r="L95" s="244">
        <f t="shared" si="42"/>
        <v>13335.100304999998</v>
      </c>
      <c r="M95" s="244">
        <f t="shared" si="42"/>
        <v>12668.345289749997</v>
      </c>
      <c r="N95" s="244">
        <f t="shared" si="42"/>
        <v>12034.928025262498</v>
      </c>
      <c r="O95" s="244">
        <f t="shared" si="43"/>
        <v>18032.59</v>
      </c>
      <c r="P95" s="244">
        <f t="shared" si="44"/>
        <v>15327.701499999999</v>
      </c>
      <c r="Q95" s="330" t="str" cm="1">
        <f t="array" ref="Q95">IFERROR(_xlfn.IFS(O95&gt;P95,"CAMBIÓ"),"")</f>
        <v>CAMBIÓ</v>
      </c>
    </row>
    <row r="96" spans="1:17" x14ac:dyDescent="0.25">
      <c r="A96" s="330">
        <v>89</v>
      </c>
      <c r="B96" s="49">
        <v>16513</v>
      </c>
      <c r="C96" s="50" t="s">
        <v>1905</v>
      </c>
      <c r="D96" s="51" t="s">
        <v>3311</v>
      </c>
      <c r="E96" s="51">
        <v>16</v>
      </c>
      <c r="F96" s="51" t="s">
        <v>3382</v>
      </c>
      <c r="G96" s="51">
        <f t="shared" si="38"/>
        <v>176</v>
      </c>
      <c r="H96" s="51">
        <f t="shared" si="39"/>
        <v>-259</v>
      </c>
      <c r="I96" s="121">
        <v>83.83</v>
      </c>
      <c r="J96" s="121">
        <f t="shared" si="40"/>
        <v>71.255499999999998</v>
      </c>
      <c r="K96" s="243">
        <f t="shared" si="41"/>
        <v>82.656379999999999</v>
      </c>
      <c r="L96" s="243">
        <f t="shared" si="42"/>
        <v>61.992284999999995</v>
      </c>
      <c r="M96" s="243">
        <f t="shared" si="42"/>
        <v>58.892670749999994</v>
      </c>
      <c r="N96" s="243">
        <f t="shared" si="42"/>
        <v>55.94803721249999</v>
      </c>
      <c r="O96" s="243">
        <f t="shared" si="43"/>
        <v>1341.28</v>
      </c>
      <c r="P96" s="243">
        <f t="shared" si="44"/>
        <v>1140.088</v>
      </c>
      <c r="Q96" s="330" t="str" cm="1">
        <f t="array" ref="Q96">IFERROR(_xlfn.IFS(O96&gt;P96,"CAMBIÓ"),"")</f>
        <v>CAMBIÓ</v>
      </c>
    </row>
    <row r="97" spans="1:17" x14ac:dyDescent="0.25">
      <c r="A97" s="330">
        <v>90</v>
      </c>
      <c r="B97" s="49">
        <v>16268</v>
      </c>
      <c r="C97" s="50" t="s">
        <v>1818</v>
      </c>
      <c r="D97" s="51" t="s">
        <v>3313</v>
      </c>
      <c r="E97" s="51">
        <v>4</v>
      </c>
      <c r="F97" s="51" t="s">
        <v>3383</v>
      </c>
      <c r="G97" s="51">
        <f t="shared" si="38"/>
        <v>155</v>
      </c>
      <c r="H97" s="51">
        <f t="shared" si="39"/>
        <v>-189</v>
      </c>
      <c r="I97" s="121">
        <v>349.48</v>
      </c>
      <c r="J97" s="121">
        <f t="shared" si="40"/>
        <v>297.05799999999999</v>
      </c>
      <c r="K97" s="243">
        <f t="shared" si="41"/>
        <v>344.58727999999996</v>
      </c>
      <c r="L97" s="243">
        <f t="shared" si="42"/>
        <v>258.44045999999997</v>
      </c>
      <c r="M97" s="243">
        <f t="shared" si="42"/>
        <v>245.51843699999995</v>
      </c>
      <c r="N97" s="243">
        <f t="shared" si="42"/>
        <v>233.24251514999995</v>
      </c>
      <c r="O97" s="243">
        <f t="shared" si="43"/>
        <v>1397.92</v>
      </c>
      <c r="P97" s="243">
        <f t="shared" si="44"/>
        <v>1188.232</v>
      </c>
      <c r="Q97" s="330" t="str" cm="1">
        <f t="array" ref="Q97">IFERROR(_xlfn.IFS(O97&gt;P97,"CAMBIÓ"),"")</f>
        <v>CAMBIÓ</v>
      </c>
    </row>
    <row r="98" spans="1:17" x14ac:dyDescent="0.25">
      <c r="A98" s="330">
        <v>91</v>
      </c>
      <c r="B98" s="49">
        <v>16319</v>
      </c>
      <c r="C98" s="50" t="s">
        <v>1851</v>
      </c>
      <c r="D98" s="51" t="s">
        <v>3324</v>
      </c>
      <c r="E98" s="51">
        <v>4</v>
      </c>
      <c r="F98" s="51" t="s">
        <v>3384</v>
      </c>
      <c r="G98" s="51">
        <f t="shared" si="38"/>
        <v>163</v>
      </c>
      <c r="H98" s="51">
        <f t="shared" si="39"/>
        <v>-172</v>
      </c>
      <c r="I98" s="121">
        <v>468.1</v>
      </c>
      <c r="J98" s="121">
        <f t="shared" si="40"/>
        <v>397.88499999999999</v>
      </c>
      <c r="K98" s="243">
        <f t="shared" si="41"/>
        <v>461.54659999999996</v>
      </c>
      <c r="L98" s="243">
        <f t="shared" si="42"/>
        <v>346.15994999999998</v>
      </c>
      <c r="M98" s="243">
        <f t="shared" si="42"/>
        <v>328.85195249999998</v>
      </c>
      <c r="N98" s="243">
        <f t="shared" si="42"/>
        <v>312.40935487499996</v>
      </c>
      <c r="O98" s="243">
        <f t="shared" si="43"/>
        <v>1872.4</v>
      </c>
      <c r="P98" s="243">
        <f t="shared" si="44"/>
        <v>1591.54</v>
      </c>
      <c r="Q98" s="330" t="str" cm="1">
        <f t="array" ref="Q98">IFERROR(_xlfn.IFS(O98&gt;P98,"CAMBIÓ"),"")</f>
        <v>CAMBIÓ</v>
      </c>
    </row>
    <row r="99" spans="1:17" x14ac:dyDescent="0.25">
      <c r="A99" s="330">
        <v>92</v>
      </c>
      <c r="B99" s="49">
        <v>16630</v>
      </c>
      <c r="C99" s="50" t="s">
        <v>1941</v>
      </c>
      <c r="D99" s="51" t="s">
        <v>3314</v>
      </c>
      <c r="E99" s="51">
        <v>1</v>
      </c>
      <c r="F99" s="51" t="s">
        <v>3385</v>
      </c>
      <c r="G99" s="51">
        <f t="shared" si="38"/>
        <v>4423</v>
      </c>
      <c r="H99" s="51">
        <f t="shared" si="39"/>
        <v>0</v>
      </c>
      <c r="I99" s="121">
        <v>1706.2</v>
      </c>
      <c r="J99" s="121">
        <f t="shared" si="40"/>
        <v>1450.27</v>
      </c>
      <c r="K99" s="243">
        <f t="shared" si="41"/>
        <v>1682.3131999999998</v>
      </c>
      <c r="L99" s="243">
        <f t="shared" si="42"/>
        <v>1261.7348999999999</v>
      </c>
      <c r="M99" s="243">
        <f t="shared" si="42"/>
        <v>1198.6481549999999</v>
      </c>
      <c r="N99" s="243">
        <f t="shared" si="42"/>
        <v>1138.7157472499998</v>
      </c>
      <c r="O99" s="243">
        <f t="shared" si="43"/>
        <v>1706.2</v>
      </c>
      <c r="P99" s="243">
        <f t="shared" si="44"/>
        <v>1450.27</v>
      </c>
      <c r="Q99" s="330" t="str" cm="1">
        <f t="array" ref="Q99">IFERROR(_xlfn.IFS(O99&gt;P99,"CAMBIÓ"),"")</f>
        <v>CAMBIÓ</v>
      </c>
    </row>
    <row r="100" spans="1:17" x14ac:dyDescent="0.25">
      <c r="A100" s="330">
        <v>93</v>
      </c>
      <c r="B100" s="49">
        <v>16744</v>
      </c>
      <c r="C100" s="50" t="s">
        <v>2003</v>
      </c>
      <c r="D100" s="51" t="s">
        <v>3318</v>
      </c>
      <c r="E100" s="51">
        <v>1</v>
      </c>
      <c r="F100" s="51" t="s">
        <v>3386</v>
      </c>
      <c r="G100" s="51">
        <f t="shared" si="38"/>
        <v>40</v>
      </c>
      <c r="H100" s="51">
        <f t="shared" si="39"/>
        <v>4</v>
      </c>
      <c r="I100" s="121">
        <v>18060.8</v>
      </c>
      <c r="J100" s="121">
        <f t="shared" si="40"/>
        <v>15351.679999999998</v>
      </c>
      <c r="K100" s="243">
        <f t="shared" si="41"/>
        <v>17807.948799999998</v>
      </c>
      <c r="L100" s="243">
        <f t="shared" si="42"/>
        <v>13355.961599999999</v>
      </c>
      <c r="M100" s="243">
        <f t="shared" si="42"/>
        <v>12688.163519999998</v>
      </c>
      <c r="N100" s="243">
        <f t="shared" si="42"/>
        <v>12053.755343999997</v>
      </c>
      <c r="O100" s="243">
        <f t="shared" si="43"/>
        <v>18060.8</v>
      </c>
      <c r="P100" s="243">
        <f t="shared" si="44"/>
        <v>15351.679999999998</v>
      </c>
      <c r="Q100" s="330" t="str" cm="1">
        <f t="array" ref="Q100">IFERROR(_xlfn.IFS(O100&gt;P100,"CAMBIÓ"),"")</f>
        <v>CAMBIÓ</v>
      </c>
    </row>
    <row r="101" spans="1:17" x14ac:dyDescent="0.25">
      <c r="A101" s="330">
        <v>94</v>
      </c>
      <c r="B101" s="47" t="s">
        <v>3387</v>
      </c>
      <c r="C101" s="48"/>
      <c r="D101" s="48"/>
      <c r="E101" s="48"/>
      <c r="F101" s="48"/>
      <c r="G101" s="85"/>
      <c r="H101" s="85"/>
      <c r="I101" s="281"/>
      <c r="J101" s="281"/>
      <c r="K101" s="282"/>
      <c r="L101" s="282"/>
      <c r="M101" s="282"/>
      <c r="N101" s="282"/>
      <c r="O101" s="282"/>
      <c r="P101" s="282"/>
      <c r="Q101" s="330" t="str" cm="1">
        <f t="array" ref="Q101">IFERROR(_xlfn.IFS(O101&gt;P101,"CAMBIÓ"),"")</f>
        <v/>
      </c>
    </row>
    <row r="102" spans="1:17" x14ac:dyDescent="0.25">
      <c r="A102" s="330">
        <v>95</v>
      </c>
      <c r="B102" s="60">
        <v>16310</v>
      </c>
      <c r="C102" s="61" t="s">
        <v>1833</v>
      </c>
      <c r="D102" s="124" t="s">
        <v>3324</v>
      </c>
      <c r="E102" s="124">
        <v>4</v>
      </c>
      <c r="F102" s="62" t="s">
        <v>3388</v>
      </c>
      <c r="G102" s="62">
        <f t="shared" ref="G102:G110" si="45">IFERROR(VLOOKUP(C102,BASEINV01,3,FALSE),"SIN INFO")</f>
        <v>154</v>
      </c>
      <c r="H102" s="62">
        <f t="shared" ref="H102:H110" si="46">IFERROR(VLOOKUP(B102,BASEINV01,3,FALSE),"SIN INFO")</f>
        <v>-129</v>
      </c>
      <c r="I102" s="125">
        <v>464.57</v>
      </c>
      <c r="J102" s="125">
        <f t="shared" ref="J102:J110" si="47">IFERROR(VLOOKUP(C102,BASEDESCT02,4,FALSE),I102)</f>
        <v>394.8845</v>
      </c>
      <c r="K102" s="245">
        <f t="shared" ref="K102:K110" si="48">J102*1.16</f>
        <v>458.06601999999998</v>
      </c>
      <c r="L102" s="245">
        <f t="shared" ref="L102:N110" si="49">K102*(1-L$7)</f>
        <v>343.54951499999999</v>
      </c>
      <c r="M102" s="245">
        <f t="shared" si="49"/>
        <v>326.37203924999994</v>
      </c>
      <c r="N102" s="245">
        <f t="shared" si="49"/>
        <v>310.05343728749995</v>
      </c>
      <c r="O102" s="245">
        <f t="shared" ref="O102:O110" si="50">I102*$E102</f>
        <v>1858.28</v>
      </c>
      <c r="P102" s="245">
        <f t="shared" ref="P102:P110" si="51">J102*$E102</f>
        <v>1579.538</v>
      </c>
      <c r="Q102" s="330" t="str" cm="1">
        <f t="array" ref="Q102">IFERROR(_xlfn.IFS(O102&gt;P102,"CAMBIÓ"),"")</f>
        <v>CAMBIÓ</v>
      </c>
    </row>
    <row r="103" spans="1:17" x14ac:dyDescent="0.25">
      <c r="A103" s="330">
        <v>96</v>
      </c>
      <c r="B103" s="49">
        <v>16601</v>
      </c>
      <c r="C103" s="50" t="s">
        <v>1909</v>
      </c>
      <c r="D103" s="51" t="s">
        <v>3314</v>
      </c>
      <c r="E103" s="51">
        <v>1</v>
      </c>
      <c r="F103" s="51" t="s">
        <v>3389</v>
      </c>
      <c r="G103" s="51">
        <f t="shared" si="45"/>
        <v>1475</v>
      </c>
      <c r="H103" s="51" t="str">
        <f t="shared" si="46"/>
        <v>SIN INFO</v>
      </c>
      <c r="I103" s="126">
        <v>1690.65</v>
      </c>
      <c r="J103" s="126">
        <f t="shared" si="47"/>
        <v>1437.0525</v>
      </c>
      <c r="K103" s="246">
        <f t="shared" si="48"/>
        <v>1666.9808999999998</v>
      </c>
      <c r="L103" s="246">
        <f t="shared" si="49"/>
        <v>1250.2356749999999</v>
      </c>
      <c r="M103" s="246">
        <f t="shared" si="49"/>
        <v>1187.72389125</v>
      </c>
      <c r="N103" s="246">
        <f t="shared" si="49"/>
        <v>1128.3376966874998</v>
      </c>
      <c r="O103" s="246">
        <f t="shared" si="50"/>
        <v>1690.65</v>
      </c>
      <c r="P103" s="246">
        <f t="shared" si="51"/>
        <v>1437.0525</v>
      </c>
      <c r="Q103" s="330" t="str" cm="1">
        <f t="array" ref="Q103">IFERROR(_xlfn.IFS(O103&gt;P103,"CAMBIÓ"),"")</f>
        <v>CAMBIÓ</v>
      </c>
    </row>
    <row r="104" spans="1:17" ht="15.75" thickBot="1" x14ac:dyDescent="0.3">
      <c r="A104" s="330">
        <v>97</v>
      </c>
      <c r="B104" s="55">
        <v>16701</v>
      </c>
      <c r="C104" s="56" t="s">
        <v>1947</v>
      </c>
      <c r="D104" s="57" t="s">
        <v>3318</v>
      </c>
      <c r="E104" s="57">
        <v>1</v>
      </c>
      <c r="F104" s="57" t="s">
        <v>3390</v>
      </c>
      <c r="G104" s="57">
        <f t="shared" si="45"/>
        <v>1</v>
      </c>
      <c r="H104" s="57" t="str">
        <f t="shared" si="46"/>
        <v>SIN INFO</v>
      </c>
      <c r="I104" s="127">
        <v>17898.490000000002</v>
      </c>
      <c r="J104" s="127">
        <f t="shared" si="47"/>
        <v>15213.7165</v>
      </c>
      <c r="K104" s="247">
        <f t="shared" si="48"/>
        <v>17647.91114</v>
      </c>
      <c r="L104" s="247">
        <f t="shared" si="49"/>
        <v>13235.933355000001</v>
      </c>
      <c r="M104" s="247">
        <f t="shared" si="49"/>
        <v>12574.13668725</v>
      </c>
      <c r="N104" s="247">
        <f t="shared" si="49"/>
        <v>11945.429852887499</v>
      </c>
      <c r="O104" s="247">
        <f t="shared" si="50"/>
        <v>17898.490000000002</v>
      </c>
      <c r="P104" s="247">
        <f t="shared" si="51"/>
        <v>15213.7165</v>
      </c>
      <c r="Q104" s="330" t="str" cm="1">
        <f t="array" ref="Q104">IFERROR(_xlfn.IFS(O104&gt;P104,"CAMBIÓ"),"")</f>
        <v>CAMBIÓ</v>
      </c>
    </row>
    <row r="105" spans="1:17" x14ac:dyDescent="0.25">
      <c r="A105" s="330">
        <v>98</v>
      </c>
      <c r="B105" s="49">
        <v>16250</v>
      </c>
      <c r="C105" s="50" t="s">
        <v>1808</v>
      </c>
      <c r="D105" s="128" t="s">
        <v>3313</v>
      </c>
      <c r="E105" s="128">
        <v>4</v>
      </c>
      <c r="F105" s="51" t="s">
        <v>3391</v>
      </c>
      <c r="G105" s="51">
        <f t="shared" si="45"/>
        <v>110</v>
      </c>
      <c r="H105" s="51">
        <f t="shared" si="46"/>
        <v>-164</v>
      </c>
      <c r="I105" s="126">
        <v>354.35</v>
      </c>
      <c r="J105" s="126">
        <f t="shared" si="47"/>
        <v>301.19749999999999</v>
      </c>
      <c r="K105" s="246">
        <f t="shared" si="48"/>
        <v>349.38909999999998</v>
      </c>
      <c r="L105" s="246">
        <f t="shared" si="49"/>
        <v>262.04182500000002</v>
      </c>
      <c r="M105" s="246">
        <f t="shared" si="49"/>
        <v>248.93973375000002</v>
      </c>
      <c r="N105" s="246">
        <f t="shared" si="49"/>
        <v>236.4927470625</v>
      </c>
      <c r="O105" s="246">
        <f t="shared" si="50"/>
        <v>1417.4</v>
      </c>
      <c r="P105" s="246">
        <f t="shared" si="51"/>
        <v>1204.79</v>
      </c>
      <c r="Q105" s="330" t="str" cm="1">
        <f t="array" ref="Q105">IFERROR(_xlfn.IFS(O105&gt;P105,"CAMBIÓ"),"")</f>
        <v>CAMBIÓ</v>
      </c>
    </row>
    <row r="106" spans="1:17" x14ac:dyDescent="0.25">
      <c r="A106" s="330">
        <v>99</v>
      </c>
      <c r="B106" s="49">
        <v>16311</v>
      </c>
      <c r="C106" s="50" t="s">
        <v>1835</v>
      </c>
      <c r="D106" s="51" t="s">
        <v>3324</v>
      </c>
      <c r="E106" s="51">
        <v>4</v>
      </c>
      <c r="F106" s="51" t="s">
        <v>3392</v>
      </c>
      <c r="G106" s="51">
        <f t="shared" si="45"/>
        <v>139</v>
      </c>
      <c r="H106" s="51">
        <f t="shared" si="46"/>
        <v>-143</v>
      </c>
      <c r="I106" s="126">
        <v>473.95</v>
      </c>
      <c r="J106" s="126">
        <f t="shared" si="47"/>
        <v>402.85749999999996</v>
      </c>
      <c r="K106" s="246">
        <f t="shared" si="48"/>
        <v>467.3146999999999</v>
      </c>
      <c r="L106" s="246">
        <f t="shared" si="49"/>
        <v>350.48602499999993</v>
      </c>
      <c r="M106" s="246">
        <f t="shared" si="49"/>
        <v>332.96172374999992</v>
      </c>
      <c r="N106" s="246">
        <f t="shared" si="49"/>
        <v>316.31363756249993</v>
      </c>
      <c r="O106" s="246">
        <f t="shared" si="50"/>
        <v>1895.8</v>
      </c>
      <c r="P106" s="246">
        <f t="shared" si="51"/>
        <v>1611.4299999999998</v>
      </c>
      <c r="Q106" s="330" t="str" cm="1">
        <f t="array" ref="Q106">IFERROR(_xlfn.IFS(O106&gt;P106,"CAMBIÓ"),"")</f>
        <v>CAMBIÓ</v>
      </c>
    </row>
    <row r="107" spans="1:17" x14ac:dyDescent="0.25">
      <c r="A107" s="330">
        <v>100</v>
      </c>
      <c r="B107" s="49">
        <v>16602</v>
      </c>
      <c r="C107" s="50" t="s">
        <v>1911</v>
      </c>
      <c r="D107" s="51" t="s">
        <v>3314</v>
      </c>
      <c r="E107" s="51">
        <v>1</v>
      </c>
      <c r="F107" s="51" t="s">
        <v>3393</v>
      </c>
      <c r="G107" s="51">
        <f t="shared" si="45"/>
        <v>782</v>
      </c>
      <c r="H107" s="51">
        <f t="shared" si="46"/>
        <v>0</v>
      </c>
      <c r="I107" s="126">
        <v>1728.33</v>
      </c>
      <c r="J107" s="126">
        <f t="shared" si="47"/>
        <v>1469.0804999999998</v>
      </c>
      <c r="K107" s="246">
        <f t="shared" si="48"/>
        <v>1704.1333799999998</v>
      </c>
      <c r="L107" s="246">
        <f t="shared" si="49"/>
        <v>1278.1000349999999</v>
      </c>
      <c r="M107" s="246">
        <f t="shared" si="49"/>
        <v>1214.1950332499998</v>
      </c>
      <c r="N107" s="246">
        <f t="shared" si="49"/>
        <v>1153.4852815874997</v>
      </c>
      <c r="O107" s="246">
        <f t="shared" si="50"/>
        <v>1728.33</v>
      </c>
      <c r="P107" s="246">
        <f t="shared" si="51"/>
        <v>1469.0804999999998</v>
      </c>
      <c r="Q107" s="330" t="str" cm="1">
        <f t="array" ref="Q107">IFERROR(_xlfn.IFS(O107&gt;P107,"CAMBIÓ"),"")</f>
        <v>CAMBIÓ</v>
      </c>
    </row>
    <row r="108" spans="1:17" ht="15.75" thickBot="1" x14ac:dyDescent="0.3">
      <c r="A108" s="330">
        <v>101</v>
      </c>
      <c r="B108" s="129">
        <v>16703</v>
      </c>
      <c r="C108" s="130" t="s">
        <v>1951</v>
      </c>
      <c r="D108" s="131" t="s">
        <v>3318</v>
      </c>
      <c r="E108" s="131">
        <v>1</v>
      </c>
      <c r="F108" s="131" t="s">
        <v>3394</v>
      </c>
      <c r="G108" s="131">
        <f t="shared" si="45"/>
        <v>2</v>
      </c>
      <c r="H108" s="131">
        <f t="shared" si="46"/>
        <v>-10</v>
      </c>
      <c r="I108" s="132">
        <v>18299.64</v>
      </c>
      <c r="J108" s="132">
        <f t="shared" si="47"/>
        <v>15554.694</v>
      </c>
      <c r="K108" s="248">
        <f t="shared" si="48"/>
        <v>18043.445039999999</v>
      </c>
      <c r="L108" s="248">
        <f t="shared" si="49"/>
        <v>13532.583779999999</v>
      </c>
      <c r="M108" s="248">
        <f t="shared" si="49"/>
        <v>12855.954590999998</v>
      </c>
      <c r="N108" s="248">
        <f t="shared" si="49"/>
        <v>12213.156861449997</v>
      </c>
      <c r="O108" s="248">
        <f t="shared" si="50"/>
        <v>18299.64</v>
      </c>
      <c r="P108" s="248">
        <f t="shared" si="51"/>
        <v>15554.694</v>
      </c>
      <c r="Q108" s="330" t="str" cm="1">
        <f t="array" ref="Q108">IFERROR(_xlfn.IFS(O108&gt;P108,"CAMBIÓ"),"")</f>
        <v>CAMBIÓ</v>
      </c>
    </row>
    <row r="109" spans="1:17" x14ac:dyDescent="0.25">
      <c r="A109" s="330">
        <v>102</v>
      </c>
      <c r="B109" s="49">
        <v>16633</v>
      </c>
      <c r="C109" s="50" t="s">
        <v>1943</v>
      </c>
      <c r="D109" s="51" t="s">
        <v>3314</v>
      </c>
      <c r="E109" s="51">
        <v>1</v>
      </c>
      <c r="F109" s="51" t="s">
        <v>3395</v>
      </c>
      <c r="G109" s="51">
        <f t="shared" si="45"/>
        <v>81</v>
      </c>
      <c r="H109" s="51">
        <f t="shared" si="46"/>
        <v>118</v>
      </c>
      <c r="I109" s="126">
        <v>1998.89</v>
      </c>
      <c r="J109" s="126">
        <f t="shared" si="47"/>
        <v>1699.0565000000001</v>
      </c>
      <c r="K109" s="246">
        <f t="shared" si="48"/>
        <v>1970.90554</v>
      </c>
      <c r="L109" s="246">
        <f t="shared" si="49"/>
        <v>1478.179155</v>
      </c>
      <c r="M109" s="246">
        <f t="shared" si="49"/>
        <v>1404.2701972499999</v>
      </c>
      <c r="N109" s="246">
        <f t="shared" si="49"/>
        <v>1334.0566873874998</v>
      </c>
      <c r="O109" s="246">
        <f t="shared" si="50"/>
        <v>1998.89</v>
      </c>
      <c r="P109" s="246">
        <f t="shared" si="51"/>
        <v>1699.0565000000001</v>
      </c>
      <c r="Q109" s="330" t="str" cm="1">
        <f t="array" ref="Q109">IFERROR(_xlfn.IFS(O109&gt;P109,"CAMBIÓ"),"")</f>
        <v>CAMBIÓ</v>
      </c>
    </row>
    <row r="110" spans="1:17" ht="15.75" thickBot="1" x14ac:dyDescent="0.3">
      <c r="A110" s="330">
        <v>103</v>
      </c>
      <c r="B110" s="133">
        <v>16746</v>
      </c>
      <c r="C110" s="134" t="s">
        <v>2007</v>
      </c>
      <c r="D110" s="131" t="s">
        <v>3318</v>
      </c>
      <c r="E110" s="131">
        <v>1</v>
      </c>
      <c r="F110" s="131" t="s">
        <v>3396</v>
      </c>
      <c r="G110" s="131" t="str">
        <f t="shared" si="45"/>
        <v>SIN INFO</v>
      </c>
      <c r="H110" s="131" t="str">
        <f t="shared" si="46"/>
        <v>SIN INFO</v>
      </c>
      <c r="I110" s="135">
        <v>23392.3</v>
      </c>
      <c r="J110" s="135">
        <f t="shared" si="47"/>
        <v>19883.454999999998</v>
      </c>
      <c r="K110" s="249">
        <f t="shared" si="48"/>
        <v>23064.807799999995</v>
      </c>
      <c r="L110" s="249">
        <f t="shared" si="49"/>
        <v>17298.605849999996</v>
      </c>
      <c r="M110" s="249">
        <f t="shared" si="49"/>
        <v>16433.675557499995</v>
      </c>
      <c r="N110" s="249">
        <f t="shared" si="49"/>
        <v>15611.991779624994</v>
      </c>
      <c r="O110" s="249">
        <f t="shared" si="50"/>
        <v>23392.3</v>
      </c>
      <c r="P110" s="249">
        <f t="shared" si="51"/>
        <v>19883.454999999998</v>
      </c>
      <c r="Q110" s="330" t="str" cm="1">
        <f t="array" ref="Q110">IFERROR(_xlfn.IFS(O110&gt;P110,"CAMBIÓ"),"")</f>
        <v>CAMBIÓ</v>
      </c>
    </row>
    <row r="111" spans="1:17" x14ac:dyDescent="0.25">
      <c r="A111" s="330">
        <v>104</v>
      </c>
      <c r="B111" s="78" t="s">
        <v>2298</v>
      </c>
      <c r="C111" s="341"/>
      <c r="D111" s="340"/>
      <c r="E111" s="340"/>
      <c r="F111" s="340"/>
      <c r="G111" s="84"/>
      <c r="H111" s="84"/>
      <c r="I111" s="283"/>
      <c r="J111" s="283"/>
      <c r="K111" s="284"/>
      <c r="L111" s="284"/>
      <c r="M111" s="284"/>
      <c r="N111" s="284"/>
      <c r="O111" s="284"/>
      <c r="P111" s="284"/>
      <c r="Q111" s="330" t="str" cm="1">
        <f t="array" ref="Q111">IFERROR(_xlfn.IFS(O111&gt;P111,"CAMBIÓ"),"")</f>
        <v/>
      </c>
    </row>
    <row r="112" spans="1:17" x14ac:dyDescent="0.25">
      <c r="A112" s="330">
        <v>105</v>
      </c>
      <c r="B112" s="47" t="s">
        <v>2299</v>
      </c>
      <c r="C112" s="48"/>
      <c r="D112" s="48"/>
      <c r="E112" s="48"/>
      <c r="F112" s="48"/>
      <c r="G112" s="85"/>
      <c r="H112" s="85"/>
      <c r="I112" s="281"/>
      <c r="J112" s="281"/>
      <c r="K112" s="282"/>
      <c r="L112" s="282"/>
      <c r="M112" s="282"/>
      <c r="N112" s="282"/>
      <c r="O112" s="282"/>
      <c r="P112" s="282"/>
      <c r="Q112" s="330" t="str" cm="1">
        <f t="array" ref="Q112">IFERROR(_xlfn.IFS(O112&gt;P112,"CAMBIÓ"),"")</f>
        <v/>
      </c>
    </row>
    <row r="113" spans="1:17" x14ac:dyDescent="0.25">
      <c r="A113" s="330">
        <v>106</v>
      </c>
      <c r="B113" s="71">
        <v>610</v>
      </c>
      <c r="C113" s="72" t="s">
        <v>404</v>
      </c>
      <c r="D113" s="73" t="s">
        <v>3314</v>
      </c>
      <c r="E113" s="73">
        <v>1</v>
      </c>
      <c r="F113" s="73" t="s">
        <v>3397</v>
      </c>
      <c r="G113" s="73">
        <f>IFERROR(VLOOKUP(C113,BASEINV01,3,FALSE),"SIN INFO")</f>
        <v>4163</v>
      </c>
      <c r="H113" s="73">
        <f>IFERROR(VLOOKUP(B113,BASEINV01,3,FALSE),"SIN INFO")</f>
        <v>0</v>
      </c>
      <c r="I113" s="136">
        <v>1858.44</v>
      </c>
      <c r="J113" s="136">
        <f>IFERROR(VLOOKUP(C113,BASEDESCT02,4,FALSE),I113)</f>
        <v>1579.674</v>
      </c>
      <c r="K113" s="250">
        <f>J113*1.16</f>
        <v>1832.4218399999997</v>
      </c>
      <c r="L113" s="250">
        <f t="shared" ref="L113:N117" si="52">K113*(1-L$7)</f>
        <v>1374.3163799999998</v>
      </c>
      <c r="M113" s="250">
        <f t="shared" si="52"/>
        <v>1305.6005609999997</v>
      </c>
      <c r="N113" s="250">
        <f t="shared" si="52"/>
        <v>1240.3205329499997</v>
      </c>
      <c r="O113" s="250">
        <f t="shared" ref="O113:P117" si="53">I113*$E113</f>
        <v>1858.44</v>
      </c>
      <c r="P113" s="250">
        <f t="shared" si="53"/>
        <v>1579.674</v>
      </c>
      <c r="Q113" s="330" t="str" cm="1">
        <f t="array" ref="Q113">IFERROR(_xlfn.IFS(O113&gt;P113,"CAMBIÓ"),"")</f>
        <v>CAMBIÓ</v>
      </c>
    </row>
    <row r="114" spans="1:17" ht="15.75" thickBot="1" x14ac:dyDescent="0.3">
      <c r="A114" s="330">
        <v>107</v>
      </c>
      <c r="B114" s="55">
        <v>611</v>
      </c>
      <c r="C114" s="56" t="s">
        <v>406</v>
      </c>
      <c r="D114" s="57" t="s">
        <v>3318</v>
      </c>
      <c r="E114" s="57">
        <v>1</v>
      </c>
      <c r="F114" s="57" t="s">
        <v>3398</v>
      </c>
      <c r="G114" s="57">
        <f>IFERROR(VLOOKUP(C114,BASEINV01,3,FALSE),"SIN INFO")</f>
        <v>35</v>
      </c>
      <c r="H114" s="57">
        <f>IFERROR(VLOOKUP(B114,BASEINV01,3,FALSE),"SIN INFO")</f>
        <v>-35</v>
      </c>
      <c r="I114" s="122">
        <v>19667.57</v>
      </c>
      <c r="J114" s="122">
        <f>IFERROR(VLOOKUP(C114,BASEDESCT02,4,FALSE),I114)</f>
        <v>16717.434499999999</v>
      </c>
      <c r="K114" s="244">
        <f>J114*1.16</f>
        <v>19392.224019999998</v>
      </c>
      <c r="L114" s="244">
        <f t="shared" si="52"/>
        <v>14544.168014999999</v>
      </c>
      <c r="M114" s="244">
        <f t="shared" si="52"/>
        <v>13816.95961425</v>
      </c>
      <c r="N114" s="244">
        <f t="shared" si="52"/>
        <v>13126.111633537499</v>
      </c>
      <c r="O114" s="244">
        <f t="shared" si="53"/>
        <v>19667.57</v>
      </c>
      <c r="P114" s="244">
        <f t="shared" si="53"/>
        <v>16717.434499999999</v>
      </c>
      <c r="Q114" s="330" t="str" cm="1">
        <f t="array" ref="Q114">IFERROR(_xlfn.IFS(O114&gt;P114,"CAMBIÓ"),"")</f>
        <v>CAMBIÓ</v>
      </c>
    </row>
    <row r="115" spans="1:17" x14ac:dyDescent="0.25">
      <c r="A115" s="330">
        <v>108</v>
      </c>
      <c r="B115" s="60">
        <v>16300</v>
      </c>
      <c r="C115" s="61" t="s">
        <v>1820</v>
      </c>
      <c r="D115" s="62" t="s">
        <v>3324</v>
      </c>
      <c r="E115" s="62">
        <v>4</v>
      </c>
      <c r="F115" s="62" t="s">
        <v>3399</v>
      </c>
      <c r="G115" s="62">
        <f>IFERROR(VLOOKUP(C115,BASEINV01,3,FALSE),"SIN INFO")</f>
        <v>157</v>
      </c>
      <c r="H115" s="62">
        <f>IFERROR(VLOOKUP(B115,BASEINV01,3,FALSE),"SIN INFO")</f>
        <v>-158</v>
      </c>
      <c r="I115" s="137">
        <v>552.29999999999995</v>
      </c>
      <c r="J115" s="137">
        <f>IFERROR(VLOOKUP(C115,BASEDESCT02,4,FALSE),I115)</f>
        <v>469.45499999999993</v>
      </c>
      <c r="K115" s="251">
        <f>J115*1.16</f>
        <v>544.56779999999992</v>
      </c>
      <c r="L115" s="251">
        <f t="shared" si="52"/>
        <v>408.42584999999997</v>
      </c>
      <c r="M115" s="251">
        <f t="shared" si="52"/>
        <v>388.00455749999998</v>
      </c>
      <c r="N115" s="251">
        <f t="shared" si="52"/>
        <v>368.60432962499993</v>
      </c>
      <c r="O115" s="251">
        <f t="shared" si="53"/>
        <v>2209.1999999999998</v>
      </c>
      <c r="P115" s="251">
        <f t="shared" si="53"/>
        <v>1877.8199999999997</v>
      </c>
      <c r="Q115" s="330" t="str" cm="1">
        <f t="array" ref="Q115">IFERROR(_xlfn.IFS(O115&gt;P115,"CAMBIÓ"),"")</f>
        <v>CAMBIÓ</v>
      </c>
    </row>
    <row r="116" spans="1:17" x14ac:dyDescent="0.25">
      <c r="A116" s="330">
        <v>109</v>
      </c>
      <c r="B116" s="49">
        <v>612</v>
      </c>
      <c r="C116" s="50" t="s">
        <v>408</v>
      </c>
      <c r="D116" s="51" t="s">
        <v>3314</v>
      </c>
      <c r="E116" s="51">
        <v>1</v>
      </c>
      <c r="F116" s="51" t="s">
        <v>3400</v>
      </c>
      <c r="G116" s="51">
        <f>IFERROR(VLOOKUP(C116,BASEINV01,3,FALSE),"SIN INFO")</f>
        <v>2480</v>
      </c>
      <c r="H116" s="51">
        <f>IFERROR(VLOOKUP(B116,BASEINV01,3,FALSE),"SIN INFO")</f>
        <v>0</v>
      </c>
      <c r="I116" s="121">
        <v>2029.72</v>
      </c>
      <c r="J116" s="121">
        <f>IFERROR(VLOOKUP(C116,BASEDESCT02,4,FALSE),I116)</f>
        <v>1725.2619999999999</v>
      </c>
      <c r="K116" s="243">
        <f>J116*1.16</f>
        <v>2001.3039199999998</v>
      </c>
      <c r="L116" s="243">
        <f t="shared" si="52"/>
        <v>1500.9779399999998</v>
      </c>
      <c r="M116" s="243">
        <f t="shared" si="52"/>
        <v>1425.9290429999996</v>
      </c>
      <c r="N116" s="243">
        <f t="shared" si="52"/>
        <v>1354.6325908499996</v>
      </c>
      <c r="O116" s="243">
        <f t="shared" si="53"/>
        <v>2029.72</v>
      </c>
      <c r="P116" s="243">
        <f t="shared" si="53"/>
        <v>1725.2619999999999</v>
      </c>
      <c r="Q116" s="330" t="str" cm="1">
        <f t="array" ref="Q116">IFERROR(_xlfn.IFS(O116&gt;P116,"CAMBIÓ"),"")</f>
        <v>CAMBIÓ</v>
      </c>
    </row>
    <row r="117" spans="1:17" x14ac:dyDescent="0.25">
      <c r="A117" s="330">
        <v>110</v>
      </c>
      <c r="B117" s="49">
        <v>613</v>
      </c>
      <c r="C117" s="50" t="s">
        <v>410</v>
      </c>
      <c r="D117" s="51" t="s">
        <v>3318</v>
      </c>
      <c r="E117" s="51">
        <v>1</v>
      </c>
      <c r="F117" s="51" t="s">
        <v>3401</v>
      </c>
      <c r="G117" s="51">
        <f>IFERROR(VLOOKUP(C117,BASEINV01,3,FALSE),"SIN INFO")</f>
        <v>8</v>
      </c>
      <c r="H117" s="51">
        <f>IFERROR(VLOOKUP(B117,BASEINV01,3,FALSE),"SIN INFO")</f>
        <v>-10</v>
      </c>
      <c r="I117" s="121">
        <v>21475.32</v>
      </c>
      <c r="J117" s="121">
        <f>IFERROR(VLOOKUP(C117,BASEDESCT02,4,FALSE),I117)</f>
        <v>18254.022000000001</v>
      </c>
      <c r="K117" s="243">
        <f>J117*1.16</f>
        <v>21174.665519999999</v>
      </c>
      <c r="L117" s="243">
        <f t="shared" si="52"/>
        <v>15880.99914</v>
      </c>
      <c r="M117" s="243">
        <f t="shared" si="52"/>
        <v>15086.949182999999</v>
      </c>
      <c r="N117" s="243">
        <f t="shared" si="52"/>
        <v>14332.601723849999</v>
      </c>
      <c r="O117" s="243">
        <f t="shared" si="53"/>
        <v>21475.32</v>
      </c>
      <c r="P117" s="243">
        <f t="shared" si="53"/>
        <v>18254.022000000001</v>
      </c>
      <c r="Q117" s="330" t="str" cm="1">
        <f t="array" ref="Q117">IFERROR(_xlfn.IFS(O117&gt;P117,"CAMBIÓ"),"")</f>
        <v>CAMBIÓ</v>
      </c>
    </row>
    <row r="118" spans="1:17" x14ac:dyDescent="0.25">
      <c r="A118" s="330">
        <v>111</v>
      </c>
      <c r="B118" s="47" t="s">
        <v>3402</v>
      </c>
      <c r="C118" s="48"/>
      <c r="D118" s="48"/>
      <c r="E118" s="48"/>
      <c r="F118" s="48"/>
      <c r="G118" s="85"/>
      <c r="H118" s="85"/>
      <c r="I118" s="281"/>
      <c r="J118" s="281"/>
      <c r="K118" s="282"/>
      <c r="L118" s="282"/>
      <c r="M118" s="282"/>
      <c r="N118" s="282"/>
      <c r="O118" s="282"/>
      <c r="P118" s="282"/>
      <c r="Q118" s="330" t="str" cm="1">
        <f t="array" ref="Q118">IFERROR(_xlfn.IFS(O118&gt;P118,"CAMBIÓ"),"")</f>
        <v/>
      </c>
    </row>
    <row r="119" spans="1:17" x14ac:dyDescent="0.25">
      <c r="A119" s="330">
        <v>112</v>
      </c>
      <c r="B119" s="49">
        <v>16301</v>
      </c>
      <c r="C119" s="50" t="s">
        <v>1822</v>
      </c>
      <c r="D119" s="51" t="s">
        <v>3324</v>
      </c>
      <c r="E119" s="51">
        <v>4</v>
      </c>
      <c r="F119" s="51" t="s">
        <v>3403</v>
      </c>
      <c r="G119" s="51">
        <f>IFERROR(VLOOKUP(C119,BASEINV01,3,FALSE),"SIN INFO")</f>
        <v>165</v>
      </c>
      <c r="H119" s="51">
        <f>IFERROR(VLOOKUP(B119,BASEINV01,3,FALSE),"SIN INFO")</f>
        <v>-150</v>
      </c>
      <c r="I119" s="121">
        <v>547</v>
      </c>
      <c r="J119" s="121">
        <f>IFERROR(VLOOKUP(C119,BASEDESCT02,4,FALSE),I119)</f>
        <v>464.95</v>
      </c>
      <c r="K119" s="243">
        <f>J119*1.16</f>
        <v>539.34199999999998</v>
      </c>
      <c r="L119" s="243">
        <f t="shared" ref="L119:N121" si="54">K119*(1-L$7)</f>
        <v>404.50649999999996</v>
      </c>
      <c r="M119" s="243">
        <f t="shared" si="54"/>
        <v>384.28117499999996</v>
      </c>
      <c r="N119" s="243">
        <f t="shared" si="54"/>
        <v>365.06711624999997</v>
      </c>
      <c r="O119" s="243">
        <f t="shared" ref="O119:P121" si="55">I119*$E119</f>
        <v>2188</v>
      </c>
      <c r="P119" s="243">
        <f t="shared" si="55"/>
        <v>1859.8</v>
      </c>
      <c r="Q119" s="330" t="str" cm="1">
        <f t="array" ref="Q119">IFERROR(_xlfn.IFS(O119&gt;P119,"CAMBIÓ"),"")</f>
        <v>CAMBIÓ</v>
      </c>
    </row>
    <row r="120" spans="1:17" x14ac:dyDescent="0.25">
      <c r="A120" s="330">
        <v>113</v>
      </c>
      <c r="B120" s="49">
        <v>1198</v>
      </c>
      <c r="C120" s="50" t="s">
        <v>594</v>
      </c>
      <c r="D120" s="51" t="s">
        <v>3314</v>
      </c>
      <c r="E120" s="51">
        <v>1</v>
      </c>
      <c r="F120" s="51" t="s">
        <v>3397</v>
      </c>
      <c r="G120" s="51">
        <f>IFERROR(VLOOKUP(C120,BASEINV01,3,FALSE),"SIN INFO")</f>
        <v>970</v>
      </c>
      <c r="H120" s="51">
        <f>IFERROR(VLOOKUP(B120,BASEINV01,3,FALSE),"SIN INFO")</f>
        <v>0</v>
      </c>
      <c r="I120" s="121">
        <v>2010.72</v>
      </c>
      <c r="J120" s="121">
        <f>IFERROR(VLOOKUP(C120,BASEDESCT02,4,FALSE),I120)</f>
        <v>1709.1120000000001</v>
      </c>
      <c r="K120" s="243">
        <f>J120*1.16</f>
        <v>1982.5699199999999</v>
      </c>
      <c r="L120" s="243">
        <f t="shared" si="54"/>
        <v>1486.9274399999999</v>
      </c>
      <c r="M120" s="243">
        <f t="shared" si="54"/>
        <v>1412.581068</v>
      </c>
      <c r="N120" s="243">
        <f t="shared" si="54"/>
        <v>1341.9520146</v>
      </c>
      <c r="O120" s="243">
        <f t="shared" si="55"/>
        <v>2010.72</v>
      </c>
      <c r="P120" s="243">
        <f t="shared" si="55"/>
        <v>1709.1120000000001</v>
      </c>
      <c r="Q120" s="330" t="str" cm="1">
        <f t="array" ref="Q120">IFERROR(_xlfn.IFS(O120&gt;P120,"CAMBIÓ"),"")</f>
        <v>CAMBIÓ</v>
      </c>
    </row>
    <row r="121" spans="1:17" x14ac:dyDescent="0.25">
      <c r="A121" s="330">
        <v>114</v>
      </c>
      <c r="B121" s="49">
        <v>1199</v>
      </c>
      <c r="C121" s="50" t="s">
        <v>596</v>
      </c>
      <c r="D121" s="51" t="s">
        <v>3318</v>
      </c>
      <c r="E121" s="51">
        <v>1</v>
      </c>
      <c r="F121" s="51" t="s">
        <v>3398</v>
      </c>
      <c r="G121" s="51">
        <f>IFERROR(VLOOKUP(C121,BASEINV01,3,FALSE),"SIN INFO")</f>
        <v>4</v>
      </c>
      <c r="H121" s="51">
        <f>IFERROR(VLOOKUP(B121,BASEINV01,3,FALSE),"SIN INFO")</f>
        <v>-5</v>
      </c>
      <c r="I121" s="121">
        <v>21265.87</v>
      </c>
      <c r="J121" s="121">
        <f>IFERROR(VLOOKUP(C121,BASEDESCT02,4,FALSE),I121)</f>
        <v>18075.9895</v>
      </c>
      <c r="K121" s="243">
        <f>J121*1.16</f>
        <v>20968.147819999998</v>
      </c>
      <c r="L121" s="243">
        <f t="shared" si="54"/>
        <v>15726.110864999999</v>
      </c>
      <c r="M121" s="243">
        <f t="shared" si="54"/>
        <v>14939.805321749998</v>
      </c>
      <c r="N121" s="243">
        <f t="shared" si="54"/>
        <v>14192.815055662497</v>
      </c>
      <c r="O121" s="243">
        <f t="shared" si="55"/>
        <v>21265.87</v>
      </c>
      <c r="P121" s="243">
        <f t="shared" si="55"/>
        <v>18075.9895</v>
      </c>
      <c r="Q121" s="330" t="str" cm="1">
        <f t="array" ref="Q121">IFERROR(_xlfn.IFS(O121&gt;P121,"CAMBIÓ"),"")</f>
        <v>CAMBIÓ</v>
      </c>
    </row>
    <row r="122" spans="1:17" x14ac:dyDescent="0.25">
      <c r="A122" s="330">
        <v>115</v>
      </c>
      <c r="B122" s="47" t="s">
        <v>3404</v>
      </c>
      <c r="C122" s="48"/>
      <c r="D122" s="48"/>
      <c r="E122" s="48"/>
      <c r="F122" s="48"/>
      <c r="G122" s="85"/>
      <c r="H122" s="85"/>
      <c r="I122" s="281"/>
      <c r="J122" s="281"/>
      <c r="K122" s="282"/>
      <c r="L122" s="282"/>
      <c r="M122" s="282"/>
      <c r="N122" s="282"/>
      <c r="O122" s="282"/>
      <c r="P122" s="282"/>
      <c r="Q122" s="330" t="str" cm="1">
        <f t="array" ref="Q122">IFERROR(_xlfn.IFS(O122&gt;P122,"CAMBIÓ"),"")</f>
        <v/>
      </c>
    </row>
    <row r="123" spans="1:17" x14ac:dyDescent="0.25">
      <c r="A123" s="330">
        <v>116</v>
      </c>
      <c r="B123" s="60">
        <v>16603</v>
      </c>
      <c r="C123" s="61" t="s">
        <v>1913</v>
      </c>
      <c r="D123" s="62" t="s">
        <v>3314</v>
      </c>
      <c r="E123" s="62">
        <v>1</v>
      </c>
      <c r="F123" s="62" t="s">
        <v>3397</v>
      </c>
      <c r="G123" s="62">
        <f>IFERROR(VLOOKUP(C123,BASEINV01,3,FALSE),"SIN INFO")</f>
        <v>304</v>
      </c>
      <c r="H123" s="62">
        <f>IFERROR(VLOOKUP(B123,BASEINV01,3,FALSE),"SIN INFO")</f>
        <v>4</v>
      </c>
      <c r="I123" s="137">
        <v>2336.77</v>
      </c>
      <c r="J123" s="137">
        <f>IFERROR(VLOOKUP(C123,BASEDESCT02,4,FALSE),I123)</f>
        <v>1986.2545</v>
      </c>
      <c r="K123" s="251">
        <f>J123*1.16</f>
        <v>2304.0552199999997</v>
      </c>
      <c r="L123" s="251">
        <f t="shared" ref="L123:N124" si="56">K123*(1-L$7)</f>
        <v>1728.0414149999997</v>
      </c>
      <c r="M123" s="251">
        <f t="shared" si="56"/>
        <v>1641.6393442499996</v>
      </c>
      <c r="N123" s="251">
        <f t="shared" si="56"/>
        <v>1559.5573770374995</v>
      </c>
      <c r="O123" s="251">
        <f>I123*$E123</f>
        <v>2336.77</v>
      </c>
      <c r="P123" s="251">
        <f>J123*$E123</f>
        <v>1986.2545</v>
      </c>
      <c r="Q123" s="330" t="str" cm="1">
        <f t="array" ref="Q123">IFERROR(_xlfn.IFS(O123&gt;P123,"CAMBIÓ"),"")</f>
        <v>CAMBIÓ</v>
      </c>
    </row>
    <row r="124" spans="1:17" ht="15.75" thickBot="1" x14ac:dyDescent="0.3">
      <c r="A124" s="330">
        <v>117</v>
      </c>
      <c r="B124" s="138">
        <v>16702</v>
      </c>
      <c r="C124" s="139" t="s">
        <v>1949</v>
      </c>
      <c r="D124" s="140" t="s">
        <v>3318</v>
      </c>
      <c r="E124" s="140">
        <v>1</v>
      </c>
      <c r="F124" s="140" t="s">
        <v>3398</v>
      </c>
      <c r="G124" s="140">
        <f>IFERROR(VLOOKUP(C124,BASEINV01,3,FALSE),"SIN INFO")</f>
        <v>3</v>
      </c>
      <c r="H124" s="140">
        <f>IFERROR(VLOOKUP(B124,BASEINV01,3,FALSE),"SIN INFO")</f>
        <v>-3</v>
      </c>
      <c r="I124" s="141">
        <v>24698.58</v>
      </c>
      <c r="J124" s="141">
        <f>IFERROR(VLOOKUP(C124,BASEDESCT02,4,FALSE),I124)</f>
        <v>20993.793000000001</v>
      </c>
      <c r="K124" s="252">
        <f>J124*1.16</f>
        <v>24352.799879999999</v>
      </c>
      <c r="L124" s="252">
        <f t="shared" si="56"/>
        <v>18264.599909999997</v>
      </c>
      <c r="M124" s="252">
        <f t="shared" si="56"/>
        <v>17351.369914499996</v>
      </c>
      <c r="N124" s="252">
        <f t="shared" si="56"/>
        <v>16483.801418774994</v>
      </c>
      <c r="O124" s="252">
        <f>I124*$E124</f>
        <v>24698.58</v>
      </c>
      <c r="P124" s="252">
        <f>J124*$E124</f>
        <v>20993.793000000001</v>
      </c>
      <c r="Q124" s="330" t="str" cm="1">
        <f t="array" ref="Q124">IFERROR(_xlfn.IFS(O124&gt;P124,"CAMBIÓ"),"")</f>
        <v>CAMBIÓ</v>
      </c>
    </row>
    <row r="125" spans="1:17" x14ac:dyDescent="0.25">
      <c r="A125" s="330">
        <v>118</v>
      </c>
      <c r="B125" s="81" t="s">
        <v>2276</v>
      </c>
      <c r="C125" s="343"/>
      <c r="D125" s="342"/>
      <c r="E125" s="342"/>
      <c r="F125" s="342"/>
      <c r="G125" s="350"/>
      <c r="H125" s="350"/>
      <c r="I125" s="299"/>
      <c r="J125" s="299"/>
      <c r="K125" s="300"/>
      <c r="L125" s="300"/>
      <c r="M125" s="300"/>
      <c r="N125" s="300"/>
      <c r="O125" s="300"/>
      <c r="P125" s="300"/>
      <c r="Q125" s="330" t="str" cm="1">
        <f t="array" ref="Q125">IFERROR(_xlfn.IFS(O125&gt;P125,"CAMBIÓ"),"")</f>
        <v/>
      </c>
    </row>
    <row r="126" spans="1:17" x14ac:dyDescent="0.25">
      <c r="A126" s="330">
        <v>119</v>
      </c>
      <c r="B126" s="78" t="s">
        <v>2317</v>
      </c>
      <c r="C126" s="341"/>
      <c r="D126" s="340"/>
      <c r="E126" s="340"/>
      <c r="F126" s="340"/>
      <c r="G126" s="84"/>
      <c r="H126" s="84"/>
      <c r="I126" s="301"/>
      <c r="J126" s="301"/>
      <c r="K126" s="302"/>
      <c r="L126" s="302"/>
      <c r="M126" s="302"/>
      <c r="N126" s="302"/>
      <c r="O126" s="302"/>
      <c r="P126" s="302"/>
      <c r="Q126" s="330" t="str" cm="1">
        <f t="array" ref="Q126">IFERROR(_xlfn.IFS(O126&gt;P126,"CAMBIÓ"),"")</f>
        <v/>
      </c>
    </row>
    <row r="127" spans="1:17" x14ac:dyDescent="0.25">
      <c r="A127" s="330">
        <v>120</v>
      </c>
      <c r="B127" s="47" t="s">
        <v>3405</v>
      </c>
      <c r="C127" s="48"/>
      <c r="D127" s="48"/>
      <c r="E127" s="48"/>
      <c r="F127" s="48"/>
      <c r="G127" s="85"/>
      <c r="H127" s="85"/>
      <c r="I127" s="303"/>
      <c r="J127" s="303"/>
      <c r="K127" s="304"/>
      <c r="L127" s="304"/>
      <c r="M127" s="304"/>
      <c r="N127" s="304"/>
      <c r="O127" s="304"/>
      <c r="P127" s="304"/>
      <c r="Q127" s="330" t="str" cm="1">
        <f t="array" ref="Q127">IFERROR(_xlfn.IFS(O127&gt;P127,"CAMBIÓ"),"")</f>
        <v/>
      </c>
    </row>
    <row r="128" spans="1:17" x14ac:dyDescent="0.25">
      <c r="A128" s="330">
        <v>121</v>
      </c>
      <c r="B128" s="49">
        <v>1790</v>
      </c>
      <c r="C128" s="50" t="s">
        <v>658</v>
      </c>
      <c r="D128" s="51" t="s">
        <v>3314</v>
      </c>
      <c r="E128" s="51">
        <v>1</v>
      </c>
      <c r="F128" s="51" t="s">
        <v>3397</v>
      </c>
      <c r="G128" s="51" t="str">
        <f>IFERROR(VLOOKUP(C128,BASEINV01,3,FALSE),"SIN INFO")</f>
        <v>SIN INFO</v>
      </c>
      <c r="H128" s="51">
        <f>IFERROR(VLOOKUP(B128,BASEINV01,3,FALSE),"SIN INFO")</f>
        <v>167</v>
      </c>
      <c r="I128" s="121">
        <v>2181.56</v>
      </c>
      <c r="J128" s="121">
        <f>IFERROR(VLOOKUP(C128,BASEDESCT02,4,FALSE),I128)</f>
        <v>1854.3259999999998</v>
      </c>
      <c r="K128" s="243">
        <f>J128*1.16</f>
        <v>2151.0181599999996</v>
      </c>
      <c r="L128" s="243">
        <f t="shared" ref="L128:N129" si="57">K128*(1-L$7)</f>
        <v>1613.2636199999997</v>
      </c>
      <c r="M128" s="243">
        <f t="shared" si="57"/>
        <v>1532.6004389999996</v>
      </c>
      <c r="N128" s="243">
        <f t="shared" si="57"/>
        <v>1455.9704170499995</v>
      </c>
      <c r="O128" s="243">
        <f>I128*$E128</f>
        <v>2181.56</v>
      </c>
      <c r="P128" s="243">
        <f>J128*$E128</f>
        <v>1854.3259999999998</v>
      </c>
      <c r="Q128" s="330" t="str" cm="1">
        <f t="array" ref="Q128">IFERROR(_xlfn.IFS(O128&gt;P128,"CAMBIÓ"),"")</f>
        <v>CAMBIÓ</v>
      </c>
    </row>
    <row r="129" spans="1:17" x14ac:dyDescent="0.25">
      <c r="A129" s="330">
        <v>122</v>
      </c>
      <c r="B129" s="49">
        <v>1789</v>
      </c>
      <c r="C129" s="50" t="s">
        <v>656</v>
      </c>
      <c r="D129" s="51" t="s">
        <v>3318</v>
      </c>
      <c r="E129" s="51">
        <v>1</v>
      </c>
      <c r="F129" s="51" t="s">
        <v>3398</v>
      </c>
      <c r="G129" s="51" t="str">
        <f>IFERROR(VLOOKUP(C129,BASEINV01,3,FALSE),"SIN INFO")</f>
        <v>SIN INFO</v>
      </c>
      <c r="H129" s="51" t="str">
        <f>IFERROR(VLOOKUP(B129,BASEINV01,3,FALSE),"SIN INFO")</f>
        <v>SIN INFO</v>
      </c>
      <c r="I129" s="121">
        <v>23035.22</v>
      </c>
      <c r="J129" s="121">
        <f>IFERROR(VLOOKUP(C129,BASEDESCT02,4,FALSE),I129)</f>
        <v>19579.937000000002</v>
      </c>
      <c r="K129" s="243">
        <f>J129*1.16</f>
        <v>22712.726920000001</v>
      </c>
      <c r="L129" s="243">
        <f t="shared" si="57"/>
        <v>17034.545190000001</v>
      </c>
      <c r="M129" s="243">
        <f t="shared" si="57"/>
        <v>16182.817930499999</v>
      </c>
      <c r="N129" s="243">
        <f t="shared" si="57"/>
        <v>15373.677033974998</v>
      </c>
      <c r="O129" s="243">
        <f>I129*$E129</f>
        <v>23035.22</v>
      </c>
      <c r="P129" s="243">
        <f>J129*$E129</f>
        <v>19579.937000000002</v>
      </c>
      <c r="Q129" s="330" t="str" cm="1">
        <f t="array" ref="Q129">IFERROR(_xlfn.IFS(O129&gt;P129,"CAMBIÓ"),"")</f>
        <v>CAMBIÓ</v>
      </c>
    </row>
    <row r="130" spans="1:17" x14ac:dyDescent="0.25">
      <c r="A130" s="330">
        <v>123</v>
      </c>
      <c r="B130" s="143" t="s">
        <v>3406</v>
      </c>
      <c r="C130" s="344"/>
      <c r="D130" s="347"/>
      <c r="E130" s="347"/>
      <c r="F130" s="347"/>
      <c r="G130" s="347"/>
      <c r="H130" s="347"/>
      <c r="I130" s="144"/>
      <c r="J130" s="144"/>
      <c r="K130" s="253"/>
      <c r="L130" s="253"/>
      <c r="M130" s="253"/>
      <c r="N130" s="253"/>
      <c r="O130" s="253"/>
      <c r="P130" s="253"/>
      <c r="Q130" s="330" t="str" cm="1">
        <f t="array" ref="Q130">IFERROR(_xlfn.IFS(O130&gt;P130,"CAMBIÓ"),"")</f>
        <v/>
      </c>
    </row>
    <row r="131" spans="1:17" x14ac:dyDescent="0.25">
      <c r="A131" s="330">
        <v>124</v>
      </c>
      <c r="B131" s="145">
        <v>16849</v>
      </c>
      <c r="C131" s="146" t="s">
        <v>2062</v>
      </c>
      <c r="D131" s="51" t="s">
        <v>3318</v>
      </c>
      <c r="E131" s="51">
        <v>1</v>
      </c>
      <c r="F131" s="51" t="s">
        <v>3407</v>
      </c>
      <c r="G131" s="51" t="str">
        <f>IFERROR(VLOOKUP(C131,BASEINV01,3,FALSE),"SIN INFO")</f>
        <v>SIN INFO</v>
      </c>
      <c r="H131" s="51" t="str">
        <f>IFERROR(VLOOKUP(B131,BASEINV01,3,FALSE),"SIN INFO")</f>
        <v>SIN INFO</v>
      </c>
      <c r="I131" s="126">
        <v>27427.96</v>
      </c>
      <c r="J131" s="126">
        <f>IFERROR(VLOOKUP(C131,BASEDESCT02,4,FALSE),I131)</f>
        <v>27427.96</v>
      </c>
      <c r="K131" s="246">
        <f>J131*1.16</f>
        <v>31816.433599999997</v>
      </c>
      <c r="L131" s="246">
        <f>K131*(1-L$7)</f>
        <v>23862.325199999999</v>
      </c>
      <c r="M131" s="246">
        <f>L131*(1-M$7)</f>
        <v>22669.208939999997</v>
      </c>
      <c r="N131" s="246">
        <f>M131*(1-N$7)</f>
        <v>21535.748492999996</v>
      </c>
      <c r="O131" s="246">
        <f>I131*$E131</f>
        <v>27427.96</v>
      </c>
      <c r="P131" s="246">
        <f>J131*$E131</f>
        <v>27427.96</v>
      </c>
      <c r="Q131" s="330" t="str" cm="1">
        <f t="array" ref="Q131">IFERROR(_xlfn.IFS(O131&gt;P131,"CAMBIÓ"),"")</f>
        <v/>
      </c>
    </row>
    <row r="132" spans="1:17" x14ac:dyDescent="0.25">
      <c r="A132" s="330">
        <v>125</v>
      </c>
      <c r="B132" s="47" t="s">
        <v>3408</v>
      </c>
      <c r="C132" s="48"/>
      <c r="D132" s="48"/>
      <c r="E132" s="48"/>
      <c r="F132" s="48"/>
      <c r="G132" s="85"/>
      <c r="H132" s="85"/>
      <c r="I132" s="281"/>
      <c r="J132" s="281"/>
      <c r="K132" s="282"/>
      <c r="L132" s="282"/>
      <c r="M132" s="282"/>
      <c r="N132" s="282"/>
      <c r="O132" s="282"/>
      <c r="P132" s="282"/>
      <c r="Q132" s="330" t="str" cm="1">
        <f t="array" ref="Q132">IFERROR(_xlfn.IFS(O132&gt;P132,"CAMBIÓ"),"")</f>
        <v/>
      </c>
    </row>
    <row r="133" spans="1:17" x14ac:dyDescent="0.25">
      <c r="A133" s="330">
        <v>126</v>
      </c>
      <c r="B133" s="49">
        <v>433</v>
      </c>
      <c r="C133" s="50" t="s">
        <v>301</v>
      </c>
      <c r="D133" s="51" t="s">
        <v>3314</v>
      </c>
      <c r="E133" s="51">
        <v>1</v>
      </c>
      <c r="F133" s="51" t="s">
        <v>3409</v>
      </c>
      <c r="G133" s="51">
        <f>IFERROR(VLOOKUP(C133,BASEINV01,3,FALSE),"SIN INFO")</f>
        <v>91</v>
      </c>
      <c r="H133" s="51">
        <f>IFERROR(VLOOKUP(B133,BASEINV01,3,FALSE),"SIN INFO")</f>
        <v>28</v>
      </c>
      <c r="I133" s="121">
        <v>4136.51</v>
      </c>
      <c r="J133" s="121">
        <f>IFERROR(VLOOKUP(C133,BASEDESCT02,4,FALSE),I133)</f>
        <v>3516.0335</v>
      </c>
      <c r="K133" s="243">
        <f>J133*1.16</f>
        <v>4078.5988599999996</v>
      </c>
      <c r="L133" s="243">
        <f t="shared" ref="L133:N134" si="58">K133*(1-L$7)</f>
        <v>3058.9491449999996</v>
      </c>
      <c r="M133" s="243">
        <f t="shared" si="58"/>
        <v>2906.0016877499993</v>
      </c>
      <c r="N133" s="243">
        <f t="shared" si="58"/>
        <v>2760.7016033624991</v>
      </c>
      <c r="O133" s="243">
        <f>I133*$E133</f>
        <v>4136.51</v>
      </c>
      <c r="P133" s="243">
        <f>J133*$E133</f>
        <v>3516.0335</v>
      </c>
      <c r="Q133" s="330" t="str" cm="1">
        <f t="array" ref="Q133">IFERROR(_xlfn.IFS(O133&gt;P133,"CAMBIÓ"),"")</f>
        <v>CAMBIÓ</v>
      </c>
    </row>
    <row r="134" spans="1:17" x14ac:dyDescent="0.25">
      <c r="A134" s="330">
        <v>127</v>
      </c>
      <c r="B134" s="49">
        <v>434</v>
      </c>
      <c r="C134" s="50" t="s">
        <v>303</v>
      </c>
      <c r="D134" s="51" t="s">
        <v>3318</v>
      </c>
      <c r="E134" s="51">
        <v>1</v>
      </c>
      <c r="F134" s="51" t="s">
        <v>3410</v>
      </c>
      <c r="G134" s="51" t="str">
        <f>IFERROR(VLOOKUP(C134,BASEINV01,3,FALSE),"SIN INFO")</f>
        <v>SIN INFO</v>
      </c>
      <c r="H134" s="51">
        <f>IFERROR(VLOOKUP(B134,BASEINV01,3,FALSE),"SIN INFO")</f>
        <v>1</v>
      </c>
      <c r="I134" s="121">
        <v>43642.54</v>
      </c>
      <c r="J134" s="121">
        <f>IFERROR(VLOOKUP(C134,BASEDESCT02,4,FALSE),I134)</f>
        <v>37096.159</v>
      </c>
      <c r="K134" s="243">
        <f>J134*1.16</f>
        <v>43031.544439999998</v>
      </c>
      <c r="L134" s="243">
        <f t="shared" si="58"/>
        <v>32273.658329999998</v>
      </c>
      <c r="M134" s="243">
        <f t="shared" si="58"/>
        <v>30659.975413499997</v>
      </c>
      <c r="N134" s="243">
        <f t="shared" si="58"/>
        <v>29126.976642824997</v>
      </c>
      <c r="O134" s="243">
        <f>I134*$E134</f>
        <v>43642.54</v>
      </c>
      <c r="P134" s="243">
        <f>J134*$E134</f>
        <v>37096.159</v>
      </c>
      <c r="Q134" s="330" t="str" cm="1">
        <f t="array" ref="Q134">IFERROR(_xlfn.IFS(O134&gt;P134,"CAMBIÓ"),"")</f>
        <v>CAMBIÓ</v>
      </c>
    </row>
    <row r="135" spans="1:17" x14ac:dyDescent="0.25">
      <c r="A135" s="330">
        <v>128</v>
      </c>
      <c r="B135" s="147" t="s">
        <v>3411</v>
      </c>
      <c r="C135" s="148"/>
      <c r="D135" s="346"/>
      <c r="E135" s="346"/>
      <c r="F135" s="346"/>
      <c r="G135" s="346"/>
      <c r="H135" s="346"/>
      <c r="I135" s="149"/>
      <c r="J135" s="149"/>
      <c r="K135" s="254"/>
      <c r="L135" s="254"/>
      <c r="M135" s="254"/>
      <c r="N135" s="254"/>
      <c r="O135" s="254"/>
      <c r="P135" s="254"/>
      <c r="Q135" s="330" t="str" cm="1">
        <f t="array" ref="Q135">IFERROR(_xlfn.IFS(O135&gt;P135,"CAMBIÓ"),"")</f>
        <v/>
      </c>
    </row>
    <row r="136" spans="1:17" x14ac:dyDescent="0.25">
      <c r="A136" s="330">
        <v>129</v>
      </c>
      <c r="B136" s="150">
        <v>16748</v>
      </c>
      <c r="C136" s="151" t="s">
        <v>2009</v>
      </c>
      <c r="D136" s="51" t="s">
        <v>3318</v>
      </c>
      <c r="E136" s="51">
        <v>1</v>
      </c>
      <c r="F136" s="51" t="s">
        <v>3412</v>
      </c>
      <c r="G136" s="51" t="str">
        <f>IFERROR(VLOOKUP(C136,BASEINV01,3,FALSE),"SIN INFO")</f>
        <v>SIN INFO</v>
      </c>
      <c r="H136" s="51" t="str">
        <f>IFERROR(VLOOKUP(B136,BASEINV01,3,FALSE),"SIN INFO")</f>
        <v>SIN INFO</v>
      </c>
      <c r="I136" s="126">
        <v>35375.33</v>
      </c>
      <c r="J136" s="126">
        <f>IFERROR(VLOOKUP(C136,BASEDESCT02,4,FALSE),I136)</f>
        <v>35375.33</v>
      </c>
      <c r="K136" s="246">
        <f>J136*1.16</f>
        <v>41035.382799999999</v>
      </c>
      <c r="L136" s="246">
        <f>K136*(1-L$7)</f>
        <v>30776.537100000001</v>
      </c>
      <c r="M136" s="246">
        <f>L136*(1-M$7)</f>
        <v>29237.710244999998</v>
      </c>
      <c r="N136" s="246">
        <f>M136*(1-N$7)</f>
        <v>27775.824732749996</v>
      </c>
      <c r="O136" s="246">
        <f>I136*$E136</f>
        <v>35375.33</v>
      </c>
      <c r="P136" s="246">
        <f>J136*$E136</f>
        <v>35375.33</v>
      </c>
      <c r="Q136" s="330" t="str" cm="1">
        <f t="array" ref="Q136">IFERROR(_xlfn.IFS(O136&gt;P136,"CAMBIÓ"),"")</f>
        <v/>
      </c>
    </row>
    <row r="137" spans="1:17" x14ac:dyDescent="0.25">
      <c r="A137" s="330">
        <v>130</v>
      </c>
      <c r="B137" s="47" t="s">
        <v>3413</v>
      </c>
      <c r="C137" s="346"/>
      <c r="D137" s="346"/>
      <c r="E137" s="346"/>
      <c r="F137" s="346"/>
      <c r="G137" s="346"/>
      <c r="H137" s="346"/>
      <c r="I137" s="152"/>
      <c r="J137" s="152"/>
      <c r="K137" s="255"/>
      <c r="L137" s="255"/>
      <c r="M137" s="255"/>
      <c r="N137" s="255"/>
      <c r="O137" s="255"/>
      <c r="P137" s="255"/>
      <c r="Q137" s="330" t="str" cm="1">
        <f t="array" ref="Q137">IFERROR(_xlfn.IFS(O137&gt;P137,"CAMBIÓ"),"")</f>
        <v/>
      </c>
    </row>
    <row r="138" spans="1:17" x14ac:dyDescent="0.25">
      <c r="A138" s="330">
        <v>131</v>
      </c>
      <c r="B138" s="153">
        <v>16172</v>
      </c>
      <c r="C138" s="154" t="s">
        <v>1802</v>
      </c>
      <c r="D138" s="155" t="s">
        <v>3318</v>
      </c>
      <c r="E138" s="155">
        <v>1</v>
      </c>
      <c r="F138" s="155" t="s">
        <v>3398</v>
      </c>
      <c r="G138" s="155" t="str">
        <f>IFERROR(VLOOKUP(C138,BASEINV01,3,FALSE),"SIN INFO")</f>
        <v>SIN INFO</v>
      </c>
      <c r="H138" s="155" t="str">
        <f>IFERROR(VLOOKUP(B138,BASEINV01,3,FALSE),"SIN INFO")</f>
        <v>SIN INFO</v>
      </c>
      <c r="I138" s="156">
        <v>23851.86</v>
      </c>
      <c r="J138" s="156">
        <f>IFERROR(VLOOKUP(C138,BASEDESCT02,4,FALSE),I138)</f>
        <v>20274.080999999998</v>
      </c>
      <c r="K138" s="256">
        <f>J138*1.16</f>
        <v>23517.933959999995</v>
      </c>
      <c r="L138" s="256">
        <f>K138*(1-L$7)</f>
        <v>17638.450469999996</v>
      </c>
      <c r="M138" s="256">
        <f>L138*(1-M$7)</f>
        <v>16756.527946499995</v>
      </c>
      <c r="N138" s="256">
        <f>M138*(1-N$7)</f>
        <v>15918.701549174993</v>
      </c>
      <c r="O138" s="256">
        <f>I138*$E138</f>
        <v>23851.86</v>
      </c>
      <c r="P138" s="256">
        <f>J138*$E138</f>
        <v>20274.080999999998</v>
      </c>
      <c r="Q138" s="330" t="str" cm="1">
        <f t="array" ref="Q138">IFERROR(_xlfn.IFS(O138&gt;P138,"CAMBIÓ"),"")</f>
        <v>CAMBIÓ</v>
      </c>
    </row>
    <row r="139" spans="1:17" x14ac:dyDescent="0.25">
      <c r="A139" s="330">
        <v>132</v>
      </c>
      <c r="B139" s="47" t="s">
        <v>3414</v>
      </c>
      <c r="C139" s="48"/>
      <c r="D139" s="48"/>
      <c r="E139" s="48"/>
      <c r="F139" s="48"/>
      <c r="G139" s="85"/>
      <c r="H139" s="85"/>
      <c r="I139" s="281"/>
      <c r="J139" s="281"/>
      <c r="K139" s="282"/>
      <c r="L139" s="282"/>
      <c r="M139" s="282"/>
      <c r="N139" s="282"/>
      <c r="O139" s="282"/>
      <c r="P139" s="282"/>
      <c r="Q139" s="330" t="str" cm="1">
        <f t="array" ref="Q139">IFERROR(_xlfn.IFS(O139&gt;P139,"CAMBIÓ"),"")</f>
        <v/>
      </c>
    </row>
    <row r="140" spans="1:17" x14ac:dyDescent="0.25">
      <c r="A140" s="330">
        <v>133</v>
      </c>
      <c r="B140" s="49">
        <v>16600</v>
      </c>
      <c r="C140" s="50" t="s">
        <v>1907</v>
      </c>
      <c r="D140" s="51" t="s">
        <v>3314</v>
      </c>
      <c r="E140" s="51">
        <v>1</v>
      </c>
      <c r="F140" s="51" t="s">
        <v>3415</v>
      </c>
      <c r="G140" s="51">
        <f>IFERROR(VLOOKUP(C140,BASEINV01,3,FALSE),"SIN INFO")</f>
        <v>215</v>
      </c>
      <c r="H140" s="51">
        <f>IFERROR(VLOOKUP(B140,BASEINV01,3,FALSE),"SIN INFO")</f>
        <v>161</v>
      </c>
      <c r="I140" s="121">
        <v>3725.15</v>
      </c>
      <c r="J140" s="121">
        <f>IFERROR(VLOOKUP(C140,BASEDESCT02,4,FALSE),I140)</f>
        <v>3166.3775000000001</v>
      </c>
      <c r="K140" s="243">
        <f>J140*1.16</f>
        <v>3672.9978999999998</v>
      </c>
      <c r="L140" s="243">
        <f t="shared" ref="L140:N141" si="59">K140*(1-L$7)</f>
        <v>2754.7484249999998</v>
      </c>
      <c r="M140" s="243">
        <f t="shared" si="59"/>
        <v>2617.0110037499999</v>
      </c>
      <c r="N140" s="243">
        <f t="shared" si="59"/>
        <v>2486.1604535624997</v>
      </c>
      <c r="O140" s="243">
        <f>I140*$E140</f>
        <v>3725.15</v>
      </c>
      <c r="P140" s="243">
        <f>J140*$E140</f>
        <v>3166.3775000000001</v>
      </c>
      <c r="Q140" s="330" t="str" cm="1">
        <f t="array" ref="Q140">IFERROR(_xlfn.IFS(O140&gt;P140,"CAMBIÓ"),"")</f>
        <v>CAMBIÓ</v>
      </c>
    </row>
    <row r="141" spans="1:17" x14ac:dyDescent="0.25">
      <c r="A141" s="330">
        <v>134</v>
      </c>
      <c r="B141" s="49">
        <v>16700</v>
      </c>
      <c r="C141" s="50" t="s">
        <v>1945</v>
      </c>
      <c r="D141" s="51" t="s">
        <v>3318</v>
      </c>
      <c r="E141" s="51">
        <v>1</v>
      </c>
      <c r="F141" s="51" t="s">
        <v>3416</v>
      </c>
      <c r="G141" s="51">
        <f>IFERROR(VLOOKUP(C141,BASEINV01,3,FALSE),"SIN INFO")</f>
        <v>3</v>
      </c>
      <c r="H141" s="51" t="str">
        <f>IFERROR(VLOOKUP(B141,BASEINV01,3,FALSE),"SIN INFO")</f>
        <v>SIN INFO</v>
      </c>
      <c r="I141" s="121">
        <v>38760.620000000003</v>
      </c>
      <c r="J141" s="121">
        <f>IFERROR(VLOOKUP(C141,BASEDESCT02,4,FALSE),I141)</f>
        <v>32946.527000000002</v>
      </c>
      <c r="K141" s="243">
        <f>J141*1.16</f>
        <v>38217.971319999997</v>
      </c>
      <c r="L141" s="243">
        <f t="shared" si="59"/>
        <v>28663.478489999998</v>
      </c>
      <c r="M141" s="243">
        <f t="shared" si="59"/>
        <v>27230.304565499995</v>
      </c>
      <c r="N141" s="243">
        <f t="shared" si="59"/>
        <v>25868.789337224993</v>
      </c>
      <c r="O141" s="243">
        <f>I141*$E141</f>
        <v>38760.620000000003</v>
      </c>
      <c r="P141" s="243">
        <f>J141*$E141</f>
        <v>32946.527000000002</v>
      </c>
      <c r="Q141" s="330" t="str" cm="1">
        <f t="array" ref="Q141">IFERROR(_xlfn.IFS(O141&gt;P141,"CAMBIÓ"),"")</f>
        <v>CAMBIÓ</v>
      </c>
    </row>
    <row r="142" spans="1:17" x14ac:dyDescent="0.25">
      <c r="A142" s="330">
        <v>135</v>
      </c>
      <c r="B142" s="81" t="s">
        <v>3417</v>
      </c>
      <c r="C142" s="343"/>
      <c r="D142" s="342"/>
      <c r="E142" s="342"/>
      <c r="F142" s="342"/>
      <c r="G142" s="350"/>
      <c r="H142" s="350"/>
      <c r="I142" s="297"/>
      <c r="J142" s="297"/>
      <c r="K142" s="298"/>
      <c r="L142" s="298"/>
      <c r="M142" s="298"/>
      <c r="N142" s="298"/>
      <c r="O142" s="298"/>
      <c r="P142" s="298"/>
      <c r="Q142" s="330" t="str" cm="1">
        <f t="array" ref="Q142">IFERROR(_xlfn.IFS(O142&gt;P142,"CAMBIÓ"),"")</f>
        <v/>
      </c>
    </row>
    <row r="143" spans="1:17" x14ac:dyDescent="0.25">
      <c r="A143" s="330">
        <v>136</v>
      </c>
      <c r="B143" s="47" t="s">
        <v>3418</v>
      </c>
      <c r="C143" s="48"/>
      <c r="D143" s="48"/>
      <c r="E143" s="48"/>
      <c r="F143" s="48"/>
      <c r="G143" s="85"/>
      <c r="H143" s="85"/>
      <c r="I143" s="281"/>
      <c r="J143" s="281"/>
      <c r="K143" s="282"/>
      <c r="L143" s="282"/>
      <c r="M143" s="282"/>
      <c r="N143" s="282"/>
      <c r="O143" s="282"/>
      <c r="P143" s="282"/>
      <c r="Q143" s="330" t="str" cm="1">
        <f t="array" ref="Q143">IFERROR(_xlfn.IFS(O143&gt;P143,"CAMBIÓ"),"")</f>
        <v/>
      </c>
    </row>
    <row r="144" spans="1:17" x14ac:dyDescent="0.25">
      <c r="A144" s="330">
        <v>137</v>
      </c>
      <c r="B144" s="49">
        <v>52</v>
      </c>
      <c r="C144" s="50" t="s">
        <v>48</v>
      </c>
      <c r="D144" s="51" t="s">
        <v>3311</v>
      </c>
      <c r="E144" s="51">
        <v>16</v>
      </c>
      <c r="F144" s="51" t="s">
        <v>3419</v>
      </c>
      <c r="G144" s="51">
        <f t="shared" ref="G144:G157" si="60">IFERROR(VLOOKUP(C144,BASEINV01,3,FALSE),"SIN INFO")</f>
        <v>102</v>
      </c>
      <c r="H144" s="51">
        <f t="shared" ref="H144:H157" si="61">IFERROR(VLOOKUP(B144,BASEINV01,3,FALSE),"SIN INFO")</f>
        <v>-127</v>
      </c>
      <c r="I144" s="121">
        <v>91.39</v>
      </c>
      <c r="J144" s="121">
        <f t="shared" ref="J144:J157" si="62">IFERROR(VLOOKUP(C144,BASEDESCT02,4,FALSE),I144)</f>
        <v>91.39</v>
      </c>
      <c r="K144" s="243">
        <f t="shared" ref="K144:K157" si="63">J144*1.16</f>
        <v>106.0124</v>
      </c>
      <c r="L144" s="243">
        <f t="shared" ref="L144:N157" si="64">K144*(1-L$7)</f>
        <v>79.509299999999996</v>
      </c>
      <c r="M144" s="243">
        <f t="shared" si="64"/>
        <v>75.533834999999996</v>
      </c>
      <c r="N144" s="243">
        <f t="shared" si="64"/>
        <v>71.757143249999999</v>
      </c>
      <c r="O144" s="243">
        <f t="shared" ref="O144:O157" si="65">I144*$E144</f>
        <v>1462.24</v>
      </c>
      <c r="P144" s="243">
        <f t="shared" ref="P144:P157" si="66">J144*$E144</f>
        <v>1462.24</v>
      </c>
      <c r="Q144" s="330" t="str" cm="1">
        <f t="array" ref="Q144">IFERROR(_xlfn.IFS(O144&gt;P144,"CAMBIÓ"),"")</f>
        <v/>
      </c>
    </row>
    <row r="145" spans="1:17" x14ac:dyDescent="0.25">
      <c r="A145" s="330">
        <v>138</v>
      </c>
      <c r="B145" s="49">
        <v>129</v>
      </c>
      <c r="C145" s="50" t="s">
        <v>121</v>
      </c>
      <c r="D145" s="51" t="s">
        <v>3311</v>
      </c>
      <c r="E145" s="51">
        <v>16</v>
      </c>
      <c r="F145" s="51" t="s">
        <v>3420</v>
      </c>
      <c r="G145" s="51">
        <f t="shared" si="60"/>
        <v>116</v>
      </c>
      <c r="H145" s="51">
        <f t="shared" si="61"/>
        <v>-182</v>
      </c>
      <c r="I145" s="121">
        <v>97.46</v>
      </c>
      <c r="J145" s="121">
        <f t="shared" si="62"/>
        <v>97.46</v>
      </c>
      <c r="K145" s="243">
        <f t="shared" si="63"/>
        <v>113.05359999999999</v>
      </c>
      <c r="L145" s="243">
        <f t="shared" si="64"/>
        <v>84.790199999999999</v>
      </c>
      <c r="M145" s="243">
        <f t="shared" si="64"/>
        <v>80.550689999999989</v>
      </c>
      <c r="N145" s="243">
        <f t="shared" si="64"/>
        <v>76.523155499999987</v>
      </c>
      <c r="O145" s="243">
        <f t="shared" si="65"/>
        <v>1559.36</v>
      </c>
      <c r="P145" s="243">
        <f t="shared" si="66"/>
        <v>1559.36</v>
      </c>
      <c r="Q145" s="330" t="str" cm="1">
        <f t="array" ref="Q145">IFERROR(_xlfn.IFS(O145&gt;P145,"CAMBIÓ"),"")</f>
        <v/>
      </c>
    </row>
    <row r="146" spans="1:17" x14ac:dyDescent="0.25">
      <c r="A146" s="330">
        <v>139</v>
      </c>
      <c r="B146" s="49">
        <v>130</v>
      </c>
      <c r="C146" s="50" t="s">
        <v>123</v>
      </c>
      <c r="D146" s="51" t="s">
        <v>3324</v>
      </c>
      <c r="E146" s="51">
        <v>4</v>
      </c>
      <c r="F146" s="51" t="s">
        <v>3421</v>
      </c>
      <c r="G146" s="51">
        <f t="shared" si="60"/>
        <v>104</v>
      </c>
      <c r="H146" s="51">
        <f t="shared" si="61"/>
        <v>-100</v>
      </c>
      <c r="I146" s="121">
        <v>500.51</v>
      </c>
      <c r="J146" s="121">
        <f t="shared" si="62"/>
        <v>500.51</v>
      </c>
      <c r="K146" s="243">
        <f t="shared" si="63"/>
        <v>580.59159999999997</v>
      </c>
      <c r="L146" s="243">
        <f t="shared" si="64"/>
        <v>435.44369999999998</v>
      </c>
      <c r="M146" s="243">
        <f t="shared" si="64"/>
        <v>413.67151499999994</v>
      </c>
      <c r="N146" s="243">
        <f t="shared" si="64"/>
        <v>392.98793924999995</v>
      </c>
      <c r="O146" s="243">
        <f t="shared" si="65"/>
        <v>2002.04</v>
      </c>
      <c r="P146" s="243">
        <f t="shared" si="66"/>
        <v>2002.04</v>
      </c>
      <c r="Q146" s="330" t="str" cm="1">
        <f t="array" ref="Q146">IFERROR(_xlfn.IFS(O146&gt;P146,"CAMBIÓ"),"")</f>
        <v/>
      </c>
    </row>
    <row r="147" spans="1:17" x14ac:dyDescent="0.25">
      <c r="A147" s="330">
        <v>140</v>
      </c>
      <c r="B147" s="49">
        <v>131</v>
      </c>
      <c r="C147" s="50" t="s">
        <v>125</v>
      </c>
      <c r="D147" s="51" t="s">
        <v>3314</v>
      </c>
      <c r="E147" s="51">
        <v>1</v>
      </c>
      <c r="F147" s="51" t="s">
        <v>3422</v>
      </c>
      <c r="G147" s="51">
        <f t="shared" si="60"/>
        <v>138</v>
      </c>
      <c r="H147" s="51">
        <f t="shared" si="61"/>
        <v>-195</v>
      </c>
      <c r="I147" s="121">
        <v>1830.3</v>
      </c>
      <c r="J147" s="121">
        <f t="shared" si="62"/>
        <v>1830.3</v>
      </c>
      <c r="K147" s="243">
        <f t="shared" si="63"/>
        <v>2123.1479999999997</v>
      </c>
      <c r="L147" s="243">
        <f t="shared" si="64"/>
        <v>1592.3609999999999</v>
      </c>
      <c r="M147" s="243">
        <f t="shared" si="64"/>
        <v>1512.7429499999998</v>
      </c>
      <c r="N147" s="243">
        <f t="shared" si="64"/>
        <v>1437.1058024999998</v>
      </c>
      <c r="O147" s="243">
        <f t="shared" si="65"/>
        <v>1830.3</v>
      </c>
      <c r="P147" s="243">
        <f t="shared" si="66"/>
        <v>1830.3</v>
      </c>
      <c r="Q147" s="330" t="str" cm="1">
        <f t="array" ref="Q147">IFERROR(_xlfn.IFS(O147&gt;P147,"CAMBIÓ"),"")</f>
        <v/>
      </c>
    </row>
    <row r="148" spans="1:17" ht="15.75" thickBot="1" x14ac:dyDescent="0.3">
      <c r="A148" s="330">
        <v>141</v>
      </c>
      <c r="B148" s="55">
        <v>132</v>
      </c>
      <c r="C148" s="56" t="s">
        <v>127</v>
      </c>
      <c r="D148" s="57" t="s">
        <v>3318</v>
      </c>
      <c r="E148" s="57">
        <v>1</v>
      </c>
      <c r="F148" s="57" t="s">
        <v>3423</v>
      </c>
      <c r="G148" s="57">
        <f t="shared" si="60"/>
        <v>1</v>
      </c>
      <c r="H148" s="57">
        <f t="shared" si="61"/>
        <v>0</v>
      </c>
      <c r="I148" s="122">
        <v>19372.91</v>
      </c>
      <c r="J148" s="122">
        <f t="shared" si="62"/>
        <v>19372.91</v>
      </c>
      <c r="K148" s="244">
        <f t="shared" si="63"/>
        <v>22472.575599999996</v>
      </c>
      <c r="L148" s="244">
        <f t="shared" si="64"/>
        <v>16854.431699999997</v>
      </c>
      <c r="M148" s="244">
        <f t="shared" si="64"/>
        <v>16011.710114999996</v>
      </c>
      <c r="N148" s="244">
        <f t="shared" si="64"/>
        <v>15211.124609249995</v>
      </c>
      <c r="O148" s="244">
        <f t="shared" si="65"/>
        <v>19372.91</v>
      </c>
      <c r="P148" s="244">
        <f t="shared" si="66"/>
        <v>19372.91</v>
      </c>
      <c r="Q148" s="330" t="str" cm="1">
        <f t="array" ref="Q148">IFERROR(_xlfn.IFS(O148&gt;P148,"CAMBIÓ"),"")</f>
        <v/>
      </c>
    </row>
    <row r="149" spans="1:17" x14ac:dyDescent="0.25">
      <c r="A149" s="330">
        <v>142</v>
      </c>
      <c r="B149" s="60">
        <v>49</v>
      </c>
      <c r="C149" s="61" t="s">
        <v>40</v>
      </c>
      <c r="D149" s="62" t="s">
        <v>3311</v>
      </c>
      <c r="E149" s="62">
        <v>16</v>
      </c>
      <c r="F149" s="62" t="s">
        <v>3424</v>
      </c>
      <c r="G149" s="62">
        <f t="shared" si="60"/>
        <v>109</v>
      </c>
      <c r="H149" s="62">
        <f t="shared" si="61"/>
        <v>-121</v>
      </c>
      <c r="I149" s="137">
        <v>91.64</v>
      </c>
      <c r="J149" s="137">
        <f t="shared" si="62"/>
        <v>91.64</v>
      </c>
      <c r="K149" s="251">
        <f t="shared" si="63"/>
        <v>106.30239999999999</v>
      </c>
      <c r="L149" s="251">
        <f t="shared" si="64"/>
        <v>79.726799999999997</v>
      </c>
      <c r="M149" s="251">
        <f t="shared" si="64"/>
        <v>75.740459999999999</v>
      </c>
      <c r="N149" s="251">
        <f t="shared" si="64"/>
        <v>71.953436999999994</v>
      </c>
      <c r="O149" s="251">
        <f t="shared" si="65"/>
        <v>1466.24</v>
      </c>
      <c r="P149" s="251">
        <f t="shared" si="66"/>
        <v>1466.24</v>
      </c>
      <c r="Q149" s="330" t="str" cm="1">
        <f t="array" ref="Q149">IFERROR(_xlfn.IFS(O149&gt;P149,"CAMBIÓ"),"")</f>
        <v/>
      </c>
    </row>
    <row r="150" spans="1:17" x14ac:dyDescent="0.25">
      <c r="A150" s="330">
        <v>143</v>
      </c>
      <c r="B150" s="49">
        <v>133</v>
      </c>
      <c r="C150" s="50" t="s">
        <v>129</v>
      </c>
      <c r="D150" s="51" t="s">
        <v>3311</v>
      </c>
      <c r="E150" s="51">
        <v>16</v>
      </c>
      <c r="F150" s="51" t="s">
        <v>3425</v>
      </c>
      <c r="G150" s="51">
        <f t="shared" si="60"/>
        <v>121</v>
      </c>
      <c r="H150" s="51">
        <f t="shared" si="61"/>
        <v>-181</v>
      </c>
      <c r="I150" s="121">
        <v>98.77</v>
      </c>
      <c r="J150" s="121">
        <f t="shared" si="62"/>
        <v>98.77</v>
      </c>
      <c r="K150" s="243">
        <f t="shared" si="63"/>
        <v>114.57319999999999</v>
      </c>
      <c r="L150" s="243">
        <f t="shared" si="64"/>
        <v>85.929899999999989</v>
      </c>
      <c r="M150" s="243">
        <f t="shared" si="64"/>
        <v>81.633404999999982</v>
      </c>
      <c r="N150" s="243">
        <f t="shared" si="64"/>
        <v>77.55173474999998</v>
      </c>
      <c r="O150" s="243">
        <f t="shared" si="65"/>
        <v>1580.32</v>
      </c>
      <c r="P150" s="243">
        <f t="shared" si="66"/>
        <v>1580.32</v>
      </c>
      <c r="Q150" s="330" t="str" cm="1">
        <f t="array" ref="Q150">IFERROR(_xlfn.IFS(O150&gt;P150,"CAMBIÓ"),"")</f>
        <v/>
      </c>
    </row>
    <row r="151" spans="1:17" x14ac:dyDescent="0.25">
      <c r="A151" s="330">
        <v>144</v>
      </c>
      <c r="B151" s="49">
        <v>134</v>
      </c>
      <c r="C151" s="50" t="s">
        <v>131</v>
      </c>
      <c r="D151" s="51" t="s">
        <v>3324</v>
      </c>
      <c r="E151" s="51">
        <v>4</v>
      </c>
      <c r="F151" s="51" t="s">
        <v>3426</v>
      </c>
      <c r="G151" s="51">
        <f t="shared" si="60"/>
        <v>101</v>
      </c>
      <c r="H151" s="51">
        <f t="shared" si="61"/>
        <v>-137</v>
      </c>
      <c r="I151" s="121">
        <v>499.52</v>
      </c>
      <c r="J151" s="121">
        <f t="shared" si="62"/>
        <v>499.52</v>
      </c>
      <c r="K151" s="243">
        <f t="shared" si="63"/>
        <v>579.44319999999993</v>
      </c>
      <c r="L151" s="243">
        <f t="shared" si="64"/>
        <v>434.58239999999995</v>
      </c>
      <c r="M151" s="243">
        <f t="shared" si="64"/>
        <v>412.85327999999993</v>
      </c>
      <c r="N151" s="243">
        <f t="shared" si="64"/>
        <v>392.2106159999999</v>
      </c>
      <c r="O151" s="243">
        <f t="shared" si="65"/>
        <v>1998.08</v>
      </c>
      <c r="P151" s="243">
        <f t="shared" si="66"/>
        <v>1998.08</v>
      </c>
      <c r="Q151" s="330" t="str" cm="1">
        <f t="array" ref="Q151">IFERROR(_xlfn.IFS(O151&gt;P151,"CAMBIÓ"),"")</f>
        <v/>
      </c>
    </row>
    <row r="152" spans="1:17" x14ac:dyDescent="0.25">
      <c r="A152" s="330">
        <v>145</v>
      </c>
      <c r="B152" s="49">
        <v>135</v>
      </c>
      <c r="C152" s="50" t="s">
        <v>133</v>
      </c>
      <c r="D152" s="51" t="s">
        <v>3314</v>
      </c>
      <c r="E152" s="51">
        <v>1</v>
      </c>
      <c r="F152" s="51" t="s">
        <v>3427</v>
      </c>
      <c r="G152" s="51">
        <f t="shared" si="60"/>
        <v>114</v>
      </c>
      <c r="H152" s="51">
        <f t="shared" si="61"/>
        <v>-296</v>
      </c>
      <c r="I152" s="121">
        <v>1825.26</v>
      </c>
      <c r="J152" s="121">
        <f t="shared" si="62"/>
        <v>1825.26</v>
      </c>
      <c r="K152" s="243">
        <f t="shared" si="63"/>
        <v>2117.3015999999998</v>
      </c>
      <c r="L152" s="243">
        <f t="shared" si="64"/>
        <v>1587.9761999999998</v>
      </c>
      <c r="M152" s="243">
        <f t="shared" si="64"/>
        <v>1508.5773899999997</v>
      </c>
      <c r="N152" s="243">
        <f t="shared" si="64"/>
        <v>1433.1485204999997</v>
      </c>
      <c r="O152" s="243">
        <f t="shared" si="65"/>
        <v>1825.26</v>
      </c>
      <c r="P152" s="243">
        <f t="shared" si="66"/>
        <v>1825.26</v>
      </c>
      <c r="Q152" s="330" t="str" cm="1">
        <f t="array" ref="Q152">IFERROR(_xlfn.IFS(O152&gt;P152,"CAMBIÓ"),"")</f>
        <v/>
      </c>
    </row>
    <row r="153" spans="1:17" ht="15.75" thickBot="1" x14ac:dyDescent="0.3">
      <c r="A153" s="330">
        <v>146</v>
      </c>
      <c r="B153" s="55">
        <v>136</v>
      </c>
      <c r="C153" s="56" t="s">
        <v>135</v>
      </c>
      <c r="D153" s="57" t="s">
        <v>3318</v>
      </c>
      <c r="E153" s="57">
        <v>1</v>
      </c>
      <c r="F153" s="57" t="s">
        <v>3428</v>
      </c>
      <c r="G153" s="57">
        <f t="shared" si="60"/>
        <v>3</v>
      </c>
      <c r="H153" s="57">
        <f t="shared" si="61"/>
        <v>-4</v>
      </c>
      <c r="I153" s="122">
        <v>19318.41</v>
      </c>
      <c r="J153" s="122">
        <f t="shared" si="62"/>
        <v>19318.41</v>
      </c>
      <c r="K153" s="244">
        <f t="shared" si="63"/>
        <v>22409.355599999999</v>
      </c>
      <c r="L153" s="244">
        <f t="shared" si="64"/>
        <v>16807.0167</v>
      </c>
      <c r="M153" s="244">
        <f t="shared" si="64"/>
        <v>15966.665864999999</v>
      </c>
      <c r="N153" s="244">
        <f t="shared" si="64"/>
        <v>15168.332571749999</v>
      </c>
      <c r="O153" s="244">
        <f t="shared" si="65"/>
        <v>19318.41</v>
      </c>
      <c r="P153" s="244">
        <f t="shared" si="66"/>
        <v>19318.41</v>
      </c>
      <c r="Q153" s="330" t="str" cm="1">
        <f t="array" ref="Q153">IFERROR(_xlfn.IFS(O153&gt;P153,"CAMBIÓ"),"")</f>
        <v/>
      </c>
    </row>
    <row r="154" spans="1:17" x14ac:dyDescent="0.25">
      <c r="A154" s="330">
        <v>147</v>
      </c>
      <c r="B154" s="60">
        <v>139</v>
      </c>
      <c r="C154" s="61" t="s">
        <v>141</v>
      </c>
      <c r="D154" s="62" t="s">
        <v>3311</v>
      </c>
      <c r="E154" s="62">
        <v>16</v>
      </c>
      <c r="F154" s="62" t="s">
        <v>3429</v>
      </c>
      <c r="G154" s="62">
        <f t="shared" si="60"/>
        <v>107</v>
      </c>
      <c r="H154" s="62">
        <f t="shared" si="61"/>
        <v>-175</v>
      </c>
      <c r="I154" s="137">
        <v>96.79</v>
      </c>
      <c r="J154" s="137">
        <f t="shared" si="62"/>
        <v>96.79</v>
      </c>
      <c r="K154" s="251">
        <f t="shared" si="63"/>
        <v>112.2764</v>
      </c>
      <c r="L154" s="251">
        <f t="shared" si="64"/>
        <v>84.207300000000004</v>
      </c>
      <c r="M154" s="251">
        <f t="shared" si="64"/>
        <v>79.996934999999993</v>
      </c>
      <c r="N154" s="251">
        <f t="shared" si="64"/>
        <v>75.99708824999999</v>
      </c>
      <c r="O154" s="251">
        <f t="shared" si="65"/>
        <v>1548.64</v>
      </c>
      <c r="P154" s="251">
        <f t="shared" si="66"/>
        <v>1548.64</v>
      </c>
      <c r="Q154" s="330" t="str" cm="1">
        <f t="array" ref="Q154">IFERROR(_xlfn.IFS(O154&gt;P154,"CAMBIÓ"),"")</f>
        <v/>
      </c>
    </row>
    <row r="155" spans="1:17" x14ac:dyDescent="0.25">
      <c r="A155" s="330">
        <v>148</v>
      </c>
      <c r="B155" s="49">
        <v>140</v>
      </c>
      <c r="C155" s="50" t="s">
        <v>143</v>
      </c>
      <c r="D155" s="51" t="s">
        <v>3324</v>
      </c>
      <c r="E155" s="51">
        <v>4</v>
      </c>
      <c r="F155" s="51" t="s">
        <v>3430</v>
      </c>
      <c r="G155" s="51">
        <f t="shared" si="60"/>
        <v>104</v>
      </c>
      <c r="H155" s="51">
        <f t="shared" si="61"/>
        <v>-146</v>
      </c>
      <c r="I155" s="121">
        <v>504.04</v>
      </c>
      <c r="J155" s="121">
        <f t="shared" si="62"/>
        <v>504.04</v>
      </c>
      <c r="K155" s="243">
        <f t="shared" si="63"/>
        <v>584.68639999999994</v>
      </c>
      <c r="L155" s="243">
        <f t="shared" si="64"/>
        <v>438.51479999999992</v>
      </c>
      <c r="M155" s="243">
        <f t="shared" si="64"/>
        <v>416.5890599999999</v>
      </c>
      <c r="N155" s="243">
        <f t="shared" si="64"/>
        <v>395.7596069999999</v>
      </c>
      <c r="O155" s="243">
        <f t="shared" si="65"/>
        <v>2016.16</v>
      </c>
      <c r="P155" s="243">
        <f t="shared" si="66"/>
        <v>2016.16</v>
      </c>
      <c r="Q155" s="330" t="str" cm="1">
        <f t="array" ref="Q155">IFERROR(_xlfn.IFS(O155&gt;P155,"CAMBIÓ"),"")</f>
        <v/>
      </c>
    </row>
    <row r="156" spans="1:17" x14ac:dyDescent="0.25">
      <c r="A156" s="330">
        <v>149</v>
      </c>
      <c r="B156" s="49">
        <v>141</v>
      </c>
      <c r="C156" s="50" t="s">
        <v>145</v>
      </c>
      <c r="D156" s="51" t="s">
        <v>3314</v>
      </c>
      <c r="E156" s="51">
        <v>1</v>
      </c>
      <c r="F156" s="51" t="s">
        <v>3431</v>
      </c>
      <c r="G156" s="51">
        <f t="shared" si="60"/>
        <v>113</v>
      </c>
      <c r="H156" s="51">
        <f t="shared" si="61"/>
        <v>-246</v>
      </c>
      <c r="I156" s="121">
        <v>1819.8</v>
      </c>
      <c r="J156" s="121">
        <f t="shared" si="62"/>
        <v>1819.8</v>
      </c>
      <c r="K156" s="243">
        <f t="shared" si="63"/>
        <v>2110.9679999999998</v>
      </c>
      <c r="L156" s="243">
        <f t="shared" si="64"/>
        <v>1583.2259999999999</v>
      </c>
      <c r="M156" s="243">
        <f t="shared" si="64"/>
        <v>1504.0646999999999</v>
      </c>
      <c r="N156" s="243">
        <f t="shared" si="64"/>
        <v>1428.861465</v>
      </c>
      <c r="O156" s="243">
        <f t="shared" si="65"/>
        <v>1819.8</v>
      </c>
      <c r="P156" s="243">
        <f t="shared" si="66"/>
        <v>1819.8</v>
      </c>
      <c r="Q156" s="330" t="str" cm="1">
        <f t="array" ref="Q156">IFERROR(_xlfn.IFS(O156&gt;P156,"CAMBIÓ"),"")</f>
        <v/>
      </c>
    </row>
    <row r="157" spans="1:17" x14ac:dyDescent="0.25">
      <c r="A157" s="330">
        <v>150</v>
      </c>
      <c r="B157" s="49">
        <v>142</v>
      </c>
      <c r="C157" s="50" t="s">
        <v>147</v>
      </c>
      <c r="D157" s="51" t="s">
        <v>3318</v>
      </c>
      <c r="E157" s="51">
        <v>1</v>
      </c>
      <c r="F157" s="51" t="s">
        <v>3432</v>
      </c>
      <c r="G157" s="51" t="str">
        <f t="shared" si="60"/>
        <v>SIN INFO</v>
      </c>
      <c r="H157" s="51">
        <f t="shared" si="61"/>
        <v>-1</v>
      </c>
      <c r="I157" s="121">
        <v>19259.939999999999</v>
      </c>
      <c r="J157" s="121">
        <f t="shared" si="62"/>
        <v>19259.939999999999</v>
      </c>
      <c r="K157" s="243">
        <f t="shared" si="63"/>
        <v>22341.530399999996</v>
      </c>
      <c r="L157" s="243">
        <f t="shared" si="64"/>
        <v>16756.147799999999</v>
      </c>
      <c r="M157" s="243">
        <f t="shared" si="64"/>
        <v>15918.340409999999</v>
      </c>
      <c r="N157" s="243">
        <f t="shared" si="64"/>
        <v>15122.423389499998</v>
      </c>
      <c r="O157" s="243">
        <f t="shared" si="65"/>
        <v>19259.939999999999</v>
      </c>
      <c r="P157" s="243">
        <f t="shared" si="66"/>
        <v>19259.939999999999</v>
      </c>
      <c r="Q157" s="330" t="str" cm="1">
        <f t="array" ref="Q157">IFERROR(_xlfn.IFS(O157&gt;P157,"CAMBIÓ"),"")</f>
        <v/>
      </c>
    </row>
    <row r="158" spans="1:17" x14ac:dyDescent="0.25">
      <c r="A158" s="330">
        <v>151</v>
      </c>
      <c r="B158" s="47" t="s">
        <v>3433</v>
      </c>
      <c r="C158" s="48"/>
      <c r="D158" s="48"/>
      <c r="E158" s="48"/>
      <c r="F158" s="48"/>
      <c r="G158" s="85"/>
      <c r="H158" s="85"/>
      <c r="I158" s="281"/>
      <c r="J158" s="281"/>
      <c r="K158" s="282"/>
      <c r="L158" s="282"/>
      <c r="M158" s="282"/>
      <c r="N158" s="282"/>
      <c r="O158" s="282"/>
      <c r="P158" s="282"/>
      <c r="Q158" s="330" t="str" cm="1">
        <f t="array" ref="Q158">IFERROR(_xlfn.IFS(O158&gt;P158,"CAMBIÓ"),"")</f>
        <v/>
      </c>
    </row>
    <row r="159" spans="1:17" x14ac:dyDescent="0.25">
      <c r="A159" s="330">
        <v>152</v>
      </c>
      <c r="B159" s="49">
        <v>83</v>
      </c>
      <c r="C159" s="50" t="s">
        <v>72</v>
      </c>
      <c r="D159" s="51" t="s">
        <v>3314</v>
      </c>
      <c r="E159" s="51">
        <v>1</v>
      </c>
      <c r="F159" s="51" t="s">
        <v>3422</v>
      </c>
      <c r="G159" s="51">
        <f t="shared" ref="G159:G164" si="67">IFERROR(VLOOKUP(C159,BASEINV01,3,FALSE),"SIN INFO")</f>
        <v>29</v>
      </c>
      <c r="H159" s="51">
        <f t="shared" ref="H159:H164" si="68">IFERROR(VLOOKUP(B159,BASEINV01,3,FALSE),"SIN INFO")</f>
        <v>24</v>
      </c>
      <c r="I159" s="121">
        <v>1893.43</v>
      </c>
      <c r="J159" s="121">
        <f t="shared" ref="J159:J164" si="69">IFERROR(VLOOKUP(C159,BASEDESCT02,4,FALSE),I159)</f>
        <v>1893.43</v>
      </c>
      <c r="K159" s="243">
        <f t="shared" ref="K159:K164" si="70">J159*1.16</f>
        <v>2196.3788</v>
      </c>
      <c r="L159" s="243">
        <f t="shared" ref="L159:N164" si="71">K159*(1-L$7)</f>
        <v>1647.2840999999999</v>
      </c>
      <c r="M159" s="243">
        <f t="shared" si="71"/>
        <v>1564.9198949999998</v>
      </c>
      <c r="N159" s="243">
        <f t="shared" si="71"/>
        <v>1486.6739002499996</v>
      </c>
      <c r="O159" s="243">
        <f t="shared" ref="O159:P164" si="72">I159*$E159</f>
        <v>1893.43</v>
      </c>
      <c r="P159" s="243">
        <f t="shared" si="72"/>
        <v>1893.43</v>
      </c>
      <c r="Q159" s="330" t="str" cm="1">
        <f t="array" ref="Q159">IFERROR(_xlfn.IFS(O159&gt;P159,"CAMBIÓ"),"")</f>
        <v/>
      </c>
    </row>
    <row r="160" spans="1:17" ht="15.75" thickBot="1" x14ac:dyDescent="0.3">
      <c r="A160" s="330">
        <v>153</v>
      </c>
      <c r="B160" s="55">
        <v>89</v>
      </c>
      <c r="C160" s="56" t="s">
        <v>82</v>
      </c>
      <c r="D160" s="57" t="s">
        <v>3318</v>
      </c>
      <c r="E160" s="57">
        <v>1</v>
      </c>
      <c r="F160" s="57" t="s">
        <v>3423</v>
      </c>
      <c r="G160" s="57">
        <f t="shared" si="67"/>
        <v>4</v>
      </c>
      <c r="H160" s="57">
        <f t="shared" si="68"/>
        <v>0</v>
      </c>
      <c r="I160" s="136">
        <v>20035.990000000002</v>
      </c>
      <c r="J160" s="136">
        <f t="shared" si="69"/>
        <v>20035.990000000002</v>
      </c>
      <c r="K160" s="250">
        <f t="shared" si="70"/>
        <v>23241.7484</v>
      </c>
      <c r="L160" s="250">
        <f t="shared" si="71"/>
        <v>17431.311300000001</v>
      </c>
      <c r="M160" s="250">
        <f t="shared" si="71"/>
        <v>16559.745735</v>
      </c>
      <c r="N160" s="250">
        <f t="shared" si="71"/>
        <v>15731.758448249999</v>
      </c>
      <c r="O160" s="250">
        <f t="shared" si="72"/>
        <v>20035.990000000002</v>
      </c>
      <c r="P160" s="250">
        <f t="shared" si="72"/>
        <v>20035.990000000002</v>
      </c>
      <c r="Q160" s="330" t="str" cm="1">
        <f t="array" ref="Q160">IFERROR(_xlfn.IFS(O160&gt;P160,"CAMBIÓ"),"")</f>
        <v/>
      </c>
    </row>
    <row r="161" spans="1:17" x14ac:dyDescent="0.25">
      <c r="A161" s="330">
        <v>154</v>
      </c>
      <c r="B161" s="60">
        <v>84</v>
      </c>
      <c r="C161" s="61" t="s">
        <v>75</v>
      </c>
      <c r="D161" s="62" t="s">
        <v>3314</v>
      </c>
      <c r="E161" s="62">
        <v>1</v>
      </c>
      <c r="F161" s="62" t="s">
        <v>3427</v>
      </c>
      <c r="G161" s="62">
        <f t="shared" si="67"/>
        <v>40</v>
      </c>
      <c r="H161" s="62">
        <f t="shared" si="68"/>
        <v>-53</v>
      </c>
      <c r="I161" s="157">
        <v>1888.64</v>
      </c>
      <c r="J161" s="157">
        <f t="shared" si="69"/>
        <v>1888.64</v>
      </c>
      <c r="K161" s="257">
        <f t="shared" si="70"/>
        <v>2190.8224</v>
      </c>
      <c r="L161" s="257">
        <f t="shared" si="71"/>
        <v>1643.1168</v>
      </c>
      <c r="M161" s="257">
        <f t="shared" si="71"/>
        <v>1560.9609599999999</v>
      </c>
      <c r="N161" s="257">
        <f t="shared" si="71"/>
        <v>1482.9129119999998</v>
      </c>
      <c r="O161" s="257">
        <f t="shared" si="72"/>
        <v>1888.64</v>
      </c>
      <c r="P161" s="257">
        <f t="shared" si="72"/>
        <v>1888.64</v>
      </c>
      <c r="Q161" s="330" t="str" cm="1">
        <f t="array" ref="Q161">IFERROR(_xlfn.IFS(O161&gt;P161,"CAMBIÓ"),"")</f>
        <v/>
      </c>
    </row>
    <row r="162" spans="1:17" ht="15.75" thickBot="1" x14ac:dyDescent="0.3">
      <c r="A162" s="330">
        <v>155</v>
      </c>
      <c r="B162" s="55">
        <v>90</v>
      </c>
      <c r="C162" s="56" t="s">
        <v>84</v>
      </c>
      <c r="D162" s="57" t="s">
        <v>3318</v>
      </c>
      <c r="E162" s="57">
        <v>1</v>
      </c>
      <c r="F162" s="57" t="s">
        <v>3434</v>
      </c>
      <c r="G162" s="57" t="str">
        <f t="shared" si="67"/>
        <v>SIN INFO</v>
      </c>
      <c r="H162" s="57">
        <f t="shared" si="68"/>
        <v>0</v>
      </c>
      <c r="I162" s="122">
        <v>20009.310000000001</v>
      </c>
      <c r="J162" s="122">
        <f t="shared" si="69"/>
        <v>20009.310000000001</v>
      </c>
      <c r="K162" s="244">
        <f t="shared" si="70"/>
        <v>23210.799599999998</v>
      </c>
      <c r="L162" s="244">
        <f t="shared" si="71"/>
        <v>17408.099699999999</v>
      </c>
      <c r="M162" s="244">
        <f t="shared" si="71"/>
        <v>16537.694714999998</v>
      </c>
      <c r="N162" s="244">
        <f t="shared" si="71"/>
        <v>15710.809979249998</v>
      </c>
      <c r="O162" s="244">
        <f t="shared" si="72"/>
        <v>20009.310000000001</v>
      </c>
      <c r="P162" s="244">
        <f t="shared" si="72"/>
        <v>20009.310000000001</v>
      </c>
      <c r="Q162" s="330" t="str" cm="1">
        <f t="array" ref="Q162">IFERROR(_xlfn.IFS(O162&gt;P162,"CAMBIÓ"),"")</f>
        <v/>
      </c>
    </row>
    <row r="163" spans="1:17" x14ac:dyDescent="0.25">
      <c r="A163" s="330">
        <v>156</v>
      </c>
      <c r="B163" s="60">
        <v>85</v>
      </c>
      <c r="C163" s="61" t="s">
        <v>77</v>
      </c>
      <c r="D163" s="62" t="s">
        <v>3314</v>
      </c>
      <c r="E163" s="62">
        <v>1</v>
      </c>
      <c r="F163" s="62" t="s">
        <v>3431</v>
      </c>
      <c r="G163" s="62">
        <f t="shared" si="67"/>
        <v>37</v>
      </c>
      <c r="H163" s="62">
        <f t="shared" si="68"/>
        <v>-37</v>
      </c>
      <c r="I163" s="137">
        <v>1884.3</v>
      </c>
      <c r="J163" s="137">
        <f t="shared" si="69"/>
        <v>1884.3</v>
      </c>
      <c r="K163" s="251">
        <f t="shared" si="70"/>
        <v>2185.788</v>
      </c>
      <c r="L163" s="251">
        <f t="shared" si="71"/>
        <v>1639.3409999999999</v>
      </c>
      <c r="M163" s="251">
        <f t="shared" si="71"/>
        <v>1557.3739499999999</v>
      </c>
      <c r="N163" s="251">
        <f t="shared" si="71"/>
        <v>1479.5052524999999</v>
      </c>
      <c r="O163" s="251">
        <f t="shared" si="72"/>
        <v>1884.3</v>
      </c>
      <c r="P163" s="251">
        <f t="shared" si="72"/>
        <v>1884.3</v>
      </c>
      <c r="Q163" s="330" t="str" cm="1">
        <f t="array" ref="Q163">IFERROR(_xlfn.IFS(O163&gt;P163,"CAMBIÓ"),"")</f>
        <v/>
      </c>
    </row>
    <row r="164" spans="1:17" x14ac:dyDescent="0.25">
      <c r="A164" s="330">
        <v>157</v>
      </c>
      <c r="B164" s="49">
        <v>91</v>
      </c>
      <c r="C164" s="50" t="s">
        <v>86</v>
      </c>
      <c r="D164" s="51" t="s">
        <v>3318</v>
      </c>
      <c r="E164" s="51">
        <v>1</v>
      </c>
      <c r="F164" s="51" t="s">
        <v>3432</v>
      </c>
      <c r="G164" s="51">
        <f t="shared" si="67"/>
        <v>4</v>
      </c>
      <c r="H164" s="51">
        <f t="shared" si="68"/>
        <v>-3</v>
      </c>
      <c r="I164" s="121">
        <v>19902.939999999999</v>
      </c>
      <c r="J164" s="121">
        <f t="shared" si="69"/>
        <v>19902.939999999999</v>
      </c>
      <c r="K164" s="243">
        <f t="shared" si="70"/>
        <v>23087.410399999997</v>
      </c>
      <c r="L164" s="243">
        <f t="shared" si="71"/>
        <v>17315.557799999999</v>
      </c>
      <c r="M164" s="243">
        <f t="shared" si="71"/>
        <v>16449.779909999997</v>
      </c>
      <c r="N164" s="243">
        <f t="shared" si="71"/>
        <v>15627.290914499998</v>
      </c>
      <c r="O164" s="243">
        <f t="shared" si="72"/>
        <v>19902.939999999999</v>
      </c>
      <c r="P164" s="243">
        <f t="shared" si="72"/>
        <v>19902.939999999999</v>
      </c>
      <c r="Q164" s="330" t="str" cm="1">
        <f t="array" ref="Q164">IFERROR(_xlfn.IFS(O164&gt;P164,"CAMBIÓ"),"")</f>
        <v/>
      </c>
    </row>
    <row r="165" spans="1:17" x14ac:dyDescent="0.25">
      <c r="A165" s="330">
        <v>158</v>
      </c>
      <c r="B165" s="47" t="s">
        <v>3435</v>
      </c>
      <c r="C165" s="48"/>
      <c r="D165" s="48"/>
      <c r="E165" s="48"/>
      <c r="F165" s="48"/>
      <c r="G165" s="85"/>
      <c r="H165" s="85"/>
      <c r="I165" s="281"/>
      <c r="J165" s="281"/>
      <c r="K165" s="282"/>
      <c r="L165" s="282"/>
      <c r="M165" s="282"/>
      <c r="N165" s="282"/>
      <c r="O165" s="282"/>
      <c r="P165" s="282"/>
      <c r="Q165" s="330" t="str" cm="1">
        <f t="array" ref="Q165">IFERROR(_xlfn.IFS(O165&gt;P165,"CAMBIÓ"),"")</f>
        <v/>
      </c>
    </row>
    <row r="166" spans="1:17" x14ac:dyDescent="0.25">
      <c r="A166" s="330">
        <v>159</v>
      </c>
      <c r="B166" s="49">
        <v>101</v>
      </c>
      <c r="C166" s="50" t="s">
        <v>94</v>
      </c>
      <c r="D166" s="51" t="s">
        <v>3314</v>
      </c>
      <c r="E166" s="51">
        <v>1</v>
      </c>
      <c r="F166" s="51" t="s">
        <v>3422</v>
      </c>
      <c r="G166" s="51">
        <f t="shared" ref="G166:G179" si="73">IFERROR(VLOOKUP(C166,BASEINV01,3,FALSE),"SIN INFO")</f>
        <v>47</v>
      </c>
      <c r="H166" s="51">
        <f t="shared" ref="H166:H179" si="74">IFERROR(VLOOKUP(B166,BASEINV01,3,FALSE),"SIN INFO")</f>
        <v>-9</v>
      </c>
      <c r="I166" s="121">
        <v>1975.57</v>
      </c>
      <c r="J166" s="121">
        <f t="shared" ref="J166:J179" si="75">IFERROR(VLOOKUP(C166,BASEDESCT02,4,FALSE),I166)</f>
        <v>1975.57</v>
      </c>
      <c r="K166" s="243">
        <f t="shared" ref="K166:K179" si="76">J166*1.16</f>
        <v>2291.6611999999996</v>
      </c>
      <c r="L166" s="243">
        <f t="shared" ref="L166:N179" si="77">K166*(1-L$7)</f>
        <v>1718.7458999999997</v>
      </c>
      <c r="M166" s="243">
        <f t="shared" si="77"/>
        <v>1632.8086049999997</v>
      </c>
      <c r="N166" s="243">
        <f t="shared" si="77"/>
        <v>1551.1681747499997</v>
      </c>
      <c r="O166" s="243">
        <f t="shared" ref="O166:O179" si="78">I166*$E166</f>
        <v>1975.57</v>
      </c>
      <c r="P166" s="243">
        <f t="shared" ref="P166:P179" si="79">J166*$E166</f>
        <v>1975.57</v>
      </c>
      <c r="Q166" s="330" t="str" cm="1">
        <f t="array" ref="Q166">IFERROR(_xlfn.IFS(O166&gt;P166,"CAMBIÓ"),"")</f>
        <v/>
      </c>
    </row>
    <row r="167" spans="1:17" ht="15.75" thickBot="1" x14ac:dyDescent="0.3">
      <c r="A167" s="330">
        <v>160</v>
      </c>
      <c r="B167" s="55">
        <v>107</v>
      </c>
      <c r="C167" s="56" t="s">
        <v>101</v>
      </c>
      <c r="D167" s="57" t="s">
        <v>3318</v>
      </c>
      <c r="E167" s="57">
        <v>1</v>
      </c>
      <c r="F167" s="57" t="s">
        <v>3423</v>
      </c>
      <c r="G167" s="57" t="str">
        <f t="shared" si="73"/>
        <v>SIN INFO</v>
      </c>
      <c r="H167" s="57">
        <f t="shared" si="74"/>
        <v>3</v>
      </c>
      <c r="I167" s="136">
        <v>20902.12</v>
      </c>
      <c r="J167" s="136">
        <f t="shared" si="75"/>
        <v>20902.12</v>
      </c>
      <c r="K167" s="250">
        <f t="shared" si="76"/>
        <v>24246.459199999998</v>
      </c>
      <c r="L167" s="250">
        <f t="shared" si="77"/>
        <v>18184.844399999998</v>
      </c>
      <c r="M167" s="250">
        <f t="shared" si="77"/>
        <v>17275.602179999998</v>
      </c>
      <c r="N167" s="250">
        <f t="shared" si="77"/>
        <v>16411.822070999999</v>
      </c>
      <c r="O167" s="250">
        <f t="shared" si="78"/>
        <v>20902.12</v>
      </c>
      <c r="P167" s="250">
        <f t="shared" si="79"/>
        <v>20902.12</v>
      </c>
      <c r="Q167" s="330" t="str" cm="1">
        <f t="array" ref="Q167">IFERROR(_xlfn.IFS(O167&gt;P167,"CAMBIÓ"),"")</f>
        <v/>
      </c>
    </row>
    <row r="168" spans="1:17" x14ac:dyDescent="0.25">
      <c r="A168" s="330">
        <v>161</v>
      </c>
      <c r="B168" s="60">
        <v>102</v>
      </c>
      <c r="C168" s="61" t="s">
        <v>97</v>
      </c>
      <c r="D168" s="62" t="s">
        <v>3314</v>
      </c>
      <c r="E168" s="62">
        <v>1</v>
      </c>
      <c r="F168" s="62" t="s">
        <v>3427</v>
      </c>
      <c r="G168" s="62">
        <f t="shared" si="73"/>
        <v>73</v>
      </c>
      <c r="H168" s="62">
        <f t="shared" si="74"/>
        <v>-69</v>
      </c>
      <c r="I168" s="157">
        <v>1965.31</v>
      </c>
      <c r="J168" s="157">
        <f t="shared" si="75"/>
        <v>1965.31</v>
      </c>
      <c r="K168" s="257">
        <f t="shared" si="76"/>
        <v>2279.7595999999999</v>
      </c>
      <c r="L168" s="257">
        <f t="shared" si="77"/>
        <v>1709.8197</v>
      </c>
      <c r="M168" s="257">
        <f t="shared" si="77"/>
        <v>1624.3287149999999</v>
      </c>
      <c r="N168" s="257">
        <f t="shared" si="77"/>
        <v>1543.1122792499998</v>
      </c>
      <c r="O168" s="257">
        <f t="shared" si="78"/>
        <v>1965.31</v>
      </c>
      <c r="P168" s="257">
        <f t="shared" si="79"/>
        <v>1965.31</v>
      </c>
      <c r="Q168" s="330" t="str" cm="1">
        <f t="array" ref="Q168">IFERROR(_xlfn.IFS(O168&gt;P168,"CAMBIÓ"),"")</f>
        <v/>
      </c>
    </row>
    <row r="169" spans="1:17" ht="15.75" thickBot="1" x14ac:dyDescent="0.3">
      <c r="A169" s="330">
        <v>162</v>
      </c>
      <c r="B169" s="55">
        <v>108</v>
      </c>
      <c r="C169" s="56" t="s">
        <v>103</v>
      </c>
      <c r="D169" s="57" t="s">
        <v>3318</v>
      </c>
      <c r="E169" s="57">
        <v>1</v>
      </c>
      <c r="F169" s="57" t="s">
        <v>3428</v>
      </c>
      <c r="G169" s="57" t="str">
        <f t="shared" si="73"/>
        <v>SIN INFO</v>
      </c>
      <c r="H169" s="57">
        <f t="shared" si="74"/>
        <v>-1</v>
      </c>
      <c r="I169" s="122">
        <v>20794.060000000001</v>
      </c>
      <c r="J169" s="122">
        <f t="shared" si="75"/>
        <v>20794.060000000001</v>
      </c>
      <c r="K169" s="244">
        <f t="shared" si="76"/>
        <v>24121.1096</v>
      </c>
      <c r="L169" s="244">
        <f t="shared" si="77"/>
        <v>18090.832200000001</v>
      </c>
      <c r="M169" s="244">
        <f t="shared" si="77"/>
        <v>17186.290590000001</v>
      </c>
      <c r="N169" s="244">
        <f t="shared" si="77"/>
        <v>16326.976060499999</v>
      </c>
      <c r="O169" s="244">
        <f t="shared" si="78"/>
        <v>20794.060000000001</v>
      </c>
      <c r="P169" s="244">
        <f t="shared" si="79"/>
        <v>20794.060000000001</v>
      </c>
      <c r="Q169" s="330" t="str" cm="1">
        <f t="array" ref="Q169">IFERROR(_xlfn.IFS(O169&gt;P169,"CAMBIÓ"),"")</f>
        <v/>
      </c>
    </row>
    <row r="170" spans="1:17" x14ac:dyDescent="0.25">
      <c r="A170" s="330">
        <v>163</v>
      </c>
      <c r="B170" s="60">
        <v>103</v>
      </c>
      <c r="C170" s="61" t="s">
        <v>99</v>
      </c>
      <c r="D170" s="62" t="s">
        <v>3314</v>
      </c>
      <c r="E170" s="62">
        <v>1</v>
      </c>
      <c r="F170" s="62" t="s">
        <v>3431</v>
      </c>
      <c r="G170" s="62">
        <f t="shared" si="73"/>
        <v>32</v>
      </c>
      <c r="H170" s="62">
        <f t="shared" si="74"/>
        <v>-36</v>
      </c>
      <c r="I170" s="137">
        <v>1963.67</v>
      </c>
      <c r="J170" s="137">
        <f t="shared" si="75"/>
        <v>1963.67</v>
      </c>
      <c r="K170" s="251">
        <f t="shared" si="76"/>
        <v>2277.8571999999999</v>
      </c>
      <c r="L170" s="251">
        <f t="shared" si="77"/>
        <v>1708.3928999999998</v>
      </c>
      <c r="M170" s="251">
        <f t="shared" si="77"/>
        <v>1622.9732549999997</v>
      </c>
      <c r="N170" s="251">
        <f t="shared" si="77"/>
        <v>1541.8245922499996</v>
      </c>
      <c r="O170" s="251">
        <f t="shared" si="78"/>
        <v>1963.67</v>
      </c>
      <c r="P170" s="251">
        <f t="shared" si="79"/>
        <v>1963.67</v>
      </c>
      <c r="Q170" s="330" t="str" cm="1">
        <f t="array" ref="Q170">IFERROR(_xlfn.IFS(O170&gt;P170,"CAMBIÓ"),"")</f>
        <v/>
      </c>
    </row>
    <row r="171" spans="1:17" ht="15.75" thickBot="1" x14ac:dyDescent="0.3">
      <c r="A171" s="330">
        <v>164</v>
      </c>
      <c r="B171" s="55">
        <v>109</v>
      </c>
      <c r="C171" s="56" t="s">
        <v>105</v>
      </c>
      <c r="D171" s="57" t="s">
        <v>3318</v>
      </c>
      <c r="E171" s="57">
        <v>1</v>
      </c>
      <c r="F171" s="57" t="s">
        <v>3432</v>
      </c>
      <c r="G171" s="57" t="str">
        <f t="shared" si="73"/>
        <v>SIN INFO</v>
      </c>
      <c r="H171" s="57" t="str">
        <f t="shared" si="74"/>
        <v>SIN INFO</v>
      </c>
      <c r="I171" s="122">
        <v>20773.36</v>
      </c>
      <c r="J171" s="122">
        <f t="shared" si="75"/>
        <v>20773.36</v>
      </c>
      <c r="K171" s="244">
        <f t="shared" si="76"/>
        <v>24097.097599999997</v>
      </c>
      <c r="L171" s="244">
        <f t="shared" si="77"/>
        <v>18072.823199999999</v>
      </c>
      <c r="M171" s="244">
        <f t="shared" si="77"/>
        <v>17169.18204</v>
      </c>
      <c r="N171" s="244">
        <f t="shared" si="77"/>
        <v>16310.722937999999</v>
      </c>
      <c r="O171" s="244">
        <f t="shared" si="78"/>
        <v>20773.36</v>
      </c>
      <c r="P171" s="244">
        <f t="shared" si="79"/>
        <v>20773.36</v>
      </c>
      <c r="Q171" s="330" t="str" cm="1">
        <f t="array" ref="Q171">IFERROR(_xlfn.IFS(O171&gt;P171,"CAMBIÓ"),"")</f>
        <v/>
      </c>
    </row>
    <row r="172" spans="1:17" x14ac:dyDescent="0.25">
      <c r="A172" s="330">
        <v>165</v>
      </c>
      <c r="B172" s="60">
        <v>137</v>
      </c>
      <c r="C172" s="61" t="s">
        <v>137</v>
      </c>
      <c r="D172" s="62" t="s">
        <v>3311</v>
      </c>
      <c r="E172" s="62">
        <v>16</v>
      </c>
      <c r="F172" s="62" t="s">
        <v>3436</v>
      </c>
      <c r="G172" s="62">
        <f t="shared" si="73"/>
        <v>156</v>
      </c>
      <c r="H172" s="62">
        <f t="shared" si="74"/>
        <v>-160</v>
      </c>
      <c r="I172" s="137">
        <v>105.36</v>
      </c>
      <c r="J172" s="137">
        <f t="shared" si="75"/>
        <v>105.36</v>
      </c>
      <c r="K172" s="251">
        <f t="shared" si="76"/>
        <v>122.21759999999999</v>
      </c>
      <c r="L172" s="251">
        <f t="shared" si="77"/>
        <v>91.663199999999989</v>
      </c>
      <c r="M172" s="251">
        <f t="shared" si="77"/>
        <v>87.080039999999983</v>
      </c>
      <c r="N172" s="251">
        <f t="shared" si="77"/>
        <v>82.726037999999974</v>
      </c>
      <c r="O172" s="251">
        <f t="shared" si="78"/>
        <v>1685.76</v>
      </c>
      <c r="P172" s="251">
        <f t="shared" si="79"/>
        <v>1685.76</v>
      </c>
      <c r="Q172" s="330" t="str" cm="1">
        <f t="array" ref="Q172">IFERROR(_xlfn.IFS(O172&gt;P172,"CAMBIÓ"),"")</f>
        <v/>
      </c>
    </row>
    <row r="173" spans="1:17" x14ac:dyDescent="0.25">
      <c r="A173" s="330">
        <v>166</v>
      </c>
      <c r="B173" s="49">
        <v>138</v>
      </c>
      <c r="C173" s="50" t="s">
        <v>139</v>
      </c>
      <c r="D173" s="51" t="s">
        <v>3324</v>
      </c>
      <c r="E173" s="51">
        <v>4</v>
      </c>
      <c r="F173" s="51" t="s">
        <v>3437</v>
      </c>
      <c r="G173" s="51">
        <f t="shared" si="73"/>
        <v>45</v>
      </c>
      <c r="H173" s="51">
        <f t="shared" si="74"/>
        <v>19</v>
      </c>
      <c r="I173" s="121">
        <v>539.55999999999995</v>
      </c>
      <c r="J173" s="121">
        <f t="shared" si="75"/>
        <v>539.55999999999995</v>
      </c>
      <c r="K173" s="243">
        <f t="shared" si="76"/>
        <v>625.88959999999986</v>
      </c>
      <c r="L173" s="243">
        <f t="shared" si="77"/>
        <v>469.41719999999987</v>
      </c>
      <c r="M173" s="243">
        <f t="shared" si="77"/>
        <v>445.94633999999985</v>
      </c>
      <c r="N173" s="243">
        <f t="shared" si="77"/>
        <v>423.64902299999983</v>
      </c>
      <c r="O173" s="243">
        <f t="shared" si="78"/>
        <v>2158.2399999999998</v>
      </c>
      <c r="P173" s="243">
        <f t="shared" si="79"/>
        <v>2158.2399999999998</v>
      </c>
      <c r="Q173" s="330" t="str" cm="1">
        <f t="array" ref="Q173">IFERROR(_xlfn.IFS(O173&gt;P173,"CAMBIÓ"),"")</f>
        <v/>
      </c>
    </row>
    <row r="174" spans="1:17" x14ac:dyDescent="0.25">
      <c r="A174" s="330">
        <v>167</v>
      </c>
      <c r="B174" s="49">
        <v>823</v>
      </c>
      <c r="C174" s="50" t="s">
        <v>520</v>
      </c>
      <c r="D174" s="51" t="s">
        <v>3314</v>
      </c>
      <c r="E174" s="51">
        <v>1</v>
      </c>
      <c r="F174" s="51" t="s">
        <v>3438</v>
      </c>
      <c r="G174" s="51">
        <f t="shared" si="73"/>
        <v>212</v>
      </c>
      <c r="H174" s="51">
        <f t="shared" si="74"/>
        <v>-197</v>
      </c>
      <c r="I174" s="121">
        <v>1977.63</v>
      </c>
      <c r="J174" s="121">
        <f t="shared" si="75"/>
        <v>1977.63</v>
      </c>
      <c r="K174" s="243">
        <f t="shared" si="76"/>
        <v>2294.0508</v>
      </c>
      <c r="L174" s="243">
        <f t="shared" si="77"/>
        <v>1720.5381</v>
      </c>
      <c r="M174" s="243">
        <f t="shared" si="77"/>
        <v>1634.5111949999998</v>
      </c>
      <c r="N174" s="243">
        <f t="shared" si="77"/>
        <v>1552.7856352499998</v>
      </c>
      <c r="O174" s="243">
        <f t="shared" si="78"/>
        <v>1977.63</v>
      </c>
      <c r="P174" s="243">
        <f t="shared" si="79"/>
        <v>1977.63</v>
      </c>
      <c r="Q174" s="330" t="str" cm="1">
        <f t="array" ref="Q174">IFERROR(_xlfn.IFS(O174&gt;P174,"CAMBIÓ"),"")</f>
        <v/>
      </c>
    </row>
    <row r="175" spans="1:17" ht="15.75" thickBot="1" x14ac:dyDescent="0.3">
      <c r="A175" s="330">
        <v>168</v>
      </c>
      <c r="B175" s="55">
        <v>776</v>
      </c>
      <c r="C175" s="56" t="s">
        <v>499</v>
      </c>
      <c r="D175" s="57" t="s">
        <v>3318</v>
      </c>
      <c r="E175" s="57">
        <v>1</v>
      </c>
      <c r="F175" s="57" t="s">
        <v>3439</v>
      </c>
      <c r="G175" s="57">
        <f t="shared" si="73"/>
        <v>8</v>
      </c>
      <c r="H175" s="57">
        <f t="shared" si="74"/>
        <v>-3</v>
      </c>
      <c r="I175" s="122">
        <v>20920.689999999999</v>
      </c>
      <c r="J175" s="122">
        <f t="shared" si="75"/>
        <v>20920.689999999999</v>
      </c>
      <c r="K175" s="244">
        <f t="shared" si="76"/>
        <v>24268.000399999997</v>
      </c>
      <c r="L175" s="244">
        <f t="shared" si="77"/>
        <v>18201.0003</v>
      </c>
      <c r="M175" s="244">
        <f t="shared" si="77"/>
        <v>17290.950284999999</v>
      </c>
      <c r="N175" s="244">
        <f t="shared" si="77"/>
        <v>16426.402770749999</v>
      </c>
      <c r="O175" s="244">
        <f t="shared" si="78"/>
        <v>20920.689999999999</v>
      </c>
      <c r="P175" s="244">
        <f t="shared" si="79"/>
        <v>20920.689999999999</v>
      </c>
      <c r="Q175" s="330" t="str" cm="1">
        <f t="array" ref="Q175">IFERROR(_xlfn.IFS(O175&gt;P175,"CAMBIÓ"),"")</f>
        <v/>
      </c>
    </row>
    <row r="176" spans="1:17" x14ac:dyDescent="0.25">
      <c r="A176" s="330">
        <v>169</v>
      </c>
      <c r="B176" s="60">
        <v>127</v>
      </c>
      <c r="C176" s="61" t="s">
        <v>117</v>
      </c>
      <c r="D176" s="62" t="s">
        <v>3311</v>
      </c>
      <c r="E176" s="62">
        <v>16</v>
      </c>
      <c r="F176" s="62" t="s">
        <v>3440</v>
      </c>
      <c r="G176" s="62">
        <f t="shared" si="73"/>
        <v>113</v>
      </c>
      <c r="H176" s="62">
        <f t="shared" si="74"/>
        <v>-134</v>
      </c>
      <c r="I176" s="137">
        <v>107.96</v>
      </c>
      <c r="J176" s="137">
        <f t="shared" si="75"/>
        <v>107.96</v>
      </c>
      <c r="K176" s="251">
        <f t="shared" si="76"/>
        <v>125.23359999999998</v>
      </c>
      <c r="L176" s="251">
        <f t="shared" si="77"/>
        <v>93.92519999999999</v>
      </c>
      <c r="M176" s="251">
        <f t="shared" si="77"/>
        <v>89.22893999999998</v>
      </c>
      <c r="N176" s="251">
        <f t="shared" si="77"/>
        <v>84.767492999999973</v>
      </c>
      <c r="O176" s="251">
        <f t="shared" si="78"/>
        <v>1727.36</v>
      </c>
      <c r="P176" s="251">
        <f t="shared" si="79"/>
        <v>1727.36</v>
      </c>
      <c r="Q176" s="330" t="str" cm="1">
        <f t="array" ref="Q176">IFERROR(_xlfn.IFS(O176&gt;P176,"CAMBIÓ"),"")</f>
        <v/>
      </c>
    </row>
    <row r="177" spans="1:17" x14ac:dyDescent="0.25">
      <c r="A177" s="330">
        <v>170</v>
      </c>
      <c r="B177" s="49">
        <v>128</v>
      </c>
      <c r="C177" s="50" t="s">
        <v>119</v>
      </c>
      <c r="D177" s="51" t="s">
        <v>3324</v>
      </c>
      <c r="E177" s="51">
        <v>4</v>
      </c>
      <c r="F177" s="51" t="s">
        <v>3441</v>
      </c>
      <c r="G177" s="51">
        <f t="shared" si="73"/>
        <v>17</v>
      </c>
      <c r="H177" s="51">
        <f t="shared" si="74"/>
        <v>12</v>
      </c>
      <c r="I177" s="121">
        <v>544.80999999999995</v>
      </c>
      <c r="J177" s="121">
        <f t="shared" si="75"/>
        <v>544.80999999999995</v>
      </c>
      <c r="K177" s="243">
        <f t="shared" si="76"/>
        <v>631.97959999999989</v>
      </c>
      <c r="L177" s="243">
        <f t="shared" si="77"/>
        <v>473.98469999999992</v>
      </c>
      <c r="M177" s="243">
        <f t="shared" si="77"/>
        <v>450.28546499999987</v>
      </c>
      <c r="N177" s="243">
        <f t="shared" si="77"/>
        <v>427.77119174999984</v>
      </c>
      <c r="O177" s="243">
        <f t="shared" si="78"/>
        <v>2179.2399999999998</v>
      </c>
      <c r="P177" s="243">
        <f t="shared" si="79"/>
        <v>2179.2399999999998</v>
      </c>
      <c r="Q177" s="330" t="str" cm="1">
        <f t="array" ref="Q177">IFERROR(_xlfn.IFS(O177&gt;P177,"CAMBIÓ"),"")</f>
        <v/>
      </c>
    </row>
    <row r="178" spans="1:17" x14ac:dyDescent="0.25">
      <c r="A178" s="330">
        <v>171</v>
      </c>
      <c r="B178" s="49">
        <v>725</v>
      </c>
      <c r="C178" s="50" t="s">
        <v>472</v>
      </c>
      <c r="D178" s="51" t="s">
        <v>3314</v>
      </c>
      <c r="E178" s="51">
        <v>1</v>
      </c>
      <c r="F178" s="51" t="s">
        <v>3442</v>
      </c>
      <c r="G178" s="51">
        <f t="shared" si="73"/>
        <v>126</v>
      </c>
      <c r="H178" s="51">
        <f t="shared" si="74"/>
        <v>-135</v>
      </c>
      <c r="I178" s="121">
        <v>1994.22</v>
      </c>
      <c r="J178" s="121">
        <f t="shared" si="75"/>
        <v>1994.22</v>
      </c>
      <c r="K178" s="243">
        <f t="shared" si="76"/>
        <v>2313.2952</v>
      </c>
      <c r="L178" s="243">
        <f t="shared" si="77"/>
        <v>1734.9713999999999</v>
      </c>
      <c r="M178" s="243">
        <f t="shared" si="77"/>
        <v>1648.2228299999999</v>
      </c>
      <c r="N178" s="243">
        <f t="shared" si="77"/>
        <v>1565.8116884999999</v>
      </c>
      <c r="O178" s="243">
        <f t="shared" si="78"/>
        <v>1994.22</v>
      </c>
      <c r="P178" s="243">
        <f t="shared" si="79"/>
        <v>1994.22</v>
      </c>
      <c r="Q178" s="330" t="str" cm="1">
        <f t="array" ref="Q178">IFERROR(_xlfn.IFS(O178&gt;P178,"CAMBIÓ"),"")</f>
        <v/>
      </c>
    </row>
    <row r="179" spans="1:17" x14ac:dyDescent="0.25">
      <c r="A179" s="330">
        <v>172</v>
      </c>
      <c r="B179" s="71">
        <v>726</v>
      </c>
      <c r="C179" s="72" t="s">
        <v>474</v>
      </c>
      <c r="D179" s="73" t="s">
        <v>3318</v>
      </c>
      <c r="E179" s="73">
        <v>1</v>
      </c>
      <c r="F179" s="73" t="s">
        <v>3443</v>
      </c>
      <c r="G179" s="73">
        <f t="shared" si="73"/>
        <v>3</v>
      </c>
      <c r="H179" s="73">
        <f t="shared" si="74"/>
        <v>-2</v>
      </c>
      <c r="I179" s="136">
        <v>21092.92</v>
      </c>
      <c r="J179" s="136">
        <f t="shared" si="75"/>
        <v>21092.92</v>
      </c>
      <c r="K179" s="250">
        <f t="shared" si="76"/>
        <v>24467.787199999995</v>
      </c>
      <c r="L179" s="250">
        <f t="shared" si="77"/>
        <v>18350.840399999997</v>
      </c>
      <c r="M179" s="250">
        <f t="shared" si="77"/>
        <v>17433.298379999997</v>
      </c>
      <c r="N179" s="250">
        <f t="shared" si="77"/>
        <v>16561.633460999998</v>
      </c>
      <c r="O179" s="250">
        <f t="shared" si="78"/>
        <v>21092.92</v>
      </c>
      <c r="P179" s="250">
        <f t="shared" si="79"/>
        <v>21092.92</v>
      </c>
      <c r="Q179" s="330" t="str" cm="1">
        <f t="array" ref="Q179">IFERROR(_xlfn.IFS(O179&gt;P179,"CAMBIÓ"),"")</f>
        <v/>
      </c>
    </row>
    <row r="180" spans="1:17" x14ac:dyDescent="0.25">
      <c r="A180" s="330">
        <v>173</v>
      </c>
      <c r="B180" s="158" t="s">
        <v>471</v>
      </c>
      <c r="C180" s="159"/>
      <c r="D180" s="160"/>
      <c r="E180" s="160"/>
      <c r="F180" s="160"/>
      <c r="G180" s="160"/>
      <c r="H180" s="160"/>
      <c r="I180" s="161"/>
      <c r="J180" s="161"/>
      <c r="K180" s="258"/>
      <c r="L180" s="258"/>
      <c r="M180" s="258"/>
      <c r="N180" s="258"/>
      <c r="O180" s="258"/>
      <c r="P180" s="258"/>
      <c r="Q180" s="330" t="str" cm="1">
        <f t="array" ref="Q180">IFERROR(_xlfn.IFS(O180&gt;P180,"CAMBIÓ"),"")</f>
        <v/>
      </c>
    </row>
    <row r="181" spans="1:17" x14ac:dyDescent="0.25">
      <c r="A181" s="330">
        <v>174</v>
      </c>
      <c r="B181" s="153">
        <v>709</v>
      </c>
      <c r="C181" s="154" t="s">
        <v>469</v>
      </c>
      <c r="D181" s="162" t="s">
        <v>3314</v>
      </c>
      <c r="E181" s="162">
        <v>1</v>
      </c>
      <c r="F181" s="162" t="s">
        <v>3444</v>
      </c>
      <c r="G181" s="162">
        <f>IFERROR(VLOOKUP(C181,BASEINV01,3,FALSE),"SIN INFO")</f>
        <v>9</v>
      </c>
      <c r="H181" s="162" t="str">
        <f>IFERROR(VLOOKUP(B181,BASEINV01,3,FALSE),"SIN INFO")</f>
        <v>SIN INFO</v>
      </c>
      <c r="I181" s="163">
        <v>4465.79</v>
      </c>
      <c r="J181" s="163">
        <f>IFERROR(VLOOKUP(C181,BASEDESCT02,4,FALSE),I181)</f>
        <v>4465.79</v>
      </c>
      <c r="K181" s="259">
        <f>J181*1.16</f>
        <v>5180.3163999999997</v>
      </c>
      <c r="L181" s="259">
        <f>K181*(1-L$7)</f>
        <v>3885.2372999999998</v>
      </c>
      <c r="M181" s="259">
        <f>L181*(1-M$7)</f>
        <v>3690.9754349999998</v>
      </c>
      <c r="N181" s="259">
        <f>M181*(1-N$7)</f>
        <v>3506.4266632499998</v>
      </c>
      <c r="O181" s="259">
        <f>I181*$E181</f>
        <v>4465.79</v>
      </c>
      <c r="P181" s="259">
        <f>J181*$E181</f>
        <v>4465.79</v>
      </c>
      <c r="Q181" s="330" t="str" cm="1">
        <f t="array" ref="Q181">IFERROR(_xlfn.IFS(O181&gt;P181,"CAMBIÓ"),"")</f>
        <v/>
      </c>
    </row>
    <row r="182" spans="1:17" x14ac:dyDescent="0.25">
      <c r="A182" s="330">
        <v>175</v>
      </c>
      <c r="B182" s="158" t="s">
        <v>466</v>
      </c>
      <c r="C182" s="159"/>
      <c r="D182" s="160"/>
      <c r="E182" s="160"/>
      <c r="F182" s="160"/>
      <c r="G182" s="160"/>
      <c r="H182" s="160"/>
      <c r="I182" s="161"/>
      <c r="J182" s="161"/>
      <c r="K182" s="258"/>
      <c r="L182" s="258"/>
      <c r="M182" s="258"/>
      <c r="N182" s="258"/>
      <c r="O182" s="258"/>
      <c r="P182" s="258"/>
      <c r="Q182" s="330" t="str" cm="1">
        <f t="array" ref="Q182">IFERROR(_xlfn.IFS(O182&gt;P182,"CAMBIÓ"),"")</f>
        <v/>
      </c>
    </row>
    <row r="183" spans="1:17" x14ac:dyDescent="0.25">
      <c r="A183" s="330">
        <v>176</v>
      </c>
      <c r="B183" s="153">
        <v>706</v>
      </c>
      <c r="C183" s="154" t="s">
        <v>464</v>
      </c>
      <c r="D183" s="162" t="s">
        <v>3314</v>
      </c>
      <c r="E183" s="162">
        <v>1</v>
      </c>
      <c r="F183" s="162" t="s">
        <v>3445</v>
      </c>
      <c r="G183" s="162">
        <f>IFERROR(VLOOKUP(C183,BASEINV01,3,FALSE),"SIN INFO")</f>
        <v>10</v>
      </c>
      <c r="H183" s="162" t="str">
        <f>IFERROR(VLOOKUP(B183,BASEINV01,3,FALSE),"SIN INFO")</f>
        <v>SIN INFO</v>
      </c>
      <c r="I183" s="163">
        <v>9626.73</v>
      </c>
      <c r="J183" s="163">
        <f>IFERROR(VLOOKUP(C183,BASEDESCT02,4,FALSE),I183)</f>
        <v>9626.73</v>
      </c>
      <c r="K183" s="259">
        <f>J183*1.16</f>
        <v>11167.006799999999</v>
      </c>
      <c r="L183" s="259">
        <f>K183*(1-L$7)</f>
        <v>8375.2550999999985</v>
      </c>
      <c r="M183" s="259">
        <f>L183*(1-M$7)</f>
        <v>7956.4923449999978</v>
      </c>
      <c r="N183" s="259">
        <f>M183*(1-N$7)</f>
        <v>7558.6677277499975</v>
      </c>
      <c r="O183" s="259">
        <f>I183*$E183</f>
        <v>9626.73</v>
      </c>
      <c r="P183" s="259">
        <f>J183*$E183</f>
        <v>9626.73</v>
      </c>
      <c r="Q183" s="330" t="str" cm="1">
        <f t="array" ref="Q183">IFERROR(_xlfn.IFS(O183&gt;P183,"CAMBIÓ"),"")</f>
        <v/>
      </c>
    </row>
    <row r="184" spans="1:17" x14ac:dyDescent="0.25">
      <c r="A184" s="330">
        <v>177</v>
      </c>
      <c r="B184" s="158" t="s">
        <v>488</v>
      </c>
      <c r="C184" s="159"/>
      <c r="D184" s="160"/>
      <c r="E184" s="160"/>
      <c r="F184" s="160"/>
      <c r="G184" s="160"/>
      <c r="H184" s="160"/>
      <c r="I184" s="161"/>
      <c r="J184" s="161"/>
      <c r="K184" s="258"/>
      <c r="L184" s="258"/>
      <c r="M184" s="258"/>
      <c r="N184" s="258"/>
      <c r="O184" s="258"/>
      <c r="P184" s="258"/>
      <c r="Q184" s="330" t="str" cm="1">
        <f t="array" ref="Q184">IFERROR(_xlfn.IFS(O184&gt;P184,"CAMBIÓ"),"")</f>
        <v/>
      </c>
    </row>
    <row r="185" spans="1:17" x14ac:dyDescent="0.25">
      <c r="A185" s="330">
        <v>178</v>
      </c>
      <c r="B185" s="164">
        <v>767</v>
      </c>
      <c r="C185" s="165" t="s">
        <v>492</v>
      </c>
      <c r="D185" s="166" t="s">
        <v>3314</v>
      </c>
      <c r="E185" s="166">
        <v>1</v>
      </c>
      <c r="F185" s="166" t="s">
        <v>3446</v>
      </c>
      <c r="G185" s="166">
        <f>IFERROR(VLOOKUP(C185,BASEINV01,3,FALSE),"SIN INFO")</f>
        <v>9</v>
      </c>
      <c r="H185" s="166" t="str">
        <f>IFERROR(VLOOKUP(B185,BASEINV01,3,FALSE),"SIN INFO")</f>
        <v>SIN INFO</v>
      </c>
      <c r="I185" s="163">
        <v>7220.57</v>
      </c>
      <c r="J185" s="163">
        <f>IFERROR(VLOOKUP(C185,BASEDESCT02,4,FALSE),I185)</f>
        <v>7220.57</v>
      </c>
      <c r="K185" s="259">
        <f>J185*1.16</f>
        <v>8375.8611999999994</v>
      </c>
      <c r="L185" s="259">
        <f>K185*(1-L$7)</f>
        <v>6281.8958999999995</v>
      </c>
      <c r="M185" s="259">
        <f>L185*(1-M$7)</f>
        <v>5967.8011049999996</v>
      </c>
      <c r="N185" s="259">
        <f>M185*(1-N$7)</f>
        <v>5669.4110497499996</v>
      </c>
      <c r="O185" s="259">
        <f>I185*$E185</f>
        <v>7220.57</v>
      </c>
      <c r="P185" s="259">
        <f>J185*$E185</f>
        <v>7220.57</v>
      </c>
      <c r="Q185" s="330" t="str" cm="1">
        <f t="array" ref="Q185">IFERROR(_xlfn.IFS(O185&gt;P185,"CAMBIÓ"),"")</f>
        <v/>
      </c>
    </row>
    <row r="186" spans="1:17" x14ac:dyDescent="0.25">
      <c r="A186" s="330">
        <v>179</v>
      </c>
      <c r="B186" s="47" t="s">
        <v>3447</v>
      </c>
      <c r="C186" s="48"/>
      <c r="D186" s="48"/>
      <c r="E186" s="48"/>
      <c r="F186" s="48"/>
      <c r="G186" s="85"/>
      <c r="H186" s="85"/>
      <c r="I186" s="281"/>
      <c r="J186" s="281"/>
      <c r="K186" s="282"/>
      <c r="L186" s="282"/>
      <c r="M186" s="282"/>
      <c r="N186" s="282"/>
      <c r="O186" s="282"/>
      <c r="P186" s="282"/>
      <c r="Q186" s="330" t="str" cm="1">
        <f t="array" ref="Q186">IFERROR(_xlfn.IFS(O186&gt;P186,"CAMBIÓ"),"")</f>
        <v/>
      </c>
    </row>
    <row r="187" spans="1:17" x14ac:dyDescent="0.25">
      <c r="A187" s="330">
        <v>180</v>
      </c>
      <c r="B187" s="49">
        <v>515</v>
      </c>
      <c r="C187" s="50" t="s">
        <v>358</v>
      </c>
      <c r="D187" s="51" t="s">
        <v>3311</v>
      </c>
      <c r="E187" s="51">
        <v>16</v>
      </c>
      <c r="F187" s="51" t="s">
        <v>2630</v>
      </c>
      <c r="G187" s="51">
        <f>IFERROR(VLOOKUP(C187,BASEINV01,3,FALSE),"SIN INFO")</f>
        <v>217</v>
      </c>
      <c r="H187" s="51">
        <f>IFERROR(VLOOKUP(B187,BASEINV01,3,FALSE),"SIN INFO")</f>
        <v>-220</v>
      </c>
      <c r="I187" s="121">
        <v>85.72</v>
      </c>
      <c r="J187" s="121">
        <f>IFERROR(VLOOKUP(C187,BASEDESCT02,4,FALSE),I187)</f>
        <v>85.72</v>
      </c>
      <c r="K187" s="243">
        <f>J187*1.16</f>
        <v>99.435199999999995</v>
      </c>
      <c r="L187" s="243">
        <f t="shared" ref="L187:N191" si="80">K187*(1-L$7)</f>
        <v>74.576399999999992</v>
      </c>
      <c r="M187" s="243">
        <f t="shared" si="80"/>
        <v>70.847579999999994</v>
      </c>
      <c r="N187" s="243">
        <f t="shared" si="80"/>
        <v>67.305200999999997</v>
      </c>
      <c r="O187" s="243">
        <f t="shared" ref="O187:P191" si="81">I187*$E187</f>
        <v>1371.52</v>
      </c>
      <c r="P187" s="243">
        <f t="shared" si="81"/>
        <v>1371.52</v>
      </c>
      <c r="Q187" s="330" t="str" cm="1">
        <f t="array" ref="Q187">IFERROR(_xlfn.IFS(O187&gt;P187,"CAMBIÓ"),"")</f>
        <v/>
      </c>
    </row>
    <row r="188" spans="1:17" x14ac:dyDescent="0.25">
      <c r="A188" s="330">
        <v>181</v>
      </c>
      <c r="B188" s="49">
        <v>491</v>
      </c>
      <c r="C188" s="50" t="s">
        <v>345</v>
      </c>
      <c r="D188" s="51" t="s">
        <v>3311</v>
      </c>
      <c r="E188" s="51">
        <v>16</v>
      </c>
      <c r="F188" s="51" t="s">
        <v>3448</v>
      </c>
      <c r="G188" s="51">
        <f>IFERROR(VLOOKUP(C188,BASEINV01,3,FALSE),"SIN INFO")</f>
        <v>173</v>
      </c>
      <c r="H188" s="51">
        <f>IFERROR(VLOOKUP(B188,BASEINV01,3,FALSE),"SIN INFO")</f>
        <v>-282</v>
      </c>
      <c r="I188" s="121">
        <v>91.74</v>
      </c>
      <c r="J188" s="121">
        <f>IFERROR(VLOOKUP(C188,BASEDESCT02,4,FALSE),I188)</f>
        <v>91.74</v>
      </c>
      <c r="K188" s="243">
        <f>J188*1.16</f>
        <v>106.41839999999999</v>
      </c>
      <c r="L188" s="243">
        <f t="shared" si="80"/>
        <v>79.813799999999986</v>
      </c>
      <c r="M188" s="243">
        <f t="shared" si="80"/>
        <v>75.823109999999986</v>
      </c>
      <c r="N188" s="243">
        <f t="shared" si="80"/>
        <v>72.031954499999983</v>
      </c>
      <c r="O188" s="243">
        <f t="shared" si="81"/>
        <v>1467.84</v>
      </c>
      <c r="P188" s="243">
        <f t="shared" si="81"/>
        <v>1467.84</v>
      </c>
      <c r="Q188" s="330" t="str" cm="1">
        <f t="array" ref="Q188">IFERROR(_xlfn.IFS(O188&gt;P188,"CAMBIÓ"),"")</f>
        <v/>
      </c>
    </row>
    <row r="189" spans="1:17" x14ac:dyDescent="0.25">
      <c r="A189" s="330">
        <v>182</v>
      </c>
      <c r="B189" s="49">
        <v>486</v>
      </c>
      <c r="C189" s="50" t="s">
        <v>337</v>
      </c>
      <c r="D189" s="51" t="s">
        <v>3324</v>
      </c>
      <c r="E189" s="51">
        <v>4</v>
      </c>
      <c r="F189" s="51" t="s">
        <v>2646</v>
      </c>
      <c r="G189" s="51">
        <f>IFERROR(VLOOKUP(C189,BASEINV01,3,FALSE),"SIN INFO")</f>
        <v>161</v>
      </c>
      <c r="H189" s="51">
        <f>IFERROR(VLOOKUP(B189,BASEINV01,3,FALSE),"SIN INFO")</f>
        <v>-247</v>
      </c>
      <c r="I189" s="121">
        <v>472.44</v>
      </c>
      <c r="J189" s="121">
        <f>IFERROR(VLOOKUP(C189,BASEDESCT02,4,FALSE),I189)</f>
        <v>472.44</v>
      </c>
      <c r="K189" s="243">
        <f>J189*1.16</f>
        <v>548.03039999999999</v>
      </c>
      <c r="L189" s="243">
        <f t="shared" si="80"/>
        <v>411.02279999999996</v>
      </c>
      <c r="M189" s="243">
        <f t="shared" si="80"/>
        <v>390.47165999999993</v>
      </c>
      <c r="N189" s="243">
        <f t="shared" si="80"/>
        <v>370.9480769999999</v>
      </c>
      <c r="O189" s="243">
        <f t="shared" si="81"/>
        <v>1889.76</v>
      </c>
      <c r="P189" s="243">
        <f t="shared" si="81"/>
        <v>1889.76</v>
      </c>
      <c r="Q189" s="330" t="str" cm="1">
        <f t="array" ref="Q189">IFERROR(_xlfn.IFS(O189&gt;P189,"CAMBIÓ"),"")</f>
        <v/>
      </c>
    </row>
    <row r="190" spans="1:17" x14ac:dyDescent="0.25">
      <c r="A190" s="330">
        <v>183</v>
      </c>
      <c r="B190" s="49">
        <v>492</v>
      </c>
      <c r="C190" s="50" t="s">
        <v>347</v>
      </c>
      <c r="D190" s="51" t="s">
        <v>3314</v>
      </c>
      <c r="E190" s="51">
        <v>1</v>
      </c>
      <c r="F190" s="51" t="s">
        <v>3449</v>
      </c>
      <c r="G190" s="51">
        <f>IFERROR(VLOOKUP(C190,BASEINV01,3,FALSE),"SIN INFO")</f>
        <v>40</v>
      </c>
      <c r="H190" s="51">
        <f>IFERROR(VLOOKUP(B190,BASEINV01,3,FALSE),"SIN INFO")</f>
        <v>-158</v>
      </c>
      <c r="I190" s="121">
        <v>1722.58</v>
      </c>
      <c r="J190" s="121">
        <f>IFERROR(VLOOKUP(C190,BASEDESCT02,4,FALSE),I190)</f>
        <v>1722.58</v>
      </c>
      <c r="K190" s="243">
        <f>J190*1.16</f>
        <v>1998.1927999999998</v>
      </c>
      <c r="L190" s="243">
        <f t="shared" si="80"/>
        <v>1498.6445999999999</v>
      </c>
      <c r="M190" s="243">
        <f t="shared" si="80"/>
        <v>1423.7123699999997</v>
      </c>
      <c r="N190" s="243">
        <f t="shared" si="80"/>
        <v>1352.5267514999996</v>
      </c>
      <c r="O190" s="243">
        <f t="shared" si="81"/>
        <v>1722.58</v>
      </c>
      <c r="P190" s="243">
        <f t="shared" si="81"/>
        <v>1722.58</v>
      </c>
      <c r="Q190" s="330" t="str" cm="1">
        <f t="array" ref="Q190">IFERROR(_xlfn.IFS(O190&gt;P190,"CAMBIÓ"),"")</f>
        <v/>
      </c>
    </row>
    <row r="191" spans="1:17" x14ac:dyDescent="0.25">
      <c r="A191" s="330">
        <v>184</v>
      </c>
      <c r="B191" s="49">
        <v>493</v>
      </c>
      <c r="C191" s="50" t="s">
        <v>349</v>
      </c>
      <c r="D191" s="51" t="s">
        <v>3318</v>
      </c>
      <c r="E191" s="51">
        <v>1</v>
      </c>
      <c r="F191" s="51" t="s">
        <v>3450</v>
      </c>
      <c r="G191" s="51">
        <f>IFERROR(VLOOKUP(C191,BASEINV01,3,FALSE),"SIN INFO")</f>
        <v>5</v>
      </c>
      <c r="H191" s="51">
        <f>IFERROR(VLOOKUP(B191,BASEINV01,3,FALSE),"SIN INFO")</f>
        <v>-6</v>
      </c>
      <c r="I191" s="121">
        <v>18236.47</v>
      </c>
      <c r="J191" s="121">
        <f>IFERROR(VLOOKUP(C191,BASEDESCT02,4,FALSE),I191)</f>
        <v>18236.47</v>
      </c>
      <c r="K191" s="243">
        <f>J191*1.16</f>
        <v>21154.305199999999</v>
      </c>
      <c r="L191" s="243">
        <f t="shared" si="80"/>
        <v>15865.728899999998</v>
      </c>
      <c r="M191" s="243">
        <f t="shared" si="80"/>
        <v>15072.442454999999</v>
      </c>
      <c r="N191" s="243">
        <f t="shared" si="80"/>
        <v>14318.820332249998</v>
      </c>
      <c r="O191" s="243">
        <f t="shared" si="81"/>
        <v>18236.47</v>
      </c>
      <c r="P191" s="243">
        <f t="shared" si="81"/>
        <v>18236.47</v>
      </c>
      <c r="Q191" s="330" t="str" cm="1">
        <f t="array" ref="Q191">IFERROR(_xlfn.IFS(O191&gt;P191,"CAMBIÓ"),"")</f>
        <v/>
      </c>
    </row>
    <row r="192" spans="1:17" x14ac:dyDescent="0.25">
      <c r="A192" s="330">
        <v>185</v>
      </c>
      <c r="B192" s="47" t="s">
        <v>3451</v>
      </c>
      <c r="C192" s="48"/>
      <c r="D192" s="48"/>
      <c r="E192" s="48"/>
      <c r="F192" s="48"/>
      <c r="G192" s="85"/>
      <c r="H192" s="85"/>
      <c r="I192" s="281"/>
      <c r="J192" s="281"/>
      <c r="K192" s="282"/>
      <c r="L192" s="282"/>
      <c r="M192" s="282"/>
      <c r="N192" s="282"/>
      <c r="O192" s="282"/>
      <c r="P192" s="282"/>
      <c r="Q192" s="330" t="str" cm="1">
        <f t="array" ref="Q192">IFERROR(_xlfn.IFS(O192&gt;P192,"CAMBIÓ"),"")</f>
        <v/>
      </c>
    </row>
    <row r="193" spans="1:17" x14ac:dyDescent="0.25">
      <c r="A193" s="330">
        <v>186</v>
      </c>
      <c r="B193" s="49"/>
      <c r="C193" s="50" t="s">
        <v>3219</v>
      </c>
      <c r="D193" s="51" t="s">
        <v>3311</v>
      </c>
      <c r="E193" s="51">
        <v>16</v>
      </c>
      <c r="F193" s="51" t="s">
        <v>3452</v>
      </c>
      <c r="G193" s="51">
        <f>IFERROR(VLOOKUP(C193,BASEINV01,3,FALSE),"SIN INFO")</f>
        <v>188</v>
      </c>
      <c r="H193" s="51" t="str">
        <f>IFERROR(VLOOKUP(B193,BASEINV01,3,FALSE),"SIN INFO")</f>
        <v>SIN INFO</v>
      </c>
      <c r="I193" s="121">
        <v>145</v>
      </c>
      <c r="J193" s="121">
        <f>IFERROR(VLOOKUP(C193,BASEDESCT02,4,FALSE),I193)</f>
        <v>145</v>
      </c>
      <c r="K193" s="243">
        <f>J193*1.16</f>
        <v>168.2</v>
      </c>
      <c r="L193" s="243">
        <f>K193*(1-L$7)</f>
        <v>126.14999999999999</v>
      </c>
      <c r="M193" s="243">
        <f>L193*(1-M$7)</f>
        <v>119.84249999999999</v>
      </c>
      <c r="N193" s="243">
        <f>M193*(1-N$7)</f>
        <v>113.85037499999999</v>
      </c>
      <c r="O193" s="243">
        <f>I193*$E193</f>
        <v>2320</v>
      </c>
      <c r="P193" s="243">
        <f>J193*$E193</f>
        <v>2320</v>
      </c>
      <c r="Q193" s="330" t="str" cm="1">
        <f t="array" ref="Q193">IFERROR(_xlfn.IFS(O193&gt;P193,"CAMBIÓ"),"")</f>
        <v/>
      </c>
    </row>
    <row r="194" spans="1:17" x14ac:dyDescent="0.25">
      <c r="A194" s="330">
        <v>187</v>
      </c>
      <c r="B194" s="47" t="s">
        <v>3453</v>
      </c>
      <c r="C194" s="48"/>
      <c r="D194" s="48"/>
      <c r="E194" s="48"/>
      <c r="F194" s="48"/>
      <c r="G194" s="85"/>
      <c r="H194" s="85"/>
      <c r="I194" s="281"/>
      <c r="J194" s="281"/>
      <c r="K194" s="282"/>
      <c r="L194" s="282"/>
      <c r="M194" s="282"/>
      <c r="N194" s="282"/>
      <c r="O194" s="282"/>
      <c r="P194" s="282"/>
      <c r="Q194" s="330" t="str" cm="1">
        <f t="array" ref="Q194">IFERROR(_xlfn.IFS(O194&gt;P194,"CAMBIÓ"),"")</f>
        <v/>
      </c>
    </row>
    <row r="195" spans="1:17" x14ac:dyDescent="0.25">
      <c r="A195" s="330">
        <v>188</v>
      </c>
      <c r="B195" s="49">
        <v>490</v>
      </c>
      <c r="C195" s="50" t="s">
        <v>342</v>
      </c>
      <c r="D195" s="51" t="s">
        <v>3311</v>
      </c>
      <c r="E195" s="51">
        <v>16</v>
      </c>
      <c r="F195" s="51" t="s">
        <v>3452</v>
      </c>
      <c r="G195" s="51">
        <f>IFERROR(VLOOKUP(C195,BASEINV01,3,FALSE),"SIN INFO")</f>
        <v>107</v>
      </c>
      <c r="H195" s="51">
        <f>IFERROR(VLOOKUP(B195,BASEINV01,3,FALSE),"SIN INFO")</f>
        <v>12</v>
      </c>
      <c r="I195" s="121">
        <v>159.24</v>
      </c>
      <c r="J195" s="121">
        <f>IFERROR(VLOOKUP(C195,BASEDESCT02,4,FALSE),I195)</f>
        <v>159.24</v>
      </c>
      <c r="K195" s="243">
        <f>J195*1.16</f>
        <v>184.7184</v>
      </c>
      <c r="L195" s="243">
        <f t="shared" ref="L195:N196" si="82">K195*(1-L$7)</f>
        <v>138.53880000000001</v>
      </c>
      <c r="M195" s="243">
        <f t="shared" si="82"/>
        <v>131.61186000000001</v>
      </c>
      <c r="N195" s="243">
        <f t="shared" si="82"/>
        <v>125.031267</v>
      </c>
      <c r="O195" s="243">
        <f>I195*$E195</f>
        <v>2547.84</v>
      </c>
      <c r="P195" s="243">
        <f>J195*$E195</f>
        <v>2547.84</v>
      </c>
      <c r="Q195" s="330" t="str" cm="1">
        <f t="array" ref="Q195">IFERROR(_xlfn.IFS(O195&gt;P195,"CAMBIÓ"),"")</f>
        <v/>
      </c>
    </row>
    <row r="196" spans="1:17" ht="15.75" thickBot="1" x14ac:dyDescent="0.3">
      <c r="A196" s="330">
        <v>189</v>
      </c>
      <c r="B196" s="138">
        <v>736</v>
      </c>
      <c r="C196" s="139" t="s">
        <v>478</v>
      </c>
      <c r="D196" s="140" t="s">
        <v>3314</v>
      </c>
      <c r="E196" s="140">
        <v>1</v>
      </c>
      <c r="F196" s="140" t="s">
        <v>3449</v>
      </c>
      <c r="G196" s="140" t="str">
        <f>IFERROR(VLOOKUP(C196,BASEINV01,3,FALSE),"SIN INFO")</f>
        <v>SIN INFO</v>
      </c>
      <c r="H196" s="140">
        <f>IFERROR(VLOOKUP(B196,BASEINV01,3,FALSE),"SIN INFO")</f>
        <v>-1</v>
      </c>
      <c r="I196" s="141">
        <v>3052.77</v>
      </c>
      <c r="J196" s="141">
        <f>IFERROR(VLOOKUP(C196,BASEDESCT02,4,FALSE),I196)</f>
        <v>3052.77</v>
      </c>
      <c r="K196" s="252">
        <f>J196*1.16</f>
        <v>3541.2131999999997</v>
      </c>
      <c r="L196" s="252">
        <f t="shared" si="82"/>
        <v>2655.9098999999997</v>
      </c>
      <c r="M196" s="252">
        <f t="shared" si="82"/>
        <v>2523.1144049999994</v>
      </c>
      <c r="N196" s="252">
        <f t="shared" si="82"/>
        <v>2396.9586847499991</v>
      </c>
      <c r="O196" s="252">
        <f>I196*$E196</f>
        <v>3052.77</v>
      </c>
      <c r="P196" s="252">
        <f>J196*$E196</f>
        <v>3052.77</v>
      </c>
      <c r="Q196" s="330" t="str" cm="1">
        <f t="array" ref="Q196">IFERROR(_xlfn.IFS(O196&gt;P196,"CAMBIÓ"),"")</f>
        <v/>
      </c>
    </row>
    <row r="197" spans="1:17" x14ac:dyDescent="0.25">
      <c r="A197" s="330">
        <v>190</v>
      </c>
      <c r="B197" s="81" t="s">
        <v>3417</v>
      </c>
      <c r="C197" s="343"/>
      <c r="D197" s="342"/>
      <c r="E197" s="342"/>
      <c r="F197" s="342"/>
      <c r="G197" s="350"/>
      <c r="H197" s="350"/>
      <c r="I197" s="305"/>
      <c r="J197" s="305"/>
      <c r="K197" s="306"/>
      <c r="L197" s="306"/>
      <c r="M197" s="306"/>
      <c r="N197" s="306"/>
      <c r="O197" s="306"/>
      <c r="P197" s="306"/>
      <c r="Q197" s="330" t="str" cm="1">
        <f t="array" ref="Q197">IFERROR(_xlfn.IFS(O197&gt;P197,"CAMBIÓ"),"")</f>
        <v/>
      </c>
    </row>
    <row r="198" spans="1:17" x14ac:dyDescent="0.25">
      <c r="A198" s="330">
        <v>191</v>
      </c>
      <c r="B198" s="47" t="s">
        <v>3454</v>
      </c>
      <c r="C198" s="48"/>
      <c r="D198" s="48"/>
      <c r="E198" s="48"/>
      <c r="F198" s="349"/>
      <c r="G198" s="351"/>
      <c r="H198" s="351"/>
      <c r="I198" s="303"/>
      <c r="J198" s="303"/>
      <c r="K198" s="304"/>
      <c r="L198" s="304"/>
      <c r="M198" s="304"/>
      <c r="N198" s="304"/>
      <c r="O198" s="304"/>
      <c r="P198" s="304"/>
      <c r="Q198" s="330" t="str" cm="1">
        <f t="array" ref="Q198">IFERROR(_xlfn.IFS(O198&gt;P198,"CAMBIÓ"),"")</f>
        <v/>
      </c>
    </row>
    <row r="199" spans="1:17" x14ac:dyDescent="0.25">
      <c r="A199" s="330">
        <v>192</v>
      </c>
      <c r="B199" s="49">
        <v>16922</v>
      </c>
      <c r="C199" s="50" t="s">
        <v>2089</v>
      </c>
      <c r="D199" s="51" t="s">
        <v>3311</v>
      </c>
      <c r="E199" s="51">
        <v>16</v>
      </c>
      <c r="F199" s="51" t="s">
        <v>3455</v>
      </c>
      <c r="G199" s="51">
        <f>IFERROR(VLOOKUP(C199,BASEINV01,3,FALSE),"SIN INFO")</f>
        <v>132</v>
      </c>
      <c r="H199" s="51">
        <f>IFERROR(VLOOKUP(B199,BASEINV01,3,FALSE),"SIN INFO")</f>
        <v>-115</v>
      </c>
      <c r="I199" s="54">
        <v>178.24</v>
      </c>
      <c r="J199" s="54">
        <f>IFERROR(VLOOKUP(C199,BASEDESCT02,4,FALSE),I199)</f>
        <v>178.24</v>
      </c>
      <c r="K199" s="239">
        <f>J199*1.16</f>
        <v>206.75839999999999</v>
      </c>
      <c r="L199" s="239">
        <f t="shared" ref="L199:N201" si="83">K199*(1-L$7)</f>
        <v>155.06880000000001</v>
      </c>
      <c r="M199" s="239">
        <f t="shared" si="83"/>
        <v>147.31536</v>
      </c>
      <c r="N199" s="239">
        <f t="shared" si="83"/>
        <v>139.949592</v>
      </c>
      <c r="O199" s="239">
        <f t="shared" ref="O199:P201" si="84">I199*$E199</f>
        <v>2851.84</v>
      </c>
      <c r="P199" s="239">
        <f t="shared" si="84"/>
        <v>2851.84</v>
      </c>
      <c r="Q199" s="330" t="str" cm="1">
        <f t="array" ref="Q199">IFERROR(_xlfn.IFS(O199&gt;P199,"CAMBIÓ"),"")</f>
        <v/>
      </c>
    </row>
    <row r="200" spans="1:17" x14ac:dyDescent="0.25">
      <c r="A200" s="330">
        <v>193</v>
      </c>
      <c r="B200" s="49">
        <v>16614</v>
      </c>
      <c r="C200" s="50" t="s">
        <v>1936</v>
      </c>
      <c r="D200" s="51" t="s">
        <v>3314</v>
      </c>
      <c r="E200" s="51">
        <v>1</v>
      </c>
      <c r="F200" s="51" t="s">
        <v>3456</v>
      </c>
      <c r="G200" s="51" t="str">
        <f>IFERROR(VLOOKUP(C200,BASEINV01,3,FALSE),"SIN INFO")</f>
        <v>SIN INFO</v>
      </c>
      <c r="H200" s="51" t="str">
        <f>IFERROR(VLOOKUP(B200,BASEINV01,3,FALSE),"SIN INFO")</f>
        <v>SIN INFO</v>
      </c>
      <c r="I200" s="54">
        <v>3453.54</v>
      </c>
      <c r="J200" s="54">
        <f>IFERROR(VLOOKUP(C200,BASEDESCT02,4,FALSE),I200)</f>
        <v>3453.54</v>
      </c>
      <c r="K200" s="239">
        <f>J200*1.16</f>
        <v>4006.1063999999997</v>
      </c>
      <c r="L200" s="239">
        <f t="shared" si="83"/>
        <v>3004.5797999999995</v>
      </c>
      <c r="M200" s="239">
        <f t="shared" si="83"/>
        <v>2854.3508099999995</v>
      </c>
      <c r="N200" s="239">
        <f t="shared" si="83"/>
        <v>2711.6332694999992</v>
      </c>
      <c r="O200" s="239">
        <f t="shared" si="84"/>
        <v>3453.54</v>
      </c>
      <c r="P200" s="239">
        <f t="shared" si="84"/>
        <v>3453.54</v>
      </c>
      <c r="Q200" s="330" t="str" cm="1">
        <f t="array" ref="Q200">IFERROR(_xlfn.IFS(O200&gt;P200,"CAMBIÓ"),"")</f>
        <v/>
      </c>
    </row>
    <row r="201" spans="1:17" x14ac:dyDescent="0.25">
      <c r="A201" s="330">
        <v>194</v>
      </c>
      <c r="B201" s="49">
        <v>16715</v>
      </c>
      <c r="C201" s="50" t="s">
        <v>1963</v>
      </c>
      <c r="D201" s="51" t="s">
        <v>3318</v>
      </c>
      <c r="E201" s="51">
        <v>1</v>
      </c>
      <c r="F201" s="51" t="s">
        <v>3457</v>
      </c>
      <c r="G201" s="51" t="str">
        <f>IFERROR(VLOOKUP(C201,BASEINV01,3,FALSE),"SIN INFO")</f>
        <v>SIN INFO</v>
      </c>
      <c r="H201" s="51" t="str">
        <f>IFERROR(VLOOKUP(B201,BASEINV01,3,FALSE),"SIN INFO")</f>
        <v>SIN INFO</v>
      </c>
      <c r="I201" s="54">
        <v>36178.43</v>
      </c>
      <c r="J201" s="54">
        <f>IFERROR(VLOOKUP(C201,BASEDESCT02,4,FALSE),I201)</f>
        <v>36178.43</v>
      </c>
      <c r="K201" s="239">
        <f>J201*1.16</f>
        <v>41966.978799999997</v>
      </c>
      <c r="L201" s="239">
        <f t="shared" si="83"/>
        <v>31475.234099999998</v>
      </c>
      <c r="M201" s="239">
        <f t="shared" si="83"/>
        <v>29901.472394999997</v>
      </c>
      <c r="N201" s="239">
        <f t="shared" si="83"/>
        <v>28406.398775249996</v>
      </c>
      <c r="O201" s="239">
        <f t="shared" si="84"/>
        <v>36178.43</v>
      </c>
      <c r="P201" s="239">
        <f t="shared" si="84"/>
        <v>36178.43</v>
      </c>
      <c r="Q201" s="330" t="str" cm="1">
        <f t="array" ref="Q201">IFERROR(_xlfn.IFS(O201&gt;P201,"CAMBIÓ"),"")</f>
        <v/>
      </c>
    </row>
    <row r="202" spans="1:17" x14ac:dyDescent="0.25">
      <c r="A202" s="330">
        <v>195</v>
      </c>
      <c r="B202" s="81" t="s">
        <v>3458</v>
      </c>
      <c r="C202" s="343"/>
      <c r="D202" s="167"/>
      <c r="E202" s="167"/>
      <c r="F202" s="167"/>
      <c r="G202" s="227"/>
      <c r="H202" s="227"/>
      <c r="I202" s="297"/>
      <c r="J202" s="297"/>
      <c r="K202" s="298"/>
      <c r="L202" s="298"/>
      <c r="M202" s="298"/>
      <c r="N202" s="298"/>
      <c r="O202" s="298"/>
      <c r="P202" s="298"/>
      <c r="Q202" s="330" t="str" cm="1">
        <f t="array" ref="Q202">IFERROR(_xlfn.IFS(O202&gt;P202,"CAMBIÓ"),"")</f>
        <v/>
      </c>
    </row>
    <row r="203" spans="1:17" x14ac:dyDescent="0.25">
      <c r="A203" s="330">
        <v>196</v>
      </c>
      <c r="B203" s="47" t="s">
        <v>3008</v>
      </c>
      <c r="C203" s="48"/>
      <c r="D203" s="48"/>
      <c r="E203" s="48"/>
      <c r="F203" s="48"/>
      <c r="G203" s="85"/>
      <c r="H203" s="85"/>
      <c r="I203" s="281"/>
      <c r="J203" s="281"/>
      <c r="K203" s="282"/>
      <c r="L203" s="282"/>
      <c r="M203" s="282"/>
      <c r="N203" s="282"/>
      <c r="O203" s="282"/>
      <c r="P203" s="282"/>
      <c r="Q203" s="330" t="str" cm="1">
        <f t="array" ref="Q203">IFERROR(_xlfn.IFS(O203&gt;P203,"CAMBIÓ"),"")</f>
        <v/>
      </c>
    </row>
    <row r="204" spans="1:17" x14ac:dyDescent="0.25">
      <c r="A204" s="330">
        <v>197</v>
      </c>
      <c r="B204" s="49">
        <v>689</v>
      </c>
      <c r="C204" s="50" t="s">
        <v>462</v>
      </c>
      <c r="D204" s="51" t="s">
        <v>3314</v>
      </c>
      <c r="E204" s="51">
        <v>1</v>
      </c>
      <c r="F204" s="51" t="s">
        <v>3459</v>
      </c>
      <c r="G204" s="51">
        <f>IFERROR(VLOOKUP(C204,BASEINV01,3,FALSE),"SIN INFO")</f>
        <v>3703</v>
      </c>
      <c r="H204" s="51">
        <f>IFERROR(VLOOKUP(B204,BASEINV01,3,FALSE),"SIN INFO")</f>
        <v>-3148</v>
      </c>
      <c r="I204" s="54">
        <v>1377.57</v>
      </c>
      <c r="J204" s="54">
        <f>IFERROR(VLOOKUP(C204,BASEDESCT02,4,FALSE),I204)</f>
        <v>1377.57</v>
      </c>
      <c r="K204" s="239">
        <f>J204*1.16</f>
        <v>1597.9811999999997</v>
      </c>
      <c r="L204" s="239">
        <f t="shared" ref="L204:N205" si="85">K204*(1-L$7)</f>
        <v>1198.4858999999997</v>
      </c>
      <c r="M204" s="239">
        <f t="shared" si="85"/>
        <v>1138.5616049999996</v>
      </c>
      <c r="N204" s="239">
        <f t="shared" si="85"/>
        <v>1081.6335247499997</v>
      </c>
      <c r="O204" s="239">
        <f>I204*$E204</f>
        <v>1377.57</v>
      </c>
      <c r="P204" s="239">
        <f>J204*$E204</f>
        <v>1377.57</v>
      </c>
      <c r="Q204" s="330" t="str" cm="1">
        <f t="array" ref="Q204">IFERROR(_xlfn.IFS(O204&gt;P204,"CAMBIÓ"),"")</f>
        <v/>
      </c>
    </row>
    <row r="205" spans="1:17" x14ac:dyDescent="0.25">
      <c r="A205" s="330">
        <v>198</v>
      </c>
      <c r="B205" s="49">
        <v>688</v>
      </c>
      <c r="C205" s="50" t="s">
        <v>460</v>
      </c>
      <c r="D205" s="51" t="s">
        <v>3318</v>
      </c>
      <c r="E205" s="51">
        <v>1</v>
      </c>
      <c r="F205" s="51" t="s">
        <v>3460</v>
      </c>
      <c r="G205" s="51">
        <f>IFERROR(VLOOKUP(C205,BASEINV01,3,FALSE),"SIN INFO")</f>
        <v>29</v>
      </c>
      <c r="H205" s="51">
        <f>IFERROR(VLOOKUP(B205,BASEINV01,3,FALSE),"SIN INFO")</f>
        <v>-28</v>
      </c>
      <c r="I205" s="54">
        <v>14584.94</v>
      </c>
      <c r="J205" s="54">
        <f>IFERROR(VLOOKUP(C205,BASEDESCT02,4,FALSE),I205)</f>
        <v>14584.94</v>
      </c>
      <c r="K205" s="239">
        <f>J205*1.16</f>
        <v>16918.5304</v>
      </c>
      <c r="L205" s="239">
        <f t="shared" si="85"/>
        <v>12688.897799999999</v>
      </c>
      <c r="M205" s="239">
        <f t="shared" si="85"/>
        <v>12054.452909999998</v>
      </c>
      <c r="N205" s="239">
        <f t="shared" si="85"/>
        <v>11451.730264499998</v>
      </c>
      <c r="O205" s="239">
        <f>I205*$E205</f>
        <v>14584.94</v>
      </c>
      <c r="P205" s="239">
        <f>J205*$E205</f>
        <v>14584.94</v>
      </c>
      <c r="Q205" s="330" t="str" cm="1">
        <f t="array" ref="Q205">IFERROR(_xlfn.IFS(O205&gt;P205,"CAMBIÓ"),"")</f>
        <v/>
      </c>
    </row>
    <row r="206" spans="1:17" x14ac:dyDescent="0.25">
      <c r="A206" s="330">
        <v>199</v>
      </c>
      <c r="B206" s="47" t="s">
        <v>3461</v>
      </c>
      <c r="C206" s="48"/>
      <c r="D206" s="48"/>
      <c r="E206" s="48"/>
      <c r="F206" s="48"/>
      <c r="G206" s="85"/>
      <c r="H206" s="85"/>
      <c r="I206" s="281"/>
      <c r="J206" s="281"/>
      <c r="K206" s="282"/>
      <c r="L206" s="282"/>
      <c r="M206" s="282"/>
      <c r="N206" s="282"/>
      <c r="O206" s="282"/>
      <c r="P206" s="282"/>
      <c r="Q206" s="330" t="str" cm="1">
        <f t="array" ref="Q206">IFERROR(_xlfn.IFS(O206&gt;P206,"CAMBIÓ"),"")</f>
        <v/>
      </c>
    </row>
    <row r="207" spans="1:17" x14ac:dyDescent="0.25">
      <c r="A207" s="330">
        <v>200</v>
      </c>
      <c r="B207" s="49">
        <v>653</v>
      </c>
      <c r="C207" s="50" t="s">
        <v>439</v>
      </c>
      <c r="D207" s="51" t="s">
        <v>3311</v>
      </c>
      <c r="E207" s="51">
        <v>16</v>
      </c>
      <c r="F207" s="51" t="s">
        <v>3462</v>
      </c>
      <c r="G207" s="51">
        <f>IFERROR(VLOOKUP(C207,BASEINV01,3,FALSE),"SIN INFO")</f>
        <v>97</v>
      </c>
      <c r="H207" s="51">
        <f>IFERROR(VLOOKUP(B207,BASEINV01,3,FALSE),"SIN INFO")</f>
        <v>-77</v>
      </c>
      <c r="I207" s="54">
        <v>92.44</v>
      </c>
      <c r="J207" s="54">
        <f>IFERROR(VLOOKUP(C207,BASEDESCT02,4,FALSE),I207)</f>
        <v>92.44</v>
      </c>
      <c r="K207" s="239">
        <f>J207*1.16</f>
        <v>107.23039999999999</v>
      </c>
      <c r="L207" s="239">
        <f t="shared" ref="L207:N210" si="86">K207*(1-L$7)</f>
        <v>80.422799999999995</v>
      </c>
      <c r="M207" s="239">
        <f t="shared" si="86"/>
        <v>76.401659999999993</v>
      </c>
      <c r="N207" s="239">
        <f t="shared" si="86"/>
        <v>72.581576999999996</v>
      </c>
      <c r="O207" s="239">
        <f t="shared" ref="O207:P210" si="87">I207*$E207</f>
        <v>1479.04</v>
      </c>
      <c r="P207" s="239">
        <f t="shared" si="87"/>
        <v>1479.04</v>
      </c>
      <c r="Q207" s="330" t="str" cm="1">
        <f t="array" ref="Q207">IFERROR(_xlfn.IFS(O207&gt;P207,"CAMBIÓ"),"")</f>
        <v/>
      </c>
    </row>
    <row r="208" spans="1:17" x14ac:dyDescent="0.25">
      <c r="A208" s="330">
        <v>201</v>
      </c>
      <c r="B208" s="49">
        <v>655</v>
      </c>
      <c r="C208" s="50" t="s">
        <v>444</v>
      </c>
      <c r="D208" s="51" t="s">
        <v>3324</v>
      </c>
      <c r="E208" s="51">
        <v>4</v>
      </c>
      <c r="F208" s="51" t="s">
        <v>3463</v>
      </c>
      <c r="G208" s="51">
        <f>IFERROR(VLOOKUP(C208,BASEINV01,3,FALSE),"SIN INFO")</f>
        <v>137</v>
      </c>
      <c r="H208" s="51">
        <f>IFERROR(VLOOKUP(B208,BASEINV01,3,FALSE),"SIN INFO")</f>
        <v>-121</v>
      </c>
      <c r="I208" s="54">
        <v>473.6</v>
      </c>
      <c r="J208" s="54">
        <f>IFERROR(VLOOKUP(C208,BASEDESCT02,4,FALSE),I208)</f>
        <v>473.6</v>
      </c>
      <c r="K208" s="239">
        <f>J208*1.16</f>
        <v>549.37599999999998</v>
      </c>
      <c r="L208" s="239">
        <f t="shared" si="86"/>
        <v>412.03199999999998</v>
      </c>
      <c r="M208" s="239">
        <f t="shared" si="86"/>
        <v>391.43039999999996</v>
      </c>
      <c r="N208" s="239">
        <f t="shared" si="86"/>
        <v>371.85887999999994</v>
      </c>
      <c r="O208" s="239">
        <f t="shared" si="87"/>
        <v>1894.4</v>
      </c>
      <c r="P208" s="239">
        <f t="shared" si="87"/>
        <v>1894.4</v>
      </c>
      <c r="Q208" s="330" t="str" cm="1">
        <f t="array" ref="Q208">IFERROR(_xlfn.IFS(O208&gt;P208,"CAMBIÓ"),"")</f>
        <v/>
      </c>
    </row>
    <row r="209" spans="1:17" x14ac:dyDescent="0.25">
      <c r="A209" s="330">
        <v>202</v>
      </c>
      <c r="B209" s="49">
        <v>960</v>
      </c>
      <c r="C209" s="50" t="s">
        <v>557</v>
      </c>
      <c r="D209" s="51" t="s">
        <v>3314</v>
      </c>
      <c r="E209" s="51">
        <v>1</v>
      </c>
      <c r="F209" s="51" t="s">
        <v>3459</v>
      </c>
      <c r="G209" s="51">
        <f>IFERROR(VLOOKUP(C209,BASEINV01,3,FALSE),"SIN INFO")</f>
        <v>690</v>
      </c>
      <c r="H209" s="51">
        <f>IFERROR(VLOOKUP(B209,BASEINV01,3,FALSE),"SIN INFO")</f>
        <v>-785</v>
      </c>
      <c r="I209" s="54">
        <v>1734.71</v>
      </c>
      <c r="J209" s="54">
        <f>IFERROR(VLOOKUP(C209,BASEDESCT02,4,FALSE),I209)</f>
        <v>1734.71</v>
      </c>
      <c r="K209" s="239">
        <f>J209*1.16</f>
        <v>2012.2636</v>
      </c>
      <c r="L209" s="239">
        <f t="shared" si="86"/>
        <v>1509.1976999999999</v>
      </c>
      <c r="M209" s="239">
        <f t="shared" si="86"/>
        <v>1433.737815</v>
      </c>
      <c r="N209" s="239">
        <f t="shared" si="86"/>
        <v>1362.05092425</v>
      </c>
      <c r="O209" s="239">
        <f t="shared" si="87"/>
        <v>1734.71</v>
      </c>
      <c r="P209" s="239">
        <f t="shared" si="87"/>
        <v>1734.71</v>
      </c>
      <c r="Q209" s="330" t="str" cm="1">
        <f t="array" ref="Q209">IFERROR(_xlfn.IFS(O209&gt;P209,"CAMBIÓ"),"")</f>
        <v/>
      </c>
    </row>
    <row r="210" spans="1:17" x14ac:dyDescent="0.25">
      <c r="A210" s="330">
        <v>203</v>
      </c>
      <c r="B210" s="49">
        <v>961</v>
      </c>
      <c r="C210" s="50" t="s">
        <v>559</v>
      </c>
      <c r="D210" s="51" t="s">
        <v>3318</v>
      </c>
      <c r="E210" s="51">
        <v>1</v>
      </c>
      <c r="F210" s="51" t="s">
        <v>3460</v>
      </c>
      <c r="G210" s="51">
        <f>IFERROR(VLOOKUP(C210,BASEINV01,3,FALSE),"SIN INFO")</f>
        <v>42</v>
      </c>
      <c r="H210" s="51">
        <f>IFERROR(VLOOKUP(B210,BASEINV01,3,FALSE),"SIN INFO")</f>
        <v>-29</v>
      </c>
      <c r="I210" s="54">
        <v>18166.23</v>
      </c>
      <c r="J210" s="54">
        <f>IFERROR(VLOOKUP(C210,BASEDESCT02,4,FALSE),I210)</f>
        <v>18166.23</v>
      </c>
      <c r="K210" s="239">
        <f>J210*1.16</f>
        <v>21072.826799999999</v>
      </c>
      <c r="L210" s="239">
        <f t="shared" si="86"/>
        <v>15804.6201</v>
      </c>
      <c r="M210" s="239">
        <f t="shared" si="86"/>
        <v>15014.389094999999</v>
      </c>
      <c r="N210" s="239">
        <f t="shared" si="86"/>
        <v>14263.669640249998</v>
      </c>
      <c r="O210" s="239">
        <f t="shared" si="87"/>
        <v>18166.23</v>
      </c>
      <c r="P210" s="239">
        <f t="shared" si="87"/>
        <v>18166.23</v>
      </c>
      <c r="Q210" s="330" t="str" cm="1">
        <f t="array" ref="Q210">IFERROR(_xlfn.IFS(O210&gt;P210,"CAMBIÓ"),"")</f>
        <v/>
      </c>
    </row>
    <row r="211" spans="1:17" x14ac:dyDescent="0.25">
      <c r="A211" s="330">
        <v>204</v>
      </c>
      <c r="B211" s="47" t="s">
        <v>3464</v>
      </c>
      <c r="C211" s="48"/>
      <c r="D211" s="48"/>
      <c r="E211" s="48"/>
      <c r="F211" s="48"/>
      <c r="G211" s="85"/>
      <c r="H211" s="85"/>
      <c r="I211" s="281"/>
      <c r="J211" s="281"/>
      <c r="K211" s="282"/>
      <c r="L211" s="282"/>
      <c r="M211" s="282"/>
      <c r="N211" s="282"/>
      <c r="O211" s="282"/>
      <c r="P211" s="282"/>
      <c r="Q211" s="330" t="str" cm="1">
        <f t="array" ref="Q211">IFERROR(_xlfn.IFS(O211&gt;P211,"CAMBIÓ"),"")</f>
        <v/>
      </c>
    </row>
    <row r="212" spans="1:17" x14ac:dyDescent="0.25">
      <c r="A212" s="330">
        <v>205</v>
      </c>
      <c r="B212" s="49">
        <v>902</v>
      </c>
      <c r="C212" s="50" t="s">
        <v>551</v>
      </c>
      <c r="D212" s="51" t="s">
        <v>3314</v>
      </c>
      <c r="E212" s="51">
        <v>1</v>
      </c>
      <c r="F212" s="51" t="s">
        <v>3449</v>
      </c>
      <c r="G212" s="51">
        <f>IFERROR(VLOOKUP(C212,BASEINV01,3,FALSE),"SIN INFO")</f>
        <v>9</v>
      </c>
      <c r="H212" s="51">
        <f>IFERROR(VLOOKUP(B212,BASEINV01,3,FALSE),"SIN INFO")</f>
        <v>-3</v>
      </c>
      <c r="I212" s="54">
        <v>2261.34</v>
      </c>
      <c r="J212" s="54">
        <f>IFERROR(VLOOKUP(C212,BASEDESCT02,4,FALSE),I212)</f>
        <v>2261.34</v>
      </c>
      <c r="K212" s="239">
        <f>J212*1.16</f>
        <v>2623.1543999999999</v>
      </c>
      <c r="L212" s="239">
        <f t="shared" ref="L212:N213" si="88">K212*(1-L$7)</f>
        <v>1967.3658</v>
      </c>
      <c r="M212" s="239">
        <f t="shared" si="88"/>
        <v>1868.9975099999999</v>
      </c>
      <c r="N212" s="239">
        <f t="shared" si="88"/>
        <v>1775.5476344999997</v>
      </c>
      <c r="O212" s="239">
        <f>I212*$E212</f>
        <v>2261.34</v>
      </c>
      <c r="P212" s="239">
        <f>J212*$E212</f>
        <v>2261.34</v>
      </c>
      <c r="Q212" s="330" t="str" cm="1">
        <f t="array" ref="Q212">IFERROR(_xlfn.IFS(O212&gt;P212,"CAMBIÓ"),"")</f>
        <v/>
      </c>
    </row>
    <row r="213" spans="1:17" x14ac:dyDescent="0.25">
      <c r="A213" s="330">
        <v>206</v>
      </c>
      <c r="B213" s="49">
        <v>903</v>
      </c>
      <c r="C213" s="50" t="s">
        <v>553</v>
      </c>
      <c r="D213" s="51" t="s">
        <v>3318</v>
      </c>
      <c r="E213" s="51">
        <v>1</v>
      </c>
      <c r="F213" s="51" t="s">
        <v>3450</v>
      </c>
      <c r="G213" s="51">
        <f>IFERROR(VLOOKUP(C213,BASEINV01,3,FALSE),"SIN INFO")</f>
        <v>2</v>
      </c>
      <c r="H213" s="51" t="str">
        <f>IFERROR(VLOOKUP(B213,BASEINV01,3,FALSE),"SIN INFO")</f>
        <v>SIN INFO</v>
      </c>
      <c r="I213" s="54">
        <v>23683.84</v>
      </c>
      <c r="J213" s="54">
        <f>IFERROR(VLOOKUP(C213,BASEDESCT02,4,FALSE),I213)</f>
        <v>23683.84</v>
      </c>
      <c r="K213" s="239">
        <f>J213*1.16</f>
        <v>27473.254399999998</v>
      </c>
      <c r="L213" s="239">
        <f t="shared" si="88"/>
        <v>20604.940799999997</v>
      </c>
      <c r="M213" s="239">
        <f t="shared" si="88"/>
        <v>19574.693759999995</v>
      </c>
      <c r="N213" s="239">
        <f t="shared" si="88"/>
        <v>18595.959071999994</v>
      </c>
      <c r="O213" s="239">
        <f>I213*$E213</f>
        <v>23683.84</v>
      </c>
      <c r="P213" s="239">
        <f>J213*$E213</f>
        <v>23683.84</v>
      </c>
      <c r="Q213" s="330" t="str" cm="1">
        <f t="array" ref="Q213">IFERROR(_xlfn.IFS(O213&gt;P213,"CAMBIÓ"),"")</f>
        <v/>
      </c>
    </row>
    <row r="214" spans="1:17" x14ac:dyDescent="0.25">
      <c r="A214" s="330">
        <v>207</v>
      </c>
      <c r="B214" s="47" t="s">
        <v>3465</v>
      </c>
      <c r="C214" s="48"/>
      <c r="D214" s="48"/>
      <c r="E214" s="48"/>
      <c r="F214" s="48"/>
      <c r="G214" s="85"/>
      <c r="H214" s="85"/>
      <c r="I214" s="281"/>
      <c r="J214" s="281"/>
      <c r="K214" s="282"/>
      <c r="L214" s="282"/>
      <c r="M214" s="282"/>
      <c r="N214" s="282"/>
      <c r="O214" s="282"/>
      <c r="P214" s="282"/>
      <c r="Q214" s="330" t="str" cm="1">
        <f t="array" ref="Q214">IFERROR(_xlfn.IFS(O214&gt;P214,"CAMBIÓ"),"")</f>
        <v/>
      </c>
    </row>
    <row r="215" spans="1:17" x14ac:dyDescent="0.25">
      <c r="A215" s="330">
        <v>208</v>
      </c>
      <c r="B215" s="71">
        <v>177</v>
      </c>
      <c r="C215" s="72" t="s">
        <v>149</v>
      </c>
      <c r="D215" s="73" t="s">
        <v>3314</v>
      </c>
      <c r="E215" s="73">
        <v>1</v>
      </c>
      <c r="F215" s="73" t="s">
        <v>3449</v>
      </c>
      <c r="G215" s="73">
        <f>IFERROR(VLOOKUP(C215,BASEINV01,3,FALSE),"SIN INFO")</f>
        <v>5</v>
      </c>
      <c r="H215" s="73">
        <f>IFERROR(VLOOKUP(B215,BASEINV01,3,FALSE),"SIN INFO")</f>
        <v>-8</v>
      </c>
      <c r="I215" s="54">
        <v>2555.48</v>
      </c>
      <c r="J215" s="54">
        <f>IFERROR(VLOOKUP(C215,BASEDESCT02,4,FALSE),I215)</f>
        <v>2555.48</v>
      </c>
      <c r="K215" s="239">
        <f>J215*1.16</f>
        <v>2964.3568</v>
      </c>
      <c r="L215" s="239">
        <f t="shared" ref="L215:N216" si="89">K215*(1-L$7)</f>
        <v>2223.2676000000001</v>
      </c>
      <c r="M215" s="239">
        <f t="shared" si="89"/>
        <v>2112.1042200000002</v>
      </c>
      <c r="N215" s="239">
        <f t="shared" si="89"/>
        <v>2006.4990090000001</v>
      </c>
      <c r="O215" s="239">
        <f>I215*$E215</f>
        <v>2555.48</v>
      </c>
      <c r="P215" s="239">
        <f>J215*$E215</f>
        <v>2555.48</v>
      </c>
      <c r="Q215" s="330" t="str" cm="1">
        <f t="array" ref="Q215">IFERROR(_xlfn.IFS(O215&gt;P215,"CAMBIÓ"),"")</f>
        <v/>
      </c>
    </row>
    <row r="216" spans="1:17" x14ac:dyDescent="0.25">
      <c r="A216" s="330">
        <v>209</v>
      </c>
      <c r="B216" s="49">
        <v>179</v>
      </c>
      <c r="C216" s="50" t="s">
        <v>156</v>
      </c>
      <c r="D216" s="51" t="s">
        <v>3318</v>
      </c>
      <c r="E216" s="51">
        <v>1</v>
      </c>
      <c r="F216" s="51" t="s">
        <v>3450</v>
      </c>
      <c r="G216" s="51">
        <f>IFERROR(VLOOKUP(C216,BASEINV01,3,FALSE),"SIN INFO")</f>
        <v>2</v>
      </c>
      <c r="H216" s="51">
        <f>IFERROR(VLOOKUP(B216,BASEINV01,3,FALSE),"SIN INFO")</f>
        <v>-3</v>
      </c>
      <c r="I216" s="54">
        <v>27038.639999999999</v>
      </c>
      <c r="J216" s="54">
        <f>IFERROR(VLOOKUP(C216,BASEDESCT02,4,FALSE),I216)</f>
        <v>27038.639999999999</v>
      </c>
      <c r="K216" s="239">
        <f>J216*1.16</f>
        <v>31364.822399999997</v>
      </c>
      <c r="L216" s="239">
        <f t="shared" si="89"/>
        <v>23523.616799999996</v>
      </c>
      <c r="M216" s="239">
        <f t="shared" si="89"/>
        <v>22347.435959999995</v>
      </c>
      <c r="N216" s="239">
        <f t="shared" si="89"/>
        <v>21230.064161999995</v>
      </c>
      <c r="O216" s="239">
        <f>I216*$E216</f>
        <v>27038.639999999999</v>
      </c>
      <c r="P216" s="239">
        <f>J216*$E216</f>
        <v>27038.639999999999</v>
      </c>
      <c r="Q216" s="330" t="str" cm="1">
        <f t="array" ref="Q216">IFERROR(_xlfn.IFS(O216&gt;P216,"CAMBIÓ"),"")</f>
        <v/>
      </c>
    </row>
    <row r="217" spans="1:17" x14ac:dyDescent="0.25">
      <c r="A217" s="330">
        <v>210</v>
      </c>
      <c r="B217" s="81" t="s">
        <v>3466</v>
      </c>
      <c r="C217" s="343"/>
      <c r="D217" s="343"/>
      <c r="E217" s="343"/>
      <c r="F217" s="343"/>
      <c r="G217" s="350"/>
      <c r="H217" s="350"/>
      <c r="I217" s="297"/>
      <c r="J217" s="297"/>
      <c r="K217" s="298"/>
      <c r="L217" s="298"/>
      <c r="M217" s="298"/>
      <c r="N217" s="298"/>
      <c r="O217" s="298"/>
      <c r="P217" s="298"/>
      <c r="Q217" s="330" t="str" cm="1">
        <f t="array" ref="Q217">IFERROR(_xlfn.IFS(O217&gt;P217,"CAMBIÓ"),"")</f>
        <v/>
      </c>
    </row>
    <row r="218" spans="1:17" x14ac:dyDescent="0.25">
      <c r="A218" s="330">
        <v>211</v>
      </c>
      <c r="B218" s="47" t="s">
        <v>3467</v>
      </c>
      <c r="C218" s="48"/>
      <c r="D218" s="48"/>
      <c r="E218" s="48"/>
      <c r="F218" s="48"/>
      <c r="G218" s="85"/>
      <c r="H218" s="85"/>
      <c r="I218" s="281"/>
      <c r="J218" s="281"/>
      <c r="K218" s="282"/>
      <c r="L218" s="282"/>
      <c r="M218" s="282"/>
      <c r="N218" s="282"/>
      <c r="O218" s="282"/>
      <c r="P218" s="282"/>
      <c r="Q218" s="330" t="str" cm="1">
        <f t="array" ref="Q218">IFERROR(_xlfn.IFS(O218&gt;P218,"CAMBIÓ"),"")</f>
        <v/>
      </c>
    </row>
    <row r="219" spans="1:17" x14ac:dyDescent="0.25">
      <c r="A219" s="330">
        <v>212</v>
      </c>
      <c r="B219" s="49">
        <v>587</v>
      </c>
      <c r="C219" s="50" t="s">
        <v>391</v>
      </c>
      <c r="D219" s="51" t="s">
        <v>3468</v>
      </c>
      <c r="E219" s="51">
        <v>1</v>
      </c>
      <c r="F219" s="51" t="s">
        <v>3449</v>
      </c>
      <c r="G219" s="51">
        <f>IFERROR(VLOOKUP(C219,BASEINV01,3,FALSE),"SIN INFO")</f>
        <v>305</v>
      </c>
      <c r="H219" s="51">
        <f>IFERROR(VLOOKUP(B219,BASEINV01,3,FALSE),"SIN INFO")</f>
        <v>-455</v>
      </c>
      <c r="I219" s="54">
        <v>399.03</v>
      </c>
      <c r="J219" s="54">
        <f>IFERROR(VLOOKUP(C219,BASEDESCT02,4,FALSE),I219)</f>
        <v>399.03</v>
      </c>
      <c r="K219" s="239">
        <f>J219*1.16</f>
        <v>462.87479999999994</v>
      </c>
      <c r="L219" s="239">
        <f t="shared" ref="L219:N221" si="90">K219*(1-L$7)</f>
        <v>347.15609999999992</v>
      </c>
      <c r="M219" s="239">
        <f t="shared" si="90"/>
        <v>329.79829499999994</v>
      </c>
      <c r="N219" s="239">
        <f t="shared" si="90"/>
        <v>313.30838024999991</v>
      </c>
      <c r="O219" s="239">
        <f t="shared" ref="O219:P221" si="91">I219*$E219</f>
        <v>399.03</v>
      </c>
      <c r="P219" s="239">
        <f t="shared" si="91"/>
        <v>399.03</v>
      </c>
      <c r="Q219" s="330" t="str" cm="1">
        <f t="array" ref="Q219">IFERROR(_xlfn.IFS(O219&gt;P219,"CAMBIÓ"),"")</f>
        <v/>
      </c>
    </row>
    <row r="220" spans="1:17" x14ac:dyDescent="0.25">
      <c r="A220" s="330">
        <v>213</v>
      </c>
      <c r="B220" s="49">
        <v>257</v>
      </c>
      <c r="C220" s="50" t="s">
        <v>177</v>
      </c>
      <c r="D220" s="51" t="s">
        <v>3469</v>
      </c>
      <c r="E220" s="51">
        <v>1</v>
      </c>
      <c r="F220" s="51" t="s">
        <v>3449</v>
      </c>
      <c r="G220" s="51">
        <f>IFERROR(VLOOKUP(C220,BASEINV01,3,FALSE),"SIN INFO")</f>
        <v>147</v>
      </c>
      <c r="H220" s="51">
        <f>IFERROR(VLOOKUP(B220,BASEINV01,3,FALSE),"SIN INFO")</f>
        <v>-215</v>
      </c>
      <c r="I220" s="54">
        <v>1735.21</v>
      </c>
      <c r="J220" s="54">
        <f>IFERROR(VLOOKUP(C220,BASEDESCT02,4,FALSE),I220)</f>
        <v>1735.21</v>
      </c>
      <c r="K220" s="239">
        <f>J220*1.16</f>
        <v>2012.8435999999999</v>
      </c>
      <c r="L220" s="239">
        <f t="shared" si="90"/>
        <v>1509.6326999999999</v>
      </c>
      <c r="M220" s="239">
        <f t="shared" si="90"/>
        <v>1434.1510649999998</v>
      </c>
      <c r="N220" s="239">
        <f t="shared" si="90"/>
        <v>1362.4435117499997</v>
      </c>
      <c r="O220" s="239">
        <f t="shared" si="91"/>
        <v>1735.21</v>
      </c>
      <c r="P220" s="239">
        <f t="shared" si="91"/>
        <v>1735.21</v>
      </c>
      <c r="Q220" s="330" t="str" cm="1">
        <f t="array" ref="Q220">IFERROR(_xlfn.IFS(O220&gt;P220,"CAMBIÓ"),"")</f>
        <v/>
      </c>
    </row>
    <row r="221" spans="1:17" x14ac:dyDescent="0.25">
      <c r="A221" s="330">
        <v>214</v>
      </c>
      <c r="B221" s="49">
        <v>263</v>
      </c>
      <c r="C221" s="50" t="s">
        <v>183</v>
      </c>
      <c r="D221" s="51" t="s">
        <v>3470</v>
      </c>
      <c r="E221" s="51">
        <v>1</v>
      </c>
      <c r="F221" s="51" t="s">
        <v>3450</v>
      </c>
      <c r="G221" s="51">
        <f>IFERROR(VLOOKUP(C221,BASEINV01,3,FALSE),"SIN INFO")</f>
        <v>5</v>
      </c>
      <c r="H221" s="51">
        <f>IFERROR(VLOOKUP(B221,BASEINV01,3,FALSE),"SIN INFO")</f>
        <v>-8</v>
      </c>
      <c r="I221" s="54">
        <v>18702.88</v>
      </c>
      <c r="J221" s="54">
        <f>IFERROR(VLOOKUP(C221,BASEDESCT02,4,FALSE),I221)</f>
        <v>18702.88</v>
      </c>
      <c r="K221" s="239">
        <f>J221*1.16</f>
        <v>21695.340799999998</v>
      </c>
      <c r="L221" s="239">
        <f t="shared" si="90"/>
        <v>16271.505599999999</v>
      </c>
      <c r="M221" s="239">
        <f t="shared" si="90"/>
        <v>15457.930319999998</v>
      </c>
      <c r="N221" s="239">
        <f t="shared" si="90"/>
        <v>14685.033803999997</v>
      </c>
      <c r="O221" s="239">
        <f t="shared" si="91"/>
        <v>18702.88</v>
      </c>
      <c r="P221" s="239">
        <f t="shared" si="91"/>
        <v>18702.88</v>
      </c>
      <c r="Q221" s="330" t="str" cm="1">
        <f t="array" ref="Q221">IFERROR(_xlfn.IFS(O221&gt;P221,"CAMBIÓ"),"")</f>
        <v/>
      </c>
    </row>
    <row r="222" spans="1:17" x14ac:dyDescent="0.25">
      <c r="A222" s="330">
        <v>215</v>
      </c>
      <c r="B222" s="47" t="s">
        <v>3471</v>
      </c>
      <c r="C222" s="48"/>
      <c r="D222" s="48"/>
      <c r="E222" s="48"/>
      <c r="F222" s="48"/>
      <c r="G222" s="85"/>
      <c r="H222" s="85"/>
      <c r="I222" s="281"/>
      <c r="J222" s="281"/>
      <c r="K222" s="282"/>
      <c r="L222" s="282"/>
      <c r="M222" s="282"/>
      <c r="N222" s="282"/>
      <c r="O222" s="282"/>
      <c r="P222" s="282"/>
      <c r="Q222" s="330" t="str" cm="1">
        <f t="array" ref="Q222">IFERROR(_xlfn.IFS(O222&gt;P222,"CAMBIÓ"),"")</f>
        <v/>
      </c>
    </row>
    <row r="223" spans="1:17" x14ac:dyDescent="0.25">
      <c r="A223" s="330">
        <v>216</v>
      </c>
      <c r="B223" s="168">
        <v>590</v>
      </c>
      <c r="C223" s="169" t="s">
        <v>395</v>
      </c>
      <c r="D223" s="166" t="s">
        <v>3468</v>
      </c>
      <c r="E223" s="166">
        <v>1</v>
      </c>
      <c r="F223" s="166" t="s">
        <v>3449</v>
      </c>
      <c r="G223" s="166" t="str">
        <f>IFERROR(VLOOKUP(C223,BASEINV01,3,FALSE),"SIN INFO")</f>
        <v>SIN INFO</v>
      </c>
      <c r="H223" s="166" t="str">
        <f>IFERROR(VLOOKUP(B223,BASEINV01,3,FALSE),"SIN INFO")</f>
        <v>SIN INFO</v>
      </c>
      <c r="I223" s="307">
        <v>399.81</v>
      </c>
      <c r="J223" s="307">
        <f>IFERROR(VLOOKUP(C223,BASEDESCT02,4,FALSE),I223)</f>
        <v>399.81</v>
      </c>
      <c r="K223" s="308">
        <f>J223*1.16</f>
        <v>463.77959999999996</v>
      </c>
      <c r="L223" s="308">
        <f t="shared" ref="L223:N225" si="92">K223*(1-L$7)</f>
        <v>347.8347</v>
      </c>
      <c r="M223" s="308">
        <f t="shared" si="92"/>
        <v>330.44296499999996</v>
      </c>
      <c r="N223" s="308">
        <f t="shared" si="92"/>
        <v>313.92081674999997</v>
      </c>
      <c r="O223" s="308">
        <f t="shared" ref="O223:P225" si="93">I223*$E223</f>
        <v>399.81</v>
      </c>
      <c r="P223" s="308">
        <f t="shared" si="93"/>
        <v>399.81</v>
      </c>
      <c r="Q223" s="330" t="str" cm="1">
        <f t="array" ref="Q223">IFERROR(_xlfn.IFS(O223&gt;P223,"CAMBIÓ"),"")</f>
        <v/>
      </c>
    </row>
    <row r="224" spans="1:17" x14ac:dyDescent="0.25">
      <c r="A224" s="330">
        <v>217</v>
      </c>
      <c r="B224" s="170">
        <v>258</v>
      </c>
      <c r="C224" s="171" t="s">
        <v>179</v>
      </c>
      <c r="D224" s="62" t="s">
        <v>3469</v>
      </c>
      <c r="E224" s="62">
        <v>1</v>
      </c>
      <c r="F224" s="62" t="s">
        <v>3450</v>
      </c>
      <c r="G224" s="62" t="str">
        <f>IFERROR(VLOOKUP(C224,BASEINV01,3,FALSE),"SIN INFO")</f>
        <v>SIN INFO</v>
      </c>
      <c r="H224" s="62" t="str">
        <f>IFERROR(VLOOKUP(B224,BASEINV01,3,FALSE),"SIN INFO")</f>
        <v>SIN INFO</v>
      </c>
      <c r="I224" s="309">
        <v>1738.73</v>
      </c>
      <c r="J224" s="309">
        <f>IFERROR(VLOOKUP(C224,BASEDESCT02,4,FALSE),I224)</f>
        <v>1738.73</v>
      </c>
      <c r="K224" s="310">
        <f>J224*1.16</f>
        <v>2016.9268</v>
      </c>
      <c r="L224" s="310">
        <f t="shared" si="92"/>
        <v>1512.6950999999999</v>
      </c>
      <c r="M224" s="310">
        <f t="shared" si="92"/>
        <v>1437.0603449999999</v>
      </c>
      <c r="N224" s="310">
        <f t="shared" si="92"/>
        <v>1365.2073277499999</v>
      </c>
      <c r="O224" s="310">
        <f t="shared" si="93"/>
        <v>1738.73</v>
      </c>
      <c r="P224" s="310">
        <f t="shared" si="93"/>
        <v>1738.73</v>
      </c>
      <c r="Q224" s="330" t="str" cm="1">
        <f t="array" ref="Q224">IFERROR(_xlfn.IFS(O224&gt;P224,"CAMBIÓ"),"")</f>
        <v/>
      </c>
    </row>
    <row r="225" spans="1:17" x14ac:dyDescent="0.25">
      <c r="A225" s="330">
        <v>218</v>
      </c>
      <c r="B225" s="49">
        <v>264</v>
      </c>
      <c r="C225" s="50" t="s">
        <v>185</v>
      </c>
      <c r="D225" s="51" t="s">
        <v>3470</v>
      </c>
      <c r="E225" s="51">
        <v>1</v>
      </c>
      <c r="F225" s="51" t="s">
        <v>3450</v>
      </c>
      <c r="G225" s="51">
        <f>IFERROR(VLOOKUP(C225,BASEINV01,3,FALSE),"SIN INFO")</f>
        <v>3</v>
      </c>
      <c r="H225" s="51">
        <f>IFERROR(VLOOKUP(B225,BASEINV01,3,FALSE),"SIN INFO")</f>
        <v>-4</v>
      </c>
      <c r="I225" s="54">
        <v>18740.310000000001</v>
      </c>
      <c r="J225" s="54">
        <f>IFERROR(VLOOKUP(C225,BASEDESCT02,4,FALSE),I225)</f>
        <v>18740.310000000001</v>
      </c>
      <c r="K225" s="239">
        <f>J225*1.16</f>
        <v>21738.759600000001</v>
      </c>
      <c r="L225" s="239">
        <f t="shared" si="92"/>
        <v>16304.0697</v>
      </c>
      <c r="M225" s="239">
        <f t="shared" si="92"/>
        <v>15488.866215</v>
      </c>
      <c r="N225" s="239">
        <f t="shared" si="92"/>
        <v>14714.422904249999</v>
      </c>
      <c r="O225" s="239">
        <f t="shared" si="93"/>
        <v>18740.310000000001</v>
      </c>
      <c r="P225" s="239">
        <f t="shared" si="93"/>
        <v>18740.310000000001</v>
      </c>
      <c r="Q225" s="330" t="str" cm="1">
        <f t="array" ref="Q225">IFERROR(_xlfn.IFS(O225&gt;P225,"CAMBIÓ"),"")</f>
        <v/>
      </c>
    </row>
    <row r="226" spans="1:17" x14ac:dyDescent="0.25">
      <c r="A226" s="330">
        <v>219</v>
      </c>
      <c r="B226" s="47" t="s">
        <v>3472</v>
      </c>
      <c r="C226" s="48"/>
      <c r="D226" s="48"/>
      <c r="E226" s="48"/>
      <c r="F226" s="48"/>
      <c r="G226" s="85"/>
      <c r="H226" s="85"/>
      <c r="I226" s="281"/>
      <c r="J226" s="281"/>
      <c r="K226" s="282"/>
      <c r="L226" s="282"/>
      <c r="M226" s="282"/>
      <c r="N226" s="282"/>
      <c r="O226" s="282"/>
      <c r="P226" s="282"/>
      <c r="Q226" s="330" t="str" cm="1">
        <f t="array" ref="Q226">IFERROR(_xlfn.IFS(O226&gt;P226,"CAMBIÓ"),"")</f>
        <v/>
      </c>
    </row>
    <row r="227" spans="1:17" x14ac:dyDescent="0.25">
      <c r="A227" s="330">
        <v>220</v>
      </c>
      <c r="B227" s="49">
        <v>1295</v>
      </c>
      <c r="C227" s="50" t="s">
        <v>652</v>
      </c>
      <c r="D227" s="51" t="s">
        <v>3473</v>
      </c>
      <c r="E227" s="51">
        <v>24</v>
      </c>
      <c r="F227" s="51" t="s">
        <v>3474</v>
      </c>
      <c r="G227" s="51">
        <f t="shared" ref="G227:G232" si="94">IFERROR(VLOOKUP(C227,BASEINV01,3,FALSE),"SIN INFO")</f>
        <v>2</v>
      </c>
      <c r="H227" s="51">
        <f t="shared" ref="H227:H232" si="95">IFERROR(VLOOKUP(B227,BASEINV01,3,FALSE),"SIN INFO")</f>
        <v>-42</v>
      </c>
      <c r="I227" s="54">
        <v>35.19</v>
      </c>
      <c r="J227" s="54">
        <f t="shared" ref="J227:J232" si="96">IFERROR(VLOOKUP(C227,BASEDESCT02,4,FALSE),I227)</f>
        <v>35.19</v>
      </c>
      <c r="K227" s="239">
        <f t="shared" ref="K227:K232" si="97">J227*1.16</f>
        <v>40.820399999999992</v>
      </c>
      <c r="L227" s="239">
        <f t="shared" ref="L227:N232" si="98">K227*(1-L$7)</f>
        <v>30.615299999999994</v>
      </c>
      <c r="M227" s="239">
        <f t="shared" si="98"/>
        <v>29.084534999999992</v>
      </c>
      <c r="N227" s="239">
        <f t="shared" si="98"/>
        <v>27.630308249999992</v>
      </c>
      <c r="O227" s="239">
        <f t="shared" ref="O227:P232" si="99">I227*$E227</f>
        <v>844.56</v>
      </c>
      <c r="P227" s="239">
        <f t="shared" si="99"/>
        <v>844.56</v>
      </c>
      <c r="Q227" s="330" t="str" cm="1">
        <f t="array" ref="Q227">IFERROR(_xlfn.IFS(O227&gt;P227,"CAMBIÓ"),"")</f>
        <v/>
      </c>
    </row>
    <row r="228" spans="1:17" x14ac:dyDescent="0.25">
      <c r="A228" s="330">
        <v>221</v>
      </c>
      <c r="B228" s="49">
        <v>1294</v>
      </c>
      <c r="C228" s="50" t="s">
        <v>650</v>
      </c>
      <c r="D228" s="51" t="s">
        <v>3475</v>
      </c>
      <c r="E228" s="51">
        <v>24</v>
      </c>
      <c r="F228" s="51" t="s">
        <v>3474</v>
      </c>
      <c r="G228" s="51">
        <f t="shared" si="94"/>
        <v>72</v>
      </c>
      <c r="H228" s="51">
        <f t="shared" si="95"/>
        <v>-69</v>
      </c>
      <c r="I228" s="54">
        <v>60.32</v>
      </c>
      <c r="J228" s="54">
        <f t="shared" si="96"/>
        <v>60.32</v>
      </c>
      <c r="K228" s="239">
        <f t="shared" si="97"/>
        <v>69.971199999999996</v>
      </c>
      <c r="L228" s="239">
        <f t="shared" si="98"/>
        <v>52.478399999999993</v>
      </c>
      <c r="M228" s="239">
        <f t="shared" si="98"/>
        <v>49.854479999999988</v>
      </c>
      <c r="N228" s="239">
        <f t="shared" si="98"/>
        <v>47.361755999999986</v>
      </c>
      <c r="O228" s="239">
        <f t="shared" si="99"/>
        <v>1447.68</v>
      </c>
      <c r="P228" s="239">
        <f t="shared" si="99"/>
        <v>1447.68</v>
      </c>
      <c r="Q228" s="330" t="str" cm="1">
        <f t="array" ref="Q228">IFERROR(_xlfn.IFS(O228&gt;P228,"CAMBIÓ"),"")</f>
        <v/>
      </c>
    </row>
    <row r="229" spans="1:17" x14ac:dyDescent="0.25">
      <c r="A229" s="330">
        <v>222</v>
      </c>
      <c r="B229" s="49">
        <v>1292</v>
      </c>
      <c r="C229" s="50" t="s">
        <v>646</v>
      </c>
      <c r="D229" s="51" t="s">
        <v>3476</v>
      </c>
      <c r="E229" s="51">
        <v>12</v>
      </c>
      <c r="F229" s="51" t="s">
        <v>3474</v>
      </c>
      <c r="G229" s="51">
        <f t="shared" si="94"/>
        <v>118</v>
      </c>
      <c r="H229" s="51">
        <f t="shared" si="95"/>
        <v>-63</v>
      </c>
      <c r="I229" s="54">
        <v>106.91</v>
      </c>
      <c r="J229" s="54">
        <f t="shared" si="96"/>
        <v>106.91</v>
      </c>
      <c r="K229" s="239">
        <f t="shared" si="97"/>
        <v>124.01559999999999</v>
      </c>
      <c r="L229" s="239">
        <f t="shared" si="98"/>
        <v>93.01169999999999</v>
      </c>
      <c r="M229" s="239">
        <f t="shared" si="98"/>
        <v>88.361114999999984</v>
      </c>
      <c r="N229" s="239">
        <f t="shared" si="98"/>
        <v>83.943059249999976</v>
      </c>
      <c r="O229" s="239">
        <f t="shared" si="99"/>
        <v>1282.92</v>
      </c>
      <c r="P229" s="239">
        <f t="shared" si="99"/>
        <v>1282.92</v>
      </c>
      <c r="Q229" s="330" t="str" cm="1">
        <f t="array" ref="Q229">IFERROR(_xlfn.IFS(O229&gt;P229,"CAMBIÓ"),"")</f>
        <v/>
      </c>
    </row>
    <row r="230" spans="1:17" x14ac:dyDescent="0.25">
      <c r="A230" s="330">
        <v>223</v>
      </c>
      <c r="B230" s="49">
        <v>1287</v>
      </c>
      <c r="C230" s="50" t="s">
        <v>639</v>
      </c>
      <c r="D230" s="51" t="s">
        <v>3468</v>
      </c>
      <c r="E230" s="51">
        <v>1</v>
      </c>
      <c r="F230" s="51" t="s">
        <v>3449</v>
      </c>
      <c r="G230" s="51">
        <f t="shared" si="94"/>
        <v>210</v>
      </c>
      <c r="H230" s="51">
        <f t="shared" si="95"/>
        <v>-339</v>
      </c>
      <c r="I230" s="54">
        <v>414.69</v>
      </c>
      <c r="J230" s="54">
        <f t="shared" si="96"/>
        <v>414.69</v>
      </c>
      <c r="K230" s="239">
        <f t="shared" si="97"/>
        <v>481.04039999999998</v>
      </c>
      <c r="L230" s="239">
        <f t="shared" si="98"/>
        <v>360.78030000000001</v>
      </c>
      <c r="M230" s="239">
        <f t="shared" si="98"/>
        <v>342.741285</v>
      </c>
      <c r="N230" s="239">
        <f t="shared" si="98"/>
        <v>325.60422074999997</v>
      </c>
      <c r="O230" s="239">
        <f t="shared" si="99"/>
        <v>414.69</v>
      </c>
      <c r="P230" s="239">
        <f t="shared" si="99"/>
        <v>414.69</v>
      </c>
      <c r="Q230" s="330" t="str" cm="1">
        <f t="array" ref="Q230">IFERROR(_xlfn.IFS(O230&gt;P230,"CAMBIÓ"),"")</f>
        <v/>
      </c>
    </row>
    <row r="231" spans="1:17" x14ac:dyDescent="0.25">
      <c r="A231" s="330">
        <v>224</v>
      </c>
      <c r="B231" s="49">
        <v>1288</v>
      </c>
      <c r="C231" s="50" t="s">
        <v>642</v>
      </c>
      <c r="D231" s="51" t="s">
        <v>3469</v>
      </c>
      <c r="E231" s="51">
        <v>1</v>
      </c>
      <c r="F231" s="51" t="s">
        <v>3449</v>
      </c>
      <c r="G231" s="51">
        <f t="shared" si="94"/>
        <v>142</v>
      </c>
      <c r="H231" s="51">
        <f t="shared" si="95"/>
        <v>14</v>
      </c>
      <c r="I231" s="54">
        <v>1806.8</v>
      </c>
      <c r="J231" s="54">
        <f t="shared" si="96"/>
        <v>1806.8</v>
      </c>
      <c r="K231" s="239">
        <f t="shared" si="97"/>
        <v>2095.8879999999999</v>
      </c>
      <c r="L231" s="239">
        <f t="shared" si="98"/>
        <v>1571.9159999999999</v>
      </c>
      <c r="M231" s="239">
        <f t="shared" si="98"/>
        <v>1493.3201999999999</v>
      </c>
      <c r="N231" s="239">
        <f t="shared" si="98"/>
        <v>1418.6541899999997</v>
      </c>
      <c r="O231" s="239">
        <f t="shared" si="99"/>
        <v>1806.8</v>
      </c>
      <c r="P231" s="239">
        <f t="shared" si="99"/>
        <v>1806.8</v>
      </c>
      <c r="Q231" s="330" t="str" cm="1">
        <f t="array" ref="Q231">IFERROR(_xlfn.IFS(O231&gt;P231,"CAMBIÓ"),"")</f>
        <v/>
      </c>
    </row>
    <row r="232" spans="1:17" x14ac:dyDescent="0.25">
      <c r="A232" s="330">
        <v>225</v>
      </c>
      <c r="B232" s="49">
        <v>1289</v>
      </c>
      <c r="C232" s="50" t="s">
        <v>644</v>
      </c>
      <c r="D232" s="51" t="s">
        <v>3470</v>
      </c>
      <c r="E232" s="51">
        <v>1</v>
      </c>
      <c r="F232" s="51" t="s">
        <v>3450</v>
      </c>
      <c r="G232" s="51">
        <f t="shared" si="94"/>
        <v>6</v>
      </c>
      <c r="H232" s="51">
        <f t="shared" si="95"/>
        <v>8</v>
      </c>
      <c r="I232" s="54">
        <v>19463.45</v>
      </c>
      <c r="J232" s="54">
        <f t="shared" si="96"/>
        <v>19463.45</v>
      </c>
      <c r="K232" s="239">
        <f t="shared" si="97"/>
        <v>22577.601999999999</v>
      </c>
      <c r="L232" s="239">
        <f t="shared" si="98"/>
        <v>16933.201499999999</v>
      </c>
      <c r="M232" s="239">
        <f t="shared" si="98"/>
        <v>16086.541424999998</v>
      </c>
      <c r="N232" s="239">
        <f t="shared" si="98"/>
        <v>15282.214353749998</v>
      </c>
      <c r="O232" s="239">
        <f t="shared" si="99"/>
        <v>19463.45</v>
      </c>
      <c r="P232" s="239">
        <f t="shared" si="99"/>
        <v>19463.45</v>
      </c>
      <c r="Q232" s="330" t="str" cm="1">
        <f t="array" ref="Q232">IFERROR(_xlfn.IFS(O232&gt;P232,"CAMBIÓ"),"")</f>
        <v/>
      </c>
    </row>
    <row r="233" spans="1:17" x14ac:dyDescent="0.25">
      <c r="A233" s="330">
        <v>226</v>
      </c>
      <c r="B233" s="47" t="s">
        <v>3477</v>
      </c>
      <c r="C233" s="48"/>
      <c r="D233" s="48"/>
      <c r="E233" s="48"/>
      <c r="F233" s="48"/>
      <c r="G233" s="85"/>
      <c r="H233" s="85"/>
      <c r="I233" s="281"/>
      <c r="J233" s="281"/>
      <c r="K233" s="282"/>
      <c r="L233" s="282"/>
      <c r="M233" s="282"/>
      <c r="N233" s="282"/>
      <c r="O233" s="282"/>
      <c r="P233" s="282"/>
      <c r="Q233" s="330" t="str" cm="1">
        <f t="array" ref="Q233">IFERROR(_xlfn.IFS(O233&gt;P233,"CAMBIÓ"),"")</f>
        <v/>
      </c>
    </row>
    <row r="234" spans="1:17" x14ac:dyDescent="0.25">
      <c r="A234" s="330">
        <v>227</v>
      </c>
      <c r="B234" s="49">
        <v>235</v>
      </c>
      <c r="C234" s="50" t="s">
        <v>162</v>
      </c>
      <c r="D234" s="51" t="s">
        <v>3473</v>
      </c>
      <c r="E234" s="51">
        <v>24</v>
      </c>
      <c r="F234" s="51" t="s">
        <v>3474</v>
      </c>
      <c r="G234" s="51">
        <f t="shared" ref="G234:G240" si="100">IFERROR(VLOOKUP(C234,BASEINV01,3,FALSE),"SIN INFO")</f>
        <v>0</v>
      </c>
      <c r="H234" s="51">
        <f t="shared" ref="H234:H240" si="101">IFERROR(VLOOKUP(B234,BASEINV01,3,FALSE),"SIN INFO")</f>
        <v>-12</v>
      </c>
      <c r="I234" s="54">
        <v>34.17</v>
      </c>
      <c r="J234" s="54">
        <f t="shared" ref="J234:J240" si="102">IFERROR(VLOOKUP(C234,BASEDESCT02,4,FALSE),I234)</f>
        <v>34.17</v>
      </c>
      <c r="K234" s="239">
        <f t="shared" ref="K234:K240" si="103">J234*1.16</f>
        <v>39.6372</v>
      </c>
      <c r="L234" s="239">
        <f t="shared" ref="L234:N240" si="104">K234*(1-L$7)</f>
        <v>29.727899999999998</v>
      </c>
      <c r="M234" s="239">
        <f t="shared" si="104"/>
        <v>28.241504999999997</v>
      </c>
      <c r="N234" s="239">
        <f t="shared" si="104"/>
        <v>26.829429749999996</v>
      </c>
      <c r="O234" s="239">
        <f t="shared" ref="O234:P240" si="105">I234*$E234</f>
        <v>820.08</v>
      </c>
      <c r="P234" s="239">
        <f t="shared" si="105"/>
        <v>820.08</v>
      </c>
      <c r="Q234" s="330" t="str" cm="1">
        <f t="array" ref="Q234">IFERROR(_xlfn.IFS(O234&gt;P234,"CAMBIÓ"),"")</f>
        <v/>
      </c>
    </row>
    <row r="235" spans="1:17" x14ac:dyDescent="0.25">
      <c r="A235" s="330">
        <v>228</v>
      </c>
      <c r="B235" s="49">
        <v>236</v>
      </c>
      <c r="C235" s="50" t="s">
        <v>166</v>
      </c>
      <c r="D235" s="51" t="s">
        <v>3475</v>
      </c>
      <c r="E235" s="51">
        <v>24</v>
      </c>
      <c r="F235" s="51" t="s">
        <v>3474</v>
      </c>
      <c r="G235" s="51">
        <f t="shared" si="100"/>
        <v>19</v>
      </c>
      <c r="H235" s="51">
        <f t="shared" si="101"/>
        <v>-41</v>
      </c>
      <c r="I235" s="54">
        <v>56.58</v>
      </c>
      <c r="J235" s="54">
        <f t="shared" si="102"/>
        <v>56.58</v>
      </c>
      <c r="K235" s="239">
        <f t="shared" si="103"/>
        <v>65.632799999999989</v>
      </c>
      <c r="L235" s="239">
        <f t="shared" si="104"/>
        <v>49.224599999999995</v>
      </c>
      <c r="M235" s="239">
        <f t="shared" si="104"/>
        <v>46.763369999999995</v>
      </c>
      <c r="N235" s="239">
        <f t="shared" si="104"/>
        <v>44.425201499999993</v>
      </c>
      <c r="O235" s="239">
        <f t="shared" si="105"/>
        <v>1357.92</v>
      </c>
      <c r="P235" s="239">
        <f t="shared" si="105"/>
        <v>1357.92</v>
      </c>
      <c r="Q235" s="330" t="str" cm="1">
        <f t="array" ref="Q235">IFERROR(_xlfn.IFS(O235&gt;P235,"CAMBIÓ"),"")</f>
        <v/>
      </c>
    </row>
    <row r="236" spans="1:17" x14ac:dyDescent="0.25">
      <c r="A236" s="330">
        <v>229</v>
      </c>
      <c r="B236" s="49">
        <v>237</v>
      </c>
      <c r="C236" s="50" t="s">
        <v>168</v>
      </c>
      <c r="D236" s="51" t="s">
        <v>3476</v>
      </c>
      <c r="E236" s="51">
        <v>12</v>
      </c>
      <c r="F236" s="51" t="s">
        <v>3474</v>
      </c>
      <c r="G236" s="51">
        <f t="shared" si="100"/>
        <v>14</v>
      </c>
      <c r="H236" s="51">
        <f t="shared" si="101"/>
        <v>-35</v>
      </c>
      <c r="I236" s="54">
        <v>103.42</v>
      </c>
      <c r="J236" s="54">
        <f t="shared" si="102"/>
        <v>103.42</v>
      </c>
      <c r="K236" s="239">
        <f t="shared" si="103"/>
        <v>119.96719999999999</v>
      </c>
      <c r="L236" s="239">
        <f t="shared" si="104"/>
        <v>89.975399999999993</v>
      </c>
      <c r="M236" s="239">
        <f t="shared" si="104"/>
        <v>85.476629999999986</v>
      </c>
      <c r="N236" s="239">
        <f t="shared" si="104"/>
        <v>81.202798499999986</v>
      </c>
      <c r="O236" s="239">
        <f t="shared" si="105"/>
        <v>1241.04</v>
      </c>
      <c r="P236" s="239">
        <f t="shared" si="105"/>
        <v>1241.04</v>
      </c>
      <c r="Q236" s="330" t="str" cm="1">
        <f t="array" ref="Q236">IFERROR(_xlfn.IFS(O236&gt;P236,"CAMBIÓ"),"")</f>
        <v/>
      </c>
    </row>
    <row r="237" spans="1:17" x14ac:dyDescent="0.25">
      <c r="A237" s="330">
        <v>230</v>
      </c>
      <c r="B237" s="49">
        <v>442</v>
      </c>
      <c r="C237" s="50" t="s">
        <v>312</v>
      </c>
      <c r="D237" s="51" t="s">
        <v>3478</v>
      </c>
      <c r="E237" s="51">
        <v>1</v>
      </c>
      <c r="F237" s="51" t="s">
        <v>3449</v>
      </c>
      <c r="G237" s="51" t="str">
        <f t="shared" si="100"/>
        <v>SIN INFO</v>
      </c>
      <c r="H237" s="51">
        <f t="shared" si="101"/>
        <v>1</v>
      </c>
      <c r="I237" s="54">
        <v>769.39</v>
      </c>
      <c r="J237" s="54">
        <f t="shared" si="102"/>
        <v>769.39</v>
      </c>
      <c r="K237" s="239">
        <f t="shared" si="103"/>
        <v>892.49239999999998</v>
      </c>
      <c r="L237" s="239">
        <f t="shared" si="104"/>
        <v>669.36929999999995</v>
      </c>
      <c r="M237" s="239">
        <f t="shared" si="104"/>
        <v>635.90083499999992</v>
      </c>
      <c r="N237" s="239">
        <f t="shared" si="104"/>
        <v>604.10579324999992</v>
      </c>
      <c r="O237" s="239">
        <f t="shared" si="105"/>
        <v>769.39</v>
      </c>
      <c r="P237" s="239">
        <f t="shared" si="105"/>
        <v>769.39</v>
      </c>
      <c r="Q237" s="330" t="str" cm="1">
        <f t="array" ref="Q237">IFERROR(_xlfn.IFS(O237&gt;P237,"CAMBIÓ"),"")</f>
        <v/>
      </c>
    </row>
    <row r="238" spans="1:17" x14ac:dyDescent="0.25">
      <c r="A238" s="330">
        <v>231</v>
      </c>
      <c r="B238" s="49">
        <v>585</v>
      </c>
      <c r="C238" s="50" t="s">
        <v>387</v>
      </c>
      <c r="D238" s="51" t="s">
        <v>3468</v>
      </c>
      <c r="E238" s="51">
        <v>1</v>
      </c>
      <c r="F238" s="51" t="s">
        <v>3449</v>
      </c>
      <c r="G238" s="51">
        <f t="shared" si="100"/>
        <v>191</v>
      </c>
      <c r="H238" s="51">
        <f t="shared" si="101"/>
        <v>22</v>
      </c>
      <c r="I238" s="54">
        <v>400.32</v>
      </c>
      <c r="J238" s="54">
        <f t="shared" si="102"/>
        <v>400.32</v>
      </c>
      <c r="K238" s="239">
        <f t="shared" si="103"/>
        <v>464.37119999999999</v>
      </c>
      <c r="L238" s="239">
        <f t="shared" si="104"/>
        <v>348.27839999999998</v>
      </c>
      <c r="M238" s="239">
        <f t="shared" si="104"/>
        <v>330.86447999999996</v>
      </c>
      <c r="N238" s="239">
        <f t="shared" si="104"/>
        <v>314.32125599999995</v>
      </c>
      <c r="O238" s="239">
        <f t="shared" si="105"/>
        <v>400.32</v>
      </c>
      <c r="P238" s="239">
        <f t="shared" si="105"/>
        <v>400.32</v>
      </c>
      <c r="Q238" s="330" t="str" cm="1">
        <f t="array" ref="Q238">IFERROR(_xlfn.IFS(O238&gt;P238,"CAMBIÓ"),"")</f>
        <v/>
      </c>
    </row>
    <row r="239" spans="1:17" x14ac:dyDescent="0.25">
      <c r="A239" s="330">
        <v>232</v>
      </c>
      <c r="B239" s="49">
        <v>240</v>
      </c>
      <c r="C239" s="50" t="s">
        <v>170</v>
      </c>
      <c r="D239" s="51" t="s">
        <v>3469</v>
      </c>
      <c r="E239" s="51">
        <v>1</v>
      </c>
      <c r="F239" s="51" t="s">
        <v>3449</v>
      </c>
      <c r="G239" s="51">
        <f t="shared" si="100"/>
        <v>93</v>
      </c>
      <c r="H239" s="51">
        <f t="shared" si="101"/>
        <v>-148</v>
      </c>
      <c r="I239" s="54">
        <v>1740.67</v>
      </c>
      <c r="J239" s="54">
        <f t="shared" si="102"/>
        <v>1740.67</v>
      </c>
      <c r="K239" s="239">
        <f t="shared" si="103"/>
        <v>2019.1771999999999</v>
      </c>
      <c r="L239" s="239">
        <f t="shared" si="104"/>
        <v>1514.3828999999998</v>
      </c>
      <c r="M239" s="239">
        <f t="shared" si="104"/>
        <v>1438.6637549999998</v>
      </c>
      <c r="N239" s="239">
        <f t="shared" si="104"/>
        <v>1366.7305672499997</v>
      </c>
      <c r="O239" s="239">
        <f t="shared" si="105"/>
        <v>1740.67</v>
      </c>
      <c r="P239" s="239">
        <f t="shared" si="105"/>
        <v>1740.67</v>
      </c>
      <c r="Q239" s="330" t="str" cm="1">
        <f t="array" ref="Q239">IFERROR(_xlfn.IFS(O239&gt;P239,"CAMBIÓ"),"")</f>
        <v/>
      </c>
    </row>
    <row r="240" spans="1:17" x14ac:dyDescent="0.25">
      <c r="A240" s="330">
        <v>233</v>
      </c>
      <c r="B240" s="49">
        <v>242</v>
      </c>
      <c r="C240" s="50" t="s">
        <v>172</v>
      </c>
      <c r="D240" s="51" t="s">
        <v>3470</v>
      </c>
      <c r="E240" s="51">
        <v>1</v>
      </c>
      <c r="F240" s="51" t="s">
        <v>3450</v>
      </c>
      <c r="G240" s="51">
        <f t="shared" si="100"/>
        <v>4</v>
      </c>
      <c r="H240" s="51">
        <f t="shared" si="101"/>
        <v>-1</v>
      </c>
      <c r="I240" s="54">
        <v>18765.650000000001</v>
      </c>
      <c r="J240" s="54">
        <f t="shared" si="102"/>
        <v>18765.650000000001</v>
      </c>
      <c r="K240" s="239">
        <f t="shared" si="103"/>
        <v>21768.153999999999</v>
      </c>
      <c r="L240" s="239">
        <f t="shared" si="104"/>
        <v>16326.1155</v>
      </c>
      <c r="M240" s="239">
        <f t="shared" si="104"/>
        <v>15509.809724999999</v>
      </c>
      <c r="N240" s="239">
        <f t="shared" si="104"/>
        <v>14734.319238749998</v>
      </c>
      <c r="O240" s="239">
        <f t="shared" si="105"/>
        <v>18765.650000000001</v>
      </c>
      <c r="P240" s="239">
        <f t="shared" si="105"/>
        <v>18765.650000000001</v>
      </c>
      <c r="Q240" s="330" t="str" cm="1">
        <f t="array" ref="Q240">IFERROR(_xlfn.IFS(O240&gt;P240,"CAMBIÓ"),"")</f>
        <v/>
      </c>
    </row>
    <row r="241" spans="1:17" x14ac:dyDescent="0.25">
      <c r="A241" s="330">
        <v>234</v>
      </c>
      <c r="B241" s="47" t="s">
        <v>3479</v>
      </c>
      <c r="C241" s="48"/>
      <c r="D241" s="48"/>
      <c r="E241" s="48"/>
      <c r="F241" s="48"/>
      <c r="G241" s="85"/>
      <c r="H241" s="85"/>
      <c r="I241" s="281"/>
      <c r="J241" s="281"/>
      <c r="K241" s="282"/>
      <c r="L241" s="282"/>
      <c r="M241" s="282"/>
      <c r="N241" s="282"/>
      <c r="O241" s="282"/>
      <c r="P241" s="282"/>
      <c r="Q241" s="330" t="str" cm="1">
        <f t="array" ref="Q241">IFERROR(_xlfn.IFS(O241&gt;P241,"CAMBIÓ"),"")</f>
        <v/>
      </c>
    </row>
    <row r="242" spans="1:17" x14ac:dyDescent="0.25">
      <c r="A242" s="330">
        <v>235</v>
      </c>
      <c r="B242" s="49">
        <v>272</v>
      </c>
      <c r="C242" s="50" t="s">
        <v>187</v>
      </c>
      <c r="D242" s="51" t="s">
        <v>3473</v>
      </c>
      <c r="E242" s="51">
        <v>24</v>
      </c>
      <c r="F242" s="51" t="s">
        <v>3474</v>
      </c>
      <c r="G242" s="51">
        <f t="shared" ref="G242:G247" si="106">IFERROR(VLOOKUP(C242,BASEINV01,3,FALSE),"SIN INFO")</f>
        <v>102</v>
      </c>
      <c r="H242" s="51">
        <f t="shared" ref="H242:H247" si="107">IFERROR(VLOOKUP(B242,BASEINV01,3,FALSE),"SIN INFO")</f>
        <v>-142</v>
      </c>
      <c r="I242" s="54">
        <v>42.3</v>
      </c>
      <c r="J242" s="54">
        <f t="shared" ref="J242:J247" si="108">IFERROR(VLOOKUP(C242,BASEDESCT02,4,FALSE),I242)</f>
        <v>42.3</v>
      </c>
      <c r="K242" s="239">
        <f t="shared" ref="K242:K247" si="109">J242*1.16</f>
        <v>49.067999999999991</v>
      </c>
      <c r="L242" s="239">
        <f t="shared" ref="L242:N247" si="110">K242*(1-L$7)</f>
        <v>36.800999999999995</v>
      </c>
      <c r="M242" s="239">
        <f t="shared" si="110"/>
        <v>34.960949999999997</v>
      </c>
      <c r="N242" s="239">
        <f t="shared" si="110"/>
        <v>33.212902499999998</v>
      </c>
      <c r="O242" s="239">
        <f t="shared" ref="O242:P247" si="111">I242*$E242</f>
        <v>1015.1999999999999</v>
      </c>
      <c r="P242" s="239">
        <f t="shared" si="111"/>
        <v>1015.1999999999999</v>
      </c>
      <c r="Q242" s="330" t="str" cm="1">
        <f t="array" ref="Q242">IFERROR(_xlfn.IFS(O242&gt;P242,"CAMBIÓ"),"")</f>
        <v/>
      </c>
    </row>
    <row r="243" spans="1:17" x14ac:dyDescent="0.25">
      <c r="A243" s="330">
        <v>236</v>
      </c>
      <c r="B243" s="49">
        <v>273</v>
      </c>
      <c r="C243" s="50" t="s">
        <v>190</v>
      </c>
      <c r="D243" s="51" t="s">
        <v>3475</v>
      </c>
      <c r="E243" s="51">
        <v>24</v>
      </c>
      <c r="F243" s="51" t="s">
        <v>3474</v>
      </c>
      <c r="G243" s="51">
        <f t="shared" si="106"/>
        <v>144</v>
      </c>
      <c r="H243" s="51">
        <f t="shared" si="107"/>
        <v>-121</v>
      </c>
      <c r="I243" s="54">
        <v>70.44</v>
      </c>
      <c r="J243" s="54">
        <f t="shared" si="108"/>
        <v>70.44</v>
      </c>
      <c r="K243" s="239">
        <f t="shared" si="109"/>
        <v>81.710399999999993</v>
      </c>
      <c r="L243" s="239">
        <f t="shared" si="110"/>
        <v>61.282799999999995</v>
      </c>
      <c r="M243" s="239">
        <f t="shared" si="110"/>
        <v>58.218659999999993</v>
      </c>
      <c r="N243" s="239">
        <f t="shared" si="110"/>
        <v>55.307726999999993</v>
      </c>
      <c r="O243" s="239">
        <f t="shared" si="111"/>
        <v>1690.56</v>
      </c>
      <c r="P243" s="239">
        <f t="shared" si="111"/>
        <v>1690.56</v>
      </c>
      <c r="Q243" s="330" t="str" cm="1">
        <f t="array" ref="Q243">IFERROR(_xlfn.IFS(O243&gt;P243,"CAMBIÓ"),"")</f>
        <v/>
      </c>
    </row>
    <row r="244" spans="1:17" x14ac:dyDescent="0.25">
      <c r="A244" s="330">
        <v>237</v>
      </c>
      <c r="B244" s="49">
        <v>274</v>
      </c>
      <c r="C244" s="50" t="s">
        <v>192</v>
      </c>
      <c r="D244" s="51" t="s">
        <v>3476</v>
      </c>
      <c r="E244" s="51">
        <v>12</v>
      </c>
      <c r="F244" s="51" t="s">
        <v>3474</v>
      </c>
      <c r="G244" s="51">
        <f t="shared" si="106"/>
        <v>123</v>
      </c>
      <c r="H244" s="51">
        <f t="shared" si="107"/>
        <v>-117</v>
      </c>
      <c r="I244" s="54">
        <v>131.12</v>
      </c>
      <c r="J244" s="54">
        <f t="shared" si="108"/>
        <v>131.12</v>
      </c>
      <c r="K244" s="239">
        <f t="shared" si="109"/>
        <v>152.0992</v>
      </c>
      <c r="L244" s="239">
        <f t="shared" si="110"/>
        <v>114.0744</v>
      </c>
      <c r="M244" s="239">
        <f t="shared" si="110"/>
        <v>108.37067999999999</v>
      </c>
      <c r="N244" s="239">
        <f t="shared" si="110"/>
        <v>102.95214599999998</v>
      </c>
      <c r="O244" s="239">
        <f t="shared" si="111"/>
        <v>1573.44</v>
      </c>
      <c r="P244" s="239">
        <f t="shared" si="111"/>
        <v>1573.44</v>
      </c>
      <c r="Q244" s="330" t="str" cm="1">
        <f t="array" ref="Q244">IFERROR(_xlfn.IFS(O244&gt;P244,"CAMBIÓ"),"")</f>
        <v/>
      </c>
    </row>
    <row r="245" spans="1:17" x14ac:dyDescent="0.25">
      <c r="A245" s="330">
        <v>238</v>
      </c>
      <c r="B245" s="49">
        <v>588</v>
      </c>
      <c r="C245" s="50" t="s">
        <v>393</v>
      </c>
      <c r="D245" s="51" t="s">
        <v>3468</v>
      </c>
      <c r="E245" s="51">
        <v>1</v>
      </c>
      <c r="F245" s="51" t="s">
        <v>3449</v>
      </c>
      <c r="G245" s="51">
        <f t="shared" si="106"/>
        <v>483</v>
      </c>
      <c r="H245" s="51">
        <f t="shared" si="107"/>
        <v>-160</v>
      </c>
      <c r="I245" s="54">
        <v>514.36</v>
      </c>
      <c r="J245" s="54">
        <f t="shared" si="108"/>
        <v>514.36</v>
      </c>
      <c r="K245" s="239">
        <f t="shared" si="109"/>
        <v>596.6576</v>
      </c>
      <c r="L245" s="239">
        <f t="shared" si="110"/>
        <v>447.4932</v>
      </c>
      <c r="M245" s="239">
        <f t="shared" si="110"/>
        <v>425.11854</v>
      </c>
      <c r="N245" s="239">
        <f t="shared" si="110"/>
        <v>403.86261299999995</v>
      </c>
      <c r="O245" s="239">
        <f t="shared" si="111"/>
        <v>514.36</v>
      </c>
      <c r="P245" s="239">
        <f t="shared" si="111"/>
        <v>514.36</v>
      </c>
      <c r="Q245" s="330" t="str" cm="1">
        <f t="array" ref="Q245">IFERROR(_xlfn.IFS(O245&gt;P245,"CAMBIÓ"),"")</f>
        <v/>
      </c>
    </row>
    <row r="246" spans="1:17" x14ac:dyDescent="0.25">
      <c r="A246" s="330">
        <v>239</v>
      </c>
      <c r="B246" s="49">
        <v>277</v>
      </c>
      <c r="C246" s="50" t="s">
        <v>194</v>
      </c>
      <c r="D246" s="51" t="s">
        <v>3469</v>
      </c>
      <c r="E246" s="51">
        <v>1</v>
      </c>
      <c r="F246" s="51" t="s">
        <v>3449</v>
      </c>
      <c r="G246" s="51">
        <f t="shared" si="106"/>
        <v>136</v>
      </c>
      <c r="H246" s="51">
        <f t="shared" si="107"/>
        <v>-202</v>
      </c>
      <c r="I246" s="54">
        <v>2262.4699999999998</v>
      </c>
      <c r="J246" s="54">
        <f t="shared" si="108"/>
        <v>2262.4699999999998</v>
      </c>
      <c r="K246" s="239">
        <f t="shared" si="109"/>
        <v>2624.4651999999996</v>
      </c>
      <c r="L246" s="239">
        <f t="shared" si="110"/>
        <v>1968.3488999999997</v>
      </c>
      <c r="M246" s="239">
        <f t="shared" si="110"/>
        <v>1869.9314549999997</v>
      </c>
      <c r="N246" s="239">
        <f t="shared" si="110"/>
        <v>1776.4348822499996</v>
      </c>
      <c r="O246" s="239">
        <f t="shared" si="111"/>
        <v>2262.4699999999998</v>
      </c>
      <c r="P246" s="239">
        <f t="shared" si="111"/>
        <v>2262.4699999999998</v>
      </c>
      <c r="Q246" s="330" t="str" cm="1">
        <f t="array" ref="Q246">IFERROR(_xlfn.IFS(O246&gt;P246,"CAMBIÓ"),"")</f>
        <v/>
      </c>
    </row>
    <row r="247" spans="1:17" x14ac:dyDescent="0.25">
      <c r="A247" s="330">
        <v>240</v>
      </c>
      <c r="B247" s="49">
        <v>279</v>
      </c>
      <c r="C247" s="50" t="s">
        <v>196</v>
      </c>
      <c r="D247" s="51" t="s">
        <v>3470</v>
      </c>
      <c r="E247" s="51">
        <v>1</v>
      </c>
      <c r="F247" s="51" t="s">
        <v>3450</v>
      </c>
      <c r="G247" s="51">
        <f t="shared" si="106"/>
        <v>4</v>
      </c>
      <c r="H247" s="51">
        <f t="shared" si="107"/>
        <v>-2</v>
      </c>
      <c r="I247" s="54">
        <v>24304.97</v>
      </c>
      <c r="J247" s="54">
        <f t="shared" si="108"/>
        <v>24304.97</v>
      </c>
      <c r="K247" s="239">
        <f t="shared" si="109"/>
        <v>28193.765199999998</v>
      </c>
      <c r="L247" s="239">
        <f t="shared" si="110"/>
        <v>21145.323899999999</v>
      </c>
      <c r="M247" s="239">
        <f t="shared" si="110"/>
        <v>20088.057704999999</v>
      </c>
      <c r="N247" s="239">
        <f t="shared" si="110"/>
        <v>19083.654819749998</v>
      </c>
      <c r="O247" s="239">
        <f t="shared" si="111"/>
        <v>24304.97</v>
      </c>
      <c r="P247" s="239">
        <f t="shared" si="111"/>
        <v>24304.97</v>
      </c>
      <c r="Q247" s="330" t="str" cm="1">
        <f t="array" ref="Q247">IFERROR(_xlfn.IFS(O247&gt;P247,"CAMBIÓ"),"")</f>
        <v/>
      </c>
    </row>
    <row r="248" spans="1:17" x14ac:dyDescent="0.25">
      <c r="A248" s="330">
        <v>241</v>
      </c>
      <c r="B248" s="47" t="s">
        <v>3480</v>
      </c>
      <c r="C248" s="48"/>
      <c r="D248" s="48"/>
      <c r="E248" s="48"/>
      <c r="F248" s="48"/>
      <c r="G248" s="85"/>
      <c r="H248" s="85"/>
      <c r="I248" s="281"/>
      <c r="J248" s="281"/>
      <c r="K248" s="282"/>
      <c r="L248" s="282"/>
      <c r="M248" s="282"/>
      <c r="N248" s="282"/>
      <c r="O248" s="282"/>
      <c r="P248" s="282"/>
      <c r="Q248" s="330" t="str" cm="1">
        <f t="array" ref="Q248">IFERROR(_xlfn.IFS(O248&gt;P248,"CAMBIÓ"),"")</f>
        <v/>
      </c>
    </row>
    <row r="249" spans="1:17" x14ac:dyDescent="0.25">
      <c r="A249" s="330">
        <v>242</v>
      </c>
      <c r="B249" s="49">
        <v>593</v>
      </c>
      <c r="C249" s="50" t="s">
        <v>397</v>
      </c>
      <c r="D249" s="51" t="s">
        <v>3473</v>
      </c>
      <c r="E249" s="51">
        <v>24</v>
      </c>
      <c r="F249" s="51" t="s">
        <v>3474</v>
      </c>
      <c r="G249" s="51">
        <f>IFERROR(VLOOKUP(C249,BASEINV01,3,FALSE),"SIN INFO")</f>
        <v>95</v>
      </c>
      <c r="H249" s="51">
        <f>IFERROR(VLOOKUP(B249,BASEINV01,3,FALSE),"SIN INFO")</f>
        <v>-89</v>
      </c>
      <c r="I249" s="54">
        <v>41.57</v>
      </c>
      <c r="J249" s="54">
        <f>IFERROR(VLOOKUP(C249,BASEDESCT02,4,FALSE),I249)</f>
        <v>41.57</v>
      </c>
      <c r="K249" s="239">
        <f>J249*1.16</f>
        <v>48.221199999999996</v>
      </c>
      <c r="L249" s="239">
        <f t="shared" ref="L249:N252" si="112">K249*(1-L$7)</f>
        <v>36.165899999999993</v>
      </c>
      <c r="M249" s="239">
        <f t="shared" si="112"/>
        <v>34.357604999999992</v>
      </c>
      <c r="N249" s="239">
        <f t="shared" si="112"/>
        <v>32.639724749999992</v>
      </c>
      <c r="O249" s="239">
        <f t="shared" ref="O249:P252" si="113">I249*$E249</f>
        <v>997.68000000000006</v>
      </c>
      <c r="P249" s="239">
        <f t="shared" si="113"/>
        <v>997.68000000000006</v>
      </c>
      <c r="Q249" s="330" t="str" cm="1">
        <f t="array" ref="Q249">IFERROR(_xlfn.IFS(O249&gt;P249,"CAMBIÓ"),"")</f>
        <v/>
      </c>
    </row>
    <row r="250" spans="1:17" x14ac:dyDescent="0.25">
      <c r="A250" s="330">
        <v>243</v>
      </c>
      <c r="B250" s="49">
        <v>738</v>
      </c>
      <c r="C250" s="50" t="s">
        <v>480</v>
      </c>
      <c r="D250" s="51" t="s">
        <v>3475</v>
      </c>
      <c r="E250" s="51">
        <v>24</v>
      </c>
      <c r="F250" s="51" t="s">
        <v>3474</v>
      </c>
      <c r="G250" s="51">
        <f>IFERROR(VLOOKUP(C250,BASEINV01,3,FALSE),"SIN INFO")</f>
        <v>42</v>
      </c>
      <c r="H250" s="51">
        <f>IFERROR(VLOOKUP(B250,BASEINV01,3,FALSE),"SIN INFO")</f>
        <v>-41</v>
      </c>
      <c r="I250" s="54">
        <v>69.17</v>
      </c>
      <c r="J250" s="54">
        <f>IFERROR(VLOOKUP(C250,BASEDESCT02,4,FALSE),I250)</f>
        <v>69.17</v>
      </c>
      <c r="K250" s="239">
        <f>J250*1.16</f>
        <v>80.237200000000001</v>
      </c>
      <c r="L250" s="239">
        <f t="shared" si="112"/>
        <v>60.177900000000001</v>
      </c>
      <c r="M250" s="239">
        <f t="shared" si="112"/>
        <v>57.169004999999999</v>
      </c>
      <c r="N250" s="239">
        <f t="shared" si="112"/>
        <v>54.310554749999994</v>
      </c>
      <c r="O250" s="239">
        <f t="shared" si="113"/>
        <v>1660.08</v>
      </c>
      <c r="P250" s="239">
        <f t="shared" si="113"/>
        <v>1660.08</v>
      </c>
      <c r="Q250" s="330" t="str" cm="1">
        <f t="array" ref="Q250">IFERROR(_xlfn.IFS(O250&gt;P250,"CAMBIÓ"),"")</f>
        <v/>
      </c>
    </row>
    <row r="251" spans="1:17" x14ac:dyDescent="0.25">
      <c r="A251" s="330">
        <v>244</v>
      </c>
      <c r="B251" s="49">
        <v>656</v>
      </c>
      <c r="C251" s="50" t="s">
        <v>446</v>
      </c>
      <c r="D251" s="51" t="s">
        <v>3469</v>
      </c>
      <c r="E251" s="51">
        <v>1</v>
      </c>
      <c r="F251" s="51" t="s">
        <v>3449</v>
      </c>
      <c r="G251" s="51">
        <f>IFERROR(VLOOKUP(C251,BASEINV01,3,FALSE),"SIN INFO")</f>
        <v>10</v>
      </c>
      <c r="H251" s="51">
        <f>IFERROR(VLOOKUP(B251,BASEINV01,3,FALSE),"SIN INFO")</f>
        <v>-4</v>
      </c>
      <c r="I251" s="54">
        <v>2214.59</v>
      </c>
      <c r="J251" s="54">
        <f>IFERROR(VLOOKUP(C251,BASEDESCT02,4,FALSE),I251)</f>
        <v>2214.59</v>
      </c>
      <c r="K251" s="239">
        <f>J251*1.16</f>
        <v>2568.9243999999999</v>
      </c>
      <c r="L251" s="239">
        <f t="shared" si="112"/>
        <v>1926.6932999999999</v>
      </c>
      <c r="M251" s="239">
        <f t="shared" si="112"/>
        <v>1830.3586349999998</v>
      </c>
      <c r="N251" s="239">
        <f t="shared" si="112"/>
        <v>1738.8407032499997</v>
      </c>
      <c r="O251" s="239">
        <f t="shared" si="113"/>
        <v>2214.59</v>
      </c>
      <c r="P251" s="239">
        <f t="shared" si="113"/>
        <v>2214.59</v>
      </c>
      <c r="Q251" s="330" t="str" cm="1">
        <f t="array" ref="Q251">IFERROR(_xlfn.IFS(O251&gt;P251,"CAMBIÓ"),"")</f>
        <v/>
      </c>
    </row>
    <row r="252" spans="1:17" x14ac:dyDescent="0.25">
      <c r="A252" s="330">
        <v>245</v>
      </c>
      <c r="B252" s="172">
        <v>781</v>
      </c>
      <c r="C252" s="173" t="s">
        <v>501</v>
      </c>
      <c r="D252" s="174" t="s">
        <v>3470</v>
      </c>
      <c r="E252" s="174">
        <v>1</v>
      </c>
      <c r="F252" s="175" t="s">
        <v>3450</v>
      </c>
      <c r="G252" s="175" t="str">
        <f>IFERROR(VLOOKUP(C252,BASEINV01,3,FALSE),"SIN INFO")</f>
        <v>SIN INFO</v>
      </c>
      <c r="H252" s="175" t="str">
        <f>IFERROR(VLOOKUP(B252,BASEINV01,3,FALSE),"SIN INFO")</f>
        <v>SIN INFO</v>
      </c>
      <c r="I252" s="176">
        <v>23800.959999999999</v>
      </c>
      <c r="J252" s="176">
        <f>IFERROR(VLOOKUP(C252,BASEDESCT02,4,FALSE),I252)</f>
        <v>23800.959999999999</v>
      </c>
      <c r="K252" s="260">
        <f>J252*1.16</f>
        <v>27609.113599999997</v>
      </c>
      <c r="L252" s="260">
        <f t="shared" si="112"/>
        <v>20706.835199999998</v>
      </c>
      <c r="M252" s="260">
        <f t="shared" si="112"/>
        <v>19671.493439999998</v>
      </c>
      <c r="N252" s="260">
        <f t="shared" si="112"/>
        <v>18687.918767999996</v>
      </c>
      <c r="O252" s="260">
        <f t="shared" si="113"/>
        <v>23800.959999999999</v>
      </c>
      <c r="P252" s="260">
        <f t="shared" si="113"/>
        <v>23800.959999999999</v>
      </c>
      <c r="Q252" s="330" t="str" cm="1">
        <f t="array" ref="Q252">IFERROR(_xlfn.IFS(O252&gt;P252,"CAMBIÓ"),"")</f>
        <v/>
      </c>
    </row>
    <row r="253" spans="1:17" x14ac:dyDescent="0.25">
      <c r="A253" s="330">
        <v>246</v>
      </c>
      <c r="B253" s="47" t="s">
        <v>205</v>
      </c>
      <c r="C253" s="48"/>
      <c r="D253" s="177"/>
      <c r="E253" s="178"/>
      <c r="F253" s="178"/>
      <c r="G253" s="228"/>
      <c r="H253" s="228"/>
      <c r="I253" s="311"/>
      <c r="J253" s="311"/>
      <c r="K253" s="312"/>
      <c r="L253" s="312"/>
      <c r="M253" s="312"/>
      <c r="N253" s="312"/>
      <c r="O253" s="312"/>
      <c r="P253" s="312"/>
      <c r="Q253" s="330" t="str" cm="1">
        <f t="array" ref="Q253">IFERROR(_xlfn.IFS(O253&gt;P253,"CAMBIÓ"),"")</f>
        <v/>
      </c>
    </row>
    <row r="254" spans="1:17" x14ac:dyDescent="0.25">
      <c r="A254" s="330">
        <v>247</v>
      </c>
      <c r="B254" s="49">
        <v>288</v>
      </c>
      <c r="C254" s="50" t="s">
        <v>203</v>
      </c>
      <c r="D254" s="51" t="s">
        <v>3468</v>
      </c>
      <c r="E254" s="51">
        <v>1</v>
      </c>
      <c r="F254" s="51" t="s">
        <v>3449</v>
      </c>
      <c r="G254" s="51" t="str">
        <f>IFERROR(VLOOKUP(C254,BASEINV01,3,FALSE),"SIN INFO")</f>
        <v>SIN INFO</v>
      </c>
      <c r="H254" s="51">
        <f>IFERROR(VLOOKUP(B254,BASEINV01,3,FALSE),"SIN INFO")</f>
        <v>11</v>
      </c>
      <c r="I254" s="54">
        <v>413.6</v>
      </c>
      <c r="J254" s="54">
        <f>IFERROR(VLOOKUP(C254,BASEDESCT02,4,FALSE),I254)</f>
        <v>413.6</v>
      </c>
      <c r="K254" s="239">
        <f>J254*1.16</f>
        <v>479.77600000000001</v>
      </c>
      <c r="L254" s="239">
        <f t="shared" ref="L254:N255" si="114">K254*(1-L$7)</f>
        <v>359.83199999999999</v>
      </c>
      <c r="M254" s="239">
        <f t="shared" si="114"/>
        <v>341.84039999999999</v>
      </c>
      <c r="N254" s="239">
        <f t="shared" si="114"/>
        <v>324.74838</v>
      </c>
      <c r="O254" s="239">
        <f>I254*$E254</f>
        <v>413.6</v>
      </c>
      <c r="P254" s="239">
        <f>J254*$E254</f>
        <v>413.6</v>
      </c>
      <c r="Q254" s="330" t="str" cm="1">
        <f t="array" ref="Q254">IFERROR(_xlfn.IFS(O254&gt;P254,"CAMBIÓ"),"")</f>
        <v/>
      </c>
    </row>
    <row r="255" spans="1:17" x14ac:dyDescent="0.25">
      <c r="A255" s="330">
        <v>248</v>
      </c>
      <c r="B255" s="49">
        <v>296</v>
      </c>
      <c r="C255" s="50" t="s">
        <v>210</v>
      </c>
      <c r="D255" s="51" t="s">
        <v>3470</v>
      </c>
      <c r="E255" s="51">
        <v>1</v>
      </c>
      <c r="F255" s="51" t="s">
        <v>3450</v>
      </c>
      <c r="G255" s="51">
        <f>IFERROR(VLOOKUP(C255,BASEINV01,3,FALSE),"SIN INFO")</f>
        <v>4</v>
      </c>
      <c r="H255" s="51">
        <f>IFERROR(VLOOKUP(B255,BASEINV01,3,FALSE),"SIN INFO")</f>
        <v>-1</v>
      </c>
      <c r="I255" s="54">
        <v>19410.560000000001</v>
      </c>
      <c r="J255" s="54">
        <f>IFERROR(VLOOKUP(C255,BASEDESCT02,4,FALSE),I255)</f>
        <v>19410.560000000001</v>
      </c>
      <c r="K255" s="239">
        <f>J255*1.16</f>
        <v>22516.249599999999</v>
      </c>
      <c r="L255" s="239">
        <f t="shared" si="114"/>
        <v>16887.1872</v>
      </c>
      <c r="M255" s="239">
        <f t="shared" si="114"/>
        <v>16042.82784</v>
      </c>
      <c r="N255" s="239">
        <f t="shared" si="114"/>
        <v>15240.686447999999</v>
      </c>
      <c r="O255" s="239">
        <f>I255*$E255</f>
        <v>19410.560000000001</v>
      </c>
      <c r="P255" s="239">
        <f>J255*$E255</f>
        <v>19410.560000000001</v>
      </c>
      <c r="Q255" s="330" t="str" cm="1">
        <f t="array" ref="Q255">IFERROR(_xlfn.IFS(O255&gt;P255,"CAMBIÓ"),"")</f>
        <v/>
      </c>
    </row>
    <row r="256" spans="1:17" x14ac:dyDescent="0.25">
      <c r="A256" s="330">
        <v>249</v>
      </c>
      <c r="B256" s="47" t="s">
        <v>3481</v>
      </c>
      <c r="C256" s="48"/>
      <c r="D256" s="177"/>
      <c r="E256" s="178"/>
      <c r="F256" s="178"/>
      <c r="G256" s="228"/>
      <c r="H256" s="228"/>
      <c r="I256" s="311"/>
      <c r="J256" s="311"/>
      <c r="K256" s="312"/>
      <c r="L256" s="312"/>
      <c r="M256" s="312"/>
      <c r="N256" s="312"/>
      <c r="O256" s="312"/>
      <c r="P256" s="312"/>
      <c r="Q256" s="330" t="str" cm="1">
        <f t="array" ref="Q256">IFERROR(_xlfn.IFS(O256&gt;P256,"CAMBIÓ"),"")</f>
        <v/>
      </c>
    </row>
    <row r="257" spans="1:17" x14ac:dyDescent="0.25">
      <c r="A257" s="330">
        <v>250</v>
      </c>
      <c r="B257" s="49">
        <v>295</v>
      </c>
      <c r="C257" s="50" t="s">
        <v>208</v>
      </c>
      <c r="D257" s="51" t="s">
        <v>3469</v>
      </c>
      <c r="E257" s="51">
        <v>1</v>
      </c>
      <c r="F257" s="51" t="s">
        <v>3449</v>
      </c>
      <c r="G257" s="51">
        <f>IFERROR(VLOOKUP(C257,BASEINV01,3,FALSE),"SIN INFO")</f>
        <v>32</v>
      </c>
      <c r="H257" s="51" t="str">
        <f>IFERROR(VLOOKUP(B257,BASEINV01,3,FALSE),"SIN INFO")</f>
        <v>SIN INFO</v>
      </c>
      <c r="I257" s="54">
        <v>1801.37</v>
      </c>
      <c r="J257" s="54">
        <f>IFERROR(VLOOKUP(C257,BASEDESCT02,4,FALSE),I257)</f>
        <v>1801.37</v>
      </c>
      <c r="K257" s="239">
        <f>J257*1.16</f>
        <v>2089.5891999999999</v>
      </c>
      <c r="L257" s="239">
        <f>K257*(1-L$7)</f>
        <v>1567.1918999999998</v>
      </c>
      <c r="M257" s="239">
        <f>L257*(1-M$7)</f>
        <v>1488.8323049999997</v>
      </c>
      <c r="N257" s="239">
        <f>M257*(1-N$7)</f>
        <v>1414.3906897499996</v>
      </c>
      <c r="O257" s="239">
        <f>I257*$E257</f>
        <v>1801.37</v>
      </c>
      <c r="P257" s="239">
        <f>J257*$E257</f>
        <v>1801.37</v>
      </c>
      <c r="Q257" s="330" t="str" cm="1">
        <f t="array" ref="Q257">IFERROR(_xlfn.IFS(O257&gt;P257,"CAMBIÓ"),"")</f>
        <v/>
      </c>
    </row>
    <row r="258" spans="1:17" x14ac:dyDescent="0.25">
      <c r="A258" s="330">
        <v>251</v>
      </c>
      <c r="B258" s="47" t="s">
        <v>3482</v>
      </c>
      <c r="C258" s="48"/>
      <c r="D258" s="177"/>
      <c r="E258" s="178"/>
      <c r="F258" s="178"/>
      <c r="G258" s="228"/>
      <c r="H258" s="228"/>
      <c r="I258" s="311"/>
      <c r="J258" s="311"/>
      <c r="K258" s="312"/>
      <c r="L258" s="312"/>
      <c r="M258" s="312"/>
      <c r="N258" s="312"/>
      <c r="O258" s="312"/>
      <c r="P258" s="312"/>
      <c r="Q258" s="330" t="str" cm="1">
        <f t="array" ref="Q258">IFERROR(_xlfn.IFS(O258&gt;P258,"CAMBIÓ"),"")</f>
        <v/>
      </c>
    </row>
    <row r="259" spans="1:17" x14ac:dyDescent="0.25">
      <c r="A259" s="330">
        <v>252</v>
      </c>
      <c r="B259" s="49">
        <v>729</v>
      </c>
      <c r="C259" s="50" t="s">
        <v>476</v>
      </c>
      <c r="D259" s="51" t="s">
        <v>3468</v>
      </c>
      <c r="E259" s="51">
        <v>1</v>
      </c>
      <c r="F259" s="51" t="s">
        <v>3449</v>
      </c>
      <c r="G259" s="51" t="str">
        <f>IFERROR(VLOOKUP(C259,BASEINV01,3,FALSE),"SIN INFO")</f>
        <v>SIN INFO</v>
      </c>
      <c r="H259" s="51" t="str">
        <f>IFERROR(VLOOKUP(B259,BASEINV01,3,FALSE),"SIN INFO")</f>
        <v>SIN INFO</v>
      </c>
      <c r="I259" s="54">
        <v>468</v>
      </c>
      <c r="J259" s="54">
        <f>IFERROR(VLOOKUP(C259,BASEDESCT02,4,FALSE),I259)</f>
        <v>468</v>
      </c>
      <c r="K259" s="239">
        <f>J259*1.16</f>
        <v>542.88</v>
      </c>
      <c r="L259" s="239">
        <f t="shared" ref="L259:N261" si="115">K259*(1-L$7)</f>
        <v>407.15999999999997</v>
      </c>
      <c r="M259" s="239">
        <f t="shared" si="115"/>
        <v>386.80199999999996</v>
      </c>
      <c r="N259" s="239">
        <f t="shared" si="115"/>
        <v>367.46189999999996</v>
      </c>
      <c r="O259" s="239">
        <f t="shared" ref="O259:P261" si="116">I259*$E259</f>
        <v>468</v>
      </c>
      <c r="P259" s="239">
        <f t="shared" si="116"/>
        <v>468</v>
      </c>
      <c r="Q259" s="330" t="str" cm="1">
        <f t="array" ref="Q259">IFERROR(_xlfn.IFS(O259&gt;P259,"CAMBIÓ"),"")</f>
        <v/>
      </c>
    </row>
    <row r="260" spans="1:17" x14ac:dyDescent="0.25">
      <c r="A260" s="330">
        <v>253</v>
      </c>
      <c r="B260" s="49">
        <v>284</v>
      </c>
      <c r="C260" s="50" t="s">
        <v>198</v>
      </c>
      <c r="D260" s="51" t="s">
        <v>3469</v>
      </c>
      <c r="E260" s="51">
        <v>1</v>
      </c>
      <c r="F260" s="51" t="s">
        <v>3449</v>
      </c>
      <c r="G260" s="51">
        <f>IFERROR(VLOOKUP(C260,BASEINV01,3,FALSE),"SIN INFO")</f>
        <v>81</v>
      </c>
      <c r="H260" s="51" t="str">
        <f>IFERROR(VLOOKUP(B260,BASEINV01,3,FALSE),"SIN INFO")</f>
        <v>SIN INFO</v>
      </c>
      <c r="I260" s="54">
        <v>2050.04</v>
      </c>
      <c r="J260" s="54">
        <f>IFERROR(VLOOKUP(C260,BASEDESCT02,4,FALSE),I260)</f>
        <v>2050.04</v>
      </c>
      <c r="K260" s="239">
        <f>J260*1.16</f>
        <v>2378.0463999999997</v>
      </c>
      <c r="L260" s="239">
        <f t="shared" si="115"/>
        <v>1783.5347999999999</v>
      </c>
      <c r="M260" s="239">
        <f t="shared" si="115"/>
        <v>1694.3580599999998</v>
      </c>
      <c r="N260" s="239">
        <f t="shared" si="115"/>
        <v>1609.6401569999998</v>
      </c>
      <c r="O260" s="239">
        <f t="shared" si="116"/>
        <v>2050.04</v>
      </c>
      <c r="P260" s="239">
        <f t="shared" si="116"/>
        <v>2050.04</v>
      </c>
      <c r="Q260" s="330" t="str" cm="1">
        <f t="array" ref="Q260">IFERROR(_xlfn.IFS(O260&gt;P260,"CAMBIÓ"),"")</f>
        <v/>
      </c>
    </row>
    <row r="261" spans="1:17" x14ac:dyDescent="0.25">
      <c r="A261" s="330">
        <v>254</v>
      </c>
      <c r="B261" s="179">
        <v>286</v>
      </c>
      <c r="C261" s="173" t="s">
        <v>201</v>
      </c>
      <c r="D261" s="51" t="s">
        <v>3470</v>
      </c>
      <c r="E261" s="51">
        <v>1</v>
      </c>
      <c r="F261" s="51" t="s">
        <v>3450</v>
      </c>
      <c r="G261" s="51">
        <f>IFERROR(VLOOKUP(C261,BASEINV01,3,FALSE),"SIN INFO")</f>
        <v>2</v>
      </c>
      <c r="H261" s="51" t="str">
        <f>IFERROR(VLOOKUP(B261,BASEINV01,3,FALSE),"SIN INFO")</f>
        <v>SIN INFO</v>
      </c>
      <c r="I261" s="54">
        <v>22052.73</v>
      </c>
      <c r="J261" s="54">
        <f>IFERROR(VLOOKUP(C261,BASEDESCT02,4,FALSE),I261)</f>
        <v>22052.73</v>
      </c>
      <c r="K261" s="239">
        <f>J261*1.16</f>
        <v>25581.166799999999</v>
      </c>
      <c r="L261" s="239">
        <f t="shared" si="115"/>
        <v>19185.875099999997</v>
      </c>
      <c r="M261" s="239">
        <f t="shared" si="115"/>
        <v>18226.581344999995</v>
      </c>
      <c r="N261" s="239">
        <f t="shared" si="115"/>
        <v>17315.252277749994</v>
      </c>
      <c r="O261" s="239">
        <f t="shared" si="116"/>
        <v>22052.73</v>
      </c>
      <c r="P261" s="239">
        <f t="shared" si="116"/>
        <v>22052.73</v>
      </c>
      <c r="Q261" s="330" t="str" cm="1">
        <f t="array" ref="Q261">IFERROR(_xlfn.IFS(O261&gt;P261,"CAMBIÓ"),"")</f>
        <v/>
      </c>
    </row>
    <row r="262" spans="1:17" x14ac:dyDescent="0.25">
      <c r="A262" s="330">
        <v>255</v>
      </c>
      <c r="B262" s="47" t="s">
        <v>3483</v>
      </c>
      <c r="C262" s="48"/>
      <c r="D262" s="48"/>
      <c r="E262" s="48"/>
      <c r="F262" s="48"/>
      <c r="G262" s="85"/>
      <c r="H262" s="85"/>
      <c r="I262" s="281"/>
      <c r="J262" s="281"/>
      <c r="K262" s="282"/>
      <c r="L262" s="282"/>
      <c r="M262" s="282"/>
      <c r="N262" s="282"/>
      <c r="O262" s="282"/>
      <c r="P262" s="282"/>
      <c r="Q262" s="330" t="str" cm="1">
        <f t="array" ref="Q262">IFERROR(_xlfn.IFS(O262&gt;P262,"CAMBIÓ"),"")</f>
        <v/>
      </c>
    </row>
    <row r="263" spans="1:17" x14ac:dyDescent="0.25">
      <c r="A263" s="330">
        <v>256</v>
      </c>
      <c r="B263" s="49">
        <v>1224</v>
      </c>
      <c r="C263" s="50" t="s">
        <v>617</v>
      </c>
      <c r="D263" s="51" t="s">
        <v>3484</v>
      </c>
      <c r="E263" s="51">
        <v>12</v>
      </c>
      <c r="F263" s="51" t="s">
        <v>3485</v>
      </c>
      <c r="G263" s="51">
        <f>IFERROR(VLOOKUP(C263,BASEINV01,3,FALSE),"SIN INFO")</f>
        <v>114</v>
      </c>
      <c r="H263" s="51">
        <f>IFERROR(VLOOKUP(B263,BASEINV01,3,FALSE),"SIN INFO")</f>
        <v>-75</v>
      </c>
      <c r="I263" s="54">
        <v>69.42</v>
      </c>
      <c r="J263" s="54">
        <f>IFERROR(VLOOKUP(C263,BASEDESCT02,4,FALSE),I263)</f>
        <v>69.42</v>
      </c>
      <c r="K263" s="239">
        <f>J263*1.16</f>
        <v>80.527199999999993</v>
      </c>
      <c r="L263" s="239">
        <f t="shared" ref="L263:N265" si="117">K263*(1-L$7)</f>
        <v>60.395399999999995</v>
      </c>
      <c r="M263" s="239">
        <f t="shared" si="117"/>
        <v>57.375629999999994</v>
      </c>
      <c r="N263" s="239">
        <f t="shared" si="117"/>
        <v>54.50684849999999</v>
      </c>
      <c r="O263" s="239">
        <f t="shared" ref="O263:P265" si="118">I263*$E263</f>
        <v>833.04</v>
      </c>
      <c r="P263" s="239">
        <f t="shared" si="118"/>
        <v>833.04</v>
      </c>
      <c r="Q263" s="330" t="str" cm="1">
        <f t="array" ref="Q263">IFERROR(_xlfn.IFS(O263&gt;P263,"CAMBIÓ"),"")</f>
        <v/>
      </c>
    </row>
    <row r="264" spans="1:17" x14ac:dyDescent="0.25">
      <c r="A264" s="330">
        <v>257</v>
      </c>
      <c r="B264" s="71">
        <v>299</v>
      </c>
      <c r="C264" s="72" t="s">
        <v>212</v>
      </c>
      <c r="D264" s="73" t="s">
        <v>3469</v>
      </c>
      <c r="E264" s="73">
        <v>1</v>
      </c>
      <c r="F264" s="73" t="s">
        <v>3449</v>
      </c>
      <c r="G264" s="73">
        <f>IFERROR(VLOOKUP(C264,BASEINV01,3,FALSE),"SIN INFO")</f>
        <v>45</v>
      </c>
      <c r="H264" s="73">
        <f>IFERROR(VLOOKUP(B264,BASEINV01,3,FALSE),"SIN INFO")</f>
        <v>-25</v>
      </c>
      <c r="I264" s="58">
        <v>2461.81</v>
      </c>
      <c r="J264" s="58">
        <f>IFERROR(VLOOKUP(C264,BASEDESCT02,4,FALSE),I264)</f>
        <v>2461.81</v>
      </c>
      <c r="K264" s="242">
        <f>J264*1.16</f>
        <v>2855.6995999999999</v>
      </c>
      <c r="L264" s="242">
        <f t="shared" si="117"/>
        <v>2141.7746999999999</v>
      </c>
      <c r="M264" s="242">
        <f t="shared" si="117"/>
        <v>2034.6859649999999</v>
      </c>
      <c r="N264" s="242">
        <f t="shared" si="117"/>
        <v>1932.9516667499997</v>
      </c>
      <c r="O264" s="242">
        <f t="shared" si="118"/>
        <v>2461.81</v>
      </c>
      <c r="P264" s="242">
        <f t="shared" si="118"/>
        <v>2461.81</v>
      </c>
      <c r="Q264" s="330" t="str" cm="1">
        <f t="array" ref="Q264">IFERROR(_xlfn.IFS(O264&gt;P264,"CAMBIÓ"),"")</f>
        <v/>
      </c>
    </row>
    <row r="265" spans="1:17" ht="15.75" thickBot="1" x14ac:dyDescent="0.3">
      <c r="A265" s="330">
        <v>258</v>
      </c>
      <c r="B265" s="180">
        <v>300</v>
      </c>
      <c r="C265" s="181" t="s">
        <v>215</v>
      </c>
      <c r="D265" s="182" t="s">
        <v>3470</v>
      </c>
      <c r="E265" s="182">
        <v>1</v>
      </c>
      <c r="F265" s="182" t="s">
        <v>3450</v>
      </c>
      <c r="G265" s="182" t="str">
        <f>IFERROR(VLOOKUP(C265,BASEINV01,3,FALSE),"SIN INFO")</f>
        <v>SIN INFO</v>
      </c>
      <c r="H265" s="182" t="str">
        <f>IFERROR(VLOOKUP(B265,BASEINV01,3,FALSE),"SIN INFO")</f>
        <v>SIN INFO</v>
      </c>
      <c r="I265" s="183">
        <v>26427.73</v>
      </c>
      <c r="J265" s="183">
        <f>IFERROR(VLOOKUP(C265,BASEDESCT02,4,FALSE),I265)</f>
        <v>26427.73</v>
      </c>
      <c r="K265" s="261">
        <f>J265*1.16</f>
        <v>30656.166799999999</v>
      </c>
      <c r="L265" s="261">
        <f t="shared" si="117"/>
        <v>22992.125099999997</v>
      </c>
      <c r="M265" s="261">
        <f t="shared" si="117"/>
        <v>21842.518844999995</v>
      </c>
      <c r="N265" s="261">
        <f t="shared" si="117"/>
        <v>20750.392902749994</v>
      </c>
      <c r="O265" s="261">
        <f t="shared" si="118"/>
        <v>26427.73</v>
      </c>
      <c r="P265" s="261">
        <f t="shared" si="118"/>
        <v>26427.73</v>
      </c>
      <c r="Q265" s="330" t="str" cm="1">
        <f t="array" ref="Q265">IFERROR(_xlfn.IFS(O265&gt;P265,"CAMBIÓ"),"")</f>
        <v/>
      </c>
    </row>
    <row r="266" spans="1:17" x14ac:dyDescent="0.25">
      <c r="A266" s="330">
        <v>259</v>
      </c>
      <c r="B266" s="81" t="s">
        <v>3486</v>
      </c>
      <c r="C266" s="343"/>
      <c r="D266" s="343"/>
      <c r="E266" s="343"/>
      <c r="F266" s="343"/>
      <c r="G266" s="350"/>
      <c r="H266" s="350"/>
      <c r="I266" s="299"/>
      <c r="J266" s="299"/>
      <c r="K266" s="300"/>
      <c r="L266" s="300"/>
      <c r="M266" s="300"/>
      <c r="N266" s="300"/>
      <c r="O266" s="300"/>
      <c r="P266" s="300"/>
      <c r="Q266" s="330" t="str" cm="1">
        <f t="array" ref="Q266">IFERROR(_xlfn.IFS(O266&gt;P266,"CAMBIÓ"),"")</f>
        <v/>
      </c>
    </row>
    <row r="267" spans="1:17" x14ac:dyDescent="0.25">
      <c r="A267" s="330">
        <v>260</v>
      </c>
      <c r="B267" s="47" t="s">
        <v>3487</v>
      </c>
      <c r="C267" s="48"/>
      <c r="D267" s="48"/>
      <c r="E267" s="48"/>
      <c r="F267" s="48"/>
      <c r="G267" s="85"/>
      <c r="H267" s="85"/>
      <c r="I267" s="303"/>
      <c r="J267" s="303"/>
      <c r="K267" s="304"/>
      <c r="L267" s="304"/>
      <c r="M267" s="304"/>
      <c r="N267" s="304"/>
      <c r="O267" s="304"/>
      <c r="P267" s="304"/>
      <c r="Q267" s="330" t="str" cm="1">
        <f t="array" ref="Q267">IFERROR(_xlfn.IFS(O267&gt;P267,"CAMBIÓ"),"")</f>
        <v/>
      </c>
    </row>
    <row r="268" spans="1:17" x14ac:dyDescent="0.25">
      <c r="A268" s="330">
        <v>261</v>
      </c>
      <c r="B268" s="49">
        <v>1816</v>
      </c>
      <c r="C268" s="50" t="s">
        <v>666</v>
      </c>
      <c r="D268" s="51" t="s">
        <v>3362</v>
      </c>
      <c r="E268" s="51">
        <v>6</v>
      </c>
      <c r="F268" s="51" t="s">
        <v>3488</v>
      </c>
      <c r="G268" s="51">
        <f t="shared" ref="G268:G273" si="119">IFERROR(VLOOKUP(C268,BASEINV01,3,FALSE),"SIN INFO")</f>
        <v>82</v>
      </c>
      <c r="H268" s="51">
        <f t="shared" ref="H268:H273" si="120">IFERROR(VLOOKUP(B268,BASEINV01,3,FALSE),"SIN INFO")</f>
        <v>-23</v>
      </c>
      <c r="I268" s="54">
        <v>34.1</v>
      </c>
      <c r="J268" s="54">
        <f t="shared" ref="J268:J273" si="121">IFERROR(VLOOKUP(C268,BASEDESCT02,4,FALSE),I268)</f>
        <v>34.1</v>
      </c>
      <c r="K268" s="239">
        <f t="shared" ref="K268:K273" si="122">J268*1.16</f>
        <v>39.555999999999997</v>
      </c>
      <c r="L268" s="239">
        <f t="shared" ref="L268:N273" si="123">K268*(1-L$7)</f>
        <v>29.666999999999998</v>
      </c>
      <c r="M268" s="239">
        <f t="shared" si="123"/>
        <v>28.183649999999997</v>
      </c>
      <c r="N268" s="239">
        <f t="shared" si="123"/>
        <v>26.774467499999997</v>
      </c>
      <c r="O268" s="239">
        <f t="shared" ref="O268:P273" si="124">I268*$E268</f>
        <v>204.60000000000002</v>
      </c>
      <c r="P268" s="239">
        <f t="shared" si="124"/>
        <v>204.60000000000002</v>
      </c>
      <c r="Q268" s="330" t="str" cm="1">
        <f t="array" ref="Q268">IFERROR(_xlfn.IFS(O268&gt;P268,"CAMBIÓ"),"")</f>
        <v/>
      </c>
    </row>
    <row r="269" spans="1:17" x14ac:dyDescent="0.25">
      <c r="A269" s="330">
        <v>262</v>
      </c>
      <c r="B269" s="49">
        <v>1814</v>
      </c>
      <c r="C269" s="50" t="s">
        <v>660</v>
      </c>
      <c r="D269" s="51" t="s">
        <v>3362</v>
      </c>
      <c r="E269" s="51">
        <v>6</v>
      </c>
      <c r="F269" s="51" t="s">
        <v>3489</v>
      </c>
      <c r="G269" s="51">
        <f t="shared" si="119"/>
        <v>69</v>
      </c>
      <c r="H269" s="51">
        <f t="shared" si="120"/>
        <v>-36</v>
      </c>
      <c r="I269" s="54">
        <v>34.96</v>
      </c>
      <c r="J269" s="54">
        <f t="shared" si="121"/>
        <v>34.96</v>
      </c>
      <c r="K269" s="239">
        <f t="shared" si="122"/>
        <v>40.553599999999996</v>
      </c>
      <c r="L269" s="239">
        <f t="shared" si="123"/>
        <v>30.415199999999999</v>
      </c>
      <c r="M269" s="239">
        <f t="shared" si="123"/>
        <v>28.894439999999996</v>
      </c>
      <c r="N269" s="239">
        <f t="shared" si="123"/>
        <v>27.449717999999994</v>
      </c>
      <c r="O269" s="239">
        <f t="shared" si="124"/>
        <v>209.76</v>
      </c>
      <c r="P269" s="239">
        <f t="shared" si="124"/>
        <v>209.76</v>
      </c>
      <c r="Q269" s="330" t="str" cm="1">
        <f t="array" ref="Q269">IFERROR(_xlfn.IFS(O269&gt;P269,"CAMBIÓ"),"")</f>
        <v/>
      </c>
    </row>
    <row r="270" spans="1:17" x14ac:dyDescent="0.25">
      <c r="A270" s="330">
        <v>263</v>
      </c>
      <c r="B270" s="49">
        <v>1815</v>
      </c>
      <c r="C270" s="50" t="s">
        <v>663</v>
      </c>
      <c r="D270" s="51" t="s">
        <v>3362</v>
      </c>
      <c r="E270" s="51">
        <v>6</v>
      </c>
      <c r="F270" s="51" t="s">
        <v>3490</v>
      </c>
      <c r="G270" s="51">
        <f t="shared" si="119"/>
        <v>60</v>
      </c>
      <c r="H270" s="51">
        <f t="shared" si="120"/>
        <v>-40</v>
      </c>
      <c r="I270" s="54">
        <v>48.2</v>
      </c>
      <c r="J270" s="54">
        <f t="shared" si="121"/>
        <v>48.2</v>
      </c>
      <c r="K270" s="239">
        <f t="shared" si="122"/>
        <v>55.911999999999999</v>
      </c>
      <c r="L270" s="239">
        <f t="shared" si="123"/>
        <v>41.933999999999997</v>
      </c>
      <c r="M270" s="239">
        <f t="shared" si="123"/>
        <v>39.837299999999999</v>
      </c>
      <c r="N270" s="239">
        <f t="shared" si="123"/>
        <v>37.845434999999995</v>
      </c>
      <c r="O270" s="239">
        <f t="shared" si="124"/>
        <v>289.20000000000005</v>
      </c>
      <c r="P270" s="239">
        <f t="shared" si="124"/>
        <v>289.20000000000005</v>
      </c>
      <c r="Q270" s="330" t="str" cm="1">
        <f t="array" ref="Q270">IFERROR(_xlfn.IFS(O270&gt;P270,"CAMBIÓ"),"")</f>
        <v/>
      </c>
    </row>
    <row r="271" spans="1:17" x14ac:dyDescent="0.25">
      <c r="A271" s="330">
        <v>264</v>
      </c>
      <c r="B271" s="184">
        <v>16402</v>
      </c>
      <c r="C271" s="185" t="s">
        <v>1858</v>
      </c>
      <c r="D271" s="51" t="s">
        <v>3491</v>
      </c>
      <c r="E271" s="51">
        <v>6</v>
      </c>
      <c r="F271" s="51" t="s">
        <v>3492</v>
      </c>
      <c r="G271" s="51" t="str">
        <f t="shared" si="119"/>
        <v>SIN INFO</v>
      </c>
      <c r="H271" s="51" t="str">
        <f t="shared" si="120"/>
        <v>SIN INFO</v>
      </c>
      <c r="I271" s="54">
        <v>145.71</v>
      </c>
      <c r="J271" s="54">
        <f t="shared" si="121"/>
        <v>145.71</v>
      </c>
      <c r="K271" s="239">
        <f t="shared" si="122"/>
        <v>169.02359999999999</v>
      </c>
      <c r="L271" s="239">
        <f t="shared" si="123"/>
        <v>126.76769999999999</v>
      </c>
      <c r="M271" s="239">
        <f t="shared" si="123"/>
        <v>120.42931499999999</v>
      </c>
      <c r="N271" s="239">
        <f t="shared" si="123"/>
        <v>114.40784924999998</v>
      </c>
      <c r="O271" s="239">
        <f t="shared" si="124"/>
        <v>874.26</v>
      </c>
      <c r="P271" s="239">
        <f t="shared" si="124"/>
        <v>874.26</v>
      </c>
      <c r="Q271" s="330" t="str" cm="1">
        <f t="array" ref="Q271">IFERROR(_xlfn.IFS(O271&gt;P271,"CAMBIÓ"),"")</f>
        <v/>
      </c>
    </row>
    <row r="272" spans="1:17" x14ac:dyDescent="0.25">
      <c r="A272" s="330">
        <v>265</v>
      </c>
      <c r="B272" s="186">
        <v>16404</v>
      </c>
      <c r="C272" s="187" t="s">
        <v>1864</v>
      </c>
      <c r="D272" s="73" t="s">
        <v>3491</v>
      </c>
      <c r="E272" s="73">
        <v>6</v>
      </c>
      <c r="F272" s="73" t="s">
        <v>3493</v>
      </c>
      <c r="G272" s="73" t="str">
        <f t="shared" si="119"/>
        <v>SIN INFO</v>
      </c>
      <c r="H272" s="73" t="str">
        <f t="shared" si="120"/>
        <v>SIN INFO</v>
      </c>
      <c r="I272" s="58">
        <v>67.319999999999993</v>
      </c>
      <c r="J272" s="58">
        <f t="shared" si="121"/>
        <v>67.319999999999993</v>
      </c>
      <c r="K272" s="242">
        <f t="shared" si="122"/>
        <v>78.091199999999986</v>
      </c>
      <c r="L272" s="242">
        <f t="shared" si="123"/>
        <v>58.56839999999999</v>
      </c>
      <c r="M272" s="242">
        <f t="shared" si="123"/>
        <v>55.639979999999987</v>
      </c>
      <c r="N272" s="242">
        <f t="shared" si="123"/>
        <v>52.857980999999988</v>
      </c>
      <c r="O272" s="242">
        <f t="shared" si="124"/>
        <v>403.91999999999996</v>
      </c>
      <c r="P272" s="242">
        <f t="shared" si="124"/>
        <v>403.91999999999996</v>
      </c>
      <c r="Q272" s="330" t="str" cm="1">
        <f t="array" ref="Q272">IFERROR(_xlfn.IFS(O272&gt;P272,"CAMBIÓ"),"")</f>
        <v/>
      </c>
    </row>
    <row r="273" spans="1:17" x14ac:dyDescent="0.25">
      <c r="A273" s="330">
        <v>266</v>
      </c>
      <c r="B273" s="164">
        <v>16403</v>
      </c>
      <c r="C273" s="169" t="s">
        <v>1861</v>
      </c>
      <c r="D273" s="166" t="s">
        <v>3491</v>
      </c>
      <c r="E273" s="166">
        <v>6</v>
      </c>
      <c r="F273" s="166" t="s">
        <v>3494</v>
      </c>
      <c r="G273" s="166" t="str">
        <f t="shared" si="119"/>
        <v>SIN INFO</v>
      </c>
      <c r="H273" s="166" t="str">
        <f t="shared" si="120"/>
        <v>SIN INFO</v>
      </c>
      <c r="I273" s="163">
        <v>82.37</v>
      </c>
      <c r="J273" s="163">
        <f t="shared" si="121"/>
        <v>82.37</v>
      </c>
      <c r="K273" s="259">
        <f t="shared" si="122"/>
        <v>95.549199999999999</v>
      </c>
      <c r="L273" s="259">
        <f t="shared" si="123"/>
        <v>71.661900000000003</v>
      </c>
      <c r="M273" s="259">
        <f t="shared" si="123"/>
        <v>68.078805000000003</v>
      </c>
      <c r="N273" s="259">
        <f t="shared" si="123"/>
        <v>64.674864749999998</v>
      </c>
      <c r="O273" s="259">
        <f t="shared" si="124"/>
        <v>494.22</v>
      </c>
      <c r="P273" s="259">
        <f t="shared" si="124"/>
        <v>494.22</v>
      </c>
      <c r="Q273" s="330" t="str" cm="1">
        <f t="array" ref="Q273">IFERROR(_xlfn.IFS(O273&gt;P273,"CAMBIÓ"),"")</f>
        <v/>
      </c>
    </row>
    <row r="274" spans="1:17" x14ac:dyDescent="0.25">
      <c r="A274" s="330">
        <v>267</v>
      </c>
      <c r="B274" s="47" t="s">
        <v>3495</v>
      </c>
      <c r="C274" s="48"/>
      <c r="D274" s="48"/>
      <c r="E274" s="48"/>
      <c r="F274" s="48"/>
      <c r="G274" s="85"/>
      <c r="H274" s="85"/>
      <c r="I274" s="281"/>
      <c r="J274" s="281"/>
      <c r="K274" s="282"/>
      <c r="L274" s="282"/>
      <c r="M274" s="282"/>
      <c r="N274" s="282"/>
      <c r="O274" s="282"/>
      <c r="P274" s="282"/>
      <c r="Q274" s="330" t="str" cm="1">
        <f t="array" ref="Q274">IFERROR(_xlfn.IFS(O274&gt;P274,"CAMBIÓ"),"")</f>
        <v/>
      </c>
    </row>
    <row r="275" spans="1:17" x14ac:dyDescent="0.25">
      <c r="A275" s="330">
        <v>268</v>
      </c>
      <c r="B275" s="49">
        <v>361</v>
      </c>
      <c r="C275" s="50" t="s">
        <v>245</v>
      </c>
      <c r="D275" s="51" t="s">
        <v>3496</v>
      </c>
      <c r="E275" s="51">
        <v>24</v>
      </c>
      <c r="F275" s="51" t="s">
        <v>3497</v>
      </c>
      <c r="G275" s="51">
        <f>IFERROR(VLOOKUP(C275,BASEINV01,3,FALSE),"SIN INFO")</f>
        <v>7</v>
      </c>
      <c r="H275" s="51" t="str">
        <f>IFERROR(VLOOKUP(B275,BASEINV01,3,FALSE),"SIN INFO")</f>
        <v>SIN INFO</v>
      </c>
      <c r="I275" s="54">
        <v>67.23</v>
      </c>
      <c r="J275" s="54">
        <f>IFERROR(VLOOKUP(C275,BASEDESCT02,4,FALSE),I275)</f>
        <v>67.23</v>
      </c>
      <c r="K275" s="239">
        <f>J275*1.16</f>
        <v>77.986800000000002</v>
      </c>
      <c r="L275" s="239">
        <f t="shared" ref="L275:N276" si="125">K275*(1-L$7)</f>
        <v>58.490099999999998</v>
      </c>
      <c r="M275" s="239">
        <f t="shared" si="125"/>
        <v>55.565594999999995</v>
      </c>
      <c r="N275" s="239">
        <f t="shared" si="125"/>
        <v>52.787315249999992</v>
      </c>
      <c r="O275" s="239">
        <f>I275*$E275</f>
        <v>1613.52</v>
      </c>
      <c r="P275" s="239">
        <f>J275*$E275</f>
        <v>1613.52</v>
      </c>
      <c r="Q275" s="330" t="str" cm="1">
        <f t="array" ref="Q275">IFERROR(_xlfn.IFS(O275&gt;P275,"CAMBIÓ"),"")</f>
        <v/>
      </c>
    </row>
    <row r="276" spans="1:17" x14ac:dyDescent="0.25">
      <c r="A276" s="330">
        <v>269</v>
      </c>
      <c r="B276" s="49">
        <v>392</v>
      </c>
      <c r="C276" s="50" t="s">
        <v>261</v>
      </c>
      <c r="D276" s="51" t="s">
        <v>3498</v>
      </c>
      <c r="E276" s="51">
        <v>24</v>
      </c>
      <c r="F276" s="51" t="s">
        <v>3499</v>
      </c>
      <c r="G276" s="51">
        <f>IFERROR(VLOOKUP(C276,BASEINV01,3,FALSE),"SIN INFO")</f>
        <v>74</v>
      </c>
      <c r="H276" s="51">
        <f>IFERROR(VLOOKUP(B276,BASEINV01,3,FALSE),"SIN INFO")</f>
        <v>-74</v>
      </c>
      <c r="I276" s="54">
        <v>57.23</v>
      </c>
      <c r="J276" s="54">
        <f>IFERROR(VLOOKUP(C276,BASEDESCT02,4,FALSE),I276)</f>
        <v>57.23</v>
      </c>
      <c r="K276" s="239">
        <f>J276*1.16</f>
        <v>66.386799999999994</v>
      </c>
      <c r="L276" s="239">
        <f t="shared" si="125"/>
        <v>49.790099999999995</v>
      </c>
      <c r="M276" s="239">
        <f t="shared" si="125"/>
        <v>47.300594999999994</v>
      </c>
      <c r="N276" s="239">
        <f t="shared" si="125"/>
        <v>44.935565249999989</v>
      </c>
      <c r="O276" s="239">
        <f>I276*$E276</f>
        <v>1373.52</v>
      </c>
      <c r="P276" s="239">
        <f>J276*$E276</f>
        <v>1373.52</v>
      </c>
      <c r="Q276" s="330" t="str" cm="1">
        <f t="array" ref="Q276">IFERROR(_xlfn.IFS(O276&gt;P276,"CAMBIÓ"),"")</f>
        <v/>
      </c>
    </row>
    <row r="277" spans="1:17" x14ac:dyDescent="0.25">
      <c r="A277" s="330">
        <v>270</v>
      </c>
      <c r="B277" s="47" t="s">
        <v>3500</v>
      </c>
      <c r="C277" s="48"/>
      <c r="D277" s="48"/>
      <c r="E277" s="48"/>
      <c r="F277" s="48"/>
      <c r="G277" s="85"/>
      <c r="H277" s="85"/>
      <c r="I277" s="281"/>
      <c r="J277" s="281"/>
      <c r="K277" s="282"/>
      <c r="L277" s="282"/>
      <c r="M277" s="282"/>
      <c r="N277" s="282"/>
      <c r="O277" s="282"/>
      <c r="P277" s="282"/>
      <c r="Q277" s="330" t="str" cm="1">
        <f t="array" ref="Q277">IFERROR(_xlfn.IFS(O277&gt;P277,"CAMBIÓ"),"")</f>
        <v/>
      </c>
    </row>
    <row r="278" spans="1:17" x14ac:dyDescent="0.25">
      <c r="A278" s="330">
        <v>271</v>
      </c>
      <c r="B278" s="49">
        <v>16401</v>
      </c>
      <c r="C278" s="50" t="s">
        <v>1856</v>
      </c>
      <c r="D278" s="51" t="s">
        <v>3491</v>
      </c>
      <c r="E278" s="51">
        <v>6</v>
      </c>
      <c r="F278" s="51" t="s">
        <v>3501</v>
      </c>
      <c r="G278" s="51">
        <f>IFERROR(VLOOKUP(C278,BASEINV01,3,FALSE),"SIN INFO")</f>
        <v>6</v>
      </c>
      <c r="H278" s="51">
        <f>IFERROR(VLOOKUP(B278,BASEINV01,3,FALSE),"SIN INFO")</f>
        <v>-22</v>
      </c>
      <c r="I278" s="54">
        <v>77.88</v>
      </c>
      <c r="J278" s="54">
        <f>IFERROR(VLOOKUP(C278,BASEDESCT02,4,FALSE),I278)</f>
        <v>77.88</v>
      </c>
      <c r="K278" s="239">
        <f>J278*1.16</f>
        <v>90.340799999999987</v>
      </c>
      <c r="L278" s="239">
        <f>K278*(1-L$7)</f>
        <v>67.755599999999987</v>
      </c>
      <c r="M278" s="239">
        <f>L278*(1-M$7)</f>
        <v>64.36781999999998</v>
      </c>
      <c r="N278" s="239">
        <f>M278*(1-N$7)</f>
        <v>61.149428999999976</v>
      </c>
      <c r="O278" s="239">
        <f>I278*$E278</f>
        <v>467.28</v>
      </c>
      <c r="P278" s="239">
        <f>J278*$E278</f>
        <v>467.28</v>
      </c>
      <c r="Q278" s="330" t="str" cm="1">
        <f t="array" ref="Q278">IFERROR(_xlfn.IFS(O278&gt;P278,"CAMBIÓ"),"")</f>
        <v/>
      </c>
    </row>
    <row r="279" spans="1:17" x14ac:dyDescent="0.25">
      <c r="A279" s="330">
        <v>272</v>
      </c>
      <c r="B279" s="81" t="s">
        <v>3502</v>
      </c>
      <c r="C279" s="343"/>
      <c r="D279" s="167"/>
      <c r="E279" s="167"/>
      <c r="F279" s="167"/>
      <c r="G279" s="227"/>
      <c r="H279" s="227"/>
      <c r="I279" s="297"/>
      <c r="J279" s="297"/>
      <c r="K279" s="298"/>
      <c r="L279" s="298"/>
      <c r="M279" s="298"/>
      <c r="N279" s="298"/>
      <c r="O279" s="298"/>
      <c r="P279" s="298"/>
      <c r="Q279" s="330" t="str" cm="1">
        <f t="array" ref="Q279">IFERROR(_xlfn.IFS(O279&gt;P279,"CAMBIÓ"),"")</f>
        <v/>
      </c>
    </row>
    <row r="280" spans="1:17" x14ac:dyDescent="0.25">
      <c r="A280" s="330">
        <v>273</v>
      </c>
      <c r="B280" s="47" t="s">
        <v>3503</v>
      </c>
      <c r="C280" s="48"/>
      <c r="D280" s="48"/>
      <c r="E280" s="48"/>
      <c r="F280" s="48"/>
      <c r="G280" s="85"/>
      <c r="H280" s="85"/>
      <c r="I280" s="281"/>
      <c r="J280" s="281"/>
      <c r="K280" s="282"/>
      <c r="L280" s="282"/>
      <c r="M280" s="282"/>
      <c r="N280" s="282"/>
      <c r="O280" s="282"/>
      <c r="P280" s="282"/>
      <c r="Q280" s="330" t="str" cm="1">
        <f t="array" ref="Q280">IFERROR(_xlfn.IFS(O280&gt;P280,"CAMBIÓ"),"")</f>
        <v/>
      </c>
    </row>
    <row r="281" spans="1:17" x14ac:dyDescent="0.25">
      <c r="A281" s="330">
        <v>274</v>
      </c>
      <c r="B281" s="179">
        <v>1260</v>
      </c>
      <c r="C281" s="188" t="s">
        <v>625</v>
      </c>
      <c r="D281" s="189" t="s">
        <v>3504</v>
      </c>
      <c r="E281" s="189">
        <v>1</v>
      </c>
      <c r="F281" s="189" t="s">
        <v>3505</v>
      </c>
      <c r="G281" s="189">
        <f>IFERROR(VLOOKUP(C281,BASEINV01,3,FALSE),"SIN INFO")</f>
        <v>9</v>
      </c>
      <c r="H281" s="189">
        <f>IFERROR(VLOOKUP(B281,BASEINV01,3,FALSE),"SIN INFO")</f>
        <v>-17</v>
      </c>
      <c r="I281" s="190">
        <v>672.06</v>
      </c>
      <c r="J281" s="190">
        <f>IFERROR(VLOOKUP(C281,BASEDESCT02,4,FALSE),I281)</f>
        <v>672.06</v>
      </c>
      <c r="K281" s="262">
        <f>J281*1.16</f>
        <v>779.5895999999999</v>
      </c>
      <c r="L281" s="262">
        <f>K281*(1-L$7)</f>
        <v>584.69219999999996</v>
      </c>
      <c r="M281" s="262">
        <f>L281*(1-M$7)</f>
        <v>555.45758999999998</v>
      </c>
      <c r="N281" s="262">
        <f>M281*(1-N$7)</f>
        <v>527.68471049999994</v>
      </c>
      <c r="O281" s="262">
        <f>I281*$E281</f>
        <v>672.06</v>
      </c>
      <c r="P281" s="262">
        <f>J281*$E281</f>
        <v>672.06</v>
      </c>
      <c r="Q281" s="330" t="str" cm="1">
        <f t="array" ref="Q281">IFERROR(_xlfn.IFS(O281&gt;P281,"CAMBIÓ"),"")</f>
        <v/>
      </c>
    </row>
    <row r="282" spans="1:17" x14ac:dyDescent="0.25">
      <c r="A282" s="330">
        <v>275</v>
      </c>
      <c r="B282" s="81" t="s">
        <v>3506</v>
      </c>
      <c r="C282" s="343"/>
      <c r="D282" s="342"/>
      <c r="E282" s="342"/>
      <c r="F282" s="342"/>
      <c r="G282" s="350"/>
      <c r="H282" s="350"/>
      <c r="I282" s="297"/>
      <c r="J282" s="297"/>
      <c r="K282" s="298"/>
      <c r="L282" s="298"/>
      <c r="M282" s="298"/>
      <c r="N282" s="298"/>
      <c r="O282" s="298"/>
      <c r="P282" s="298"/>
      <c r="Q282" s="330" t="str" cm="1">
        <f t="array" ref="Q282">IFERROR(_xlfn.IFS(O282&gt;P282,"CAMBIÓ"),"")</f>
        <v/>
      </c>
    </row>
    <row r="283" spans="1:17" x14ac:dyDescent="0.25">
      <c r="A283" s="330">
        <v>276</v>
      </c>
      <c r="B283" s="191" t="s">
        <v>3507</v>
      </c>
      <c r="C283" s="341"/>
      <c r="D283" s="340"/>
      <c r="E283" s="340"/>
      <c r="F283" s="340"/>
      <c r="G283" s="84"/>
      <c r="H283" s="84"/>
      <c r="I283" s="283"/>
      <c r="J283" s="283"/>
      <c r="K283" s="284"/>
      <c r="L283" s="284"/>
      <c r="M283" s="284"/>
      <c r="N283" s="284"/>
      <c r="O283" s="284"/>
      <c r="P283" s="284"/>
      <c r="Q283" s="330" t="str" cm="1">
        <f t="array" ref="Q283">IFERROR(_xlfn.IFS(O283&gt;P283,"CAMBIÓ"),"")</f>
        <v/>
      </c>
    </row>
    <row r="284" spans="1:17" x14ac:dyDescent="0.25">
      <c r="A284" s="330">
        <v>277</v>
      </c>
      <c r="B284" s="47" t="s">
        <v>3508</v>
      </c>
      <c r="C284" s="48"/>
      <c r="D284" s="48"/>
      <c r="E284" s="48"/>
      <c r="F284" s="48"/>
      <c r="G284" s="85"/>
      <c r="H284" s="85"/>
      <c r="I284" s="281"/>
      <c r="J284" s="281"/>
      <c r="K284" s="282"/>
      <c r="L284" s="282"/>
      <c r="M284" s="282"/>
      <c r="N284" s="282"/>
      <c r="O284" s="282"/>
      <c r="P284" s="282"/>
      <c r="Q284" s="330" t="str" cm="1">
        <f t="array" ref="Q284">IFERROR(_xlfn.IFS(O284&gt;P284,"CAMBIÓ"),"")</f>
        <v/>
      </c>
    </row>
    <row r="285" spans="1:17" x14ac:dyDescent="0.25">
      <c r="A285" s="330">
        <v>278</v>
      </c>
      <c r="B285" s="71">
        <v>8</v>
      </c>
      <c r="C285" s="72" t="s">
        <v>9</v>
      </c>
      <c r="D285" s="73" t="s">
        <v>3311</v>
      </c>
      <c r="E285" s="73">
        <v>16</v>
      </c>
      <c r="F285" s="73" t="s">
        <v>2630</v>
      </c>
      <c r="G285" s="73">
        <f>IFERROR(VLOOKUP(C285,BASEINV01,3,FALSE),"SIN INFO")</f>
        <v>97</v>
      </c>
      <c r="H285" s="73">
        <f>IFERROR(VLOOKUP(B285,BASEINV01,3,FALSE),"SIN INFO")</f>
        <v>-140</v>
      </c>
      <c r="I285" s="54">
        <v>44.44</v>
      </c>
      <c r="J285" s="54">
        <f>IFERROR(VLOOKUP(C285,BASEDESCT02,4,FALSE),I285)</f>
        <v>44.44</v>
      </c>
      <c r="K285" s="239">
        <f>J285*1.16</f>
        <v>51.550399999999996</v>
      </c>
      <c r="L285" s="239">
        <f t="shared" ref="L285:N288" si="126">K285*(1-L$7)</f>
        <v>38.662799999999997</v>
      </c>
      <c r="M285" s="239">
        <f t="shared" si="126"/>
        <v>36.729659999999996</v>
      </c>
      <c r="N285" s="239">
        <f t="shared" si="126"/>
        <v>34.893176999999994</v>
      </c>
      <c r="O285" s="239">
        <f t="shared" ref="O285:P288" si="127">I285*$E285</f>
        <v>711.04</v>
      </c>
      <c r="P285" s="239">
        <f t="shared" si="127"/>
        <v>711.04</v>
      </c>
      <c r="Q285" s="330" t="str" cm="1">
        <f t="array" ref="Q285">IFERROR(_xlfn.IFS(O285&gt;P285,"CAMBIÓ"),"")</f>
        <v/>
      </c>
    </row>
    <row r="286" spans="1:17" x14ac:dyDescent="0.25">
      <c r="A286" s="330">
        <v>279</v>
      </c>
      <c r="B286" s="49">
        <v>16083</v>
      </c>
      <c r="C286" s="50" t="s">
        <v>1740</v>
      </c>
      <c r="D286" s="51" t="s">
        <v>3509</v>
      </c>
      <c r="E286" s="51">
        <v>4</v>
      </c>
      <c r="F286" s="51" t="s">
        <v>3510</v>
      </c>
      <c r="G286" s="51">
        <f>IFERROR(VLOOKUP(C286,BASEINV01,3,FALSE),"SIN INFO")</f>
        <v>91</v>
      </c>
      <c r="H286" s="51">
        <f>IFERROR(VLOOKUP(B286,BASEINV01,3,FALSE),"SIN INFO")</f>
        <v>-133</v>
      </c>
      <c r="I286" s="54">
        <v>174.2</v>
      </c>
      <c r="J286" s="54">
        <f>IFERROR(VLOOKUP(C286,BASEDESCT02,4,FALSE),I286)</f>
        <v>174.2</v>
      </c>
      <c r="K286" s="239">
        <f>J286*1.16</f>
        <v>202.07199999999997</v>
      </c>
      <c r="L286" s="239">
        <f t="shared" si="126"/>
        <v>151.55399999999997</v>
      </c>
      <c r="M286" s="239">
        <f t="shared" si="126"/>
        <v>143.97629999999998</v>
      </c>
      <c r="N286" s="239">
        <f t="shared" si="126"/>
        <v>136.77748499999998</v>
      </c>
      <c r="O286" s="239">
        <f t="shared" si="127"/>
        <v>696.8</v>
      </c>
      <c r="P286" s="239">
        <f t="shared" si="127"/>
        <v>696.8</v>
      </c>
      <c r="Q286" s="330" t="str" cm="1">
        <f t="array" ref="Q286">IFERROR(_xlfn.IFS(O286&gt;P286,"CAMBIÓ"),"")</f>
        <v/>
      </c>
    </row>
    <row r="287" spans="1:17" x14ac:dyDescent="0.25">
      <c r="A287" s="330">
        <v>280</v>
      </c>
      <c r="B287" s="49">
        <v>674</v>
      </c>
      <c r="C287" s="50" t="s">
        <v>455</v>
      </c>
      <c r="D287" s="51" t="s">
        <v>3314</v>
      </c>
      <c r="E287" s="51">
        <v>1</v>
      </c>
      <c r="F287" s="51" t="s">
        <v>3449</v>
      </c>
      <c r="G287" s="51">
        <f>IFERROR(VLOOKUP(C287,BASEINV01,3,FALSE),"SIN INFO")</f>
        <v>122</v>
      </c>
      <c r="H287" s="51">
        <f>IFERROR(VLOOKUP(B287,BASEINV01,3,FALSE),"SIN INFO")</f>
        <v>-189</v>
      </c>
      <c r="I287" s="54">
        <v>912.64</v>
      </c>
      <c r="J287" s="54">
        <f>IFERROR(VLOOKUP(C287,BASEDESCT02,4,FALSE),I287)</f>
        <v>912.64</v>
      </c>
      <c r="K287" s="239">
        <f>J287*1.16</f>
        <v>1058.6623999999999</v>
      </c>
      <c r="L287" s="239">
        <f t="shared" si="126"/>
        <v>793.99679999999989</v>
      </c>
      <c r="M287" s="239">
        <f t="shared" si="126"/>
        <v>754.2969599999999</v>
      </c>
      <c r="N287" s="239">
        <f t="shared" si="126"/>
        <v>716.58211199999982</v>
      </c>
      <c r="O287" s="239">
        <f t="shared" si="127"/>
        <v>912.64</v>
      </c>
      <c r="P287" s="239">
        <f t="shared" si="127"/>
        <v>912.64</v>
      </c>
      <c r="Q287" s="330" t="str" cm="1">
        <f t="array" ref="Q287">IFERROR(_xlfn.IFS(O287&gt;P287,"CAMBIÓ"),"")</f>
        <v/>
      </c>
    </row>
    <row r="288" spans="1:17" x14ac:dyDescent="0.25">
      <c r="A288" s="330">
        <v>281</v>
      </c>
      <c r="B288" s="49">
        <v>1098</v>
      </c>
      <c r="C288" s="50" t="s">
        <v>569</v>
      </c>
      <c r="D288" s="51" t="s">
        <v>3318</v>
      </c>
      <c r="E288" s="51">
        <v>1</v>
      </c>
      <c r="F288" s="51" t="s">
        <v>3450</v>
      </c>
      <c r="G288" s="51">
        <f>IFERROR(VLOOKUP(C288,BASEINV01,3,FALSE),"SIN INFO")</f>
        <v>6</v>
      </c>
      <c r="H288" s="51">
        <f>IFERROR(VLOOKUP(B288,BASEINV01,3,FALSE),"SIN INFO")</f>
        <v>-7</v>
      </c>
      <c r="I288" s="54">
        <v>9109.77</v>
      </c>
      <c r="J288" s="54">
        <f>IFERROR(VLOOKUP(C288,BASEDESCT02,4,FALSE),I288)</f>
        <v>9109.77</v>
      </c>
      <c r="K288" s="239">
        <f>J288*1.16</f>
        <v>10567.333199999999</v>
      </c>
      <c r="L288" s="239">
        <f t="shared" si="126"/>
        <v>7925.4998999999989</v>
      </c>
      <c r="M288" s="239">
        <f t="shared" si="126"/>
        <v>7529.2249049999982</v>
      </c>
      <c r="N288" s="239">
        <f t="shared" si="126"/>
        <v>7152.7636597499977</v>
      </c>
      <c r="O288" s="239">
        <f t="shared" si="127"/>
        <v>9109.77</v>
      </c>
      <c r="P288" s="239">
        <f t="shared" si="127"/>
        <v>9109.77</v>
      </c>
      <c r="Q288" s="330" t="str" cm="1">
        <f t="array" ref="Q288">IFERROR(_xlfn.IFS(O288&gt;P288,"CAMBIÓ"),"")</f>
        <v/>
      </c>
    </row>
    <row r="289" spans="1:17" x14ac:dyDescent="0.25">
      <c r="A289" s="330">
        <v>282</v>
      </c>
      <c r="B289" s="47" t="s">
        <v>3511</v>
      </c>
      <c r="C289" s="48"/>
      <c r="D289" s="48"/>
      <c r="E289" s="48"/>
      <c r="F289" s="48"/>
      <c r="G289" s="85"/>
      <c r="H289" s="85"/>
      <c r="I289" s="281"/>
      <c r="J289" s="281"/>
      <c r="K289" s="282"/>
      <c r="L289" s="282"/>
      <c r="M289" s="282"/>
      <c r="N289" s="282"/>
      <c r="O289" s="282"/>
      <c r="P289" s="282"/>
      <c r="Q289" s="330" t="str" cm="1">
        <f t="array" ref="Q289">IFERROR(_xlfn.IFS(O289&gt;P289,"CAMBIÓ"),"")</f>
        <v/>
      </c>
    </row>
    <row r="290" spans="1:17" x14ac:dyDescent="0.25">
      <c r="A290" s="330">
        <v>283</v>
      </c>
      <c r="B290" s="49">
        <v>16</v>
      </c>
      <c r="C290" s="72" t="s">
        <v>19</v>
      </c>
      <c r="D290" s="73" t="s">
        <v>3311</v>
      </c>
      <c r="E290" s="73">
        <v>16</v>
      </c>
      <c r="F290" s="51" t="s">
        <v>2630</v>
      </c>
      <c r="G290" s="51">
        <f>IFERROR(VLOOKUP(C290,BASEINV01,3,FALSE),"SIN INFO")</f>
        <v>114</v>
      </c>
      <c r="H290" s="51">
        <f>IFERROR(VLOOKUP(B290,BASEINV01,3,FALSE),"SIN INFO")</f>
        <v>-159</v>
      </c>
      <c r="I290" s="54">
        <v>54.36</v>
      </c>
      <c r="J290" s="54">
        <f>IFERROR(VLOOKUP(C290,BASEDESCT02,4,FALSE),I290)</f>
        <v>54.36</v>
      </c>
      <c r="K290" s="239">
        <f>J290*1.16</f>
        <v>63.057599999999994</v>
      </c>
      <c r="L290" s="239">
        <f t="shared" ref="L290:N294" si="128">K290*(1-L$7)</f>
        <v>47.293199999999999</v>
      </c>
      <c r="M290" s="239">
        <f t="shared" si="128"/>
        <v>44.928539999999998</v>
      </c>
      <c r="N290" s="239">
        <f t="shared" si="128"/>
        <v>42.682112999999994</v>
      </c>
      <c r="O290" s="239">
        <f t="shared" ref="O290:P294" si="129">I290*$E290</f>
        <v>869.76</v>
      </c>
      <c r="P290" s="239">
        <f t="shared" si="129"/>
        <v>869.76</v>
      </c>
      <c r="Q290" s="330" t="str" cm="1">
        <f t="array" ref="Q290">IFERROR(_xlfn.IFS(O290&gt;P290,"CAMBIÓ"),"")</f>
        <v/>
      </c>
    </row>
    <row r="291" spans="1:17" x14ac:dyDescent="0.25">
      <c r="A291" s="330">
        <v>284</v>
      </c>
      <c r="B291" s="49">
        <v>428</v>
      </c>
      <c r="C291" s="72" t="s">
        <v>292</v>
      </c>
      <c r="D291" s="51" t="s">
        <v>3509</v>
      </c>
      <c r="E291" s="51">
        <v>4</v>
      </c>
      <c r="F291" s="51" t="s">
        <v>2646</v>
      </c>
      <c r="G291" s="51" t="str">
        <f>IFERROR(VLOOKUP(C291,BASEINV01,3,FALSE),"SIN INFO")</f>
        <v>SIN INFO</v>
      </c>
      <c r="H291" s="51">
        <f>IFERROR(VLOOKUP(B291,BASEINV01,3,FALSE),"SIN INFO")</f>
        <v>13</v>
      </c>
      <c r="I291" s="54">
        <v>235.8</v>
      </c>
      <c r="J291" s="54">
        <f>IFERROR(VLOOKUP(C291,BASEDESCT02,4,FALSE),I291)</f>
        <v>235.8</v>
      </c>
      <c r="K291" s="239">
        <f>J291*1.16</f>
        <v>273.52800000000002</v>
      </c>
      <c r="L291" s="239">
        <f t="shared" si="128"/>
        <v>205.14600000000002</v>
      </c>
      <c r="M291" s="239">
        <f t="shared" si="128"/>
        <v>194.8887</v>
      </c>
      <c r="N291" s="239">
        <f t="shared" si="128"/>
        <v>185.14426499999999</v>
      </c>
      <c r="O291" s="239">
        <f t="shared" si="129"/>
        <v>943.2</v>
      </c>
      <c r="P291" s="239">
        <f t="shared" si="129"/>
        <v>943.2</v>
      </c>
      <c r="Q291" s="330" t="str" cm="1">
        <f t="array" ref="Q291">IFERROR(_xlfn.IFS(O291&gt;P291,"CAMBIÓ"),"")</f>
        <v/>
      </c>
    </row>
    <row r="292" spans="1:17" x14ac:dyDescent="0.25">
      <c r="A292" s="330">
        <v>285</v>
      </c>
      <c r="B292" s="49">
        <v>16082</v>
      </c>
      <c r="C292" s="50" t="s">
        <v>1738</v>
      </c>
      <c r="D292" s="51" t="s">
        <v>3509</v>
      </c>
      <c r="E292" s="51">
        <v>4</v>
      </c>
      <c r="F292" s="51" t="s">
        <v>3510</v>
      </c>
      <c r="G292" s="51">
        <f>IFERROR(VLOOKUP(C292,BASEINV01,3,FALSE),"SIN INFO")</f>
        <v>109</v>
      </c>
      <c r="H292" s="51">
        <f>IFERROR(VLOOKUP(B292,BASEINV01,3,FALSE),"SIN INFO")</f>
        <v>-127</v>
      </c>
      <c r="I292" s="54">
        <v>215.22</v>
      </c>
      <c r="J292" s="54">
        <f>IFERROR(VLOOKUP(C292,BASEDESCT02,4,FALSE),I292)</f>
        <v>215.22</v>
      </c>
      <c r="K292" s="239">
        <f>J292*1.16</f>
        <v>249.65519999999998</v>
      </c>
      <c r="L292" s="239">
        <f t="shared" si="128"/>
        <v>187.2414</v>
      </c>
      <c r="M292" s="239">
        <f t="shared" si="128"/>
        <v>177.87932999999998</v>
      </c>
      <c r="N292" s="239">
        <f t="shared" si="128"/>
        <v>168.98536349999998</v>
      </c>
      <c r="O292" s="239">
        <f t="shared" si="129"/>
        <v>860.88</v>
      </c>
      <c r="P292" s="239">
        <f t="shared" si="129"/>
        <v>860.88</v>
      </c>
      <c r="Q292" s="330" t="str" cm="1">
        <f t="array" ref="Q292">IFERROR(_xlfn.IFS(O292&gt;P292,"CAMBIÓ"),"")</f>
        <v/>
      </c>
    </row>
    <row r="293" spans="1:17" x14ac:dyDescent="0.25">
      <c r="A293" s="330">
        <v>286</v>
      </c>
      <c r="B293" s="49">
        <v>632</v>
      </c>
      <c r="C293" s="50" t="s">
        <v>416</v>
      </c>
      <c r="D293" s="51" t="s">
        <v>3314</v>
      </c>
      <c r="E293" s="51">
        <v>1</v>
      </c>
      <c r="F293" s="51" t="s">
        <v>3449</v>
      </c>
      <c r="G293" s="51">
        <f>IFERROR(VLOOKUP(C293,BASEINV01,3,FALSE),"SIN INFO")</f>
        <v>102</v>
      </c>
      <c r="H293" s="51">
        <f>IFERROR(VLOOKUP(B293,BASEINV01,3,FALSE),"SIN INFO")</f>
        <v>-127</v>
      </c>
      <c r="I293" s="54">
        <v>1116.44</v>
      </c>
      <c r="J293" s="54">
        <f>IFERROR(VLOOKUP(C293,BASEDESCT02,4,FALSE),I293)</f>
        <v>1116.44</v>
      </c>
      <c r="K293" s="239">
        <f>J293*1.16</f>
        <v>1295.0704000000001</v>
      </c>
      <c r="L293" s="239">
        <f t="shared" si="128"/>
        <v>971.30280000000005</v>
      </c>
      <c r="M293" s="239">
        <f t="shared" si="128"/>
        <v>922.73766000000001</v>
      </c>
      <c r="N293" s="239">
        <f t="shared" si="128"/>
        <v>876.60077699999999</v>
      </c>
      <c r="O293" s="239">
        <f t="shared" si="129"/>
        <v>1116.44</v>
      </c>
      <c r="P293" s="239">
        <f t="shared" si="129"/>
        <v>1116.44</v>
      </c>
      <c r="Q293" s="330" t="str" cm="1">
        <f t="array" ref="Q293">IFERROR(_xlfn.IFS(O293&gt;P293,"CAMBIÓ"),"")</f>
        <v/>
      </c>
    </row>
    <row r="294" spans="1:17" x14ac:dyDescent="0.25">
      <c r="A294" s="330">
        <v>287</v>
      </c>
      <c r="B294" s="49">
        <v>639</v>
      </c>
      <c r="C294" s="50" t="s">
        <v>430</v>
      </c>
      <c r="D294" s="51" t="s">
        <v>3318</v>
      </c>
      <c r="E294" s="51">
        <v>1</v>
      </c>
      <c r="F294" s="51" t="s">
        <v>3450</v>
      </c>
      <c r="G294" s="51">
        <f>IFERROR(VLOOKUP(C294,BASEINV01,3,FALSE),"SIN INFO")</f>
        <v>5</v>
      </c>
      <c r="H294" s="51">
        <f>IFERROR(VLOOKUP(B294,BASEINV01,3,FALSE),"SIN INFO")</f>
        <v>-6</v>
      </c>
      <c r="I294" s="54">
        <v>11251.27</v>
      </c>
      <c r="J294" s="54">
        <f>IFERROR(VLOOKUP(C294,BASEDESCT02,4,FALSE),I294)</f>
        <v>11251.27</v>
      </c>
      <c r="K294" s="239">
        <f>J294*1.16</f>
        <v>13051.4732</v>
      </c>
      <c r="L294" s="239">
        <f t="shared" si="128"/>
        <v>9788.6049000000003</v>
      </c>
      <c r="M294" s="239">
        <f t="shared" si="128"/>
        <v>9299.1746550000007</v>
      </c>
      <c r="N294" s="239">
        <f t="shared" si="128"/>
        <v>8834.2159222499995</v>
      </c>
      <c r="O294" s="239">
        <f t="shared" si="129"/>
        <v>11251.27</v>
      </c>
      <c r="P294" s="239">
        <f t="shared" si="129"/>
        <v>11251.27</v>
      </c>
      <c r="Q294" s="330" t="str" cm="1">
        <f t="array" ref="Q294">IFERROR(_xlfn.IFS(O294&gt;P294,"CAMBIÓ"),"")</f>
        <v/>
      </c>
    </row>
    <row r="295" spans="1:17" x14ac:dyDescent="0.25">
      <c r="A295" s="330">
        <v>288</v>
      </c>
      <c r="B295" s="47" t="s">
        <v>3512</v>
      </c>
      <c r="C295" s="48"/>
      <c r="D295" s="48"/>
      <c r="E295" s="48"/>
      <c r="F295" s="48"/>
      <c r="G295" s="85"/>
      <c r="H295" s="85"/>
      <c r="I295" s="281"/>
      <c r="J295" s="281"/>
      <c r="K295" s="282"/>
      <c r="L295" s="282"/>
      <c r="M295" s="282"/>
      <c r="N295" s="282"/>
      <c r="O295" s="282"/>
      <c r="P295" s="282"/>
      <c r="Q295" s="330" t="str" cm="1">
        <f t="array" ref="Q295">IFERROR(_xlfn.IFS(O295&gt;P295,"CAMBIÓ"),"")</f>
        <v/>
      </c>
    </row>
    <row r="296" spans="1:17" x14ac:dyDescent="0.25">
      <c r="A296" s="330">
        <v>289</v>
      </c>
      <c r="B296" s="49">
        <v>16031</v>
      </c>
      <c r="C296" s="50" t="s">
        <v>1671</v>
      </c>
      <c r="D296" s="51" t="s">
        <v>3312</v>
      </c>
      <c r="E296" s="51">
        <v>15</v>
      </c>
      <c r="F296" s="51" t="s">
        <v>2630</v>
      </c>
      <c r="G296" s="51">
        <f>IFERROR(VLOOKUP(C296,BASEINV01,3,FALSE),"SIN INFO")</f>
        <v>88</v>
      </c>
      <c r="H296" s="51">
        <f>IFERROR(VLOOKUP(B296,BASEINV01,3,FALSE),"SIN INFO")</f>
        <v>-134</v>
      </c>
      <c r="I296" s="54">
        <v>66.459999999999994</v>
      </c>
      <c r="J296" s="54">
        <f>IFERROR(VLOOKUP(C296,BASEDESCT02,4,FALSE),I296)</f>
        <v>66.459999999999994</v>
      </c>
      <c r="K296" s="239">
        <f>J296*1.16</f>
        <v>77.093599999999981</v>
      </c>
      <c r="L296" s="239">
        <f t="shared" ref="L296:N299" si="130">K296*(1-L$7)</f>
        <v>57.820199999999986</v>
      </c>
      <c r="M296" s="239">
        <f t="shared" si="130"/>
        <v>54.929189999999984</v>
      </c>
      <c r="N296" s="239">
        <f t="shared" si="130"/>
        <v>52.182730499999984</v>
      </c>
      <c r="O296" s="239">
        <f t="shared" ref="O296:P299" si="131">I296*$E296</f>
        <v>996.89999999999986</v>
      </c>
      <c r="P296" s="239">
        <f t="shared" si="131"/>
        <v>996.89999999999986</v>
      </c>
      <c r="Q296" s="330" t="str" cm="1">
        <f t="array" ref="Q296">IFERROR(_xlfn.IFS(O296&gt;P296,"CAMBIÓ"),"")</f>
        <v/>
      </c>
    </row>
    <row r="297" spans="1:17" x14ac:dyDescent="0.25">
      <c r="A297" s="330">
        <v>290</v>
      </c>
      <c r="B297" s="49">
        <v>16081</v>
      </c>
      <c r="C297" s="50" t="s">
        <v>1736</v>
      </c>
      <c r="D297" s="51" t="s">
        <v>3509</v>
      </c>
      <c r="E297" s="51">
        <v>4</v>
      </c>
      <c r="F297" s="51" t="s">
        <v>3510</v>
      </c>
      <c r="G297" s="51">
        <f>IFERROR(VLOOKUP(C297,BASEINV01,3,FALSE),"SIN INFO")</f>
        <v>110</v>
      </c>
      <c r="H297" s="51">
        <f>IFERROR(VLOOKUP(B297,BASEINV01,3,FALSE),"SIN INFO")</f>
        <v>-152</v>
      </c>
      <c r="I297" s="54">
        <v>263.70999999999998</v>
      </c>
      <c r="J297" s="54">
        <f>IFERROR(VLOOKUP(C297,BASEDESCT02,4,FALSE),I297)</f>
        <v>263.70999999999998</v>
      </c>
      <c r="K297" s="239">
        <f>J297*1.16</f>
        <v>305.90359999999998</v>
      </c>
      <c r="L297" s="239">
        <f t="shared" si="130"/>
        <v>229.42769999999999</v>
      </c>
      <c r="M297" s="239">
        <f t="shared" si="130"/>
        <v>217.95631499999999</v>
      </c>
      <c r="N297" s="239">
        <f t="shared" si="130"/>
        <v>207.05849924999998</v>
      </c>
      <c r="O297" s="239">
        <f t="shared" si="131"/>
        <v>1054.8399999999999</v>
      </c>
      <c r="P297" s="239">
        <f t="shared" si="131"/>
        <v>1054.8399999999999</v>
      </c>
      <c r="Q297" s="330" t="str" cm="1">
        <f t="array" ref="Q297">IFERROR(_xlfn.IFS(O297&gt;P297,"CAMBIÓ"),"")</f>
        <v/>
      </c>
    </row>
    <row r="298" spans="1:17" x14ac:dyDescent="0.25">
      <c r="A298" s="330">
        <v>291</v>
      </c>
      <c r="B298" s="49">
        <v>16033</v>
      </c>
      <c r="C298" s="50" t="s">
        <v>1675</v>
      </c>
      <c r="D298" s="51" t="s">
        <v>3314</v>
      </c>
      <c r="E298" s="51">
        <v>1</v>
      </c>
      <c r="F298" s="51" t="s">
        <v>3449</v>
      </c>
      <c r="G298" s="51">
        <f>IFERROR(VLOOKUP(C298,BASEINV01,3,FALSE),"SIN INFO")</f>
        <v>145</v>
      </c>
      <c r="H298" s="51">
        <f>IFERROR(VLOOKUP(B298,BASEINV01,3,FALSE),"SIN INFO")</f>
        <v>-185</v>
      </c>
      <c r="I298" s="54">
        <v>1361.22</v>
      </c>
      <c r="J298" s="54">
        <f>IFERROR(VLOOKUP(C298,BASEDESCT02,4,FALSE),I298)</f>
        <v>1361.22</v>
      </c>
      <c r="K298" s="239">
        <f>J298*1.16</f>
        <v>1579.0151999999998</v>
      </c>
      <c r="L298" s="239">
        <f t="shared" si="130"/>
        <v>1184.2613999999999</v>
      </c>
      <c r="M298" s="239">
        <f t="shared" si="130"/>
        <v>1125.0483299999999</v>
      </c>
      <c r="N298" s="239">
        <f t="shared" si="130"/>
        <v>1068.7959134999999</v>
      </c>
      <c r="O298" s="239">
        <f t="shared" si="131"/>
        <v>1361.22</v>
      </c>
      <c r="P298" s="239">
        <f t="shared" si="131"/>
        <v>1361.22</v>
      </c>
      <c r="Q298" s="330" t="str" cm="1">
        <f t="array" ref="Q298">IFERROR(_xlfn.IFS(O298&gt;P298,"CAMBIÓ"),"")</f>
        <v/>
      </c>
    </row>
    <row r="299" spans="1:17" x14ac:dyDescent="0.25">
      <c r="A299" s="330">
        <v>292</v>
      </c>
      <c r="B299" s="49">
        <v>16034</v>
      </c>
      <c r="C299" s="50" t="s">
        <v>1677</v>
      </c>
      <c r="D299" s="51" t="s">
        <v>3318</v>
      </c>
      <c r="E299" s="51">
        <v>1</v>
      </c>
      <c r="F299" s="51" t="s">
        <v>3450</v>
      </c>
      <c r="G299" s="51">
        <f>IFERROR(VLOOKUP(C299,BASEINV01,3,FALSE),"SIN INFO")</f>
        <v>3</v>
      </c>
      <c r="H299" s="51">
        <f>IFERROR(VLOOKUP(B299,BASEINV01,3,FALSE),"SIN INFO")</f>
        <v>-4</v>
      </c>
      <c r="I299" s="54">
        <v>13801.68</v>
      </c>
      <c r="J299" s="54">
        <f>IFERROR(VLOOKUP(C299,BASEDESCT02,4,FALSE),I299)</f>
        <v>13801.68</v>
      </c>
      <c r="K299" s="239">
        <f>J299*1.16</f>
        <v>16009.9488</v>
      </c>
      <c r="L299" s="239">
        <f t="shared" si="130"/>
        <v>12007.461600000001</v>
      </c>
      <c r="M299" s="239">
        <f t="shared" si="130"/>
        <v>11407.088519999999</v>
      </c>
      <c r="N299" s="239">
        <f t="shared" si="130"/>
        <v>10836.734093999999</v>
      </c>
      <c r="O299" s="239">
        <f t="shared" si="131"/>
        <v>13801.68</v>
      </c>
      <c r="P299" s="239">
        <f t="shared" si="131"/>
        <v>13801.68</v>
      </c>
      <c r="Q299" s="330" t="str" cm="1">
        <f t="array" ref="Q299">IFERROR(_xlfn.IFS(O299&gt;P299,"CAMBIÓ"),"")</f>
        <v/>
      </c>
    </row>
    <row r="300" spans="1:17" x14ac:dyDescent="0.25">
      <c r="A300" s="330">
        <v>293</v>
      </c>
      <c r="B300" s="47" t="s">
        <v>3513</v>
      </c>
      <c r="C300" s="48"/>
      <c r="D300" s="48"/>
      <c r="E300" s="48"/>
      <c r="F300" s="48"/>
      <c r="G300" s="85"/>
      <c r="H300" s="85"/>
      <c r="I300" s="281"/>
      <c r="J300" s="281"/>
      <c r="K300" s="282"/>
      <c r="L300" s="282"/>
      <c r="M300" s="282"/>
      <c r="N300" s="282"/>
      <c r="O300" s="282"/>
      <c r="P300" s="282"/>
      <c r="Q300" s="330" t="str" cm="1">
        <f t="array" ref="Q300">IFERROR(_xlfn.IFS(O300&gt;P300,"CAMBIÓ"),"")</f>
        <v/>
      </c>
    </row>
    <row r="301" spans="1:17" x14ac:dyDescent="0.25">
      <c r="A301" s="330">
        <v>294</v>
      </c>
      <c r="B301" s="179">
        <v>16029</v>
      </c>
      <c r="C301" s="188" t="s">
        <v>1667</v>
      </c>
      <c r="D301" s="189" t="s">
        <v>3318</v>
      </c>
      <c r="E301" s="189">
        <v>1</v>
      </c>
      <c r="F301" s="189" t="s">
        <v>3450</v>
      </c>
      <c r="G301" s="189" t="str">
        <f>IFERROR(VLOOKUP(C301,BASEINV01,3,FALSE),"SIN INFO")</f>
        <v>SIN INFO</v>
      </c>
      <c r="H301" s="189" t="str">
        <f>IFERROR(VLOOKUP(B301,BASEINV01,3,FALSE),"SIN INFO")</f>
        <v>SIN INFO</v>
      </c>
      <c r="I301" s="190">
        <v>17765.03</v>
      </c>
      <c r="J301" s="190">
        <f>IFERROR(VLOOKUP(C301,BASEDESCT02,4,FALSE),I301)</f>
        <v>17765.03</v>
      </c>
      <c r="K301" s="262">
        <f>J301*1.16</f>
        <v>20607.434799999995</v>
      </c>
      <c r="L301" s="262">
        <f>K301*(1-L$7)</f>
        <v>15455.576099999997</v>
      </c>
      <c r="M301" s="262">
        <f>L301*(1-M$7)</f>
        <v>14682.797294999997</v>
      </c>
      <c r="N301" s="262">
        <f>M301*(1-N$7)</f>
        <v>13948.657430249996</v>
      </c>
      <c r="O301" s="262">
        <f>I301*$E301</f>
        <v>17765.03</v>
      </c>
      <c r="P301" s="262">
        <f>J301*$E301</f>
        <v>17765.03</v>
      </c>
      <c r="Q301" s="330" t="str" cm="1">
        <f t="array" ref="Q301">IFERROR(_xlfn.IFS(O301&gt;P301,"CAMBIÓ"),"")</f>
        <v/>
      </c>
    </row>
    <row r="302" spans="1:17" x14ac:dyDescent="0.25">
      <c r="A302" s="330">
        <v>295</v>
      </c>
      <c r="B302" s="78" t="s">
        <v>3514</v>
      </c>
      <c r="C302" s="341"/>
      <c r="D302" s="340"/>
      <c r="E302" s="340"/>
      <c r="F302" s="340"/>
      <c r="G302" s="84"/>
      <c r="H302" s="84"/>
      <c r="I302" s="283"/>
      <c r="J302" s="283"/>
      <c r="K302" s="284"/>
      <c r="L302" s="284"/>
      <c r="M302" s="284"/>
      <c r="N302" s="284"/>
      <c r="O302" s="284"/>
      <c r="P302" s="284"/>
      <c r="Q302" s="330" t="str" cm="1">
        <f t="array" ref="Q302">IFERROR(_xlfn.IFS(O302&gt;P302,"CAMBIÓ"),"")</f>
        <v/>
      </c>
    </row>
    <row r="303" spans="1:17" x14ac:dyDescent="0.25">
      <c r="A303" s="330">
        <v>296</v>
      </c>
      <c r="B303" s="47" t="s">
        <v>3515</v>
      </c>
      <c r="C303" s="48"/>
      <c r="D303" s="48"/>
      <c r="E303" s="48"/>
      <c r="F303" s="48"/>
      <c r="G303" s="85"/>
      <c r="H303" s="85"/>
      <c r="I303" s="281"/>
      <c r="J303" s="281"/>
      <c r="K303" s="282"/>
      <c r="L303" s="282"/>
      <c r="M303" s="282"/>
      <c r="N303" s="282"/>
      <c r="O303" s="282"/>
      <c r="P303" s="282"/>
      <c r="Q303" s="330" t="str" cm="1">
        <f t="array" ref="Q303">IFERROR(_xlfn.IFS(O303&gt;P303,"CAMBIÓ"),"")</f>
        <v/>
      </c>
    </row>
    <row r="304" spans="1:17" x14ac:dyDescent="0.25">
      <c r="A304" s="330">
        <v>297</v>
      </c>
      <c r="B304" s="49">
        <v>16303</v>
      </c>
      <c r="C304" s="192" t="s">
        <v>1824</v>
      </c>
      <c r="D304" s="51" t="s">
        <v>3509</v>
      </c>
      <c r="E304" s="51">
        <v>4</v>
      </c>
      <c r="F304" s="51" t="s">
        <v>2646</v>
      </c>
      <c r="G304" s="51" t="str">
        <f>IFERROR(VLOOKUP(C304,BASEINV01,3,FALSE),"SIN INFO")</f>
        <v>SIN INFO</v>
      </c>
      <c r="H304" s="51" t="str">
        <f>IFERROR(VLOOKUP(B304,BASEINV01,3,FALSE),"SIN INFO")</f>
        <v>SIN INFO</v>
      </c>
      <c r="I304" s="54">
        <v>353.79</v>
      </c>
      <c r="J304" s="54">
        <f>IFERROR(VLOOKUP(C304,BASEDESCT02,4,FALSE),I304)</f>
        <v>353.79</v>
      </c>
      <c r="K304" s="239">
        <f>J304*1.16</f>
        <v>410.39639999999997</v>
      </c>
      <c r="L304" s="239">
        <f t="shared" ref="L304:N306" si="132">K304*(1-L$7)</f>
        <v>307.79729999999995</v>
      </c>
      <c r="M304" s="239">
        <f t="shared" si="132"/>
        <v>292.40743499999996</v>
      </c>
      <c r="N304" s="239">
        <f t="shared" si="132"/>
        <v>277.78706324999996</v>
      </c>
      <c r="O304" s="239">
        <f t="shared" ref="O304:P306" si="133">I304*$E304</f>
        <v>1415.16</v>
      </c>
      <c r="P304" s="239">
        <f t="shared" si="133"/>
        <v>1415.16</v>
      </c>
      <c r="Q304" s="330" t="str" cm="1">
        <f t="array" ref="Q304">IFERROR(_xlfn.IFS(O304&gt;P304,"CAMBIÓ"),"")</f>
        <v/>
      </c>
    </row>
    <row r="305" spans="1:17" x14ac:dyDescent="0.25">
      <c r="A305" s="330">
        <v>298</v>
      </c>
      <c r="B305" s="49">
        <v>16604</v>
      </c>
      <c r="C305" s="173" t="s">
        <v>1915</v>
      </c>
      <c r="D305" s="51" t="s">
        <v>3314</v>
      </c>
      <c r="E305" s="51">
        <v>1</v>
      </c>
      <c r="F305" s="51" t="s">
        <v>3449</v>
      </c>
      <c r="G305" s="51">
        <f>IFERROR(VLOOKUP(C305,BASEINV01,3,FALSE),"SIN INFO")</f>
        <v>5</v>
      </c>
      <c r="H305" s="51" t="str">
        <f>IFERROR(VLOOKUP(B305,BASEINV01,3,FALSE),"SIN INFO")</f>
        <v>SIN INFO</v>
      </c>
      <c r="I305" s="54">
        <v>1732.13</v>
      </c>
      <c r="J305" s="54">
        <f>IFERROR(VLOOKUP(C305,BASEDESCT02,4,FALSE),I305)</f>
        <v>1732.13</v>
      </c>
      <c r="K305" s="239">
        <f>J305*1.16</f>
        <v>2009.2708</v>
      </c>
      <c r="L305" s="239">
        <f t="shared" si="132"/>
        <v>1506.9530999999999</v>
      </c>
      <c r="M305" s="239">
        <f t="shared" si="132"/>
        <v>1431.6054449999999</v>
      </c>
      <c r="N305" s="239">
        <f t="shared" si="132"/>
        <v>1360.0251727499999</v>
      </c>
      <c r="O305" s="239">
        <f t="shared" si="133"/>
        <v>1732.13</v>
      </c>
      <c r="P305" s="239">
        <f t="shared" si="133"/>
        <v>1732.13</v>
      </c>
      <c r="Q305" s="330" t="str" cm="1">
        <f t="array" ref="Q305">IFERROR(_xlfn.IFS(O305&gt;P305,"CAMBIÓ"),"")</f>
        <v/>
      </c>
    </row>
    <row r="306" spans="1:17" x14ac:dyDescent="0.25">
      <c r="A306" s="330">
        <v>299</v>
      </c>
      <c r="B306" s="49">
        <v>16705</v>
      </c>
      <c r="C306" s="313" t="s">
        <v>1953</v>
      </c>
      <c r="D306" s="51" t="s">
        <v>3318</v>
      </c>
      <c r="E306" s="51">
        <v>1</v>
      </c>
      <c r="F306" s="51" t="s">
        <v>3450</v>
      </c>
      <c r="G306" s="51" t="str">
        <f>IFERROR(VLOOKUP(C306,BASEINV01,3,FALSE),"SIN INFO")</f>
        <v>SIN INFO</v>
      </c>
      <c r="H306" s="51" t="str">
        <f>IFERROR(VLOOKUP(B306,BASEINV01,3,FALSE),"SIN INFO")</f>
        <v>SIN INFO</v>
      </c>
      <c r="I306" s="54">
        <v>18032.54</v>
      </c>
      <c r="J306" s="54">
        <f>IFERROR(VLOOKUP(C306,BASEDESCT02,4,FALSE),I306)</f>
        <v>18032.54</v>
      </c>
      <c r="K306" s="239">
        <f>J306*1.16</f>
        <v>20917.7464</v>
      </c>
      <c r="L306" s="239">
        <f t="shared" si="132"/>
        <v>15688.309799999999</v>
      </c>
      <c r="M306" s="239">
        <f t="shared" si="132"/>
        <v>14903.894309999998</v>
      </c>
      <c r="N306" s="239">
        <f t="shared" si="132"/>
        <v>14158.699594499998</v>
      </c>
      <c r="O306" s="239">
        <f t="shared" si="133"/>
        <v>18032.54</v>
      </c>
      <c r="P306" s="239">
        <f t="shared" si="133"/>
        <v>18032.54</v>
      </c>
      <c r="Q306" s="330" t="str" cm="1">
        <f t="array" ref="Q306">IFERROR(_xlfn.IFS(O306&gt;P306,"CAMBIÓ"),"")</f>
        <v/>
      </c>
    </row>
    <row r="307" spans="1:17" x14ac:dyDescent="0.25">
      <c r="A307" s="330">
        <v>300</v>
      </c>
      <c r="B307" s="147" t="s">
        <v>3516</v>
      </c>
      <c r="C307" s="193"/>
      <c r="D307" s="194"/>
      <c r="E307" s="194"/>
      <c r="F307" s="194"/>
      <c r="G307" s="229"/>
      <c r="H307" s="229"/>
      <c r="I307" s="314"/>
      <c r="J307" s="314"/>
      <c r="K307" s="315"/>
      <c r="L307" s="315"/>
      <c r="M307" s="315"/>
      <c r="N307" s="315"/>
      <c r="O307" s="315"/>
      <c r="P307" s="315"/>
      <c r="Q307" s="330" t="str" cm="1">
        <f t="array" ref="Q307">IFERROR(_xlfn.IFS(O307&gt;P307,"CAMBIÓ"),"")</f>
        <v/>
      </c>
    </row>
    <row r="308" spans="1:17" x14ac:dyDescent="0.25">
      <c r="A308" s="330">
        <v>301</v>
      </c>
      <c r="B308" s="170">
        <v>421</v>
      </c>
      <c r="C308" s="195" t="s">
        <v>284</v>
      </c>
      <c r="D308" s="51" t="s">
        <v>3509</v>
      </c>
      <c r="E308" s="51">
        <v>4</v>
      </c>
      <c r="F308" s="51" t="s">
        <v>2646</v>
      </c>
      <c r="G308" s="51" t="str">
        <f>IFERROR(VLOOKUP(C308,BASEINV01,3,FALSE),"SIN INFO")</f>
        <v>SIN INFO</v>
      </c>
      <c r="H308" s="51" t="str">
        <f>IFERROR(VLOOKUP(B308,BASEINV01,3,FALSE),"SIN INFO")</f>
        <v>SIN INFO</v>
      </c>
      <c r="I308" s="309">
        <v>241.4</v>
      </c>
      <c r="J308" s="309">
        <f>IFERROR(VLOOKUP(C308,BASEDESCT02,4,FALSE),I308)</f>
        <v>241.4</v>
      </c>
      <c r="K308" s="310">
        <f>J308*1.16</f>
        <v>280.024</v>
      </c>
      <c r="L308" s="310">
        <f t="shared" ref="L308:N310" si="134">K308*(1-L$7)</f>
        <v>210.018</v>
      </c>
      <c r="M308" s="310">
        <f t="shared" si="134"/>
        <v>199.5171</v>
      </c>
      <c r="N308" s="310">
        <f t="shared" si="134"/>
        <v>189.541245</v>
      </c>
      <c r="O308" s="310">
        <f t="shared" ref="O308:P310" si="135">I308*$E308</f>
        <v>965.6</v>
      </c>
      <c r="P308" s="310">
        <f t="shared" si="135"/>
        <v>965.6</v>
      </c>
      <c r="Q308" s="330" t="str" cm="1">
        <f t="array" ref="Q308">IFERROR(_xlfn.IFS(O308&gt;P308,"CAMBIÓ"),"")</f>
        <v/>
      </c>
    </row>
    <row r="309" spans="1:17" x14ac:dyDescent="0.25">
      <c r="A309" s="330">
        <v>302</v>
      </c>
      <c r="B309" s="71">
        <v>419</v>
      </c>
      <c r="C309" s="72" t="s">
        <v>282</v>
      </c>
      <c r="D309" s="73" t="s">
        <v>3314</v>
      </c>
      <c r="E309" s="73">
        <v>1</v>
      </c>
      <c r="F309" s="73" t="s">
        <v>3449</v>
      </c>
      <c r="G309" s="73">
        <f>IFERROR(VLOOKUP(C309,BASEINV01,3,FALSE),"SIN INFO")</f>
        <v>111</v>
      </c>
      <c r="H309" s="73">
        <f>IFERROR(VLOOKUP(B309,BASEINV01,3,FALSE),"SIN INFO")</f>
        <v>-8</v>
      </c>
      <c r="I309" s="58">
        <v>1123.6400000000001</v>
      </c>
      <c r="J309" s="58">
        <f>IFERROR(VLOOKUP(C309,BASEDESCT02,4,FALSE),I309)</f>
        <v>1123.6400000000001</v>
      </c>
      <c r="K309" s="242">
        <f>J309*1.16</f>
        <v>1303.4223999999999</v>
      </c>
      <c r="L309" s="242">
        <f t="shared" si="134"/>
        <v>977.56679999999994</v>
      </c>
      <c r="M309" s="242">
        <f t="shared" si="134"/>
        <v>928.68845999999985</v>
      </c>
      <c r="N309" s="242">
        <f t="shared" si="134"/>
        <v>882.25403699999981</v>
      </c>
      <c r="O309" s="242">
        <f t="shared" si="135"/>
        <v>1123.6400000000001</v>
      </c>
      <c r="P309" s="242">
        <f t="shared" si="135"/>
        <v>1123.6400000000001</v>
      </c>
      <c r="Q309" s="330" t="str" cm="1">
        <f t="array" ref="Q309">IFERROR(_xlfn.IFS(O309&gt;P309,"CAMBIÓ"),"")</f>
        <v/>
      </c>
    </row>
    <row r="310" spans="1:17" x14ac:dyDescent="0.25">
      <c r="A310" s="330">
        <v>303</v>
      </c>
      <c r="B310" s="179">
        <v>417</v>
      </c>
      <c r="C310" s="188" t="s">
        <v>280</v>
      </c>
      <c r="D310" s="189" t="s">
        <v>3318</v>
      </c>
      <c r="E310" s="189">
        <v>1</v>
      </c>
      <c r="F310" s="189" t="s">
        <v>3517</v>
      </c>
      <c r="G310" s="189">
        <f>IFERROR(VLOOKUP(C310,BASEINV01,3,FALSE),"SIN INFO")</f>
        <v>2</v>
      </c>
      <c r="H310" s="189" t="str">
        <f>IFERROR(VLOOKUP(B310,BASEINV01,3,FALSE),"SIN INFO")</f>
        <v>SIN INFO</v>
      </c>
      <c r="I310" s="190">
        <v>11259.49</v>
      </c>
      <c r="J310" s="190">
        <f>IFERROR(VLOOKUP(C310,BASEDESCT02,4,FALSE),I310)</f>
        <v>11259.49</v>
      </c>
      <c r="K310" s="262">
        <f>J310*1.16</f>
        <v>13061.008399999999</v>
      </c>
      <c r="L310" s="262">
        <f t="shared" si="134"/>
        <v>9795.7562999999991</v>
      </c>
      <c r="M310" s="262">
        <f t="shared" si="134"/>
        <v>9305.9684849999994</v>
      </c>
      <c r="N310" s="262">
        <f t="shared" si="134"/>
        <v>8840.6700607499988</v>
      </c>
      <c r="O310" s="262">
        <f t="shared" si="135"/>
        <v>11259.49</v>
      </c>
      <c r="P310" s="262">
        <f t="shared" si="135"/>
        <v>11259.49</v>
      </c>
      <c r="Q310" s="330" t="str" cm="1">
        <f t="array" ref="Q310">IFERROR(_xlfn.IFS(O310&gt;P310,"CAMBIÓ"),"")</f>
        <v/>
      </c>
    </row>
    <row r="311" spans="1:17" x14ac:dyDescent="0.25">
      <c r="A311" s="330">
        <v>304</v>
      </c>
      <c r="B311" s="196" t="s">
        <v>3518</v>
      </c>
      <c r="C311" s="197"/>
      <c r="D311" s="160"/>
      <c r="E311" s="160"/>
      <c r="F311" s="160"/>
      <c r="G311" s="160"/>
      <c r="H311" s="160"/>
      <c r="I311" s="161"/>
      <c r="J311" s="161"/>
      <c r="K311" s="258"/>
      <c r="L311" s="258"/>
      <c r="M311" s="258"/>
      <c r="N311" s="258"/>
      <c r="O311" s="258"/>
      <c r="P311" s="258"/>
      <c r="Q311" s="330" t="str" cm="1">
        <f t="array" ref="Q311">IFERROR(_xlfn.IFS(O311&gt;P311,"CAMBIÓ"),"")</f>
        <v/>
      </c>
    </row>
    <row r="312" spans="1:17" x14ac:dyDescent="0.25">
      <c r="A312" s="330">
        <v>305</v>
      </c>
      <c r="B312" s="153">
        <v>640</v>
      </c>
      <c r="C312" s="169" t="s">
        <v>432</v>
      </c>
      <c r="D312" s="198" t="s">
        <v>3318</v>
      </c>
      <c r="E312" s="198">
        <v>1</v>
      </c>
      <c r="F312" s="198" t="s">
        <v>3517</v>
      </c>
      <c r="G312" s="198">
        <f>IFERROR(VLOOKUP(C312,BASEINV01,3,FALSE),"SIN INFO")</f>
        <v>1</v>
      </c>
      <c r="H312" s="198" t="str">
        <f>IFERROR(VLOOKUP(B312,BASEINV01,3,FALSE),"SIN INFO")</f>
        <v>SIN INFO</v>
      </c>
      <c r="I312" s="199">
        <v>10551.6</v>
      </c>
      <c r="J312" s="199">
        <f>IFERROR(VLOOKUP(C312,BASEDESCT02,4,FALSE),I312)</f>
        <v>10551.6</v>
      </c>
      <c r="K312" s="263">
        <f>J312*1.16</f>
        <v>12239.856</v>
      </c>
      <c r="L312" s="263">
        <f t="shared" ref="L312:N313" si="136">K312*(1-L$7)</f>
        <v>9179.8919999999998</v>
      </c>
      <c r="M312" s="263">
        <f t="shared" si="136"/>
        <v>8720.8973999999998</v>
      </c>
      <c r="N312" s="263">
        <f t="shared" si="136"/>
        <v>8284.8525300000001</v>
      </c>
      <c r="O312" s="263">
        <f>I312*$E312</f>
        <v>10551.6</v>
      </c>
      <c r="P312" s="263">
        <f>J312*$E312</f>
        <v>10551.6</v>
      </c>
      <c r="Q312" s="330" t="str" cm="1">
        <f t="array" ref="Q312">IFERROR(_xlfn.IFS(O312&gt;P312,"CAMBIÓ"),"")</f>
        <v/>
      </c>
    </row>
    <row r="313" spans="1:17" x14ac:dyDescent="0.25">
      <c r="A313" s="330">
        <v>306</v>
      </c>
      <c r="B313" s="200">
        <v>641</v>
      </c>
      <c r="C313" s="201" t="s">
        <v>435</v>
      </c>
      <c r="D313" s="198" t="s">
        <v>3519</v>
      </c>
      <c r="E313" s="198">
        <v>1000</v>
      </c>
      <c r="F313" s="198" t="s">
        <v>3520</v>
      </c>
      <c r="G313" s="198">
        <f>IFERROR(VLOOKUP(C313,BASEINV01,3,FALSE),"SIN INFO")</f>
        <v>0</v>
      </c>
      <c r="H313" s="198" t="str">
        <f>IFERROR(VLOOKUP(B313,BASEINV01,3,FALSE),"SIN INFO")</f>
        <v>SIN INFO</v>
      </c>
      <c r="I313" s="199">
        <v>47.41</v>
      </c>
      <c r="J313" s="199">
        <f>IFERROR(VLOOKUP(C313,BASEDESCT02,4,FALSE),I313)</f>
        <v>47.41</v>
      </c>
      <c r="K313" s="263">
        <f>J313*1.16</f>
        <v>54.995599999999989</v>
      </c>
      <c r="L313" s="263">
        <f t="shared" si="136"/>
        <v>41.24669999999999</v>
      </c>
      <c r="M313" s="263">
        <f t="shared" si="136"/>
        <v>39.184364999999985</v>
      </c>
      <c r="N313" s="263">
        <f t="shared" si="136"/>
        <v>37.225146749999986</v>
      </c>
      <c r="O313" s="263">
        <f>I313*$E313</f>
        <v>47410</v>
      </c>
      <c r="P313" s="263">
        <f>J313*$E313</f>
        <v>47410</v>
      </c>
      <c r="Q313" s="330" t="str" cm="1">
        <f t="array" ref="Q313">IFERROR(_xlfn.IFS(O313&gt;P313,"CAMBIÓ"),"")</f>
        <v/>
      </c>
    </row>
    <row r="314" spans="1:17" x14ac:dyDescent="0.25">
      <c r="A314" s="330">
        <v>307</v>
      </c>
      <c r="B314" s="202" t="s">
        <v>3521</v>
      </c>
      <c r="C314" s="167"/>
      <c r="D314" s="167"/>
      <c r="E314" s="167"/>
      <c r="F314" s="167"/>
      <c r="G314" s="227"/>
      <c r="H314" s="227"/>
      <c r="I314" s="297"/>
      <c r="J314" s="297"/>
      <c r="K314" s="298"/>
      <c r="L314" s="298"/>
      <c r="M314" s="298"/>
      <c r="N314" s="298"/>
      <c r="O314" s="298"/>
      <c r="P314" s="298"/>
      <c r="Q314" s="330" t="str" cm="1">
        <f t="array" ref="Q314">IFERROR(_xlfn.IFS(O314&gt;P314,"CAMBIÓ"),"")</f>
        <v/>
      </c>
    </row>
    <row r="315" spans="1:17" x14ac:dyDescent="0.25">
      <c r="A315" s="330">
        <v>308</v>
      </c>
      <c r="B315" s="47" t="s">
        <v>3522</v>
      </c>
      <c r="C315" s="48"/>
      <c r="D315" s="203"/>
      <c r="E315" s="203"/>
      <c r="F315" s="203"/>
      <c r="G315" s="203"/>
      <c r="H315" s="203"/>
      <c r="I315" s="281"/>
      <c r="J315" s="281"/>
      <c r="K315" s="282"/>
      <c r="L315" s="282"/>
      <c r="M315" s="282"/>
      <c r="N315" s="282"/>
      <c r="O315" s="282"/>
      <c r="P315" s="282"/>
      <c r="Q315" s="330" t="str" cm="1">
        <f t="array" ref="Q315">IFERROR(_xlfn.IFS(O315&gt;P315,"CAMBIÓ"),"")</f>
        <v/>
      </c>
    </row>
    <row r="316" spans="1:17" x14ac:dyDescent="0.25">
      <c r="A316" s="330">
        <v>309</v>
      </c>
      <c r="B316" s="49">
        <v>1818</v>
      </c>
      <c r="C316" s="50" t="s">
        <v>670</v>
      </c>
      <c r="D316" s="51" t="s">
        <v>3523</v>
      </c>
      <c r="E316" s="51">
        <v>24</v>
      </c>
      <c r="F316" s="51" t="s">
        <v>3452</v>
      </c>
      <c r="G316" s="51">
        <f>IFERROR(VLOOKUP(C316,BASEINV01,3,FALSE),"SIN INFO")</f>
        <v>192</v>
      </c>
      <c r="H316" s="51">
        <f>IFERROR(VLOOKUP(B316,BASEINV01,3,FALSE),"SIN INFO")</f>
        <v>-152</v>
      </c>
      <c r="I316" s="54">
        <v>38.61</v>
      </c>
      <c r="J316" s="54">
        <f>IFERROR(VLOOKUP(C316,BASEDESCT02,4,FALSE),I316)</f>
        <v>38.61</v>
      </c>
      <c r="K316" s="239">
        <f>J316*1.16</f>
        <v>44.787599999999998</v>
      </c>
      <c r="L316" s="239">
        <f t="shared" ref="L316:N318" si="137">K316*(1-L$7)</f>
        <v>33.590699999999998</v>
      </c>
      <c r="M316" s="239">
        <f t="shared" si="137"/>
        <v>31.911164999999997</v>
      </c>
      <c r="N316" s="239">
        <f t="shared" si="137"/>
        <v>30.315606749999997</v>
      </c>
      <c r="O316" s="239">
        <f t="shared" ref="O316:P318" si="138">I316*$E316</f>
        <v>926.64</v>
      </c>
      <c r="P316" s="239">
        <f t="shared" si="138"/>
        <v>926.64</v>
      </c>
      <c r="Q316" s="330" t="str" cm="1">
        <f t="array" ref="Q316">IFERROR(_xlfn.IFS(O316&gt;P316,"CAMBIÓ"),"")</f>
        <v/>
      </c>
    </row>
    <row r="317" spans="1:17" x14ac:dyDescent="0.25">
      <c r="A317" s="330">
        <v>310</v>
      </c>
      <c r="B317" s="49">
        <v>1819</v>
      </c>
      <c r="C317" s="50" t="s">
        <v>672</v>
      </c>
      <c r="D317" s="51" t="s">
        <v>3524</v>
      </c>
      <c r="E317" s="51">
        <v>12</v>
      </c>
      <c r="F317" s="51" t="s">
        <v>3452</v>
      </c>
      <c r="G317" s="51">
        <f>IFERROR(VLOOKUP(C317,BASEINV01,3,FALSE),"SIN INFO")</f>
        <v>173</v>
      </c>
      <c r="H317" s="51">
        <f>IFERROR(VLOOKUP(B317,BASEINV01,3,FALSE),"SIN INFO")</f>
        <v>-136</v>
      </c>
      <c r="I317" s="54">
        <v>98.06</v>
      </c>
      <c r="J317" s="54">
        <f>IFERROR(VLOOKUP(C317,BASEDESCT02,4,FALSE),I317)</f>
        <v>98.06</v>
      </c>
      <c r="K317" s="239">
        <f>J317*1.16</f>
        <v>113.7496</v>
      </c>
      <c r="L317" s="239">
        <f t="shared" si="137"/>
        <v>85.312200000000004</v>
      </c>
      <c r="M317" s="239">
        <f t="shared" si="137"/>
        <v>81.046589999999995</v>
      </c>
      <c r="N317" s="239">
        <f t="shared" si="137"/>
        <v>76.994260499999996</v>
      </c>
      <c r="O317" s="239">
        <f t="shared" si="138"/>
        <v>1176.72</v>
      </c>
      <c r="P317" s="239">
        <f t="shared" si="138"/>
        <v>1176.72</v>
      </c>
      <c r="Q317" s="330" t="str" cm="1">
        <f t="array" ref="Q317">IFERROR(_xlfn.IFS(O317&gt;P317,"CAMBIÓ"),"")</f>
        <v/>
      </c>
    </row>
    <row r="318" spans="1:17" x14ac:dyDescent="0.25">
      <c r="A318" s="330">
        <v>311</v>
      </c>
      <c r="B318" s="49">
        <v>410</v>
      </c>
      <c r="C318" s="50" t="s">
        <v>269</v>
      </c>
      <c r="D318" s="51" t="s">
        <v>3318</v>
      </c>
      <c r="E318" s="51">
        <v>1</v>
      </c>
      <c r="F318" s="51" t="s">
        <v>3450</v>
      </c>
      <c r="G318" s="51" t="str">
        <f>IFERROR(VLOOKUP(C318,BASEINV01,3,FALSE),"SIN INFO")</f>
        <v>SIN INFO</v>
      </c>
      <c r="H318" s="51" t="str">
        <f>IFERROR(VLOOKUP(B318,BASEINV01,3,FALSE),"SIN INFO")</f>
        <v>SIN INFO</v>
      </c>
      <c r="I318" s="54">
        <v>18951.82</v>
      </c>
      <c r="J318" s="54">
        <f>IFERROR(VLOOKUP(C318,BASEDESCT02,4,FALSE),I318)</f>
        <v>18951.82</v>
      </c>
      <c r="K318" s="239">
        <f>J318*1.16</f>
        <v>21984.111199999999</v>
      </c>
      <c r="L318" s="239">
        <f t="shared" si="137"/>
        <v>16488.0834</v>
      </c>
      <c r="M318" s="239">
        <f t="shared" si="137"/>
        <v>15663.679229999998</v>
      </c>
      <c r="N318" s="239">
        <f t="shared" si="137"/>
        <v>14880.495268499997</v>
      </c>
      <c r="O318" s="239">
        <f t="shared" si="138"/>
        <v>18951.82</v>
      </c>
      <c r="P318" s="239">
        <f t="shared" si="138"/>
        <v>18951.82</v>
      </c>
      <c r="Q318" s="330" t="str" cm="1">
        <f t="array" ref="Q318">IFERROR(_xlfn.IFS(O318&gt;P318,"CAMBIÓ"),"")</f>
        <v/>
      </c>
    </row>
    <row r="319" spans="1:17" x14ac:dyDescent="0.25">
      <c r="A319" s="330">
        <v>312</v>
      </c>
      <c r="B319" s="47" t="s">
        <v>3525</v>
      </c>
      <c r="C319" s="48"/>
      <c r="D319" s="203"/>
      <c r="E319" s="203"/>
      <c r="F319" s="203"/>
      <c r="G319" s="203"/>
      <c r="H319" s="203"/>
      <c r="I319" s="281"/>
      <c r="J319" s="281"/>
      <c r="K319" s="282"/>
      <c r="L319" s="282"/>
      <c r="M319" s="282"/>
      <c r="N319" s="282"/>
      <c r="O319" s="282"/>
      <c r="P319" s="282"/>
      <c r="Q319" s="330" t="str" cm="1">
        <f t="array" ref="Q319">IFERROR(_xlfn.IFS(O319&gt;P319,"CAMBIÓ"),"")</f>
        <v/>
      </c>
    </row>
    <row r="320" spans="1:17" x14ac:dyDescent="0.25">
      <c r="A320" s="330">
        <v>313</v>
      </c>
      <c r="B320" s="49">
        <v>1273</v>
      </c>
      <c r="C320" s="50" t="s">
        <v>634</v>
      </c>
      <c r="D320" s="51" t="s">
        <v>3523</v>
      </c>
      <c r="E320" s="51">
        <v>24</v>
      </c>
      <c r="F320" s="51" t="s">
        <v>3452</v>
      </c>
      <c r="G320" s="51">
        <f>IFERROR(VLOOKUP(C320,BASEINV01,3,FALSE),"SIN INFO")</f>
        <v>42</v>
      </c>
      <c r="H320" s="51">
        <f>IFERROR(VLOOKUP(B320,BASEINV01,3,FALSE),"SIN INFO")</f>
        <v>9</v>
      </c>
      <c r="I320" s="54">
        <v>47.21</v>
      </c>
      <c r="J320" s="54">
        <f>IFERROR(VLOOKUP(C320,BASEDESCT02,4,FALSE),I320)</f>
        <v>47.21</v>
      </c>
      <c r="K320" s="239">
        <f>J320*1.16</f>
        <v>54.763599999999997</v>
      </c>
      <c r="L320" s="239">
        <f t="shared" ref="L320:N321" si="139">K320*(1-L$7)</f>
        <v>41.072699999999998</v>
      </c>
      <c r="M320" s="239">
        <f t="shared" si="139"/>
        <v>39.019064999999998</v>
      </c>
      <c r="N320" s="239">
        <f t="shared" si="139"/>
        <v>37.068111749999993</v>
      </c>
      <c r="O320" s="239">
        <f>I320*$E320</f>
        <v>1133.04</v>
      </c>
      <c r="P320" s="239">
        <f>J320*$E320</f>
        <v>1133.04</v>
      </c>
      <c r="Q320" s="330" t="str" cm="1">
        <f t="array" ref="Q320">IFERROR(_xlfn.IFS(O320&gt;P320,"CAMBIÓ"),"")</f>
        <v/>
      </c>
    </row>
    <row r="321" spans="1:17" x14ac:dyDescent="0.25">
      <c r="A321" s="330">
        <v>314</v>
      </c>
      <c r="B321" s="49">
        <v>1274</v>
      </c>
      <c r="C321" s="50" t="s">
        <v>637</v>
      </c>
      <c r="D321" s="51" t="s">
        <v>3526</v>
      </c>
      <c r="E321" s="51">
        <v>12</v>
      </c>
      <c r="F321" s="51" t="s">
        <v>3452</v>
      </c>
      <c r="G321" s="51">
        <f>IFERROR(VLOOKUP(C321,BASEINV01,3,FALSE),"SIN INFO")</f>
        <v>62</v>
      </c>
      <c r="H321" s="51">
        <f>IFERROR(VLOOKUP(B321,BASEINV01,3,FALSE),"SIN INFO")</f>
        <v>-85</v>
      </c>
      <c r="I321" s="54">
        <v>120.2</v>
      </c>
      <c r="J321" s="54">
        <f>IFERROR(VLOOKUP(C321,BASEDESCT02,4,FALSE),I321)</f>
        <v>120.2</v>
      </c>
      <c r="K321" s="239">
        <f>J321*1.16</f>
        <v>139.43199999999999</v>
      </c>
      <c r="L321" s="239">
        <f t="shared" si="139"/>
        <v>104.57399999999998</v>
      </c>
      <c r="M321" s="239">
        <f t="shared" si="139"/>
        <v>99.34529999999998</v>
      </c>
      <c r="N321" s="239">
        <f t="shared" si="139"/>
        <v>94.378034999999983</v>
      </c>
      <c r="O321" s="239">
        <f>I321*$E321</f>
        <v>1442.4</v>
      </c>
      <c r="P321" s="239">
        <f>J321*$E321</f>
        <v>1442.4</v>
      </c>
      <c r="Q321" s="330" t="str" cm="1">
        <f t="array" ref="Q321">IFERROR(_xlfn.IFS(O321&gt;P321,"CAMBIÓ"),"")</f>
        <v/>
      </c>
    </row>
    <row r="322" spans="1:17" x14ac:dyDescent="0.25">
      <c r="A322" s="330">
        <v>315</v>
      </c>
      <c r="B322" s="202" t="s">
        <v>3527</v>
      </c>
      <c r="C322" s="167"/>
      <c r="D322" s="167"/>
      <c r="E322" s="167"/>
      <c r="F322" s="167"/>
      <c r="G322" s="227"/>
      <c r="H322" s="227"/>
      <c r="I322" s="297"/>
      <c r="J322" s="297"/>
      <c r="K322" s="298"/>
      <c r="L322" s="298"/>
      <c r="M322" s="298"/>
      <c r="N322" s="298"/>
      <c r="O322" s="298"/>
      <c r="P322" s="298"/>
      <c r="Q322" s="330" t="str" cm="1">
        <f t="array" ref="Q322">IFERROR(_xlfn.IFS(O322&gt;P322,"CAMBIÓ"),"")</f>
        <v/>
      </c>
    </row>
    <row r="323" spans="1:17" x14ac:dyDescent="0.25">
      <c r="A323" s="330">
        <v>316</v>
      </c>
      <c r="B323" s="49">
        <v>17</v>
      </c>
      <c r="C323" s="50" t="s">
        <v>22</v>
      </c>
      <c r="D323" s="51" t="s">
        <v>3311</v>
      </c>
      <c r="E323" s="51">
        <v>16</v>
      </c>
      <c r="F323" s="51" t="s">
        <v>3528</v>
      </c>
      <c r="G323" s="51">
        <f>IFERROR(VLOOKUP(C323,BASEINV01,3,FALSE),"SIN INFO")</f>
        <v>76</v>
      </c>
      <c r="H323" s="51">
        <f>IFERROR(VLOOKUP(B323,BASEINV01,3,FALSE),"SIN INFO")</f>
        <v>-105</v>
      </c>
      <c r="I323" s="54">
        <v>43.26</v>
      </c>
      <c r="J323" s="54">
        <f>IFERROR(VLOOKUP(C323,BASEDESCT02,4,FALSE),I323)</f>
        <v>43.26</v>
      </c>
      <c r="K323" s="239">
        <f>J323*1.16</f>
        <v>50.181599999999996</v>
      </c>
      <c r="L323" s="239">
        <f t="shared" ref="L323:N327" si="140">K323*(1-L$7)</f>
        <v>37.636199999999995</v>
      </c>
      <c r="M323" s="239">
        <f t="shared" si="140"/>
        <v>35.754389999999994</v>
      </c>
      <c r="N323" s="239">
        <f t="shared" si="140"/>
        <v>33.966670499999992</v>
      </c>
      <c r="O323" s="239">
        <f t="shared" ref="O323:P327" si="141">I323*$E323</f>
        <v>692.16</v>
      </c>
      <c r="P323" s="239">
        <f t="shared" si="141"/>
        <v>692.16</v>
      </c>
      <c r="Q323" s="330" t="str" cm="1">
        <f t="array" ref="Q323">IFERROR(_xlfn.IFS(O323&gt;P323,"CAMBIÓ"),"")</f>
        <v/>
      </c>
    </row>
    <row r="324" spans="1:17" x14ac:dyDescent="0.25">
      <c r="A324" s="330">
        <v>317</v>
      </c>
      <c r="B324" s="49">
        <v>673</v>
      </c>
      <c r="C324" s="50" t="s">
        <v>452</v>
      </c>
      <c r="D324" s="51" t="s">
        <v>3523</v>
      </c>
      <c r="E324" s="51">
        <v>24</v>
      </c>
      <c r="F324" s="51" t="s">
        <v>3529</v>
      </c>
      <c r="G324" s="51">
        <f>IFERROR(VLOOKUP(C324,BASEINV01,3,FALSE),"SIN INFO")</f>
        <v>97</v>
      </c>
      <c r="H324" s="51">
        <f>IFERROR(VLOOKUP(B324,BASEINV01,3,FALSE),"SIN INFO")</f>
        <v>-17</v>
      </c>
      <c r="I324" s="54">
        <v>42.47</v>
      </c>
      <c r="J324" s="54">
        <f>IFERROR(VLOOKUP(C324,BASEDESCT02,4,FALSE),I324)</f>
        <v>42.47</v>
      </c>
      <c r="K324" s="239">
        <f>J324*1.16</f>
        <v>49.265199999999993</v>
      </c>
      <c r="L324" s="239">
        <f t="shared" si="140"/>
        <v>36.948899999999995</v>
      </c>
      <c r="M324" s="239">
        <f t="shared" si="140"/>
        <v>35.101454999999994</v>
      </c>
      <c r="N324" s="239">
        <f t="shared" si="140"/>
        <v>33.346382249999991</v>
      </c>
      <c r="O324" s="239">
        <f t="shared" si="141"/>
        <v>1019.28</v>
      </c>
      <c r="P324" s="239">
        <f t="shared" si="141"/>
        <v>1019.28</v>
      </c>
      <c r="Q324" s="330" t="str" cm="1">
        <f t="array" ref="Q324">IFERROR(_xlfn.IFS(O324&gt;P324,"CAMBIÓ"),"")</f>
        <v/>
      </c>
    </row>
    <row r="325" spans="1:17" ht="15.75" thickBot="1" x14ac:dyDescent="0.3">
      <c r="A325" s="330">
        <v>318</v>
      </c>
      <c r="B325" s="204">
        <v>16161</v>
      </c>
      <c r="C325" s="205" t="s">
        <v>1795</v>
      </c>
      <c r="D325" s="206" t="s">
        <v>3314</v>
      </c>
      <c r="E325" s="206">
        <v>1</v>
      </c>
      <c r="F325" s="206" t="s">
        <v>3530</v>
      </c>
      <c r="G325" s="206">
        <f>IFERROR(VLOOKUP(C325,BASEINV01,3,FALSE),"SIN INFO")</f>
        <v>23</v>
      </c>
      <c r="H325" s="206">
        <f>IFERROR(VLOOKUP(B325,BASEINV01,3,FALSE),"SIN INFO")</f>
        <v>-27</v>
      </c>
      <c r="I325" s="207">
        <v>817.17</v>
      </c>
      <c r="J325" s="207">
        <f>IFERROR(VLOOKUP(C325,BASEDESCT02,4,FALSE),I325)</f>
        <v>817.17</v>
      </c>
      <c r="K325" s="264">
        <f>J325*1.16</f>
        <v>947.91719999999987</v>
      </c>
      <c r="L325" s="264">
        <f t="shared" si="140"/>
        <v>710.9378999999999</v>
      </c>
      <c r="M325" s="264">
        <f t="shared" si="140"/>
        <v>675.39100499999984</v>
      </c>
      <c r="N325" s="264">
        <f t="shared" si="140"/>
        <v>641.62145474999977</v>
      </c>
      <c r="O325" s="264">
        <f t="shared" si="141"/>
        <v>817.17</v>
      </c>
      <c r="P325" s="264">
        <f t="shared" si="141"/>
        <v>817.17</v>
      </c>
      <c r="Q325" s="330" t="str" cm="1">
        <f t="array" ref="Q325">IFERROR(_xlfn.IFS(O325&gt;P325,"CAMBIÓ"),"")</f>
        <v/>
      </c>
    </row>
    <row r="326" spans="1:17" x14ac:dyDescent="0.25">
      <c r="A326" s="330">
        <v>319</v>
      </c>
      <c r="B326" s="208">
        <v>16162</v>
      </c>
      <c r="C326" s="209" t="s">
        <v>1797</v>
      </c>
      <c r="D326" s="198" t="s">
        <v>3318</v>
      </c>
      <c r="E326" s="198">
        <v>1</v>
      </c>
      <c r="F326" s="198" t="s">
        <v>3531</v>
      </c>
      <c r="G326" s="198" t="str">
        <f>IFERROR(VLOOKUP(C326,BASEINV01,3,FALSE),"SIN INFO")</f>
        <v>SIN INFO</v>
      </c>
      <c r="H326" s="198" t="str">
        <f>IFERROR(VLOOKUP(B326,BASEINV01,3,FALSE),"SIN INFO")</f>
        <v>SIN INFO</v>
      </c>
      <c r="I326" s="210">
        <v>8707.76</v>
      </c>
      <c r="J326" s="210">
        <f>IFERROR(VLOOKUP(C326,BASEDESCT02,4,FALSE),I326)</f>
        <v>8707.76</v>
      </c>
      <c r="K326" s="265">
        <f>J326*1.16</f>
        <v>10101.0016</v>
      </c>
      <c r="L326" s="265">
        <f t="shared" si="140"/>
        <v>7575.7511999999997</v>
      </c>
      <c r="M326" s="265">
        <f t="shared" si="140"/>
        <v>7196.963639999999</v>
      </c>
      <c r="N326" s="265">
        <f t="shared" si="140"/>
        <v>6837.1154579999984</v>
      </c>
      <c r="O326" s="265">
        <f t="shared" si="141"/>
        <v>8707.76</v>
      </c>
      <c r="P326" s="265">
        <f t="shared" si="141"/>
        <v>8707.76</v>
      </c>
      <c r="Q326" s="330" t="str" cm="1">
        <f t="array" ref="Q326">IFERROR(_xlfn.IFS(O326&gt;P326,"CAMBIÓ"),"")</f>
        <v/>
      </c>
    </row>
    <row r="327" spans="1:17" ht="15.75" thickBot="1" x14ac:dyDescent="0.3">
      <c r="A327" s="330">
        <v>320</v>
      </c>
      <c r="B327" s="211">
        <v>16160</v>
      </c>
      <c r="C327" s="212" t="s">
        <v>1793</v>
      </c>
      <c r="D327" s="213" t="s">
        <v>3532</v>
      </c>
      <c r="E327" s="213">
        <v>1000</v>
      </c>
      <c r="F327" s="213" t="s">
        <v>3533</v>
      </c>
      <c r="G327" s="213" t="str">
        <f>IFERROR(VLOOKUP(C327,BASEINV01,3,FALSE),"SIN INFO")</f>
        <v>SIN INFO</v>
      </c>
      <c r="H327" s="213" t="str">
        <f>IFERROR(VLOOKUP(B327,BASEINV01,3,FALSE),"SIN INFO")</f>
        <v>SIN INFO</v>
      </c>
      <c r="I327" s="214">
        <v>37.67</v>
      </c>
      <c r="J327" s="214">
        <f>IFERROR(VLOOKUP(C327,BASEDESCT02,4,FALSE),I327)</f>
        <v>37.67</v>
      </c>
      <c r="K327" s="266">
        <f>J327*1.16</f>
        <v>43.697200000000002</v>
      </c>
      <c r="L327" s="266">
        <f t="shared" si="140"/>
        <v>32.7729</v>
      </c>
      <c r="M327" s="266">
        <f t="shared" si="140"/>
        <v>31.134255</v>
      </c>
      <c r="N327" s="266">
        <f t="shared" si="140"/>
        <v>29.577542249999997</v>
      </c>
      <c r="O327" s="266">
        <f t="shared" si="141"/>
        <v>37670</v>
      </c>
      <c r="P327" s="266">
        <f t="shared" si="141"/>
        <v>37670</v>
      </c>
      <c r="Q327" s="330" t="str" cm="1">
        <f t="array" ref="Q327">IFERROR(_xlfn.IFS(O327&gt;P327,"CAMBIÓ"),"")</f>
        <v/>
      </c>
    </row>
    <row r="328" spans="1:17" x14ac:dyDescent="0.25">
      <c r="A328" s="330">
        <v>321</v>
      </c>
      <c r="B328" s="215" t="s">
        <v>3514</v>
      </c>
      <c r="C328" s="216"/>
      <c r="D328" s="217"/>
      <c r="E328" s="217"/>
      <c r="F328" s="217"/>
      <c r="G328" s="230"/>
      <c r="H328" s="230"/>
      <c r="I328" s="316"/>
      <c r="J328" s="316"/>
      <c r="K328" s="317"/>
      <c r="L328" s="317"/>
      <c r="M328" s="317"/>
      <c r="N328" s="317"/>
      <c r="O328" s="317"/>
      <c r="P328" s="317"/>
      <c r="Q328" s="330" t="str" cm="1">
        <f t="array" ref="Q328">IFERROR(_xlfn.IFS(O328&gt;P328,"CAMBIÓ"),"")</f>
        <v/>
      </c>
    </row>
    <row r="329" spans="1:17" x14ac:dyDescent="0.25">
      <c r="A329" s="330">
        <v>322</v>
      </c>
      <c r="B329" s="47" t="s">
        <v>3534</v>
      </c>
      <c r="C329" s="48"/>
      <c r="D329" s="48"/>
      <c r="E329" s="48"/>
      <c r="F329" s="48"/>
      <c r="G329" s="85"/>
      <c r="H329" s="85"/>
      <c r="I329" s="303"/>
      <c r="J329" s="303"/>
      <c r="K329" s="304"/>
      <c r="L329" s="304"/>
      <c r="M329" s="304"/>
      <c r="N329" s="304"/>
      <c r="O329" s="304"/>
      <c r="P329" s="304"/>
      <c r="Q329" s="330" t="str" cm="1">
        <f t="array" ref="Q329">IFERROR(_xlfn.IFS(O329&gt;P329,"CAMBIÓ"),"")</f>
        <v/>
      </c>
    </row>
    <row r="330" spans="1:17" x14ac:dyDescent="0.25">
      <c r="A330" s="330">
        <v>323</v>
      </c>
      <c r="B330" s="49">
        <v>409</v>
      </c>
      <c r="C330" s="50" t="s">
        <v>266</v>
      </c>
      <c r="D330" s="51" t="s">
        <v>3314</v>
      </c>
      <c r="E330" s="51">
        <v>1</v>
      </c>
      <c r="F330" s="51" t="s">
        <v>3449</v>
      </c>
      <c r="G330" s="51" t="str">
        <f>IFERROR(VLOOKUP(C330,BASEINV01,3,FALSE),"SIN INFO")</f>
        <v>SIN INFO</v>
      </c>
      <c r="H330" s="51" t="str">
        <f>IFERROR(VLOOKUP(B330,BASEINV01,3,FALSE),"SIN INFO")</f>
        <v>SIN INFO</v>
      </c>
      <c r="I330" s="54">
        <v>3134.64</v>
      </c>
      <c r="J330" s="54">
        <f>IFERROR(VLOOKUP(C330,BASEDESCT02,4,FALSE),I330)</f>
        <v>3134.64</v>
      </c>
      <c r="K330" s="239">
        <f>J330*1.16</f>
        <v>3636.1823999999997</v>
      </c>
      <c r="L330" s="239">
        <f t="shared" ref="L330:N331" si="142">K330*(1-L$7)</f>
        <v>2727.1367999999998</v>
      </c>
      <c r="M330" s="239">
        <f t="shared" si="142"/>
        <v>2590.7799599999998</v>
      </c>
      <c r="N330" s="239">
        <f t="shared" si="142"/>
        <v>2461.2409619999999</v>
      </c>
      <c r="O330" s="239">
        <f>I330*$E330</f>
        <v>3134.64</v>
      </c>
      <c r="P330" s="239">
        <f>J330*$E330</f>
        <v>3134.64</v>
      </c>
      <c r="Q330" s="330" t="str" cm="1">
        <f t="array" ref="Q330">IFERROR(_xlfn.IFS(O330&gt;P330,"CAMBIÓ"),"")</f>
        <v/>
      </c>
    </row>
    <row r="331" spans="1:17" x14ac:dyDescent="0.25">
      <c r="A331" s="330">
        <v>324</v>
      </c>
      <c r="B331" s="164">
        <v>431</v>
      </c>
      <c r="C331" s="169" t="s">
        <v>296</v>
      </c>
      <c r="D331" s="166" t="s">
        <v>3318</v>
      </c>
      <c r="E331" s="166">
        <v>1</v>
      </c>
      <c r="F331" s="166" t="s">
        <v>3450</v>
      </c>
      <c r="G331" s="166" t="str">
        <f>IFERROR(VLOOKUP(C331,BASEINV01,3,FALSE),"SIN INFO")</f>
        <v>SIN INFO</v>
      </c>
      <c r="H331" s="166">
        <f>IFERROR(VLOOKUP(B331,BASEINV01,3,FALSE),"SIN INFO")</f>
        <v>-1</v>
      </c>
      <c r="I331" s="163">
        <v>32743.94</v>
      </c>
      <c r="J331" s="163">
        <f>IFERROR(VLOOKUP(C331,BASEDESCT02,4,FALSE),I331)</f>
        <v>32743.94</v>
      </c>
      <c r="K331" s="259">
        <f>J331*1.16</f>
        <v>37982.970399999998</v>
      </c>
      <c r="L331" s="259">
        <f t="shared" si="142"/>
        <v>28487.227800000001</v>
      </c>
      <c r="M331" s="259">
        <f t="shared" si="142"/>
        <v>27062.866409999999</v>
      </c>
      <c r="N331" s="259">
        <f t="shared" si="142"/>
        <v>25709.723089499999</v>
      </c>
      <c r="O331" s="259">
        <f>I331*$E331</f>
        <v>32743.94</v>
      </c>
      <c r="P331" s="259">
        <f>J331*$E331</f>
        <v>32743.94</v>
      </c>
      <c r="Q331" s="330" t="str" cm="1">
        <f t="array" ref="Q331">IFERROR(_xlfn.IFS(O331&gt;P331,"CAMBIÓ"),"")</f>
        <v/>
      </c>
    </row>
    <row r="332" spans="1:17" x14ac:dyDescent="0.25">
      <c r="A332" s="330">
        <v>325</v>
      </c>
      <c r="B332" s="81" t="s">
        <v>3535</v>
      </c>
      <c r="C332" s="343"/>
      <c r="D332" s="342"/>
      <c r="E332" s="342"/>
      <c r="F332" s="342"/>
      <c r="G332" s="350"/>
      <c r="H332" s="350"/>
      <c r="I332" s="297"/>
      <c r="J332" s="297"/>
      <c r="K332" s="298"/>
      <c r="L332" s="298"/>
      <c r="M332" s="298"/>
      <c r="N332" s="298"/>
      <c r="O332" s="298"/>
      <c r="P332" s="298"/>
      <c r="Q332" s="330" t="str" cm="1">
        <f t="array" ref="Q332">IFERROR(_xlfn.IFS(O332&gt;P332,"CAMBIÓ"),"")</f>
        <v/>
      </c>
    </row>
    <row r="333" spans="1:17" x14ac:dyDescent="0.25">
      <c r="A333" s="330">
        <v>326</v>
      </c>
      <c r="B333" s="47" t="s">
        <v>3536</v>
      </c>
      <c r="C333" s="48"/>
      <c r="D333" s="203"/>
      <c r="E333" s="203"/>
      <c r="F333" s="203"/>
      <c r="G333" s="203"/>
      <c r="H333" s="203"/>
      <c r="I333" s="281"/>
      <c r="J333" s="281"/>
      <c r="K333" s="282"/>
      <c r="L333" s="282"/>
      <c r="M333" s="282"/>
      <c r="N333" s="282"/>
      <c r="O333" s="282"/>
      <c r="P333" s="282"/>
      <c r="Q333" s="330" t="str" cm="1">
        <f t="array" ref="Q333">IFERROR(_xlfn.IFS(O333&gt;P333,"CAMBIÓ"),"")</f>
        <v/>
      </c>
    </row>
    <row r="334" spans="1:17" x14ac:dyDescent="0.25">
      <c r="A334" s="330">
        <v>327</v>
      </c>
      <c r="B334" s="153">
        <v>16406</v>
      </c>
      <c r="C334" s="154" t="s">
        <v>1869</v>
      </c>
      <c r="D334" s="162" t="s">
        <v>3537</v>
      </c>
      <c r="E334" s="162">
        <v>6</v>
      </c>
      <c r="F334" s="162" t="s">
        <v>3538</v>
      </c>
      <c r="G334" s="162" t="str">
        <f>IFERROR(VLOOKUP(C334,BASEINV01,3,FALSE),"SIN INFO")</f>
        <v>SIN INFO</v>
      </c>
      <c r="H334" s="162">
        <f>IFERROR(VLOOKUP(B334,BASEINV01,3,FALSE),"SIN INFO")</f>
        <v>0</v>
      </c>
      <c r="I334" s="218">
        <v>52.86</v>
      </c>
      <c r="J334" s="218">
        <f>IFERROR(VLOOKUP(C334,BASEDESCT02,4,FALSE),I334)</f>
        <v>52.86</v>
      </c>
      <c r="K334" s="232">
        <f>J334*1.16</f>
        <v>61.317599999999992</v>
      </c>
      <c r="L334" s="232">
        <f t="shared" ref="L334:N335" si="143">K334*(1-L$7)</f>
        <v>45.988199999999992</v>
      </c>
      <c r="M334" s="232">
        <f t="shared" si="143"/>
        <v>43.68878999999999</v>
      </c>
      <c r="N334" s="232">
        <f t="shared" si="143"/>
        <v>41.504350499999987</v>
      </c>
      <c r="O334" s="232">
        <f>I334*$E334</f>
        <v>317.15999999999997</v>
      </c>
      <c r="P334" s="232">
        <f>J334*$E334</f>
        <v>317.15999999999997</v>
      </c>
      <c r="Q334" s="330" t="str" cm="1">
        <f t="array" ref="Q334">IFERROR(_xlfn.IFS(O334&gt;P334,"CAMBIÓ"),"")</f>
        <v/>
      </c>
    </row>
    <row r="335" spans="1:17" x14ac:dyDescent="0.25">
      <c r="A335" s="330">
        <v>328</v>
      </c>
      <c r="B335" s="153">
        <v>16408</v>
      </c>
      <c r="C335" s="154" t="s">
        <v>1873</v>
      </c>
      <c r="D335" s="162" t="s">
        <v>3539</v>
      </c>
      <c r="E335" s="162">
        <v>1</v>
      </c>
      <c r="F335" s="162" t="s">
        <v>2654</v>
      </c>
      <c r="G335" s="162">
        <f>IFERROR(VLOOKUP(C335,BASEINV01,3,FALSE),"SIN INFO")</f>
        <v>4</v>
      </c>
      <c r="H335" s="162">
        <f>IFERROR(VLOOKUP(B335,BASEINV01,3,FALSE),"SIN INFO")</f>
        <v>-2</v>
      </c>
      <c r="I335" s="218">
        <v>1307.95</v>
      </c>
      <c r="J335" s="218">
        <f>IFERROR(VLOOKUP(C335,BASEDESCT02,4,FALSE),I335)</f>
        <v>1307.95</v>
      </c>
      <c r="K335" s="232">
        <f>J335*1.16</f>
        <v>1517.222</v>
      </c>
      <c r="L335" s="232">
        <f t="shared" si="143"/>
        <v>1137.9165</v>
      </c>
      <c r="M335" s="232">
        <f t="shared" si="143"/>
        <v>1081.020675</v>
      </c>
      <c r="N335" s="232">
        <f t="shared" si="143"/>
        <v>1026.96964125</v>
      </c>
      <c r="O335" s="232">
        <f>I335*$E335</f>
        <v>1307.95</v>
      </c>
      <c r="P335" s="232">
        <f>J335*$E335</f>
        <v>1307.95</v>
      </c>
      <c r="Q335" s="330" t="str" cm="1">
        <f t="array" ref="Q335">IFERROR(_xlfn.IFS(O335&gt;P335,"CAMBIÓ"),"")</f>
        <v/>
      </c>
    </row>
    <row r="336" spans="1:17" x14ac:dyDescent="0.25">
      <c r="A336" s="330">
        <v>329</v>
      </c>
      <c r="B336" s="47" t="s">
        <v>3540</v>
      </c>
      <c r="C336" s="48"/>
      <c r="D336" s="203"/>
      <c r="E336" s="203"/>
      <c r="F336" s="203"/>
      <c r="G336" s="203"/>
      <c r="H336" s="203"/>
      <c r="I336" s="281"/>
      <c r="J336" s="281"/>
      <c r="K336" s="282"/>
      <c r="L336" s="282"/>
      <c r="M336" s="282"/>
      <c r="N336" s="282"/>
      <c r="O336" s="282"/>
      <c r="P336" s="282"/>
      <c r="Q336" s="330" t="str" cm="1">
        <f t="array" ref="Q336">IFERROR(_xlfn.IFS(O336&gt;P336,"CAMBIÓ"),"")</f>
        <v/>
      </c>
    </row>
    <row r="337" spans="1:17" x14ac:dyDescent="0.25">
      <c r="A337" s="330">
        <v>330</v>
      </c>
      <c r="B337" s="49">
        <v>16501</v>
      </c>
      <c r="C337" s="50" t="s">
        <v>1901</v>
      </c>
      <c r="D337" s="51" t="s">
        <v>3541</v>
      </c>
      <c r="E337" s="51">
        <v>15</v>
      </c>
      <c r="F337" s="51" t="s">
        <v>3542</v>
      </c>
      <c r="G337" s="51">
        <f>IFERROR(VLOOKUP(C337,BASEINV01,3,FALSE),"SIN INFO")</f>
        <v>9</v>
      </c>
      <c r="H337" s="51">
        <f>IFERROR(VLOOKUP(B337,BASEINV01,3,FALSE),"SIN INFO")</f>
        <v>-6</v>
      </c>
      <c r="I337" s="54">
        <v>48.49</v>
      </c>
      <c r="J337" s="54">
        <f>IFERROR(VLOOKUP(C337,BASEDESCT02,4,FALSE),I337)</f>
        <v>48.49</v>
      </c>
      <c r="K337" s="239">
        <f>J337*1.16</f>
        <v>56.248399999999997</v>
      </c>
      <c r="L337" s="239">
        <f t="shared" ref="L337:N339" si="144">K337*(1-L$7)</f>
        <v>42.186299999999996</v>
      </c>
      <c r="M337" s="239">
        <f t="shared" si="144"/>
        <v>40.076984999999993</v>
      </c>
      <c r="N337" s="239">
        <f t="shared" si="144"/>
        <v>38.073135749999992</v>
      </c>
      <c r="O337" s="239">
        <f t="shared" ref="O337:P339" si="145">I337*$E337</f>
        <v>727.35</v>
      </c>
      <c r="P337" s="239">
        <f t="shared" si="145"/>
        <v>727.35</v>
      </c>
      <c r="Q337" s="330" t="str" cm="1">
        <f t="array" ref="Q337">IFERROR(_xlfn.IFS(O337&gt;P337,"CAMBIÓ"),"")</f>
        <v/>
      </c>
    </row>
    <row r="338" spans="1:17" x14ac:dyDescent="0.25">
      <c r="A338" s="330">
        <v>331</v>
      </c>
      <c r="B338" s="49">
        <v>16410</v>
      </c>
      <c r="C338" s="50" t="s">
        <v>1877</v>
      </c>
      <c r="D338" s="51" t="s">
        <v>3539</v>
      </c>
      <c r="E338" s="51">
        <v>1</v>
      </c>
      <c r="F338" s="51" t="s">
        <v>2654</v>
      </c>
      <c r="G338" s="51">
        <f>IFERROR(VLOOKUP(C338,BASEINV01,3,FALSE),"SIN INFO")</f>
        <v>1</v>
      </c>
      <c r="H338" s="51" t="str">
        <f>IFERROR(VLOOKUP(B338,BASEINV01,3,FALSE),"SIN INFO")</f>
        <v>SIN INFO</v>
      </c>
      <c r="I338" s="54">
        <v>1049.8</v>
      </c>
      <c r="J338" s="54">
        <f>IFERROR(VLOOKUP(C338,BASEDESCT02,4,FALSE),I338)</f>
        <v>1049.8</v>
      </c>
      <c r="K338" s="239">
        <f>J338*1.16</f>
        <v>1217.7679999999998</v>
      </c>
      <c r="L338" s="239">
        <f t="shared" si="144"/>
        <v>913.32599999999979</v>
      </c>
      <c r="M338" s="239">
        <f t="shared" si="144"/>
        <v>867.65969999999982</v>
      </c>
      <c r="N338" s="239">
        <f t="shared" si="144"/>
        <v>824.27671499999974</v>
      </c>
      <c r="O338" s="239">
        <f t="shared" si="145"/>
        <v>1049.8</v>
      </c>
      <c r="P338" s="239">
        <f t="shared" si="145"/>
        <v>1049.8</v>
      </c>
      <c r="Q338" s="330" t="str" cm="1">
        <f t="array" ref="Q338">IFERROR(_xlfn.IFS(O338&gt;P338,"CAMBIÓ"),"")</f>
        <v/>
      </c>
    </row>
    <row r="339" spans="1:17" x14ac:dyDescent="0.25">
      <c r="A339" s="330">
        <v>332</v>
      </c>
      <c r="B339" s="49">
        <v>16717</v>
      </c>
      <c r="C339" s="50" t="s">
        <v>1967</v>
      </c>
      <c r="D339" s="51" t="s">
        <v>3318</v>
      </c>
      <c r="E339" s="51">
        <v>1</v>
      </c>
      <c r="F339" s="51" t="s">
        <v>3543</v>
      </c>
      <c r="G339" s="51">
        <f>IFERROR(VLOOKUP(C339,BASEINV01,3,FALSE),"SIN INFO")</f>
        <v>3</v>
      </c>
      <c r="H339" s="51" t="str">
        <f>IFERROR(VLOOKUP(B339,BASEINV01,3,FALSE),"SIN INFO")</f>
        <v>SIN INFO</v>
      </c>
      <c r="I339" s="54">
        <v>6309.28</v>
      </c>
      <c r="J339" s="54">
        <f>IFERROR(VLOOKUP(C339,BASEDESCT02,4,FALSE),I339)</f>
        <v>6309.28</v>
      </c>
      <c r="K339" s="239">
        <f>J339*1.16</f>
        <v>7318.764799999999</v>
      </c>
      <c r="L339" s="239">
        <f t="shared" si="144"/>
        <v>5489.0735999999997</v>
      </c>
      <c r="M339" s="239">
        <f t="shared" si="144"/>
        <v>5214.6199199999992</v>
      </c>
      <c r="N339" s="239">
        <f t="shared" si="144"/>
        <v>4953.888923999999</v>
      </c>
      <c r="O339" s="239">
        <f t="shared" si="145"/>
        <v>6309.28</v>
      </c>
      <c r="P339" s="239">
        <f t="shared" si="145"/>
        <v>6309.28</v>
      </c>
      <c r="Q339" s="330" t="str" cm="1">
        <f t="array" ref="Q339">IFERROR(_xlfn.IFS(O339&gt;P339,"CAMBIÓ"),"")</f>
        <v/>
      </c>
    </row>
    <row r="340" spans="1:17" x14ac:dyDescent="0.25">
      <c r="A340" s="330">
        <v>333</v>
      </c>
      <c r="B340" s="47" t="s">
        <v>3544</v>
      </c>
      <c r="C340" s="48"/>
      <c r="D340" s="203"/>
      <c r="E340" s="203"/>
      <c r="F340" s="203"/>
      <c r="G340" s="203"/>
      <c r="H340" s="203"/>
      <c r="I340" s="281"/>
      <c r="J340" s="281"/>
      <c r="K340" s="282"/>
      <c r="L340" s="282"/>
      <c r="M340" s="282"/>
      <c r="N340" s="282"/>
      <c r="O340" s="282"/>
      <c r="P340" s="282"/>
      <c r="Q340" s="330" t="str" cm="1">
        <f t="array" ref="Q340">IFERROR(_xlfn.IFS(O340&gt;P340,"CAMBIÓ"),"")</f>
        <v/>
      </c>
    </row>
    <row r="341" spans="1:17" x14ac:dyDescent="0.25">
      <c r="A341" s="330">
        <v>334</v>
      </c>
      <c r="B341" s="153">
        <v>1970</v>
      </c>
      <c r="C341" s="154" t="s">
        <v>684</v>
      </c>
      <c r="D341" s="162" t="s">
        <v>3539</v>
      </c>
      <c r="E341" s="162">
        <v>1</v>
      </c>
      <c r="F341" s="162" t="s">
        <v>3545</v>
      </c>
      <c r="G341" s="162" t="str">
        <f>IFERROR(VLOOKUP(C341,BASEINV01,3,FALSE),"SIN INFO")</f>
        <v>SIN INFO</v>
      </c>
      <c r="H341" s="162" t="str">
        <f>IFERROR(VLOOKUP(B341,BASEINV01,3,FALSE),"SIN INFO")</f>
        <v>SIN INFO</v>
      </c>
      <c r="I341" s="218">
        <v>1651.4</v>
      </c>
      <c r="J341" s="218">
        <f>IFERROR(VLOOKUP(C341,BASEDESCT02,4,FALSE),I341)</f>
        <v>1651.4</v>
      </c>
      <c r="K341" s="232">
        <f>J341*1.16</f>
        <v>1915.624</v>
      </c>
      <c r="L341" s="232">
        <f t="shared" ref="L341:N344" si="146">K341*(1-L$7)</f>
        <v>1436.7180000000001</v>
      </c>
      <c r="M341" s="232">
        <f t="shared" si="146"/>
        <v>1364.8821</v>
      </c>
      <c r="N341" s="232">
        <f t="shared" si="146"/>
        <v>1296.637995</v>
      </c>
      <c r="O341" s="232">
        <f t="shared" ref="O341:P344" si="147">I341*$E341</f>
        <v>1651.4</v>
      </c>
      <c r="P341" s="232">
        <f t="shared" si="147"/>
        <v>1651.4</v>
      </c>
      <c r="Q341" s="330" t="str" cm="1">
        <f t="array" ref="Q341">IFERROR(_xlfn.IFS(O341&gt;P341,"CAMBIÓ"),"")</f>
        <v/>
      </c>
    </row>
    <row r="342" spans="1:17" x14ac:dyDescent="0.25">
      <c r="A342" s="330">
        <v>335</v>
      </c>
      <c r="B342" s="153">
        <v>16407</v>
      </c>
      <c r="C342" s="154" t="s">
        <v>1871</v>
      </c>
      <c r="D342" s="162" t="s">
        <v>3539</v>
      </c>
      <c r="E342" s="162">
        <v>1</v>
      </c>
      <c r="F342" s="162" t="s">
        <v>2654</v>
      </c>
      <c r="G342" s="162" t="str">
        <f>IFERROR(VLOOKUP(C342,BASEINV01,3,FALSE),"SIN INFO")</f>
        <v>SIN INFO</v>
      </c>
      <c r="H342" s="162" t="str">
        <f>IFERROR(VLOOKUP(B342,BASEINV01,3,FALSE),"SIN INFO")</f>
        <v>SIN INFO</v>
      </c>
      <c r="I342" s="218">
        <v>1338.47</v>
      </c>
      <c r="J342" s="218">
        <f>IFERROR(VLOOKUP(C342,BASEDESCT02,4,FALSE),I342)</f>
        <v>1338.47</v>
      </c>
      <c r="K342" s="232">
        <f>J342*1.16</f>
        <v>1552.6251999999999</v>
      </c>
      <c r="L342" s="232">
        <f t="shared" si="146"/>
        <v>1164.4688999999998</v>
      </c>
      <c r="M342" s="232">
        <f t="shared" si="146"/>
        <v>1106.2454549999998</v>
      </c>
      <c r="N342" s="232">
        <f t="shared" si="146"/>
        <v>1050.9331822499996</v>
      </c>
      <c r="O342" s="232">
        <f t="shared" si="147"/>
        <v>1338.47</v>
      </c>
      <c r="P342" s="232">
        <f t="shared" si="147"/>
        <v>1338.47</v>
      </c>
      <c r="Q342" s="330" t="str" cm="1">
        <f t="array" ref="Q342">IFERROR(_xlfn.IFS(O342&gt;P342,"CAMBIÓ"),"")</f>
        <v/>
      </c>
    </row>
    <row r="343" spans="1:17" x14ac:dyDescent="0.25">
      <c r="A343" s="330">
        <v>336</v>
      </c>
      <c r="B343" s="153">
        <v>16254</v>
      </c>
      <c r="C343" s="154" t="s">
        <v>1812</v>
      </c>
      <c r="D343" s="162" t="s">
        <v>3509</v>
      </c>
      <c r="E343" s="162">
        <v>4</v>
      </c>
      <c r="F343" s="162" t="s">
        <v>3542</v>
      </c>
      <c r="G343" s="162" t="str">
        <f>IFERROR(VLOOKUP(C343,BASEINV01,3,FALSE),"SIN INFO")</f>
        <v>SIN INFO</v>
      </c>
      <c r="H343" s="162" t="str">
        <f>IFERROR(VLOOKUP(B343,BASEINV01,3,FALSE),"SIN INFO")</f>
        <v>SIN INFO</v>
      </c>
      <c r="I343" s="218">
        <v>246.98</v>
      </c>
      <c r="J343" s="218">
        <f>IFERROR(VLOOKUP(C343,BASEDESCT02,4,FALSE),I343)</f>
        <v>246.98</v>
      </c>
      <c r="K343" s="232">
        <f>J343*1.16</f>
        <v>286.49679999999995</v>
      </c>
      <c r="L343" s="232">
        <f t="shared" si="146"/>
        <v>214.87259999999998</v>
      </c>
      <c r="M343" s="232">
        <f t="shared" si="146"/>
        <v>204.12896999999998</v>
      </c>
      <c r="N343" s="232">
        <f t="shared" si="146"/>
        <v>193.92252149999996</v>
      </c>
      <c r="O343" s="232">
        <f t="shared" si="147"/>
        <v>987.92</v>
      </c>
      <c r="P343" s="232">
        <f t="shared" si="147"/>
        <v>987.92</v>
      </c>
      <c r="Q343" s="330" t="str" cm="1">
        <f t="array" ref="Q343">IFERROR(_xlfn.IFS(O343&gt;P343,"CAMBIÓ"),"")</f>
        <v/>
      </c>
    </row>
    <row r="344" spans="1:17" x14ac:dyDescent="0.25">
      <c r="A344" s="330">
        <v>337</v>
      </c>
      <c r="B344" s="153">
        <v>16720</v>
      </c>
      <c r="C344" s="154" t="s">
        <v>1973</v>
      </c>
      <c r="D344" s="162" t="s">
        <v>3318</v>
      </c>
      <c r="E344" s="162">
        <v>1</v>
      </c>
      <c r="F344" s="162" t="s">
        <v>3450</v>
      </c>
      <c r="G344" s="162" t="str">
        <f>IFERROR(VLOOKUP(C344,BASEINV01,3,FALSE),"SIN INFO")</f>
        <v>SIN INFO</v>
      </c>
      <c r="H344" s="162" t="str">
        <f>IFERROR(VLOOKUP(B344,BASEINV01,3,FALSE),"SIN INFO")</f>
        <v>SIN INFO</v>
      </c>
      <c r="I344" s="218">
        <v>12805.8</v>
      </c>
      <c r="J344" s="218">
        <f>IFERROR(VLOOKUP(C344,BASEDESCT02,4,FALSE),I344)</f>
        <v>12805.8</v>
      </c>
      <c r="K344" s="232">
        <f>J344*1.16</f>
        <v>14854.727999999997</v>
      </c>
      <c r="L344" s="232">
        <f t="shared" si="146"/>
        <v>11141.045999999998</v>
      </c>
      <c r="M344" s="232">
        <f t="shared" si="146"/>
        <v>10583.993699999997</v>
      </c>
      <c r="N344" s="232">
        <f t="shared" si="146"/>
        <v>10054.794014999998</v>
      </c>
      <c r="O344" s="232">
        <f t="shared" si="147"/>
        <v>12805.8</v>
      </c>
      <c r="P344" s="232">
        <f t="shared" si="147"/>
        <v>12805.8</v>
      </c>
      <c r="Q344" s="330" t="str" cm="1">
        <f t="array" ref="Q344">IFERROR(_xlfn.IFS(O344&gt;P344,"CAMBIÓ"),"")</f>
        <v/>
      </c>
    </row>
    <row r="345" spans="1:17" x14ac:dyDescent="0.25">
      <c r="A345" s="330">
        <v>338</v>
      </c>
      <c r="B345" s="47" t="s">
        <v>3546</v>
      </c>
      <c r="C345" s="48"/>
      <c r="D345" s="203"/>
      <c r="E345" s="203"/>
      <c r="F345" s="203"/>
      <c r="G345" s="203"/>
      <c r="H345" s="203"/>
      <c r="I345" s="281"/>
      <c r="J345" s="281"/>
      <c r="K345" s="282"/>
      <c r="L345" s="282"/>
      <c r="M345" s="282"/>
      <c r="N345" s="282"/>
      <c r="O345" s="282"/>
      <c r="P345" s="282"/>
      <c r="Q345" s="330" t="str" cm="1">
        <f t="array" ref="Q345">IFERROR(_xlfn.IFS(O345&gt;P345,"CAMBIÓ"),"")</f>
        <v/>
      </c>
    </row>
    <row r="346" spans="1:17" x14ac:dyDescent="0.25">
      <c r="A346" s="330">
        <v>339</v>
      </c>
      <c r="B346" s="153">
        <v>16409</v>
      </c>
      <c r="C346" s="154" t="s">
        <v>1875</v>
      </c>
      <c r="D346" s="162" t="s">
        <v>3539</v>
      </c>
      <c r="E346" s="162">
        <v>1</v>
      </c>
      <c r="F346" s="162" t="s">
        <v>2654</v>
      </c>
      <c r="G346" s="162">
        <f>IFERROR(VLOOKUP(C346,BASEINV01,3,FALSE),"SIN INFO")</f>
        <v>31</v>
      </c>
      <c r="H346" s="162" t="str">
        <f>IFERROR(VLOOKUP(B346,BASEINV01,3,FALSE),"SIN INFO")</f>
        <v>SIN INFO</v>
      </c>
      <c r="I346" s="218">
        <v>1422.74</v>
      </c>
      <c r="J346" s="218">
        <f>IFERROR(VLOOKUP(C346,BASEDESCT02,4,FALSE),I346)</f>
        <v>1422.74</v>
      </c>
      <c r="K346" s="232">
        <f>J346*1.16</f>
        <v>1650.3783999999998</v>
      </c>
      <c r="L346" s="232">
        <f t="shared" ref="L346:N347" si="148">K346*(1-L$7)</f>
        <v>1237.7837999999999</v>
      </c>
      <c r="M346" s="232">
        <f t="shared" si="148"/>
        <v>1175.8946099999998</v>
      </c>
      <c r="N346" s="232">
        <f t="shared" si="148"/>
        <v>1117.0998794999998</v>
      </c>
      <c r="O346" s="232">
        <f>I346*$E346</f>
        <v>1422.74</v>
      </c>
      <c r="P346" s="232">
        <f>J346*$E346</f>
        <v>1422.74</v>
      </c>
      <c r="Q346" s="330" t="str" cm="1">
        <f t="array" ref="Q346">IFERROR(_xlfn.IFS(O346&gt;P346,"CAMBIÓ"),"")</f>
        <v/>
      </c>
    </row>
    <row r="347" spans="1:17" x14ac:dyDescent="0.25">
      <c r="A347" s="330">
        <v>340</v>
      </c>
      <c r="B347" s="153">
        <v>16719</v>
      </c>
      <c r="C347" s="154" t="s">
        <v>1971</v>
      </c>
      <c r="D347" s="162" t="s">
        <v>3318</v>
      </c>
      <c r="E347" s="162">
        <v>1</v>
      </c>
      <c r="F347" s="162" t="s">
        <v>3450</v>
      </c>
      <c r="G347" s="162" t="str">
        <f>IFERROR(VLOOKUP(C347,BASEINV01,3,FALSE),"SIN INFO")</f>
        <v>SIN INFO</v>
      </c>
      <c r="H347" s="162" t="str">
        <f>IFERROR(VLOOKUP(B347,BASEINV01,3,FALSE),"SIN INFO")</f>
        <v>SIN INFO</v>
      </c>
      <c r="I347" s="218">
        <v>13358.48</v>
      </c>
      <c r="J347" s="218">
        <f>IFERROR(VLOOKUP(C347,BASEDESCT02,4,FALSE),I347)</f>
        <v>13358.48</v>
      </c>
      <c r="K347" s="232">
        <f>J347*1.16</f>
        <v>15495.836799999999</v>
      </c>
      <c r="L347" s="232">
        <f t="shared" si="148"/>
        <v>11621.8776</v>
      </c>
      <c r="M347" s="232">
        <f t="shared" si="148"/>
        <v>11040.783719999999</v>
      </c>
      <c r="N347" s="232">
        <f t="shared" si="148"/>
        <v>10488.744533999999</v>
      </c>
      <c r="O347" s="232">
        <f>I347*$E347</f>
        <v>13358.48</v>
      </c>
      <c r="P347" s="232">
        <f>J347*$E347</f>
        <v>13358.48</v>
      </c>
      <c r="Q347" s="330" t="str" cm="1">
        <f t="array" ref="Q347">IFERROR(_xlfn.IFS(O347&gt;P347,"CAMBIÓ"),"")</f>
        <v/>
      </c>
    </row>
    <row r="348" spans="1:17" x14ac:dyDescent="0.25">
      <c r="A348" s="330">
        <v>341</v>
      </c>
      <c r="B348" s="47" t="s">
        <v>3547</v>
      </c>
      <c r="C348" s="48"/>
      <c r="D348" s="203"/>
      <c r="E348" s="203"/>
      <c r="F348" s="203"/>
      <c r="G348" s="203"/>
      <c r="H348" s="203"/>
      <c r="I348" s="281"/>
      <c r="J348" s="318"/>
      <c r="K348" s="318"/>
      <c r="L348" s="318"/>
      <c r="M348" s="318"/>
      <c r="N348" s="318"/>
      <c r="O348" s="318"/>
      <c r="P348" s="318"/>
      <c r="Q348" s="330" t="str" cm="1">
        <f t="array" ref="Q348">IFERROR(_xlfn.IFS(O348&gt;P348,"CAMBIÓ"),"")</f>
        <v/>
      </c>
    </row>
    <row r="349" spans="1:17" x14ac:dyDescent="0.25">
      <c r="A349" s="330">
        <v>342</v>
      </c>
      <c r="B349" s="153">
        <v>39</v>
      </c>
      <c r="C349" s="154" t="s">
        <v>29</v>
      </c>
      <c r="D349" s="162" t="s">
        <v>3314</v>
      </c>
      <c r="E349" s="162">
        <v>1</v>
      </c>
      <c r="F349" s="162" t="s">
        <v>3548</v>
      </c>
      <c r="G349" s="162">
        <f t="shared" ref="G349:G354" si="149">IFERROR(VLOOKUP(C349,BASEINV01,3,FALSE),"SIN INFO")</f>
        <v>41</v>
      </c>
      <c r="H349" s="162">
        <f t="shared" ref="H349:H354" si="150">IFERROR(VLOOKUP(B349,BASEINV01,3,FALSE),"SIN INFO")</f>
        <v>-3</v>
      </c>
      <c r="I349" s="218">
        <v>2102.5500000000002</v>
      </c>
      <c r="J349" s="218">
        <f t="shared" ref="J349:J354" si="151">IFERROR(VLOOKUP(C349,BASEDESCT02,4,FALSE),I349)</f>
        <v>2102.5500000000002</v>
      </c>
      <c r="K349" s="232">
        <f t="shared" ref="K349:K354" si="152">J349*1.16</f>
        <v>2438.9580000000001</v>
      </c>
      <c r="L349" s="232">
        <f t="shared" ref="L349:N354" si="153">K349*(1-L$7)</f>
        <v>1829.2184999999999</v>
      </c>
      <c r="M349" s="232">
        <f t="shared" si="153"/>
        <v>1737.7575749999999</v>
      </c>
      <c r="N349" s="232">
        <f t="shared" si="153"/>
        <v>1650.8696962499998</v>
      </c>
      <c r="O349" s="232">
        <f t="shared" ref="O349:P354" si="154">I349*$E349</f>
        <v>2102.5500000000002</v>
      </c>
      <c r="P349" s="232">
        <f t="shared" si="154"/>
        <v>2102.5500000000002</v>
      </c>
      <c r="Q349" s="330" t="str" cm="1">
        <f t="array" ref="Q349">IFERROR(_xlfn.IFS(O349&gt;P349,"CAMBIÓ"),"")</f>
        <v/>
      </c>
    </row>
    <row r="350" spans="1:17" x14ac:dyDescent="0.25">
      <c r="A350" s="330">
        <v>343</v>
      </c>
      <c r="B350" s="153">
        <v>1213</v>
      </c>
      <c r="C350" s="154" t="s">
        <v>604</v>
      </c>
      <c r="D350" s="162" t="s">
        <v>3318</v>
      </c>
      <c r="E350" s="162">
        <v>1</v>
      </c>
      <c r="F350" s="162" t="s">
        <v>3548</v>
      </c>
      <c r="G350" s="162">
        <f t="shared" si="149"/>
        <v>4</v>
      </c>
      <c r="H350" s="162">
        <f t="shared" si="150"/>
        <v>-2</v>
      </c>
      <c r="I350" s="218">
        <v>22412.39</v>
      </c>
      <c r="J350" s="218">
        <f t="shared" si="151"/>
        <v>22412.39</v>
      </c>
      <c r="K350" s="232">
        <f t="shared" si="152"/>
        <v>25998.372399999997</v>
      </c>
      <c r="L350" s="232">
        <f t="shared" si="153"/>
        <v>19498.779299999998</v>
      </c>
      <c r="M350" s="232">
        <f t="shared" si="153"/>
        <v>18523.840334999997</v>
      </c>
      <c r="N350" s="232">
        <f t="shared" si="153"/>
        <v>17597.648318249998</v>
      </c>
      <c r="O350" s="232">
        <f t="shared" si="154"/>
        <v>22412.39</v>
      </c>
      <c r="P350" s="232">
        <f t="shared" si="154"/>
        <v>22412.39</v>
      </c>
      <c r="Q350" s="330" t="str" cm="1">
        <f t="array" ref="Q350">IFERROR(_xlfn.IFS(O350&gt;P350,"CAMBIÓ"),"")</f>
        <v/>
      </c>
    </row>
    <row r="351" spans="1:17" x14ac:dyDescent="0.25">
      <c r="A351" s="330">
        <v>344</v>
      </c>
      <c r="B351" s="153">
        <v>1217</v>
      </c>
      <c r="C351" s="154" t="s">
        <v>613</v>
      </c>
      <c r="D351" s="162" t="s">
        <v>3314</v>
      </c>
      <c r="E351" s="162">
        <v>1</v>
      </c>
      <c r="F351" s="162" t="s">
        <v>3549</v>
      </c>
      <c r="G351" s="162">
        <f t="shared" si="149"/>
        <v>64</v>
      </c>
      <c r="H351" s="162">
        <f t="shared" si="150"/>
        <v>-76</v>
      </c>
      <c r="I351" s="218">
        <v>2200.54</v>
      </c>
      <c r="J351" s="218">
        <f t="shared" si="151"/>
        <v>2200.54</v>
      </c>
      <c r="K351" s="232">
        <f t="shared" si="152"/>
        <v>2552.6263999999996</v>
      </c>
      <c r="L351" s="232">
        <f t="shared" si="153"/>
        <v>1914.4697999999999</v>
      </c>
      <c r="M351" s="232">
        <f t="shared" si="153"/>
        <v>1818.7463099999998</v>
      </c>
      <c r="N351" s="232">
        <f t="shared" si="153"/>
        <v>1727.8089944999997</v>
      </c>
      <c r="O351" s="232">
        <f t="shared" si="154"/>
        <v>2200.54</v>
      </c>
      <c r="P351" s="232">
        <f t="shared" si="154"/>
        <v>2200.54</v>
      </c>
      <c r="Q351" s="330" t="str" cm="1">
        <f t="array" ref="Q351">IFERROR(_xlfn.IFS(O351&gt;P351,"CAMBIÓ"),"")</f>
        <v/>
      </c>
    </row>
    <row r="352" spans="1:17" x14ac:dyDescent="0.25">
      <c r="A352" s="330">
        <v>345</v>
      </c>
      <c r="B352" s="153">
        <v>1214</v>
      </c>
      <c r="C352" s="154" t="s">
        <v>606</v>
      </c>
      <c r="D352" s="162" t="s">
        <v>3318</v>
      </c>
      <c r="E352" s="162">
        <v>1</v>
      </c>
      <c r="F352" s="162" t="s">
        <v>3549</v>
      </c>
      <c r="G352" s="162">
        <f t="shared" si="149"/>
        <v>3</v>
      </c>
      <c r="H352" s="162">
        <f t="shared" si="150"/>
        <v>-5</v>
      </c>
      <c r="I352" s="218">
        <v>23068.240000000002</v>
      </c>
      <c r="J352" s="218">
        <f t="shared" si="151"/>
        <v>23068.240000000002</v>
      </c>
      <c r="K352" s="232">
        <f t="shared" si="152"/>
        <v>26759.1584</v>
      </c>
      <c r="L352" s="232">
        <f t="shared" si="153"/>
        <v>20069.3688</v>
      </c>
      <c r="M352" s="232">
        <f t="shared" si="153"/>
        <v>19065.90036</v>
      </c>
      <c r="N352" s="232">
        <f t="shared" si="153"/>
        <v>18112.605341999999</v>
      </c>
      <c r="O352" s="232">
        <f t="shared" si="154"/>
        <v>23068.240000000002</v>
      </c>
      <c r="P352" s="232">
        <f t="shared" si="154"/>
        <v>23068.240000000002</v>
      </c>
      <c r="Q352" s="330" t="str" cm="1">
        <f t="array" ref="Q352">IFERROR(_xlfn.IFS(O352&gt;P352,"CAMBIÓ"),"")</f>
        <v/>
      </c>
    </row>
    <row r="353" spans="1:17" x14ac:dyDescent="0.25">
      <c r="A353" s="330">
        <v>346</v>
      </c>
      <c r="B353" s="153">
        <v>40</v>
      </c>
      <c r="C353" s="154" t="s">
        <v>33</v>
      </c>
      <c r="D353" s="162" t="s">
        <v>3314</v>
      </c>
      <c r="E353" s="162">
        <v>1</v>
      </c>
      <c r="F353" s="162" t="s">
        <v>3550</v>
      </c>
      <c r="G353" s="162">
        <f t="shared" si="149"/>
        <v>29</v>
      </c>
      <c r="H353" s="162">
        <f t="shared" si="150"/>
        <v>-51</v>
      </c>
      <c r="I353" s="218">
        <v>2216.89</v>
      </c>
      <c r="J353" s="218">
        <f t="shared" si="151"/>
        <v>2216.89</v>
      </c>
      <c r="K353" s="232">
        <f t="shared" si="152"/>
        <v>2571.5923999999995</v>
      </c>
      <c r="L353" s="232">
        <f t="shared" si="153"/>
        <v>1928.6942999999997</v>
      </c>
      <c r="M353" s="232">
        <f t="shared" si="153"/>
        <v>1832.2595849999996</v>
      </c>
      <c r="N353" s="232">
        <f t="shared" si="153"/>
        <v>1740.6466057499995</v>
      </c>
      <c r="O353" s="232">
        <f t="shared" si="154"/>
        <v>2216.89</v>
      </c>
      <c r="P353" s="232">
        <f t="shared" si="154"/>
        <v>2216.89</v>
      </c>
      <c r="Q353" s="330" t="str" cm="1">
        <f t="array" ref="Q353">IFERROR(_xlfn.IFS(O353&gt;P353,"CAMBIÓ"),"")</f>
        <v/>
      </c>
    </row>
    <row r="354" spans="1:17" x14ac:dyDescent="0.25">
      <c r="A354" s="330">
        <v>347</v>
      </c>
      <c r="B354" s="153">
        <v>1215</v>
      </c>
      <c r="C354" s="154" t="s">
        <v>608</v>
      </c>
      <c r="D354" s="162" t="s">
        <v>3318</v>
      </c>
      <c r="E354" s="162">
        <v>1</v>
      </c>
      <c r="F354" s="162" t="s">
        <v>3550</v>
      </c>
      <c r="G354" s="162">
        <f t="shared" si="149"/>
        <v>3</v>
      </c>
      <c r="H354" s="162">
        <f t="shared" si="150"/>
        <v>-3</v>
      </c>
      <c r="I354" s="218">
        <v>23178.99</v>
      </c>
      <c r="J354" s="218">
        <f t="shared" si="151"/>
        <v>23178.99</v>
      </c>
      <c r="K354" s="232">
        <f t="shared" si="152"/>
        <v>26887.628400000001</v>
      </c>
      <c r="L354" s="232">
        <f t="shared" si="153"/>
        <v>20165.721300000001</v>
      </c>
      <c r="M354" s="232">
        <f t="shared" si="153"/>
        <v>19157.435235000001</v>
      </c>
      <c r="N354" s="232">
        <f t="shared" si="153"/>
        <v>18199.56347325</v>
      </c>
      <c r="O354" s="232">
        <f t="shared" si="154"/>
        <v>23178.99</v>
      </c>
      <c r="P354" s="232">
        <f t="shared" si="154"/>
        <v>23178.99</v>
      </c>
      <c r="Q354" s="330" t="str" cm="1">
        <f t="array" ref="Q354">IFERROR(_xlfn.IFS(O354&gt;P354,"CAMBIÓ"),"")</f>
        <v/>
      </c>
    </row>
    <row r="355" spans="1:17" x14ac:dyDescent="0.25">
      <c r="A355" s="330">
        <v>348</v>
      </c>
      <c r="B355" s="319" t="s">
        <v>3551</v>
      </c>
      <c r="C355" s="345"/>
      <c r="D355" s="348"/>
      <c r="E355" s="348"/>
      <c r="F355" s="348" t="s">
        <v>2299</v>
      </c>
      <c r="G355" s="348"/>
      <c r="H355" s="348"/>
      <c r="I355" s="335"/>
      <c r="J355" s="332"/>
      <c r="K355" s="333"/>
      <c r="L355" s="333"/>
      <c r="M355" s="333"/>
      <c r="N355" s="333"/>
      <c r="O355" s="333"/>
      <c r="P355" s="334"/>
      <c r="Q355" s="330" t="str" cm="1">
        <f t="array" ref="Q355">IFERROR(_xlfn.IFS(O355&gt;P355,"CAMBIÓ"),"")</f>
        <v/>
      </c>
    </row>
    <row r="356" spans="1:17" x14ac:dyDescent="0.25">
      <c r="A356" s="330">
        <v>349</v>
      </c>
      <c r="B356" s="153">
        <v>432</v>
      </c>
      <c r="C356" s="154" t="s">
        <v>298</v>
      </c>
      <c r="D356" s="162" t="s">
        <v>3519</v>
      </c>
      <c r="E356" s="162">
        <v>1000</v>
      </c>
      <c r="F356" s="162" t="s">
        <v>3552</v>
      </c>
      <c r="G356" s="162" t="str">
        <f t="shared" ref="G356:G378" si="155">IFERROR(VLOOKUP(C356,BASEINV01,3,FALSE),"SIN INFO")</f>
        <v>SIN INFO</v>
      </c>
      <c r="H356" s="162" t="str">
        <f t="shared" ref="H356:H378" si="156">IFERROR(VLOOKUP(B356,BASEINV01,3,FALSE),"SIN INFO")</f>
        <v>SIN INFO</v>
      </c>
      <c r="I356" s="320">
        <v>209.98</v>
      </c>
      <c r="J356" s="320">
        <f t="shared" ref="J356:J378" si="157">IFERROR(VLOOKUP(C356,BASEDESCT02,4,FALSE),I356)</f>
        <v>209.98</v>
      </c>
      <c r="K356" s="232">
        <f t="shared" ref="K356:K378" si="158">J356*1.16</f>
        <v>243.57679999999996</v>
      </c>
      <c r="L356" s="321">
        <f t="shared" ref="L356:N378" si="159">K356*(1-L$7)</f>
        <v>182.68259999999998</v>
      </c>
      <c r="M356" s="321">
        <f t="shared" si="159"/>
        <v>173.54846999999998</v>
      </c>
      <c r="N356" s="321">
        <f t="shared" si="159"/>
        <v>164.87104649999998</v>
      </c>
      <c r="O356" s="321">
        <f t="shared" ref="O356:O378" si="160">I356*$E356</f>
        <v>209980</v>
      </c>
      <c r="P356" s="321">
        <f t="shared" ref="P356:P378" si="161">J356*$E356</f>
        <v>209980</v>
      </c>
      <c r="Q356" s="330" t="str" cm="1">
        <f t="array" ref="Q356">IFERROR(_xlfn.IFS(O356&gt;P356,"CAMBIÓ"),"")</f>
        <v/>
      </c>
    </row>
    <row r="357" spans="1:17" x14ac:dyDescent="0.25">
      <c r="A357" s="330">
        <v>350</v>
      </c>
      <c r="B357" s="153">
        <v>16800</v>
      </c>
      <c r="C357" s="154" t="s">
        <v>2014</v>
      </c>
      <c r="D357" s="162" t="s">
        <v>3519</v>
      </c>
      <c r="E357" s="162">
        <v>1000</v>
      </c>
      <c r="F357" s="162" t="s">
        <v>3553</v>
      </c>
      <c r="G357" s="162" t="str">
        <f t="shared" si="155"/>
        <v>SIN INFO</v>
      </c>
      <c r="H357" s="162" t="str">
        <f t="shared" si="156"/>
        <v>SIN INFO</v>
      </c>
      <c r="I357" s="320">
        <v>185.57</v>
      </c>
      <c r="J357" s="320">
        <f t="shared" si="157"/>
        <v>185.57</v>
      </c>
      <c r="K357" s="232">
        <f t="shared" si="158"/>
        <v>215.26119999999997</v>
      </c>
      <c r="L357" s="321">
        <f t="shared" si="159"/>
        <v>161.44589999999999</v>
      </c>
      <c r="M357" s="321">
        <f t="shared" si="159"/>
        <v>153.373605</v>
      </c>
      <c r="N357" s="321">
        <f t="shared" si="159"/>
        <v>145.70492475</v>
      </c>
      <c r="O357" s="321">
        <f t="shared" si="160"/>
        <v>185570</v>
      </c>
      <c r="P357" s="321">
        <f t="shared" si="161"/>
        <v>185570</v>
      </c>
      <c r="Q357" s="330" t="str" cm="1">
        <f t="array" ref="Q357">IFERROR(_xlfn.IFS(O357&gt;P357,"CAMBIÓ"),"")</f>
        <v/>
      </c>
    </row>
    <row r="358" spans="1:17" x14ac:dyDescent="0.25">
      <c r="A358" s="330">
        <v>351</v>
      </c>
      <c r="B358" s="153">
        <v>16801</v>
      </c>
      <c r="C358" s="154" t="s">
        <v>2016</v>
      </c>
      <c r="D358" s="162" t="s">
        <v>3519</v>
      </c>
      <c r="E358" s="162">
        <v>1000</v>
      </c>
      <c r="F358" s="155" t="s">
        <v>3554</v>
      </c>
      <c r="G358" s="155" t="str">
        <f t="shared" si="155"/>
        <v>SIN INFO</v>
      </c>
      <c r="H358" s="155" t="str">
        <f t="shared" si="156"/>
        <v>SIN INFO</v>
      </c>
      <c r="I358" s="219">
        <v>115.26</v>
      </c>
      <c r="J358" s="219">
        <f t="shared" si="157"/>
        <v>115.26</v>
      </c>
      <c r="K358" s="232">
        <f t="shared" si="158"/>
        <v>133.70159999999998</v>
      </c>
      <c r="L358" s="231">
        <f t="shared" si="159"/>
        <v>100.27619999999999</v>
      </c>
      <c r="M358" s="231">
        <f t="shared" si="159"/>
        <v>95.262389999999982</v>
      </c>
      <c r="N358" s="231">
        <f t="shared" si="159"/>
        <v>90.49927049999998</v>
      </c>
      <c r="O358" s="231">
        <f t="shared" si="160"/>
        <v>115260</v>
      </c>
      <c r="P358" s="231">
        <f t="shared" si="161"/>
        <v>115260</v>
      </c>
      <c r="Q358" s="330" t="str" cm="1">
        <f t="array" ref="Q358">IFERROR(_xlfn.IFS(O358&gt;P358,"CAMBIÓ"),"")</f>
        <v/>
      </c>
    </row>
    <row r="359" spans="1:17" x14ac:dyDescent="0.25">
      <c r="A359" s="330">
        <v>352</v>
      </c>
      <c r="B359" s="153">
        <v>10185</v>
      </c>
      <c r="C359" s="154" t="s">
        <v>808</v>
      </c>
      <c r="D359" s="162" t="s">
        <v>3519</v>
      </c>
      <c r="E359" s="162">
        <v>1000</v>
      </c>
      <c r="F359" s="155" t="s">
        <v>3555</v>
      </c>
      <c r="G359" s="155" t="str">
        <f t="shared" si="155"/>
        <v>SIN INFO</v>
      </c>
      <c r="H359" s="155" t="str">
        <f t="shared" si="156"/>
        <v>SIN INFO</v>
      </c>
      <c r="I359" s="219">
        <v>93.46</v>
      </c>
      <c r="J359" s="219">
        <f t="shared" si="157"/>
        <v>93.46</v>
      </c>
      <c r="K359" s="232">
        <f t="shared" si="158"/>
        <v>108.41359999999999</v>
      </c>
      <c r="L359" s="231">
        <f t="shared" si="159"/>
        <v>81.310199999999995</v>
      </c>
      <c r="M359" s="231">
        <f t="shared" si="159"/>
        <v>77.244689999999991</v>
      </c>
      <c r="N359" s="231">
        <f t="shared" si="159"/>
        <v>73.382455499999992</v>
      </c>
      <c r="O359" s="231">
        <f t="shared" si="160"/>
        <v>93460</v>
      </c>
      <c r="P359" s="231">
        <f t="shared" si="161"/>
        <v>93460</v>
      </c>
      <c r="Q359" s="330" t="str" cm="1">
        <f t="array" ref="Q359">IFERROR(_xlfn.IFS(O359&gt;P359,"CAMBIÓ"),"")</f>
        <v/>
      </c>
    </row>
    <row r="360" spans="1:17" x14ac:dyDescent="0.25">
      <c r="A360" s="330">
        <v>353</v>
      </c>
      <c r="B360" s="153">
        <v>10186</v>
      </c>
      <c r="C360" s="154" t="s">
        <v>810</v>
      </c>
      <c r="D360" s="162" t="s">
        <v>3519</v>
      </c>
      <c r="E360" s="162">
        <v>1000</v>
      </c>
      <c r="F360" s="155" t="s">
        <v>3556</v>
      </c>
      <c r="G360" s="155" t="str">
        <f t="shared" si="155"/>
        <v>SIN INFO</v>
      </c>
      <c r="H360" s="155" t="str">
        <f t="shared" si="156"/>
        <v>SIN INFO</v>
      </c>
      <c r="I360" s="219">
        <v>86.18</v>
      </c>
      <c r="J360" s="219">
        <f t="shared" si="157"/>
        <v>86.18</v>
      </c>
      <c r="K360" s="232">
        <f t="shared" si="158"/>
        <v>99.968800000000002</v>
      </c>
      <c r="L360" s="231">
        <f t="shared" si="159"/>
        <v>74.976600000000005</v>
      </c>
      <c r="M360" s="231">
        <f t="shared" si="159"/>
        <v>71.227770000000007</v>
      </c>
      <c r="N360" s="231">
        <f t="shared" si="159"/>
        <v>67.6663815</v>
      </c>
      <c r="O360" s="231">
        <f t="shared" si="160"/>
        <v>86180</v>
      </c>
      <c r="P360" s="231">
        <f t="shared" si="161"/>
        <v>86180</v>
      </c>
      <c r="Q360" s="330" t="str" cm="1">
        <f t="array" ref="Q360">IFERROR(_xlfn.IFS(O360&gt;P360,"CAMBIÓ"),"")</f>
        <v/>
      </c>
    </row>
    <row r="361" spans="1:17" x14ac:dyDescent="0.25">
      <c r="A361" s="330">
        <v>354</v>
      </c>
      <c r="B361" s="153">
        <v>16170</v>
      </c>
      <c r="C361" s="154" t="s">
        <v>1799</v>
      </c>
      <c r="D361" s="162" t="s">
        <v>3519</v>
      </c>
      <c r="E361" s="162">
        <v>1000</v>
      </c>
      <c r="F361" s="155" t="s">
        <v>3557</v>
      </c>
      <c r="G361" s="155" t="str">
        <f t="shared" si="155"/>
        <v>SIN INFO</v>
      </c>
      <c r="H361" s="155" t="str">
        <f t="shared" si="156"/>
        <v>SIN INFO</v>
      </c>
      <c r="I361" s="219">
        <v>111.04</v>
      </c>
      <c r="J361" s="219">
        <f t="shared" si="157"/>
        <v>111.04</v>
      </c>
      <c r="K361" s="232">
        <f t="shared" si="158"/>
        <v>128.8064</v>
      </c>
      <c r="L361" s="231">
        <f t="shared" si="159"/>
        <v>96.604799999999997</v>
      </c>
      <c r="M361" s="231">
        <f t="shared" si="159"/>
        <v>91.774559999999994</v>
      </c>
      <c r="N361" s="231">
        <f t="shared" si="159"/>
        <v>87.185831999999991</v>
      </c>
      <c r="O361" s="231">
        <f t="shared" si="160"/>
        <v>111040</v>
      </c>
      <c r="P361" s="231">
        <f t="shared" si="161"/>
        <v>111040</v>
      </c>
      <c r="Q361" s="330" t="str" cm="1">
        <f t="array" ref="Q361">IFERROR(_xlfn.IFS(O361&gt;P361,"CAMBIÓ"),"")</f>
        <v/>
      </c>
    </row>
    <row r="362" spans="1:17" x14ac:dyDescent="0.25">
      <c r="A362" s="330">
        <v>355</v>
      </c>
      <c r="B362" s="153">
        <v>1167</v>
      </c>
      <c r="C362" s="154" t="s">
        <v>585</v>
      </c>
      <c r="D362" s="162" t="s">
        <v>3519</v>
      </c>
      <c r="E362" s="162">
        <v>1000</v>
      </c>
      <c r="F362" s="155" t="s">
        <v>3558</v>
      </c>
      <c r="G362" s="155" t="str">
        <f t="shared" si="155"/>
        <v>SIN INFO</v>
      </c>
      <c r="H362" s="155" t="str">
        <f t="shared" si="156"/>
        <v>SIN INFO</v>
      </c>
      <c r="I362" s="219">
        <v>106.94</v>
      </c>
      <c r="J362" s="219">
        <f t="shared" si="157"/>
        <v>106.94</v>
      </c>
      <c r="K362" s="232">
        <f t="shared" si="158"/>
        <v>124.05039999999998</v>
      </c>
      <c r="L362" s="231">
        <f t="shared" si="159"/>
        <v>93.03779999999999</v>
      </c>
      <c r="M362" s="231">
        <f t="shared" si="159"/>
        <v>88.385909999999981</v>
      </c>
      <c r="N362" s="231">
        <f t="shared" si="159"/>
        <v>83.966614499999977</v>
      </c>
      <c r="O362" s="231">
        <f t="shared" si="160"/>
        <v>106940</v>
      </c>
      <c r="P362" s="231">
        <f t="shared" si="161"/>
        <v>106940</v>
      </c>
      <c r="Q362" s="330" t="str" cm="1">
        <f t="array" ref="Q362">IFERROR(_xlfn.IFS(O362&gt;P362,"CAMBIÓ"),"")</f>
        <v/>
      </c>
    </row>
    <row r="363" spans="1:17" x14ac:dyDescent="0.25">
      <c r="A363" s="330">
        <v>356</v>
      </c>
      <c r="B363" s="153">
        <v>16802</v>
      </c>
      <c r="C363" s="154" t="s">
        <v>2018</v>
      </c>
      <c r="D363" s="162" t="s">
        <v>3519</v>
      </c>
      <c r="E363" s="162">
        <v>1000</v>
      </c>
      <c r="F363" s="155" t="s">
        <v>3559</v>
      </c>
      <c r="G363" s="155" t="str">
        <f t="shared" si="155"/>
        <v>SIN INFO</v>
      </c>
      <c r="H363" s="155" t="str">
        <f t="shared" si="156"/>
        <v>SIN INFO</v>
      </c>
      <c r="I363" s="219">
        <v>86.36</v>
      </c>
      <c r="J363" s="219">
        <f t="shared" si="157"/>
        <v>86.36</v>
      </c>
      <c r="K363" s="232">
        <f t="shared" si="158"/>
        <v>100.1776</v>
      </c>
      <c r="L363" s="231">
        <f t="shared" si="159"/>
        <v>75.133200000000002</v>
      </c>
      <c r="M363" s="231">
        <f t="shared" si="159"/>
        <v>71.376540000000006</v>
      </c>
      <c r="N363" s="231">
        <f t="shared" si="159"/>
        <v>67.807713000000007</v>
      </c>
      <c r="O363" s="231">
        <f t="shared" si="160"/>
        <v>86360</v>
      </c>
      <c r="P363" s="231">
        <f t="shared" si="161"/>
        <v>86360</v>
      </c>
      <c r="Q363" s="330" t="str" cm="1">
        <f t="array" ref="Q363">IFERROR(_xlfn.IFS(O363&gt;P363,"CAMBIÓ"),"")</f>
        <v/>
      </c>
    </row>
    <row r="364" spans="1:17" x14ac:dyDescent="0.25">
      <c r="A364" s="330">
        <v>357</v>
      </c>
      <c r="B364" s="153">
        <v>16803</v>
      </c>
      <c r="C364" s="154" t="s">
        <v>2020</v>
      </c>
      <c r="D364" s="162" t="s">
        <v>3519</v>
      </c>
      <c r="E364" s="162">
        <v>1000</v>
      </c>
      <c r="F364" s="155" t="s">
        <v>3560</v>
      </c>
      <c r="G364" s="155" t="str">
        <f t="shared" si="155"/>
        <v>SIN INFO</v>
      </c>
      <c r="H364" s="155" t="str">
        <f t="shared" si="156"/>
        <v>SIN INFO</v>
      </c>
      <c r="I364" s="219">
        <v>91.35</v>
      </c>
      <c r="J364" s="219">
        <f t="shared" si="157"/>
        <v>91.35</v>
      </c>
      <c r="K364" s="232">
        <f t="shared" si="158"/>
        <v>105.96599999999998</v>
      </c>
      <c r="L364" s="231">
        <f t="shared" si="159"/>
        <v>79.474499999999978</v>
      </c>
      <c r="M364" s="231">
        <f t="shared" si="159"/>
        <v>75.500774999999976</v>
      </c>
      <c r="N364" s="231">
        <f t="shared" si="159"/>
        <v>71.725736249999969</v>
      </c>
      <c r="O364" s="231">
        <f t="shared" si="160"/>
        <v>91350</v>
      </c>
      <c r="P364" s="231">
        <f t="shared" si="161"/>
        <v>91350</v>
      </c>
      <c r="Q364" s="330" t="str" cm="1">
        <f t="array" ref="Q364">IFERROR(_xlfn.IFS(O364&gt;P364,"CAMBIÓ"),"")</f>
        <v/>
      </c>
    </row>
    <row r="365" spans="1:17" x14ac:dyDescent="0.25">
      <c r="A365" s="330">
        <v>358</v>
      </c>
      <c r="B365" s="153">
        <v>16843</v>
      </c>
      <c r="C365" s="154" t="s">
        <v>2052</v>
      </c>
      <c r="D365" s="162" t="s">
        <v>3519</v>
      </c>
      <c r="E365" s="162">
        <v>1000</v>
      </c>
      <c r="F365" s="155" t="s">
        <v>3561</v>
      </c>
      <c r="G365" s="155" t="str">
        <f t="shared" si="155"/>
        <v>SIN INFO</v>
      </c>
      <c r="H365" s="155" t="str">
        <f t="shared" si="156"/>
        <v>SIN INFO</v>
      </c>
      <c r="I365" s="219">
        <v>107.85</v>
      </c>
      <c r="J365" s="219">
        <f t="shared" si="157"/>
        <v>107.85</v>
      </c>
      <c r="K365" s="232">
        <f t="shared" si="158"/>
        <v>125.10599999999998</v>
      </c>
      <c r="L365" s="231">
        <f t="shared" si="159"/>
        <v>93.829499999999982</v>
      </c>
      <c r="M365" s="231">
        <f t="shared" si="159"/>
        <v>89.138024999999985</v>
      </c>
      <c r="N365" s="231">
        <f t="shared" si="159"/>
        <v>84.681123749999983</v>
      </c>
      <c r="O365" s="231">
        <f t="shared" si="160"/>
        <v>107850</v>
      </c>
      <c r="P365" s="231">
        <f t="shared" si="161"/>
        <v>107850</v>
      </c>
      <c r="Q365" s="330" t="str" cm="1">
        <f t="array" ref="Q365">IFERROR(_xlfn.IFS(O365&gt;P365,"CAMBIÓ"),"")</f>
        <v/>
      </c>
    </row>
    <row r="366" spans="1:17" x14ac:dyDescent="0.25">
      <c r="A366" s="330">
        <v>359</v>
      </c>
      <c r="B366" s="153">
        <v>1135</v>
      </c>
      <c r="C366" s="154" t="s">
        <v>577</v>
      </c>
      <c r="D366" s="162" t="s">
        <v>3519</v>
      </c>
      <c r="E366" s="162">
        <v>1000</v>
      </c>
      <c r="F366" s="162" t="s">
        <v>3562</v>
      </c>
      <c r="G366" s="162" t="str">
        <f t="shared" si="155"/>
        <v>SIN INFO</v>
      </c>
      <c r="H366" s="162" t="str">
        <f t="shared" si="156"/>
        <v>SIN INFO</v>
      </c>
      <c r="I366" s="322">
        <v>81.92</v>
      </c>
      <c r="J366" s="322">
        <f t="shared" si="157"/>
        <v>81.92</v>
      </c>
      <c r="K366" s="232">
        <f t="shared" si="158"/>
        <v>95.027199999999993</v>
      </c>
      <c r="L366" s="232">
        <f t="shared" si="159"/>
        <v>71.270399999999995</v>
      </c>
      <c r="M366" s="232">
        <f t="shared" si="159"/>
        <v>67.706879999999998</v>
      </c>
      <c r="N366" s="232">
        <f t="shared" si="159"/>
        <v>64.321535999999995</v>
      </c>
      <c r="O366" s="232">
        <f t="shared" si="160"/>
        <v>81920</v>
      </c>
      <c r="P366" s="232">
        <f t="shared" si="161"/>
        <v>81920</v>
      </c>
      <c r="Q366" s="330" t="str" cm="1">
        <f t="array" ref="Q366">IFERROR(_xlfn.IFS(O366&gt;P366,"CAMBIÓ"),"")</f>
        <v/>
      </c>
    </row>
    <row r="367" spans="1:17" x14ac:dyDescent="0.25">
      <c r="A367" s="330">
        <v>360</v>
      </c>
      <c r="B367" s="153">
        <v>1140</v>
      </c>
      <c r="C367" s="154" t="s">
        <v>581</v>
      </c>
      <c r="D367" s="162" t="s">
        <v>3519</v>
      </c>
      <c r="E367" s="162">
        <v>1000</v>
      </c>
      <c r="F367" s="162" t="s">
        <v>3563</v>
      </c>
      <c r="G367" s="162" t="str">
        <f t="shared" si="155"/>
        <v>SIN INFO</v>
      </c>
      <c r="H367" s="162" t="str">
        <f t="shared" si="156"/>
        <v>SIN INFO</v>
      </c>
      <c r="I367" s="322">
        <v>82.07</v>
      </c>
      <c r="J367" s="322">
        <f t="shared" si="157"/>
        <v>82.07</v>
      </c>
      <c r="K367" s="232">
        <f t="shared" si="158"/>
        <v>95.201199999999986</v>
      </c>
      <c r="L367" s="232">
        <f t="shared" si="159"/>
        <v>71.400899999999993</v>
      </c>
      <c r="M367" s="232">
        <f t="shared" si="159"/>
        <v>67.830854999999985</v>
      </c>
      <c r="N367" s="232">
        <f t="shared" si="159"/>
        <v>64.439312249999986</v>
      </c>
      <c r="O367" s="232">
        <f t="shared" si="160"/>
        <v>82070</v>
      </c>
      <c r="P367" s="232">
        <f t="shared" si="161"/>
        <v>82070</v>
      </c>
      <c r="Q367" s="330" t="str" cm="1">
        <f t="array" ref="Q367">IFERROR(_xlfn.IFS(O367&gt;P367,"CAMBIÓ"),"")</f>
        <v/>
      </c>
    </row>
    <row r="368" spans="1:17" x14ac:dyDescent="0.25">
      <c r="A368" s="330">
        <v>361</v>
      </c>
      <c r="B368" s="153">
        <v>1139</v>
      </c>
      <c r="C368" s="154" t="s">
        <v>579</v>
      </c>
      <c r="D368" s="162" t="s">
        <v>3519</v>
      </c>
      <c r="E368" s="162">
        <v>1000</v>
      </c>
      <c r="F368" s="162" t="s">
        <v>3564</v>
      </c>
      <c r="G368" s="162">
        <f t="shared" si="155"/>
        <v>0</v>
      </c>
      <c r="H368" s="162" t="str">
        <f t="shared" si="156"/>
        <v>SIN INFO</v>
      </c>
      <c r="I368" s="322">
        <v>99.11</v>
      </c>
      <c r="J368" s="322">
        <f t="shared" si="157"/>
        <v>99.11</v>
      </c>
      <c r="K368" s="232">
        <f t="shared" si="158"/>
        <v>114.96759999999999</v>
      </c>
      <c r="L368" s="232">
        <f t="shared" si="159"/>
        <v>86.225699999999989</v>
      </c>
      <c r="M368" s="232">
        <f t="shared" si="159"/>
        <v>81.914414999999991</v>
      </c>
      <c r="N368" s="232">
        <f t="shared" si="159"/>
        <v>77.818694249999993</v>
      </c>
      <c r="O368" s="232">
        <f t="shared" si="160"/>
        <v>99110</v>
      </c>
      <c r="P368" s="232">
        <f t="shared" si="161"/>
        <v>99110</v>
      </c>
      <c r="Q368" s="330" t="str" cm="1">
        <f t="array" ref="Q368">IFERROR(_xlfn.IFS(O368&gt;P368,"CAMBIÓ"),"")</f>
        <v/>
      </c>
    </row>
    <row r="369" spans="1:17" x14ac:dyDescent="0.25">
      <c r="A369" s="330">
        <v>362</v>
      </c>
      <c r="B369" s="153">
        <v>1208</v>
      </c>
      <c r="C369" s="154" t="s">
        <v>600</v>
      </c>
      <c r="D369" s="162" t="s">
        <v>3519</v>
      </c>
      <c r="E369" s="162">
        <v>1000</v>
      </c>
      <c r="F369" s="162" t="s">
        <v>3565</v>
      </c>
      <c r="G369" s="162" t="str">
        <f t="shared" si="155"/>
        <v>SIN INFO</v>
      </c>
      <c r="H369" s="162" t="str">
        <f t="shared" si="156"/>
        <v>SIN INFO</v>
      </c>
      <c r="I369" s="322">
        <v>82.85</v>
      </c>
      <c r="J369" s="322">
        <f t="shared" si="157"/>
        <v>82.85</v>
      </c>
      <c r="K369" s="232">
        <f t="shared" si="158"/>
        <v>96.10599999999998</v>
      </c>
      <c r="L369" s="232">
        <f t="shared" si="159"/>
        <v>72.079499999999982</v>
      </c>
      <c r="M369" s="232">
        <f t="shared" si="159"/>
        <v>68.475524999999976</v>
      </c>
      <c r="N369" s="232">
        <f t="shared" si="159"/>
        <v>65.051748749999973</v>
      </c>
      <c r="O369" s="232">
        <f t="shared" si="160"/>
        <v>82850</v>
      </c>
      <c r="P369" s="232">
        <f t="shared" si="161"/>
        <v>82850</v>
      </c>
      <c r="Q369" s="330" t="str" cm="1">
        <f t="array" ref="Q369">IFERROR(_xlfn.IFS(O369&gt;P369,"CAMBIÓ"),"")</f>
        <v/>
      </c>
    </row>
    <row r="370" spans="1:17" x14ac:dyDescent="0.25">
      <c r="A370" s="330">
        <v>363</v>
      </c>
      <c r="B370" s="153">
        <v>1169</v>
      </c>
      <c r="C370" s="154" t="s">
        <v>588</v>
      </c>
      <c r="D370" s="162" t="s">
        <v>3519</v>
      </c>
      <c r="E370" s="162">
        <v>1000</v>
      </c>
      <c r="F370" s="162" t="s">
        <v>3566</v>
      </c>
      <c r="G370" s="162" t="str">
        <f t="shared" si="155"/>
        <v>SIN INFO</v>
      </c>
      <c r="H370" s="162">
        <f t="shared" si="156"/>
        <v>0</v>
      </c>
      <c r="I370" s="322">
        <v>89.83</v>
      </c>
      <c r="J370" s="322">
        <f t="shared" si="157"/>
        <v>89.83</v>
      </c>
      <c r="K370" s="232">
        <f t="shared" si="158"/>
        <v>104.2028</v>
      </c>
      <c r="L370" s="232">
        <f t="shared" si="159"/>
        <v>78.15209999999999</v>
      </c>
      <c r="M370" s="232">
        <f t="shared" si="159"/>
        <v>74.244494999999986</v>
      </c>
      <c r="N370" s="232">
        <f t="shared" si="159"/>
        <v>70.532270249999982</v>
      </c>
      <c r="O370" s="232">
        <f t="shared" si="160"/>
        <v>89830</v>
      </c>
      <c r="P370" s="232">
        <f t="shared" si="161"/>
        <v>89830</v>
      </c>
      <c r="Q370" s="330" t="str" cm="1">
        <f t="array" ref="Q370">IFERROR(_xlfn.IFS(O370&gt;P370,"CAMBIÓ"),"")</f>
        <v/>
      </c>
    </row>
    <row r="371" spans="1:17" x14ac:dyDescent="0.25">
      <c r="A371" s="330">
        <v>364</v>
      </c>
      <c r="B371" s="153">
        <v>1221</v>
      </c>
      <c r="C371" s="154" t="s">
        <v>615</v>
      </c>
      <c r="D371" s="162" t="s">
        <v>3519</v>
      </c>
      <c r="E371" s="162">
        <v>1000</v>
      </c>
      <c r="F371" s="162" t="s">
        <v>3567</v>
      </c>
      <c r="G371" s="162" t="str">
        <f t="shared" si="155"/>
        <v>SIN INFO</v>
      </c>
      <c r="H371" s="162" t="str">
        <f t="shared" si="156"/>
        <v>SIN INFO</v>
      </c>
      <c r="I371" s="322">
        <v>98.52</v>
      </c>
      <c r="J371" s="322">
        <f t="shared" si="157"/>
        <v>98.52</v>
      </c>
      <c r="K371" s="232">
        <f t="shared" si="158"/>
        <v>114.28319999999999</v>
      </c>
      <c r="L371" s="232">
        <f t="shared" si="159"/>
        <v>85.712400000000002</v>
      </c>
      <c r="M371" s="232">
        <f t="shared" si="159"/>
        <v>81.426779999999994</v>
      </c>
      <c r="N371" s="232">
        <f t="shared" si="159"/>
        <v>77.355440999999985</v>
      </c>
      <c r="O371" s="232">
        <f t="shared" si="160"/>
        <v>98520</v>
      </c>
      <c r="P371" s="232">
        <f t="shared" si="161"/>
        <v>98520</v>
      </c>
      <c r="Q371" s="330" t="str" cm="1">
        <f t="array" ref="Q371">IFERROR(_xlfn.IFS(O371&gt;P371,"CAMBIÓ"),"")</f>
        <v/>
      </c>
    </row>
    <row r="372" spans="1:17" x14ac:dyDescent="0.25">
      <c r="A372" s="330">
        <v>365</v>
      </c>
      <c r="B372" s="153">
        <v>1202</v>
      </c>
      <c r="C372" s="154" t="s">
        <v>598</v>
      </c>
      <c r="D372" s="162" t="s">
        <v>3519</v>
      </c>
      <c r="E372" s="162">
        <v>1000</v>
      </c>
      <c r="F372" s="162" t="s">
        <v>3568</v>
      </c>
      <c r="G372" s="162" t="str">
        <f t="shared" si="155"/>
        <v>SIN INFO</v>
      </c>
      <c r="H372" s="162" t="str">
        <f t="shared" si="156"/>
        <v>SIN INFO</v>
      </c>
      <c r="I372" s="322">
        <v>84.59</v>
      </c>
      <c r="J372" s="322">
        <f t="shared" si="157"/>
        <v>84.59</v>
      </c>
      <c r="K372" s="232">
        <f t="shared" si="158"/>
        <v>98.124399999999994</v>
      </c>
      <c r="L372" s="232">
        <f t="shared" si="159"/>
        <v>73.593299999999999</v>
      </c>
      <c r="M372" s="232">
        <f t="shared" si="159"/>
        <v>69.913634999999999</v>
      </c>
      <c r="N372" s="232">
        <f t="shared" si="159"/>
        <v>66.417953249999997</v>
      </c>
      <c r="O372" s="232">
        <f t="shared" si="160"/>
        <v>84590</v>
      </c>
      <c r="P372" s="232">
        <f t="shared" si="161"/>
        <v>84590</v>
      </c>
      <c r="Q372" s="330" t="str" cm="1">
        <f t="array" ref="Q372">IFERROR(_xlfn.IFS(O372&gt;P372,"CAMBIÓ"),"")</f>
        <v/>
      </c>
    </row>
    <row r="373" spans="1:17" x14ac:dyDescent="0.25">
      <c r="A373" s="330">
        <v>366</v>
      </c>
      <c r="B373" s="153">
        <v>1099</v>
      </c>
      <c r="C373" s="154" t="s">
        <v>571</v>
      </c>
      <c r="D373" s="162" t="s">
        <v>3519</v>
      </c>
      <c r="E373" s="162">
        <v>1000</v>
      </c>
      <c r="F373" s="162" t="s">
        <v>3569</v>
      </c>
      <c r="G373" s="162" t="str">
        <f t="shared" si="155"/>
        <v>SIN INFO</v>
      </c>
      <c r="H373" s="162" t="str">
        <f t="shared" si="156"/>
        <v>SIN INFO</v>
      </c>
      <c r="I373" s="322">
        <v>40.200000000000003</v>
      </c>
      <c r="J373" s="322">
        <f t="shared" si="157"/>
        <v>40.200000000000003</v>
      </c>
      <c r="K373" s="232">
        <f t="shared" si="158"/>
        <v>46.631999999999998</v>
      </c>
      <c r="L373" s="232">
        <f t="shared" si="159"/>
        <v>34.973999999999997</v>
      </c>
      <c r="M373" s="232">
        <f t="shared" si="159"/>
        <v>33.225299999999997</v>
      </c>
      <c r="N373" s="232">
        <f t="shared" si="159"/>
        <v>31.564034999999997</v>
      </c>
      <c r="O373" s="232">
        <f t="shared" si="160"/>
        <v>40200</v>
      </c>
      <c r="P373" s="232">
        <f t="shared" si="161"/>
        <v>40200</v>
      </c>
      <c r="Q373" s="330" t="str" cm="1">
        <f t="array" ref="Q373">IFERROR(_xlfn.IFS(O373&gt;P373,"CAMBIÓ"),"")</f>
        <v/>
      </c>
    </row>
    <row r="374" spans="1:17" x14ac:dyDescent="0.25">
      <c r="A374" s="330">
        <v>367</v>
      </c>
      <c r="B374" s="153">
        <v>429</v>
      </c>
      <c r="C374" s="154" t="s">
        <v>294</v>
      </c>
      <c r="D374" s="162" t="s">
        <v>3519</v>
      </c>
      <c r="E374" s="162">
        <v>1000</v>
      </c>
      <c r="F374" s="162" t="s">
        <v>3511</v>
      </c>
      <c r="G374" s="162">
        <f t="shared" si="155"/>
        <v>2</v>
      </c>
      <c r="H374" s="162" t="str">
        <f t="shared" si="156"/>
        <v>SIN INFO</v>
      </c>
      <c r="I374" s="322">
        <v>50.91</v>
      </c>
      <c r="J374" s="322">
        <f t="shared" si="157"/>
        <v>50.91</v>
      </c>
      <c r="K374" s="232">
        <f t="shared" si="158"/>
        <v>59.055599999999991</v>
      </c>
      <c r="L374" s="232">
        <f t="shared" si="159"/>
        <v>44.291699999999992</v>
      </c>
      <c r="M374" s="232">
        <f t="shared" si="159"/>
        <v>42.077114999999992</v>
      </c>
      <c r="N374" s="232">
        <f t="shared" si="159"/>
        <v>39.973259249999991</v>
      </c>
      <c r="O374" s="232">
        <f t="shared" si="160"/>
        <v>50910</v>
      </c>
      <c r="P374" s="232">
        <f t="shared" si="161"/>
        <v>50910</v>
      </c>
      <c r="Q374" s="330" t="str" cm="1">
        <f t="array" ref="Q374">IFERROR(_xlfn.IFS(O374&gt;P374,"CAMBIÓ"),"")</f>
        <v/>
      </c>
    </row>
    <row r="375" spans="1:17" x14ac:dyDescent="0.25">
      <c r="A375" s="330">
        <v>368</v>
      </c>
      <c r="B375" s="153">
        <v>10003</v>
      </c>
      <c r="C375" s="154" t="s">
        <v>692</v>
      </c>
      <c r="D375" s="162" t="s">
        <v>3519</v>
      </c>
      <c r="E375" s="162">
        <v>1000</v>
      </c>
      <c r="F375" s="162" t="s">
        <v>3570</v>
      </c>
      <c r="G375" s="162" t="str">
        <f t="shared" si="155"/>
        <v>SIN INFO</v>
      </c>
      <c r="H375" s="162" t="str">
        <f t="shared" si="156"/>
        <v>SIN INFO</v>
      </c>
      <c r="I375" s="322">
        <v>91.91</v>
      </c>
      <c r="J375" s="322">
        <f t="shared" si="157"/>
        <v>91.91</v>
      </c>
      <c r="K375" s="232">
        <f t="shared" si="158"/>
        <v>106.61559999999999</v>
      </c>
      <c r="L375" s="232">
        <f t="shared" si="159"/>
        <v>79.961699999999993</v>
      </c>
      <c r="M375" s="232">
        <f t="shared" si="159"/>
        <v>75.96361499999999</v>
      </c>
      <c r="N375" s="232">
        <f t="shared" si="159"/>
        <v>72.16543424999999</v>
      </c>
      <c r="O375" s="232">
        <f t="shared" si="160"/>
        <v>91910</v>
      </c>
      <c r="P375" s="232">
        <f t="shared" si="161"/>
        <v>91910</v>
      </c>
      <c r="Q375" s="330" t="str" cm="1">
        <f t="array" ref="Q375">IFERROR(_xlfn.IFS(O375&gt;P375,"CAMBIÓ"),"")</f>
        <v/>
      </c>
    </row>
    <row r="376" spans="1:17" x14ac:dyDescent="0.25">
      <c r="A376" s="330">
        <v>369</v>
      </c>
      <c r="B376" s="153">
        <v>10111</v>
      </c>
      <c r="C376" s="154" t="s">
        <v>763</v>
      </c>
      <c r="D376" s="162" t="s">
        <v>3519</v>
      </c>
      <c r="E376" s="162">
        <v>1000</v>
      </c>
      <c r="F376" s="162" t="s">
        <v>3571</v>
      </c>
      <c r="G376" s="162" t="str">
        <f t="shared" si="155"/>
        <v>SIN INFO</v>
      </c>
      <c r="H376" s="162" t="str">
        <f t="shared" si="156"/>
        <v>SIN INFO</v>
      </c>
      <c r="I376" s="322">
        <v>177.65</v>
      </c>
      <c r="J376" s="322">
        <f t="shared" si="157"/>
        <v>177.65</v>
      </c>
      <c r="K376" s="232">
        <f t="shared" si="158"/>
        <v>206.07399999999998</v>
      </c>
      <c r="L376" s="232">
        <f t="shared" si="159"/>
        <v>154.55549999999999</v>
      </c>
      <c r="M376" s="232">
        <f t="shared" si="159"/>
        <v>146.82772499999999</v>
      </c>
      <c r="N376" s="232">
        <f t="shared" si="159"/>
        <v>139.48633874999999</v>
      </c>
      <c r="O376" s="232">
        <f t="shared" si="160"/>
        <v>177650</v>
      </c>
      <c r="P376" s="232">
        <f t="shared" si="161"/>
        <v>177650</v>
      </c>
      <c r="Q376" s="330" t="str" cm="1">
        <f t="array" ref="Q376">IFERROR(_xlfn.IFS(O376&gt;P376,"CAMBIÓ"),"")</f>
        <v/>
      </c>
    </row>
    <row r="377" spans="1:17" x14ac:dyDescent="0.25">
      <c r="A377" s="330">
        <v>370</v>
      </c>
      <c r="B377" s="153">
        <v>10052</v>
      </c>
      <c r="C377" s="154" t="s">
        <v>733</v>
      </c>
      <c r="D377" s="162" t="s">
        <v>3519</v>
      </c>
      <c r="E377" s="162">
        <v>1000</v>
      </c>
      <c r="F377" s="162" t="s">
        <v>3572</v>
      </c>
      <c r="G377" s="162" t="str">
        <f t="shared" si="155"/>
        <v>SIN INFO</v>
      </c>
      <c r="H377" s="162" t="str">
        <f t="shared" si="156"/>
        <v>SIN INFO</v>
      </c>
      <c r="I377" s="322">
        <v>96.62</v>
      </c>
      <c r="J377" s="322">
        <f t="shared" si="157"/>
        <v>96.62</v>
      </c>
      <c r="K377" s="232">
        <f t="shared" si="158"/>
        <v>112.0792</v>
      </c>
      <c r="L377" s="232">
        <f t="shared" si="159"/>
        <v>84.059399999999997</v>
      </c>
      <c r="M377" s="232">
        <f t="shared" si="159"/>
        <v>79.856429999999989</v>
      </c>
      <c r="N377" s="232">
        <f t="shared" si="159"/>
        <v>75.863608499999984</v>
      </c>
      <c r="O377" s="232">
        <f t="shared" si="160"/>
        <v>96620</v>
      </c>
      <c r="P377" s="232">
        <f t="shared" si="161"/>
        <v>96620</v>
      </c>
      <c r="Q377" s="330" t="str" cm="1">
        <f t="array" ref="Q377">IFERROR(_xlfn.IFS(O377&gt;P377,"CAMBIÓ"),"")</f>
        <v/>
      </c>
    </row>
    <row r="378" spans="1:17" ht="15.75" thickBot="1" x14ac:dyDescent="0.3">
      <c r="A378" s="330">
        <v>371</v>
      </c>
      <c r="B378" s="323">
        <v>10053</v>
      </c>
      <c r="C378" s="324" t="s">
        <v>735</v>
      </c>
      <c r="D378" s="325" t="s">
        <v>3519</v>
      </c>
      <c r="E378" s="325">
        <v>1000</v>
      </c>
      <c r="F378" s="325" t="s">
        <v>3573</v>
      </c>
      <c r="G378" s="325" t="str">
        <f t="shared" si="155"/>
        <v>SIN INFO</v>
      </c>
      <c r="H378" s="325" t="str">
        <f t="shared" si="156"/>
        <v>SIN INFO</v>
      </c>
      <c r="I378" s="326">
        <v>96.67</v>
      </c>
      <c r="J378" s="326">
        <f t="shared" si="157"/>
        <v>96.67</v>
      </c>
      <c r="K378" s="327">
        <f t="shared" si="158"/>
        <v>112.13719999999999</v>
      </c>
      <c r="L378" s="327">
        <f t="shared" si="159"/>
        <v>84.102899999999991</v>
      </c>
      <c r="M378" s="327">
        <f t="shared" si="159"/>
        <v>79.897754999999989</v>
      </c>
      <c r="N378" s="327">
        <f t="shared" si="159"/>
        <v>75.902867249999986</v>
      </c>
      <c r="O378" s="327">
        <f t="shared" si="160"/>
        <v>96670</v>
      </c>
      <c r="P378" s="327">
        <f t="shared" si="161"/>
        <v>96670</v>
      </c>
      <c r="Q378" s="330" t="str" cm="1">
        <f t="array" ref="Q378">IFERROR(_xlfn.IFS(O378&gt;P378,"CAMBIÓ"),"")</f>
        <v/>
      </c>
    </row>
    <row r="379" spans="1:17" x14ac:dyDescent="0.25">
      <c r="B379" s="272"/>
      <c r="C379" s="272"/>
      <c r="D379" s="272"/>
      <c r="E379" s="272"/>
      <c r="F379" s="272"/>
      <c r="G379" s="273"/>
      <c r="H379" s="273"/>
      <c r="I379" s="272"/>
      <c r="J379" s="272"/>
      <c r="K379" s="272"/>
      <c r="L379" s="272"/>
      <c r="M379" s="272"/>
      <c r="N379" s="272"/>
      <c r="O379" s="272"/>
      <c r="P379" s="272"/>
    </row>
    <row r="380" spans="1:17" x14ac:dyDescent="0.25">
      <c r="B380" s="272"/>
      <c r="C380" s="328" t="s">
        <v>3574</v>
      </c>
      <c r="D380" s="272"/>
      <c r="E380" s="272"/>
      <c r="F380" s="328" t="s">
        <v>3575</v>
      </c>
      <c r="G380" s="329"/>
      <c r="H380" s="329"/>
      <c r="I380" s="272"/>
      <c r="J380" s="272"/>
      <c r="K380" s="272"/>
      <c r="L380" s="272"/>
      <c r="M380" s="272"/>
      <c r="N380" s="272"/>
      <c r="O380" s="272"/>
      <c r="P380" s="272"/>
      <c r="Q380" s="352">
        <f>COUNTIF(Q11:Q378,"CAMBIÓ")</f>
        <v>89</v>
      </c>
    </row>
  </sheetData>
  <sheetProtection sheet="1" objects="1" scenarios="1"/>
  <mergeCells count="2">
    <mergeCell ref="B5:D5"/>
    <mergeCell ref="B6:N6"/>
  </mergeCells>
  <conditionalFormatting sqref="C11:C29 C31:C33 C35:C56 C58:C68 C70:C84 C86:C378">
    <cfRule type="duplicateValues" dxfId="32" priority="35"/>
  </conditionalFormatting>
  <conditionalFormatting sqref="C30">
    <cfRule type="duplicateValues" dxfId="31" priority="22"/>
  </conditionalFormatting>
  <conditionalFormatting sqref="C34">
    <cfRule type="duplicateValues" dxfId="30" priority="19"/>
  </conditionalFormatting>
  <conditionalFormatting sqref="C57">
    <cfRule type="duplicateValues" dxfId="29" priority="13"/>
  </conditionalFormatting>
  <conditionalFormatting sqref="C69">
    <cfRule type="duplicateValues" dxfId="28" priority="7"/>
  </conditionalFormatting>
  <conditionalFormatting sqref="C85">
    <cfRule type="duplicateValues" dxfId="27" priority="4"/>
  </conditionalFormatting>
  <conditionalFormatting sqref="G11:J22 G23:H23 G24:J36 G37:H38 G39:J55 G56:H56 G57:J64 G65:H67 G68:J71 G72:H72 G73:J74 G75:H75 G76:J82 G83:H84 G85:J86 G87:H87 G88:J88 G89:H91 G92:J100 G101:H101 G102:J110 G111:H112 G113:J117 G118:H118 G119:J121 G122:H122 G123:J124 G125:H127 G128:J129 G130:H130 G131:J131 G132:H132 G133:J134 G135:H135 G136:J136 G137:H137 G138:J138 G139:H139 G140:J141 G142:H143 G144:J157 G158:H158 G159:J164 G165:H165 G166:J179 G180:H180 G181:J181 G182:H182 G183:J183 G184:H184 G185:J185 G186:H186 G187:J191 G192:H192 G193:J193 G194:H194 G195:J196 G197:H198 G199:J201 G202:H203 G204:J205 G206:H206 G207:J210 G211:H211 G212:J213 G214:H214 G215:J216 G217:H218 G219:J221 G222:H222 G223:J225 G226:H226 G227:J232 G233:H233 G234:J240 G241:H241 G242:J247 G248:H248 G249:J252 G253:H253 G254:J255 G256:H256 G257:J257 G258:H258 G259:J261 G262:H262 G263:J265 G266:H267 G268:J273 G274:H274 G275:J276 G277:H277 G278:J278 G279:H280 G281:J281 G282:H284 G285:J288 G289:H289 G290:J294 G295:H295 G296:J299 G300:H300 G301:J301 G302:H303 G304:J306 G307:H307 G308:J310 G311:H311 G312:J313 G314:H315 G316:J318 G319:H319 G320:J321 G322:H322 G323:J327 G328:H329 G330:J331 G332:H333 G334:J335 G336:H336 G337:J339 G340:H340 G341:J344 G345:H345 G346:J347 G348:H348 G349:J354 G355:H355 G356:J378">
    <cfRule type="cellIs" dxfId="26" priority="27" operator="between">
      <formula>0</formula>
      <formula>0</formula>
    </cfRule>
    <cfRule type="containsText" dxfId="25" priority="28" operator="containsText" text="SIN INFO">
      <formula>NOT(ISERROR(SEARCH("SIN INFO",G11)))</formula>
    </cfRule>
  </conditionalFormatting>
  <conditionalFormatting sqref="Q11:Q378">
    <cfRule type="containsText" dxfId="24" priority="1" operator="containsText" text="CAMBIÓ">
      <formula>NOT(ISERROR(SEARCH("CAMBIÓ",Q11)))</formula>
    </cfRule>
  </conditionalFormatting>
  <pageMargins left="0" right="0" top="0.39370078740157483" bottom="0.39370078740157483" header="0.31496062992125984" footer="0.31496062992125984"/>
  <pageSetup scale="74" fitToHeight="0"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54AD6-6275-4375-B48E-8592597C767A}">
  <sheetPr>
    <tabColor theme="7" tint="-0.249977111117893"/>
    <pageSetUpPr fitToPage="1"/>
  </sheetPr>
  <dimension ref="A1:F380"/>
  <sheetViews>
    <sheetView showGridLines="0" tabSelected="1" zoomScaleNormal="100" workbookViewId="0">
      <pane xSplit="2" ySplit="7" topLeftCell="C31" activePane="bottomRight" state="frozen"/>
      <selection activeCell="H16" sqref="H16"/>
      <selection pane="topRight" activeCell="H16" sqref="H16"/>
      <selection pane="bottomLeft" activeCell="H16" sqref="H16"/>
      <selection pane="bottomRight" activeCell="H38" sqref="H38"/>
    </sheetView>
  </sheetViews>
  <sheetFormatPr baseColWidth="10" defaultRowHeight="15" x14ac:dyDescent="0.25"/>
  <cols>
    <col min="1" max="1" width="15.5703125" style="271" customWidth="1"/>
    <col min="2" max="2" width="16.5703125" style="422" customWidth="1"/>
    <col min="3" max="3" width="12.28515625" style="271" customWidth="1"/>
    <col min="4" max="4" width="40.5703125" style="271" customWidth="1"/>
    <col min="5" max="5" width="18.140625" style="271" customWidth="1"/>
    <col min="6" max="6" width="8.28515625" style="330" customWidth="1"/>
    <col min="7" max="16384" width="11.42578125" style="271"/>
  </cols>
  <sheetData>
    <row r="1" spans="1:6" ht="18" customHeight="1" x14ac:dyDescent="0.25">
      <c r="A1" s="272"/>
      <c r="B1" s="403"/>
      <c r="C1" s="272"/>
      <c r="D1" s="272"/>
      <c r="E1" s="353"/>
    </row>
    <row r="2" spans="1:6" ht="24" customHeight="1" thickBot="1" x14ac:dyDescent="0.3">
      <c r="A2" s="565"/>
      <c r="B2" s="565"/>
      <c r="C2" s="565"/>
      <c r="D2" s="272"/>
      <c r="E2" s="353"/>
    </row>
    <row r="3" spans="1:6" ht="16.5" thickBot="1" x14ac:dyDescent="0.3">
      <c r="A3" s="566" t="s">
        <v>3655</v>
      </c>
      <c r="B3" s="567"/>
      <c r="C3" s="567"/>
      <c r="D3" s="567"/>
      <c r="E3" s="567"/>
    </row>
    <row r="4" spans="1:6" x14ac:dyDescent="0.25">
      <c r="A4" s="545" t="s">
        <v>3592</v>
      </c>
      <c r="B4" s="546" t="s">
        <v>3598</v>
      </c>
      <c r="C4" s="547" t="s">
        <v>3304</v>
      </c>
      <c r="D4" s="547" t="s">
        <v>3305</v>
      </c>
      <c r="E4" s="548" t="s">
        <v>3307</v>
      </c>
    </row>
    <row r="5" spans="1:6" x14ac:dyDescent="0.25">
      <c r="A5" s="398" t="s">
        <v>2211</v>
      </c>
      <c r="B5" s="423"/>
      <c r="C5" s="374"/>
      <c r="D5" s="399" t="s">
        <v>3597</v>
      </c>
      <c r="E5" s="400"/>
    </row>
    <row r="6" spans="1:6" x14ac:dyDescent="0.25">
      <c r="A6" s="401" t="s">
        <v>3309</v>
      </c>
      <c r="B6" s="371"/>
      <c r="C6" s="371"/>
      <c r="D6" s="371"/>
      <c r="E6" s="402"/>
    </row>
    <row r="7" spans="1:6" x14ac:dyDescent="0.25">
      <c r="A7" s="222" t="s">
        <v>3310</v>
      </c>
      <c r="B7" s="424"/>
      <c r="C7" s="223"/>
      <c r="D7" s="223"/>
      <c r="E7" s="280"/>
    </row>
    <row r="8" spans="1:6" ht="14.1" customHeight="1" x14ac:dyDescent="0.2">
      <c r="A8" s="482">
        <v>16014</v>
      </c>
      <c r="B8" s="360" t="s">
        <v>1638</v>
      </c>
      <c r="C8" s="362" t="s">
        <v>3314</v>
      </c>
      <c r="D8" s="362" t="s">
        <v>3315</v>
      </c>
      <c r="E8" s="527">
        <v>2244.5100000000002</v>
      </c>
      <c r="F8" s="354" t="str" cm="1">
        <f t="array" ref="F8">IFERROR(_xlfn.IFS(#REF!&gt;#REF!,"CAMBIÓ"),"")</f>
        <v/>
      </c>
    </row>
    <row r="9" spans="1:6" ht="14.1" customHeight="1" thickBot="1" x14ac:dyDescent="0.25">
      <c r="A9" s="483">
        <v>16015</v>
      </c>
      <c r="B9" s="404" t="s">
        <v>1640</v>
      </c>
      <c r="C9" s="363">
        <v>16015</v>
      </c>
      <c r="D9" s="363" t="s">
        <v>3316</v>
      </c>
      <c r="E9" s="528">
        <v>23169.26</v>
      </c>
      <c r="F9" s="354" t="str" cm="1">
        <f t="array" ref="F9">IFERROR(_xlfn.IFS(#REF!&gt;#REF!,"CAMBIÓ"),"")</f>
        <v/>
      </c>
    </row>
    <row r="10" spans="1:6" ht="14.1" customHeight="1" x14ac:dyDescent="0.2">
      <c r="A10" s="482">
        <v>530</v>
      </c>
      <c r="B10" s="360" t="s">
        <v>366</v>
      </c>
      <c r="C10" s="362" t="s">
        <v>3313</v>
      </c>
      <c r="D10" s="362" t="s">
        <v>2636</v>
      </c>
      <c r="E10" s="470">
        <v>413.64</v>
      </c>
      <c r="F10" s="354" t="str" cm="1">
        <f t="array" ref="F10">IFERROR(_xlfn.IFS(#REF!&gt;#REF!,"CAMBIÓ"),"")</f>
        <v/>
      </c>
    </row>
    <row r="11" spans="1:6" ht="14.1" customHeight="1" x14ac:dyDescent="0.2">
      <c r="A11" s="482">
        <v>16019</v>
      </c>
      <c r="B11" s="360" t="s">
        <v>1648</v>
      </c>
      <c r="C11" s="362" t="s">
        <v>3314</v>
      </c>
      <c r="D11" s="362" t="s">
        <v>3317</v>
      </c>
      <c r="E11" s="527">
        <v>2256.7800000000002</v>
      </c>
      <c r="F11" s="354" t="str" cm="1">
        <f t="array" ref="F11">IFERROR(_xlfn.IFS(#REF!&gt;#REF!,"CAMBIÓ"),"")</f>
        <v/>
      </c>
    </row>
    <row r="12" spans="1:6" ht="14.1" customHeight="1" thickBot="1" x14ac:dyDescent="0.25">
      <c r="A12" s="483">
        <v>16020</v>
      </c>
      <c r="B12" s="404" t="s">
        <v>1650</v>
      </c>
      <c r="C12" s="363" t="s">
        <v>3318</v>
      </c>
      <c r="D12" s="363" t="s">
        <v>3319</v>
      </c>
      <c r="E12" s="528">
        <v>23298.45</v>
      </c>
      <c r="F12" s="354" t="str" cm="1">
        <f t="array" ref="F12">IFERROR(_xlfn.IFS(#REF!&gt;#REF!,"CAMBIÓ"),"")</f>
        <v/>
      </c>
    </row>
    <row r="13" spans="1:6" ht="14.1" customHeight="1" x14ac:dyDescent="0.2">
      <c r="A13" s="482">
        <v>531</v>
      </c>
      <c r="B13" s="360" t="s">
        <v>368</v>
      </c>
      <c r="C13" s="362" t="s">
        <v>3313</v>
      </c>
      <c r="D13" s="362" t="s">
        <v>3320</v>
      </c>
      <c r="E13" s="470">
        <v>413.18</v>
      </c>
      <c r="F13" s="354" t="str" cm="1">
        <f t="array" ref="F13">IFERROR(_xlfn.IFS(#REF!&gt;#REF!,"CAMBIÓ"),"")</f>
        <v/>
      </c>
    </row>
    <row r="14" spans="1:6" ht="14.1" customHeight="1" x14ac:dyDescent="0.2">
      <c r="A14" s="482">
        <v>16024</v>
      </c>
      <c r="B14" s="360" t="s">
        <v>1658</v>
      </c>
      <c r="C14" s="362" t="s">
        <v>3314</v>
      </c>
      <c r="D14" s="362" t="s">
        <v>3321</v>
      </c>
      <c r="E14" s="527">
        <v>2252.9299999999998</v>
      </c>
      <c r="F14" s="354" t="str" cm="1">
        <f t="array" ref="F14">IFERROR(_xlfn.IFS(#REF!&gt;#REF!,"CAMBIÓ"),"")</f>
        <v/>
      </c>
    </row>
    <row r="15" spans="1:6" ht="14.1" customHeight="1" thickBot="1" x14ac:dyDescent="0.25">
      <c r="A15" s="483">
        <v>16025</v>
      </c>
      <c r="B15" s="404" t="s">
        <v>1660</v>
      </c>
      <c r="C15" s="363" t="s">
        <v>3318</v>
      </c>
      <c r="D15" s="57" t="s">
        <v>3322</v>
      </c>
      <c r="E15" s="528">
        <v>23258.03</v>
      </c>
      <c r="F15" s="354" t="str" cm="1">
        <f t="array" ref="F15">IFERROR(_xlfn.IFS(#REF!&gt;#REF!,"CAMBIÓ"),"")</f>
        <v/>
      </c>
    </row>
    <row r="16" spans="1:6" ht="14.1" customHeight="1" thickBot="1" x14ac:dyDescent="0.3">
      <c r="A16" s="484" t="s">
        <v>3323</v>
      </c>
      <c r="B16" s="369"/>
      <c r="C16" s="369"/>
      <c r="D16" s="268"/>
      <c r="E16" s="428"/>
      <c r="F16" s="354" t="str" cm="1">
        <f t="array" ref="F16">IFERROR(_xlfn.IFS(#REF!&gt;#REF!,"CAMBIÓ"),"")</f>
        <v/>
      </c>
    </row>
    <row r="17" spans="1:6" ht="14.1" customHeight="1" x14ac:dyDescent="0.2">
      <c r="A17" s="482">
        <v>16008</v>
      </c>
      <c r="B17" s="360" t="s">
        <v>1626</v>
      </c>
      <c r="C17" s="362" t="s">
        <v>3314</v>
      </c>
      <c r="D17" s="362" t="s">
        <v>3593</v>
      </c>
      <c r="E17" s="470">
        <v>2189.33</v>
      </c>
      <c r="F17" s="354" t="str" cm="1">
        <f t="array" ref="F17">IFERROR(_xlfn.IFS(#REF!&gt;#REF!,"CAMBIÓ"),"")</f>
        <v/>
      </c>
    </row>
    <row r="18" spans="1:6" ht="14.1" customHeight="1" thickBot="1" x14ac:dyDescent="0.25">
      <c r="A18" s="485">
        <v>16009</v>
      </c>
      <c r="B18" s="406" t="s">
        <v>1628</v>
      </c>
      <c r="C18" s="365" t="s">
        <v>3318</v>
      </c>
      <c r="D18" s="365" t="s">
        <v>3594</v>
      </c>
      <c r="E18" s="528">
        <v>22685.83</v>
      </c>
      <c r="F18" s="354" t="str" cm="1">
        <f t="array" ref="F18">IFERROR(_xlfn.IFS(#REF!&gt;#REF!,"CAMBIÓ"),"")</f>
        <v/>
      </c>
    </row>
    <row r="19" spans="1:6" ht="14.1" customHeight="1" thickBot="1" x14ac:dyDescent="0.25">
      <c r="A19" s="485">
        <v>16729</v>
      </c>
      <c r="B19" s="406" t="s">
        <v>1977</v>
      </c>
      <c r="C19" s="365" t="s">
        <v>3318</v>
      </c>
      <c r="D19" s="365" t="s">
        <v>3595</v>
      </c>
      <c r="E19" s="529">
        <v>23297.31</v>
      </c>
      <c r="F19" s="354" t="str" cm="1">
        <f t="array" ref="F19">IFERROR(_xlfn.IFS(#REF!&gt;#REF!,"CAMBIÓ"),"")</f>
        <v/>
      </c>
    </row>
    <row r="20" spans="1:6" ht="14.1" customHeight="1" x14ac:dyDescent="0.25">
      <c r="A20" s="486" t="s">
        <v>3330</v>
      </c>
      <c r="B20" s="367"/>
      <c r="C20" s="367"/>
      <c r="D20" s="367"/>
      <c r="E20" s="429"/>
      <c r="F20" s="354" t="str" cm="1">
        <f t="array" ref="F20">IFERROR(_xlfn.IFS(#REF!&gt;#REF!,"CAMBIÓ"),"")</f>
        <v/>
      </c>
    </row>
    <row r="21" spans="1:6" ht="14.1" customHeight="1" x14ac:dyDescent="0.25">
      <c r="A21" s="487" t="s">
        <v>3331</v>
      </c>
      <c r="B21" s="368"/>
      <c r="C21" s="368"/>
      <c r="D21" s="368"/>
      <c r="E21" s="428"/>
      <c r="F21" s="354" t="str" cm="1">
        <f t="array" ref="F21">IFERROR(_xlfn.IFS(#REF!&gt;#REF!,"CAMBIÓ"),"")</f>
        <v/>
      </c>
    </row>
    <row r="22" spans="1:6" ht="14.1" customHeight="1" x14ac:dyDescent="0.2">
      <c r="A22" s="482">
        <v>16935</v>
      </c>
      <c r="B22" s="360" t="s">
        <v>2115</v>
      </c>
      <c r="C22" s="362" t="s">
        <v>3312</v>
      </c>
      <c r="D22" s="362" t="s">
        <v>3332</v>
      </c>
      <c r="E22" s="527">
        <v>134.04</v>
      </c>
      <c r="F22" s="354" t="str" cm="1">
        <f t="array" ref="F22">IFERROR(_xlfn.IFS(#REF!&gt;#REF!,"CAMBIÓ"),"")</f>
        <v/>
      </c>
    </row>
    <row r="23" spans="1:6" ht="14.1" customHeight="1" x14ac:dyDescent="0.2">
      <c r="A23" s="482">
        <v>16315</v>
      </c>
      <c r="B23" s="360" t="s">
        <v>1843</v>
      </c>
      <c r="C23" s="362" t="s">
        <v>3324</v>
      </c>
      <c r="D23" s="362" t="s">
        <v>3333</v>
      </c>
      <c r="E23" s="527">
        <v>651.62</v>
      </c>
      <c r="F23" s="354" t="str" cm="1">
        <f t="array" ref="F23">IFERROR(_xlfn.IFS(#REF!&gt;#REF!,"CAMBIÓ"),"")</f>
        <v/>
      </c>
    </row>
    <row r="24" spans="1:6" ht="14.1" customHeight="1" x14ac:dyDescent="0.2">
      <c r="A24" s="482">
        <v>16937</v>
      </c>
      <c r="B24" s="360" t="s">
        <v>2119</v>
      </c>
      <c r="C24" s="362" t="s">
        <v>3312</v>
      </c>
      <c r="D24" s="362" t="s">
        <v>3337</v>
      </c>
      <c r="E24" s="527">
        <v>128.33000000000001</v>
      </c>
      <c r="F24" s="354" t="str" cm="1">
        <f t="array" ref="F24">IFERROR(_xlfn.IFS(#REF!&gt;#REF!,"CAMBIÓ"),"")</f>
        <v/>
      </c>
    </row>
    <row r="25" spans="1:6" ht="14.1" customHeight="1" x14ac:dyDescent="0.2">
      <c r="A25" s="482">
        <v>16317</v>
      </c>
      <c r="B25" s="360" t="s">
        <v>1847</v>
      </c>
      <c r="C25" s="362" t="s">
        <v>3324</v>
      </c>
      <c r="D25" s="362" t="s">
        <v>3338</v>
      </c>
      <c r="E25" s="527">
        <v>649.78</v>
      </c>
      <c r="F25" s="354" t="str" cm="1">
        <f t="array" ref="F25">IFERROR(_xlfn.IFS(#REF!&gt;#REF!,"CAMBIÓ"),"")</f>
        <v/>
      </c>
    </row>
    <row r="26" spans="1:6" ht="14.1" customHeight="1" thickBot="1" x14ac:dyDescent="0.25">
      <c r="A26" s="483">
        <v>16733</v>
      </c>
      <c r="B26" s="404" t="s">
        <v>1985</v>
      </c>
      <c r="C26" s="363" t="s">
        <v>3318</v>
      </c>
      <c r="D26" s="363" t="s">
        <v>3339</v>
      </c>
      <c r="E26" s="528">
        <v>25203.55</v>
      </c>
      <c r="F26" s="354" t="str" cm="1">
        <f t="array" ref="F26">IFERROR(_xlfn.IFS(#REF!&gt;#REF!,"CAMBIÓ"),"")</f>
        <v/>
      </c>
    </row>
    <row r="27" spans="1:6" ht="14.1" customHeight="1" x14ac:dyDescent="0.25">
      <c r="A27" s="482">
        <v>16938</v>
      </c>
      <c r="B27" s="360" t="s">
        <v>2121</v>
      </c>
      <c r="C27" s="362" t="s">
        <v>3312</v>
      </c>
      <c r="D27" s="362" t="s">
        <v>3340</v>
      </c>
      <c r="E27" s="530">
        <v>141.33000000000001</v>
      </c>
      <c r="F27" s="354" t="str" cm="1">
        <f t="array" ref="F27">IFERROR(_xlfn.IFS(#REF!&gt;#REF!,"CAMBIÓ"),"")</f>
        <v/>
      </c>
    </row>
    <row r="28" spans="1:6" ht="14.1" customHeight="1" x14ac:dyDescent="0.25">
      <c r="A28" s="482">
        <v>16314</v>
      </c>
      <c r="B28" s="360" t="s">
        <v>1841</v>
      </c>
      <c r="C28" s="362" t="s">
        <v>3324</v>
      </c>
      <c r="D28" s="362" t="s">
        <v>3341</v>
      </c>
      <c r="E28" s="531">
        <v>753.98</v>
      </c>
      <c r="F28" s="354" t="str" cm="1">
        <f t="array" ref="F28">IFERROR(_xlfn.IFS(#REF!&gt;#REF!,"CAMBIÓ"),"")</f>
        <v/>
      </c>
    </row>
    <row r="29" spans="1:6" ht="14.1" customHeight="1" x14ac:dyDescent="0.2">
      <c r="A29" s="482">
        <v>16933</v>
      </c>
      <c r="B29" s="360" t="s">
        <v>2111</v>
      </c>
      <c r="C29" s="362" t="s">
        <v>3312</v>
      </c>
      <c r="D29" s="362" t="s">
        <v>3345</v>
      </c>
      <c r="E29" s="527">
        <v>202.42</v>
      </c>
      <c r="F29" s="354" t="str" cm="1">
        <f t="array" ref="F29">IFERROR(_xlfn.IFS(#REF!&gt;#REF!,"CAMBIÓ"),"")</f>
        <v/>
      </c>
    </row>
    <row r="30" spans="1:6" ht="14.1" customHeight="1" thickBot="1" x14ac:dyDescent="0.25">
      <c r="A30" s="482">
        <v>16934</v>
      </c>
      <c r="B30" s="360" t="s">
        <v>2113</v>
      </c>
      <c r="C30" s="362" t="s">
        <v>3312</v>
      </c>
      <c r="D30" s="362" t="s">
        <v>3347</v>
      </c>
      <c r="E30" s="528">
        <v>238.32</v>
      </c>
      <c r="F30" s="354" t="str" cm="1">
        <f t="array" ref="F30">IFERROR(_xlfn.IFS(#REF!&gt;#REF!,"CAMBIÓ"),"")</f>
        <v/>
      </c>
    </row>
    <row r="31" spans="1:6" ht="14.1" customHeight="1" x14ac:dyDescent="0.25">
      <c r="A31" s="484" t="s">
        <v>3331</v>
      </c>
      <c r="B31" s="369"/>
      <c r="C31" s="369"/>
      <c r="D31" s="369"/>
      <c r="E31" s="428"/>
      <c r="F31" s="354" t="str" cm="1">
        <f t="array" ref="F31">IFERROR(_xlfn.IFS(#REF!&gt;#REF!,"CAMBIÓ"),"")</f>
        <v/>
      </c>
    </row>
    <row r="32" spans="1:6" ht="14.1" customHeight="1" thickBot="1" x14ac:dyDescent="0.25">
      <c r="A32" s="488">
        <v>16928</v>
      </c>
      <c r="B32" s="407" t="s">
        <v>2101</v>
      </c>
      <c r="C32" s="366" t="s">
        <v>3312</v>
      </c>
      <c r="D32" s="366" t="s">
        <v>3350</v>
      </c>
      <c r="E32" s="471">
        <v>196.36</v>
      </c>
      <c r="F32" s="354" t="str" cm="1">
        <f t="array" ref="F32">IFERROR(_xlfn.IFS(#REF!&gt;#REF!,"CAMBIÓ"),"")</f>
        <v/>
      </c>
    </row>
    <row r="33" spans="1:6" ht="14.1" customHeight="1" x14ac:dyDescent="0.25">
      <c r="A33" s="489" t="s">
        <v>2211</v>
      </c>
      <c r="B33" s="370"/>
      <c r="C33" s="370"/>
      <c r="D33" s="370"/>
      <c r="E33" s="431"/>
      <c r="F33" s="354" t="str" cm="1">
        <f t="array" ref="F33">IFERROR(_xlfn.IFS(#REF!&gt;#REF!,"CAMBIÓ"),"")</f>
        <v/>
      </c>
    </row>
    <row r="34" spans="1:6" ht="14.1" customHeight="1" x14ac:dyDescent="0.25">
      <c r="A34" s="490" t="s">
        <v>3330</v>
      </c>
      <c r="B34" s="371"/>
      <c r="C34" s="371"/>
      <c r="D34" s="371"/>
      <c r="E34" s="432"/>
      <c r="F34" s="354" t="str" cm="1">
        <f t="array" ref="F34">IFERROR(_xlfn.IFS(#REF!&gt;#REF!,"CAMBIÓ"),"")</f>
        <v/>
      </c>
    </row>
    <row r="35" spans="1:6" ht="14.1" customHeight="1" x14ac:dyDescent="0.25">
      <c r="A35" s="491" t="s">
        <v>3331</v>
      </c>
      <c r="B35" s="372"/>
      <c r="C35" s="372"/>
      <c r="D35" s="372"/>
      <c r="E35" s="433"/>
      <c r="F35" s="354" t="str" cm="1">
        <f t="array" ref="F35">IFERROR(_xlfn.IFS(#REF!&gt;#REF!,"CAMBIÓ"),"")</f>
        <v/>
      </c>
    </row>
    <row r="36" spans="1:6" ht="14.1" customHeight="1" x14ac:dyDescent="0.2">
      <c r="A36" s="488">
        <v>16930</v>
      </c>
      <c r="B36" s="360" t="s">
        <v>2105</v>
      </c>
      <c r="C36" s="362" t="s">
        <v>3312</v>
      </c>
      <c r="D36" s="362" t="s">
        <v>3360</v>
      </c>
      <c r="E36" s="527">
        <v>225.19</v>
      </c>
      <c r="F36" s="354" t="str" cm="1">
        <f t="array" ref="F36">IFERROR(_xlfn.IFS(#REF!&gt;#REF!,"CAMBIÓ"),"")</f>
        <v/>
      </c>
    </row>
    <row r="37" spans="1:6" ht="14.1" customHeight="1" x14ac:dyDescent="0.25">
      <c r="A37" s="549" t="s">
        <v>2211</v>
      </c>
      <c r="B37" s="425"/>
      <c r="C37" s="425"/>
      <c r="D37" s="425" t="s">
        <v>3654</v>
      </c>
      <c r="E37" s="550"/>
      <c r="F37" s="354"/>
    </row>
    <row r="38" spans="1:6" ht="14.1" customHeight="1" x14ac:dyDescent="0.25">
      <c r="A38" s="492" t="s">
        <v>3330</v>
      </c>
      <c r="B38" s="462"/>
      <c r="C38" s="462"/>
      <c r="D38" s="463" t="s">
        <v>3601</v>
      </c>
      <c r="E38" s="428"/>
      <c r="F38" s="354"/>
    </row>
    <row r="39" spans="1:6" ht="14.1" customHeight="1" x14ac:dyDescent="0.2">
      <c r="A39" s="493"/>
      <c r="B39" s="464" t="s">
        <v>3602</v>
      </c>
      <c r="C39" s="465" t="s">
        <v>3650</v>
      </c>
      <c r="D39" s="465" t="s">
        <v>3603</v>
      </c>
      <c r="E39" s="472">
        <v>105</v>
      </c>
      <c r="F39" s="354"/>
    </row>
    <row r="40" spans="1:6" ht="14.1" customHeight="1" x14ac:dyDescent="0.2">
      <c r="A40" s="493"/>
      <c r="B40" s="464" t="s">
        <v>3604</v>
      </c>
      <c r="C40" s="465" t="s">
        <v>3650</v>
      </c>
      <c r="D40" s="465" t="s">
        <v>3605</v>
      </c>
      <c r="E40" s="472">
        <v>105</v>
      </c>
      <c r="F40" s="354"/>
    </row>
    <row r="41" spans="1:6" ht="14.1" customHeight="1" x14ac:dyDescent="0.2">
      <c r="A41" s="493"/>
      <c r="B41" s="464" t="s">
        <v>3606</v>
      </c>
      <c r="C41" s="465" t="s">
        <v>3650</v>
      </c>
      <c r="D41" s="465" t="s">
        <v>3607</v>
      </c>
      <c r="E41" s="472">
        <v>105</v>
      </c>
      <c r="F41" s="354"/>
    </row>
    <row r="42" spans="1:6" ht="14.1" customHeight="1" x14ac:dyDescent="0.2">
      <c r="A42" s="493"/>
      <c r="B42" s="464" t="s">
        <v>3608</v>
      </c>
      <c r="C42" s="465" t="s">
        <v>3650</v>
      </c>
      <c r="D42" s="465" t="s">
        <v>3609</v>
      </c>
      <c r="E42" s="472">
        <v>105</v>
      </c>
      <c r="F42" s="354"/>
    </row>
    <row r="43" spans="1:6" ht="14.1" customHeight="1" x14ac:dyDescent="0.2">
      <c r="A43" s="493"/>
      <c r="B43" s="464" t="s">
        <v>3610</v>
      </c>
      <c r="C43" s="465" t="s">
        <v>3650</v>
      </c>
      <c r="D43" s="465" t="s">
        <v>3611</v>
      </c>
      <c r="E43" s="472">
        <v>105</v>
      </c>
      <c r="F43" s="354"/>
    </row>
    <row r="44" spans="1:6" ht="14.1" customHeight="1" x14ac:dyDescent="0.2">
      <c r="A44" s="493"/>
      <c r="B44" s="464" t="s">
        <v>3612</v>
      </c>
      <c r="C44" s="465" t="s">
        <v>3651</v>
      </c>
      <c r="D44" s="465" t="s">
        <v>3603</v>
      </c>
      <c r="E44" s="473">
        <v>500</v>
      </c>
      <c r="F44" s="354"/>
    </row>
    <row r="45" spans="1:6" ht="14.1" customHeight="1" x14ac:dyDescent="0.2">
      <c r="A45" s="493"/>
      <c r="B45" s="464" t="s">
        <v>3613</v>
      </c>
      <c r="C45" s="465" t="s">
        <v>3324</v>
      </c>
      <c r="D45" s="465" t="s">
        <v>3605</v>
      </c>
      <c r="E45" s="473">
        <v>500</v>
      </c>
      <c r="F45" s="354"/>
    </row>
    <row r="46" spans="1:6" ht="14.1" customHeight="1" x14ac:dyDescent="0.2">
      <c r="A46" s="493"/>
      <c r="B46" s="464" t="s">
        <v>3614</v>
      </c>
      <c r="C46" s="465" t="s">
        <v>3651</v>
      </c>
      <c r="D46" s="465" t="s">
        <v>3607</v>
      </c>
      <c r="E46" s="473">
        <v>500</v>
      </c>
      <c r="F46" s="354"/>
    </row>
    <row r="47" spans="1:6" ht="14.1" customHeight="1" x14ac:dyDescent="0.2">
      <c r="A47" s="493"/>
      <c r="B47" s="464" t="s">
        <v>3615</v>
      </c>
      <c r="C47" s="465" t="s">
        <v>3324</v>
      </c>
      <c r="D47" s="465" t="s">
        <v>3609</v>
      </c>
      <c r="E47" s="473">
        <v>500</v>
      </c>
      <c r="F47" s="354"/>
    </row>
    <row r="48" spans="1:6" ht="14.1" customHeight="1" x14ac:dyDescent="0.2">
      <c r="A48" s="493"/>
      <c r="B48" s="464" t="s">
        <v>3616</v>
      </c>
      <c r="C48" s="465" t="s">
        <v>3651</v>
      </c>
      <c r="D48" s="465" t="s">
        <v>3611</v>
      </c>
      <c r="E48" s="473">
        <v>500</v>
      </c>
      <c r="F48" s="354"/>
    </row>
    <row r="49" spans="1:6" ht="14.1" customHeight="1" x14ac:dyDescent="0.2">
      <c r="A49" s="493"/>
      <c r="B49" s="464" t="s">
        <v>3617</v>
      </c>
      <c r="C49" s="465" t="s">
        <v>3652</v>
      </c>
      <c r="D49" s="465" t="s">
        <v>3609</v>
      </c>
      <c r="E49" s="473">
        <v>2200</v>
      </c>
      <c r="F49" s="354"/>
    </row>
    <row r="50" spans="1:6" ht="14.1" customHeight="1" x14ac:dyDescent="0.2">
      <c r="A50" s="493"/>
      <c r="B50" s="464" t="s">
        <v>3618</v>
      </c>
      <c r="C50" s="465" t="s">
        <v>3652</v>
      </c>
      <c r="D50" s="465" t="s">
        <v>3611</v>
      </c>
      <c r="E50" s="473">
        <v>2200</v>
      </c>
      <c r="F50" s="354"/>
    </row>
    <row r="51" spans="1:6" ht="14.1" customHeight="1" x14ac:dyDescent="0.2">
      <c r="A51" s="493"/>
      <c r="B51" s="464" t="s">
        <v>3619</v>
      </c>
      <c r="C51" s="465" t="s">
        <v>3653</v>
      </c>
      <c r="D51" s="465" t="s">
        <v>3603</v>
      </c>
      <c r="E51" s="473">
        <v>23200</v>
      </c>
      <c r="F51" s="354"/>
    </row>
    <row r="52" spans="1:6" ht="14.1" customHeight="1" x14ac:dyDescent="0.2">
      <c r="A52" s="493"/>
      <c r="B52" s="464" t="s">
        <v>3620</v>
      </c>
      <c r="C52" s="465" t="s">
        <v>3653</v>
      </c>
      <c r="D52" s="465" t="s">
        <v>3605</v>
      </c>
      <c r="E52" s="473">
        <v>23200</v>
      </c>
      <c r="F52" s="354"/>
    </row>
    <row r="53" spans="1:6" ht="14.1" customHeight="1" x14ac:dyDescent="0.2">
      <c r="A53" s="493"/>
      <c r="B53" s="464" t="s">
        <v>3621</v>
      </c>
      <c r="C53" s="465" t="s">
        <v>3653</v>
      </c>
      <c r="D53" s="465" t="s">
        <v>3607</v>
      </c>
      <c r="E53" s="473">
        <v>23200</v>
      </c>
      <c r="F53" s="354"/>
    </row>
    <row r="54" spans="1:6" ht="14.1" customHeight="1" x14ac:dyDescent="0.2">
      <c r="A54" s="493"/>
      <c r="B54" s="562" t="s">
        <v>3659</v>
      </c>
      <c r="C54" s="560" t="s">
        <v>3318</v>
      </c>
      <c r="D54" s="465" t="s">
        <v>3609</v>
      </c>
      <c r="E54" s="561">
        <v>23200</v>
      </c>
      <c r="F54" s="354"/>
    </row>
    <row r="55" spans="1:6" ht="14.1" customHeight="1" x14ac:dyDescent="0.2">
      <c r="A55" s="493"/>
      <c r="B55" s="562" t="s">
        <v>3660</v>
      </c>
      <c r="C55" s="560" t="s">
        <v>3318</v>
      </c>
      <c r="D55" s="465" t="s">
        <v>3611</v>
      </c>
      <c r="E55" s="561">
        <v>23200</v>
      </c>
      <c r="F55" s="354"/>
    </row>
    <row r="56" spans="1:6" ht="14.1" customHeight="1" x14ac:dyDescent="0.2">
      <c r="A56" s="494"/>
      <c r="B56" s="563"/>
      <c r="C56" s="466"/>
      <c r="D56" s="467" t="s">
        <v>3622</v>
      </c>
      <c r="E56" s="433"/>
      <c r="F56" s="354"/>
    </row>
    <row r="57" spans="1:6" ht="14.1" customHeight="1" x14ac:dyDescent="0.2">
      <c r="A57" s="493"/>
      <c r="B57" s="464" t="s">
        <v>3623</v>
      </c>
      <c r="C57" s="465" t="s">
        <v>3650</v>
      </c>
      <c r="D57" s="465" t="s">
        <v>3624</v>
      </c>
      <c r="E57" s="473">
        <v>115</v>
      </c>
      <c r="F57" s="354"/>
    </row>
    <row r="58" spans="1:6" ht="14.1" customHeight="1" x14ac:dyDescent="0.2">
      <c r="A58" s="493"/>
      <c r="B58" s="464" t="s">
        <v>3625</v>
      </c>
      <c r="C58" s="465" t="s">
        <v>3650</v>
      </c>
      <c r="D58" s="465" t="s">
        <v>3626</v>
      </c>
      <c r="E58" s="473">
        <v>115</v>
      </c>
      <c r="F58" s="354"/>
    </row>
    <row r="59" spans="1:6" ht="14.1" customHeight="1" x14ac:dyDescent="0.2">
      <c r="A59" s="493"/>
      <c r="B59" s="464" t="s">
        <v>3627</v>
      </c>
      <c r="C59" s="465" t="s">
        <v>3650</v>
      </c>
      <c r="D59" s="465" t="s">
        <v>3628</v>
      </c>
      <c r="E59" s="473">
        <v>115</v>
      </c>
      <c r="F59" s="354"/>
    </row>
    <row r="60" spans="1:6" ht="14.1" customHeight="1" x14ac:dyDescent="0.2">
      <c r="A60" s="493"/>
      <c r="B60" s="464" t="s">
        <v>3629</v>
      </c>
      <c r="C60" s="465" t="s">
        <v>3651</v>
      </c>
      <c r="D60" s="465" t="s">
        <v>3624</v>
      </c>
      <c r="E60" s="473">
        <v>555</v>
      </c>
      <c r="F60" s="354"/>
    </row>
    <row r="61" spans="1:6" ht="14.1" customHeight="1" x14ac:dyDescent="0.2">
      <c r="A61" s="493"/>
      <c r="B61" s="464" t="s">
        <v>3630</v>
      </c>
      <c r="C61" s="465" t="s">
        <v>3651</v>
      </c>
      <c r="D61" s="465" t="s">
        <v>3626</v>
      </c>
      <c r="E61" s="473">
        <v>555</v>
      </c>
      <c r="F61" s="354"/>
    </row>
    <row r="62" spans="1:6" ht="14.1" customHeight="1" x14ac:dyDescent="0.2">
      <c r="A62" s="493"/>
      <c r="B62" s="464" t="s">
        <v>3631</v>
      </c>
      <c r="C62" s="465" t="s">
        <v>3651</v>
      </c>
      <c r="D62" s="465" t="s">
        <v>3628</v>
      </c>
      <c r="E62" s="473">
        <v>555</v>
      </c>
      <c r="F62" s="354"/>
    </row>
    <row r="63" spans="1:6" ht="14.1" customHeight="1" x14ac:dyDescent="0.2">
      <c r="A63" s="493"/>
      <c r="B63" s="464" t="s">
        <v>3656</v>
      </c>
      <c r="C63" s="465" t="s">
        <v>3652</v>
      </c>
      <c r="D63" s="465" t="s">
        <v>3624</v>
      </c>
      <c r="E63" s="473">
        <v>1995</v>
      </c>
      <c r="F63" s="354"/>
    </row>
    <row r="64" spans="1:6" ht="14.1" customHeight="1" x14ac:dyDescent="0.2">
      <c r="A64" s="493"/>
      <c r="B64" s="464" t="s">
        <v>3657</v>
      </c>
      <c r="C64" s="465" t="s">
        <v>3652</v>
      </c>
      <c r="D64" s="465" t="s">
        <v>3626</v>
      </c>
      <c r="E64" s="473">
        <v>1995</v>
      </c>
      <c r="F64" s="354"/>
    </row>
    <row r="65" spans="1:6" ht="14.1" customHeight="1" x14ac:dyDescent="0.2">
      <c r="A65" s="493"/>
      <c r="B65" s="464" t="s">
        <v>3658</v>
      </c>
      <c r="C65" s="465" t="s">
        <v>3652</v>
      </c>
      <c r="D65" s="465" t="s">
        <v>3628</v>
      </c>
      <c r="E65" s="473">
        <v>1995</v>
      </c>
      <c r="F65" s="354"/>
    </row>
    <row r="66" spans="1:6" ht="14.1" customHeight="1" x14ac:dyDescent="0.2">
      <c r="A66" s="493"/>
      <c r="B66" s="464" t="s">
        <v>3632</v>
      </c>
      <c r="C66" s="465" t="s">
        <v>3318</v>
      </c>
      <c r="D66" s="465" t="s">
        <v>3624</v>
      </c>
      <c r="E66" s="473">
        <v>20000</v>
      </c>
      <c r="F66" s="354"/>
    </row>
    <row r="67" spans="1:6" ht="14.1" customHeight="1" x14ac:dyDescent="0.2">
      <c r="A67" s="493"/>
      <c r="B67" s="464" t="s">
        <v>3633</v>
      </c>
      <c r="C67" s="465" t="s">
        <v>3653</v>
      </c>
      <c r="D67" s="465" t="s">
        <v>3626</v>
      </c>
      <c r="E67" s="473">
        <v>20000</v>
      </c>
      <c r="F67" s="354"/>
    </row>
    <row r="68" spans="1:6" ht="14.1" customHeight="1" x14ac:dyDescent="0.2">
      <c r="A68" s="493"/>
      <c r="B68" s="464" t="s">
        <v>3634</v>
      </c>
      <c r="C68" s="465" t="s">
        <v>3653</v>
      </c>
      <c r="D68" s="465" t="s">
        <v>3628</v>
      </c>
      <c r="E68" s="473">
        <v>20000</v>
      </c>
      <c r="F68" s="354"/>
    </row>
    <row r="69" spans="1:6" ht="14.1" customHeight="1" x14ac:dyDescent="0.2">
      <c r="A69" s="495"/>
      <c r="B69" s="564"/>
      <c r="C69" s="468"/>
      <c r="D69" s="467" t="s">
        <v>3635</v>
      </c>
      <c r="E69" s="433"/>
      <c r="F69" s="354"/>
    </row>
    <row r="70" spans="1:6" ht="14.1" customHeight="1" x14ac:dyDescent="0.2">
      <c r="A70" s="493"/>
      <c r="B70" s="464" t="s">
        <v>3636</v>
      </c>
      <c r="C70" s="465" t="s">
        <v>3650</v>
      </c>
      <c r="D70" s="465" t="s">
        <v>3637</v>
      </c>
      <c r="E70" s="473">
        <v>155</v>
      </c>
      <c r="F70" s="354"/>
    </row>
    <row r="71" spans="1:6" ht="14.1" customHeight="1" x14ac:dyDescent="0.2">
      <c r="A71" s="493"/>
      <c r="B71" s="464" t="s">
        <v>3638</v>
      </c>
      <c r="C71" s="465" t="s">
        <v>3650</v>
      </c>
      <c r="D71" s="465" t="s">
        <v>3639</v>
      </c>
      <c r="E71" s="473">
        <v>155</v>
      </c>
      <c r="F71" s="354"/>
    </row>
    <row r="72" spans="1:6" ht="14.1" customHeight="1" x14ac:dyDescent="0.2">
      <c r="A72" s="493"/>
      <c r="B72" s="464" t="s">
        <v>3640</v>
      </c>
      <c r="C72" s="465" t="s">
        <v>3650</v>
      </c>
      <c r="D72" s="465" t="s">
        <v>3641</v>
      </c>
      <c r="E72" s="473">
        <v>155</v>
      </c>
      <c r="F72" s="354"/>
    </row>
    <row r="73" spans="1:6" ht="14.1" customHeight="1" x14ac:dyDescent="0.2">
      <c r="A73" s="493"/>
      <c r="B73" s="464" t="s">
        <v>3642</v>
      </c>
      <c r="C73" s="465" t="s">
        <v>3651</v>
      </c>
      <c r="D73" s="465" t="s">
        <v>3637</v>
      </c>
      <c r="E73" s="473">
        <v>720</v>
      </c>
      <c r="F73" s="354"/>
    </row>
    <row r="74" spans="1:6" ht="14.1" customHeight="1" x14ac:dyDescent="0.2">
      <c r="A74" s="493"/>
      <c r="B74" s="464" t="s">
        <v>3643</v>
      </c>
      <c r="C74" s="465" t="s">
        <v>3651</v>
      </c>
      <c r="D74" s="465" t="s">
        <v>3639</v>
      </c>
      <c r="E74" s="473">
        <v>720</v>
      </c>
      <c r="F74" s="354"/>
    </row>
    <row r="75" spans="1:6" ht="14.1" customHeight="1" x14ac:dyDescent="0.2">
      <c r="A75" s="493"/>
      <c r="B75" s="464" t="s">
        <v>3644</v>
      </c>
      <c r="C75" s="465" t="s">
        <v>3651</v>
      </c>
      <c r="D75" s="465" t="s">
        <v>3641</v>
      </c>
      <c r="E75" s="473">
        <v>720</v>
      </c>
      <c r="F75" s="354"/>
    </row>
    <row r="76" spans="1:6" ht="14.1" customHeight="1" x14ac:dyDescent="0.2">
      <c r="A76" s="493"/>
      <c r="B76" s="464" t="s">
        <v>3645</v>
      </c>
      <c r="C76" s="465" t="s">
        <v>3653</v>
      </c>
      <c r="D76" s="465" t="s">
        <v>3637</v>
      </c>
      <c r="E76" s="473">
        <v>26000</v>
      </c>
      <c r="F76" s="354"/>
    </row>
    <row r="77" spans="1:6" ht="14.1" customHeight="1" x14ac:dyDescent="0.2">
      <c r="A77" s="493"/>
      <c r="B77" s="464" t="s">
        <v>3646</v>
      </c>
      <c r="C77" s="465" t="s">
        <v>3653</v>
      </c>
      <c r="D77" s="465" t="s">
        <v>3647</v>
      </c>
      <c r="E77" s="473">
        <v>26000</v>
      </c>
      <c r="F77" s="354"/>
    </row>
    <row r="78" spans="1:6" ht="14.1" customHeight="1" x14ac:dyDescent="0.2">
      <c r="A78" s="493"/>
      <c r="B78" s="464" t="s">
        <v>3648</v>
      </c>
      <c r="C78" s="465" t="s">
        <v>3653</v>
      </c>
      <c r="D78" s="465" t="s">
        <v>3649</v>
      </c>
      <c r="E78" s="473">
        <v>26000</v>
      </c>
      <c r="F78" s="354"/>
    </row>
    <row r="79" spans="1:6" ht="14.1" customHeight="1" x14ac:dyDescent="0.25">
      <c r="A79" s="491" t="s">
        <v>3361</v>
      </c>
      <c r="B79" s="373"/>
      <c r="C79" s="373"/>
      <c r="D79" s="373"/>
      <c r="E79" s="428"/>
      <c r="F79" s="354" t="str" cm="1">
        <f t="array" ref="F79">IFERROR(_xlfn.IFS(#REF!&gt;#REF!,"CAMBIÓ"),"")</f>
        <v/>
      </c>
    </row>
    <row r="80" spans="1:6" ht="14.1" customHeight="1" x14ac:dyDescent="0.25">
      <c r="A80" s="482">
        <v>16412</v>
      </c>
      <c r="B80" s="360" t="s">
        <v>1879</v>
      </c>
      <c r="C80" s="362" t="s">
        <v>3362</v>
      </c>
      <c r="D80" s="362" t="s">
        <v>3596</v>
      </c>
      <c r="E80" s="474">
        <v>41.74</v>
      </c>
      <c r="F80" s="354" t="str" cm="1">
        <f t="array" ref="F80">IFERROR(_xlfn.IFS(#REF!&gt;#REF!,"CAMBIÓ"),"")</f>
        <v/>
      </c>
    </row>
    <row r="81" spans="1:6" ht="14.1" customHeight="1" x14ac:dyDescent="0.25">
      <c r="A81" s="482">
        <v>16939</v>
      </c>
      <c r="B81" s="360" t="s">
        <v>2123</v>
      </c>
      <c r="C81" s="362" t="s">
        <v>3312</v>
      </c>
      <c r="D81" s="362" t="s">
        <v>3596</v>
      </c>
      <c r="E81" s="474">
        <v>140.07</v>
      </c>
      <c r="F81" s="354" t="str" cm="1">
        <f t="array" ref="F81">IFERROR(_xlfn.IFS(#REF!&gt;#REF!,"CAMBIÓ"),"")</f>
        <v/>
      </c>
    </row>
    <row r="82" spans="1:6" ht="14.1" customHeight="1" x14ac:dyDescent="0.25">
      <c r="A82" s="491" t="s">
        <v>3364</v>
      </c>
      <c r="B82" s="373"/>
      <c r="C82" s="373"/>
      <c r="D82" s="373"/>
      <c r="E82" s="428"/>
      <c r="F82" s="354" t="str" cm="1">
        <f t="array" ref="F82">IFERROR(_xlfn.IFS(#REF!&gt;#REF!,"CAMBIÓ"),"")</f>
        <v/>
      </c>
    </row>
    <row r="83" spans="1:6" ht="14.1" customHeight="1" x14ac:dyDescent="0.25">
      <c r="A83" s="540">
        <v>16940</v>
      </c>
      <c r="B83" s="541" t="s">
        <v>2125</v>
      </c>
      <c r="C83" s="542" t="s">
        <v>3312</v>
      </c>
      <c r="D83" s="543" t="s">
        <v>3365</v>
      </c>
      <c r="E83" s="544">
        <v>121.67</v>
      </c>
      <c r="F83" s="354" t="str" cm="1">
        <f t="array" ref="F83">IFERROR(_xlfn.IFS(#REF!&gt;#REF!,"CAMBIÓ"),"")</f>
        <v/>
      </c>
    </row>
    <row r="84" spans="1:6" ht="14.1" customHeight="1" thickBot="1" x14ac:dyDescent="0.3">
      <c r="A84" s="499">
        <v>16941</v>
      </c>
      <c r="B84" s="409" t="s">
        <v>2127</v>
      </c>
      <c r="C84" s="533" t="s">
        <v>3312</v>
      </c>
      <c r="D84" s="534" t="s">
        <v>3366</v>
      </c>
      <c r="E84" s="535">
        <v>139.32</v>
      </c>
      <c r="F84" s="354" t="str" cm="1">
        <f t="array" ref="F84">IFERROR(_xlfn.IFS(#REF!&gt;#REF!,"CAMBIÓ"),"")</f>
        <v/>
      </c>
    </row>
    <row r="85" spans="1:6" ht="14.1" customHeight="1" x14ac:dyDescent="0.25">
      <c r="A85" s="536">
        <v>16943</v>
      </c>
      <c r="B85" s="537" t="s">
        <v>2131</v>
      </c>
      <c r="C85" s="538" t="s">
        <v>3312</v>
      </c>
      <c r="D85" s="538" t="s">
        <v>3367</v>
      </c>
      <c r="E85" s="539">
        <v>119.03</v>
      </c>
      <c r="F85" s="354" t="str" cm="1">
        <f t="array" ref="F85">IFERROR(_xlfn.IFS(#REF!&gt;#REF!,"CAMBIÓ"),"")</f>
        <v/>
      </c>
    </row>
    <row r="86" spans="1:6" ht="14.1" customHeight="1" thickBot="1" x14ac:dyDescent="0.3">
      <c r="A86" s="499">
        <v>16944</v>
      </c>
      <c r="B86" s="409" t="s">
        <v>2133</v>
      </c>
      <c r="C86" s="533" t="s">
        <v>3312</v>
      </c>
      <c r="D86" s="533" t="s">
        <v>3368</v>
      </c>
      <c r="E86" s="535">
        <v>116.09</v>
      </c>
      <c r="F86" s="354" t="str" cm="1">
        <f t="array" ref="F86">IFERROR(_xlfn.IFS(#REF!&gt;#REF!,"CAMBIÓ"),"")</f>
        <v/>
      </c>
    </row>
    <row r="87" spans="1:6" ht="14.1" customHeight="1" x14ac:dyDescent="0.25">
      <c r="A87" s="482">
        <v>16942</v>
      </c>
      <c r="B87" s="360" t="s">
        <v>2129</v>
      </c>
      <c r="C87" s="362" t="s">
        <v>3312</v>
      </c>
      <c r="D87" s="362" t="s">
        <v>3369</v>
      </c>
      <c r="E87" s="474">
        <v>127.43</v>
      </c>
      <c r="F87" s="354" t="str" cm="1">
        <f t="array" ref="F87">IFERROR(_xlfn.IFS(#REF!&gt;#REF!,"CAMBIÓ"),"")</f>
        <v/>
      </c>
    </row>
    <row r="88" spans="1:6" ht="14.1" customHeight="1" x14ac:dyDescent="0.25">
      <c r="A88" s="482">
        <v>16945</v>
      </c>
      <c r="B88" s="360" t="s">
        <v>2135</v>
      </c>
      <c r="C88" s="362" t="s">
        <v>3312</v>
      </c>
      <c r="D88" s="362" t="s">
        <v>3370</v>
      </c>
      <c r="E88" s="474">
        <v>129.25</v>
      </c>
      <c r="F88" s="354" t="str" cm="1">
        <f t="array" ref="F88">IFERROR(_xlfn.IFS(#REF!&gt;#REF!,"CAMBIÓ"),"")</f>
        <v/>
      </c>
    </row>
    <row r="89" spans="1:6" ht="14.1" customHeight="1" x14ac:dyDescent="0.25">
      <c r="A89" s="482">
        <v>16119</v>
      </c>
      <c r="B89" s="360" t="s">
        <v>1764</v>
      </c>
      <c r="C89" s="362" t="s">
        <v>3314</v>
      </c>
      <c r="D89" s="362" t="s">
        <v>3371</v>
      </c>
      <c r="E89" s="476">
        <v>2127.5700000000002</v>
      </c>
      <c r="F89" s="354" t="str" cm="1">
        <f t="array" ref="F89">IFERROR(_xlfn.IFS(#REF!&gt;#REF!,"CAMBIÓ"),"")</f>
        <v/>
      </c>
    </row>
    <row r="90" spans="1:6" ht="14.1" customHeight="1" x14ac:dyDescent="0.25">
      <c r="A90" s="490" t="s">
        <v>3372</v>
      </c>
      <c r="B90" s="371"/>
      <c r="C90" s="371"/>
      <c r="D90" s="371"/>
      <c r="E90" s="429"/>
      <c r="F90" s="354" t="str" cm="1">
        <f t="array" ref="F90">IFERROR(_xlfn.IFS(#REF!&gt;#REF!,"CAMBIÓ"),"")</f>
        <v/>
      </c>
    </row>
    <row r="91" spans="1:6" ht="14.1" customHeight="1" x14ac:dyDescent="0.25">
      <c r="A91" s="491" t="s">
        <v>3373</v>
      </c>
      <c r="B91" s="373"/>
      <c r="C91" s="373"/>
      <c r="D91" s="373"/>
      <c r="E91" s="428"/>
      <c r="F91" s="354" t="str" cm="1">
        <f t="array" ref="F91">IFERROR(_xlfn.IFS(#REF!&gt;#REF!,"CAMBIÓ"),"")</f>
        <v/>
      </c>
    </row>
    <row r="92" spans="1:6" ht="14.1" customHeight="1" x14ac:dyDescent="0.25">
      <c r="A92" s="482">
        <v>16953</v>
      </c>
      <c r="B92" s="360" t="s">
        <v>2139</v>
      </c>
      <c r="C92" s="362" t="s">
        <v>3312</v>
      </c>
      <c r="D92" s="362" t="s">
        <v>3587</v>
      </c>
      <c r="E92" s="476">
        <v>191.33</v>
      </c>
      <c r="F92" s="354" t="str" cm="1">
        <f t="array" ref="F92">IFERROR(_xlfn.IFS(#REF!&gt;#REF!,"CAMBIÓ"),"")</f>
        <v/>
      </c>
    </row>
    <row r="93" spans="1:6" ht="14.1" customHeight="1" x14ac:dyDescent="0.25">
      <c r="A93" s="482">
        <v>16952</v>
      </c>
      <c r="B93" s="360" t="s">
        <v>2137</v>
      </c>
      <c r="C93" s="362" t="s">
        <v>3312</v>
      </c>
      <c r="D93" s="362" t="s">
        <v>3374</v>
      </c>
      <c r="E93" s="476">
        <v>145.26</v>
      </c>
      <c r="F93" s="354" t="str" cm="1">
        <f t="array" ref="F93">IFERROR(_xlfn.IFS(#REF!&gt;#REF!,"CAMBIÓ"),"")</f>
        <v/>
      </c>
    </row>
    <row r="94" spans="1:6" ht="14.1" customHeight="1" x14ac:dyDescent="0.25">
      <c r="A94" s="491" t="s">
        <v>3375</v>
      </c>
      <c r="B94" s="373"/>
      <c r="C94" s="373"/>
      <c r="D94" s="373"/>
      <c r="E94" s="428"/>
      <c r="F94" s="354" t="str" cm="1">
        <f t="array" ref="F94">IFERROR(_xlfn.IFS(#REF!&gt;#REF!,"CAMBIÓ"),"")</f>
        <v/>
      </c>
    </row>
    <row r="95" spans="1:6" ht="14.1" customHeight="1" x14ac:dyDescent="0.25">
      <c r="A95" s="482">
        <v>16137</v>
      </c>
      <c r="B95" s="192" t="s">
        <v>1781</v>
      </c>
      <c r="C95" s="362" t="s">
        <v>3313</v>
      </c>
      <c r="D95" s="362" t="s">
        <v>3376</v>
      </c>
      <c r="E95" s="476">
        <v>567.66999999999996</v>
      </c>
      <c r="F95" s="354" t="str" cm="1">
        <f t="array" ref="F95">IFERROR(_xlfn.IFS(#REF!&gt;#REF!,"CAMBIÓ"),"")</f>
        <v/>
      </c>
    </row>
    <row r="96" spans="1:6" ht="14.1" customHeight="1" x14ac:dyDescent="0.25">
      <c r="A96" s="496" t="s">
        <v>2276</v>
      </c>
      <c r="B96" s="374"/>
      <c r="C96" s="374"/>
      <c r="D96" s="374"/>
      <c r="E96" s="434"/>
      <c r="F96" s="354" t="str" cm="1">
        <f t="array" ref="F96">IFERROR(_xlfn.IFS(#REF!&gt;#REF!,"CAMBIÓ"),"")</f>
        <v/>
      </c>
    </row>
    <row r="97" spans="1:6" ht="14.1" customHeight="1" x14ac:dyDescent="0.25">
      <c r="A97" s="490" t="s">
        <v>2277</v>
      </c>
      <c r="B97" s="371"/>
      <c r="C97" s="371"/>
      <c r="D97" s="371"/>
      <c r="E97" s="429"/>
      <c r="F97" s="354" t="str" cm="1">
        <f t="array" ref="F97">IFERROR(_xlfn.IFS(#REF!&gt;#REF!,"CAMBIÓ"),"")</f>
        <v/>
      </c>
    </row>
    <row r="98" spans="1:6" ht="14.1" customHeight="1" x14ac:dyDescent="0.25">
      <c r="A98" s="491" t="s">
        <v>3377</v>
      </c>
      <c r="B98" s="372"/>
      <c r="C98" s="372"/>
      <c r="D98" s="372"/>
      <c r="E98" s="428"/>
      <c r="F98" s="354" t="str" cm="1">
        <f t="array" ref="F98">IFERROR(_xlfn.IFS(#REF!&gt;#REF!,"CAMBIÓ"),"")</f>
        <v/>
      </c>
    </row>
    <row r="99" spans="1:6" ht="14.1" customHeight="1" x14ac:dyDescent="0.25">
      <c r="A99" s="482">
        <v>16267</v>
      </c>
      <c r="B99" s="360" t="s">
        <v>1816</v>
      </c>
      <c r="C99" s="362" t="s">
        <v>3313</v>
      </c>
      <c r="D99" s="362" t="s">
        <v>3378</v>
      </c>
      <c r="E99" s="474">
        <v>374.31</v>
      </c>
      <c r="F99" s="354" t="str" cm="1">
        <f t="array" ref="F99">IFERROR(_xlfn.IFS(#REF!&gt;#REF!,"CAMBIÓ"),"")</f>
        <v/>
      </c>
    </row>
    <row r="100" spans="1:6" ht="14.1" customHeight="1" x14ac:dyDescent="0.25">
      <c r="A100" s="482">
        <v>16318</v>
      </c>
      <c r="B100" s="360" t="s">
        <v>1849</v>
      </c>
      <c r="C100" s="362" t="s">
        <v>3324</v>
      </c>
      <c r="D100" s="362" t="s">
        <v>3379</v>
      </c>
      <c r="E100" s="474">
        <v>502.64</v>
      </c>
      <c r="F100" s="354" t="str" cm="1">
        <f t="array" ref="F100">IFERROR(_xlfn.IFS(#REF!&gt;#REF!,"CAMBIÓ"),"")</f>
        <v/>
      </c>
    </row>
    <row r="101" spans="1:6" ht="14.1" customHeight="1" x14ac:dyDescent="0.25">
      <c r="A101" s="482">
        <v>16629</v>
      </c>
      <c r="B101" s="360" t="s">
        <v>1939</v>
      </c>
      <c r="C101" s="362" t="s">
        <v>3314</v>
      </c>
      <c r="D101" s="362" t="s">
        <v>3380</v>
      </c>
      <c r="E101" s="474">
        <v>1850.93</v>
      </c>
      <c r="F101" s="354" t="str" cm="1">
        <f t="array" ref="F101">IFERROR(_xlfn.IFS(#REF!&gt;#REF!,"CAMBIÓ"),"")</f>
        <v/>
      </c>
    </row>
    <row r="102" spans="1:6" ht="14.1" customHeight="1" thickBot="1" x14ac:dyDescent="0.3">
      <c r="A102" s="483">
        <v>16745</v>
      </c>
      <c r="B102" s="404" t="s">
        <v>2005</v>
      </c>
      <c r="C102" s="363" t="s">
        <v>3318</v>
      </c>
      <c r="D102" s="363" t="s">
        <v>3381</v>
      </c>
      <c r="E102" s="475">
        <v>19150.900000000001</v>
      </c>
      <c r="F102" s="354" t="str" cm="1">
        <f t="array" ref="F102">IFERROR(_xlfn.IFS(#REF!&gt;#REF!,"CAMBIÓ"),"")</f>
        <v/>
      </c>
    </row>
    <row r="103" spans="1:6" ht="14.1" customHeight="1" x14ac:dyDescent="0.25">
      <c r="A103" s="482">
        <v>16513</v>
      </c>
      <c r="B103" s="360" t="s">
        <v>1905</v>
      </c>
      <c r="C103" s="362" t="s">
        <v>3311</v>
      </c>
      <c r="D103" s="362" t="s">
        <v>3382</v>
      </c>
      <c r="E103" s="474">
        <v>89</v>
      </c>
      <c r="F103" s="354" t="str" cm="1">
        <f t="array" ref="F103">IFERROR(_xlfn.IFS(#REF!&gt;#REF!,"CAMBIÓ"),"")</f>
        <v/>
      </c>
    </row>
    <row r="104" spans="1:6" ht="14.1" customHeight="1" x14ac:dyDescent="0.25">
      <c r="A104" s="482">
        <v>16268</v>
      </c>
      <c r="B104" s="360" t="s">
        <v>1818</v>
      </c>
      <c r="C104" s="362" t="s">
        <v>3313</v>
      </c>
      <c r="D104" s="362" t="s">
        <v>3383</v>
      </c>
      <c r="E104" s="474">
        <v>372.67</v>
      </c>
      <c r="F104" s="354" t="str" cm="1">
        <f t="array" ref="F104">IFERROR(_xlfn.IFS(#REF!&gt;#REF!,"CAMBIÓ"),"")</f>
        <v/>
      </c>
    </row>
    <row r="105" spans="1:6" ht="14.1" customHeight="1" x14ac:dyDescent="0.25">
      <c r="A105" s="482">
        <v>16319</v>
      </c>
      <c r="B105" s="360" t="s">
        <v>1851</v>
      </c>
      <c r="C105" s="362" t="s">
        <v>3324</v>
      </c>
      <c r="D105" s="362" t="s">
        <v>3384</v>
      </c>
      <c r="E105" s="474">
        <v>500.85</v>
      </c>
      <c r="F105" s="354" t="str" cm="1">
        <f t="array" ref="F105">IFERROR(_xlfn.IFS(#REF!&gt;#REF!,"CAMBIÓ"),"")</f>
        <v/>
      </c>
    </row>
    <row r="106" spans="1:6" ht="14.1" customHeight="1" x14ac:dyDescent="0.25">
      <c r="A106" s="482">
        <v>16630</v>
      </c>
      <c r="B106" s="360" t="s">
        <v>1941</v>
      </c>
      <c r="C106" s="362" t="s">
        <v>3314</v>
      </c>
      <c r="D106" s="362" t="s">
        <v>3385</v>
      </c>
      <c r="E106" s="474">
        <v>1846.22</v>
      </c>
      <c r="F106" s="354" t="str" cm="1">
        <f t="array" ref="F106">IFERROR(_xlfn.IFS(#REF!&gt;#REF!,"CAMBIÓ"),"")</f>
        <v/>
      </c>
    </row>
    <row r="107" spans="1:6" ht="14.1" customHeight="1" x14ac:dyDescent="0.25">
      <c r="A107" s="482">
        <v>16744</v>
      </c>
      <c r="B107" s="360" t="s">
        <v>2003</v>
      </c>
      <c r="C107" s="362" t="s">
        <v>3318</v>
      </c>
      <c r="D107" s="362" t="s">
        <v>3386</v>
      </c>
      <c r="E107" s="474">
        <v>19101.580000000002</v>
      </c>
      <c r="F107" s="354" t="str" cm="1">
        <f t="array" ref="F107">IFERROR(_xlfn.IFS(#REF!&gt;#REF!,"CAMBIÓ"),"")</f>
        <v/>
      </c>
    </row>
    <row r="108" spans="1:6" ht="14.1" customHeight="1" x14ac:dyDescent="0.25">
      <c r="A108" s="491" t="s">
        <v>3387</v>
      </c>
      <c r="B108" s="373"/>
      <c r="C108" s="373"/>
      <c r="D108" s="373"/>
      <c r="E108" s="428"/>
      <c r="F108" s="354" t="str" cm="1">
        <f t="array" ref="F108">IFERROR(_xlfn.IFS(#REF!&gt;#REF!,"CAMBIÓ"),"")</f>
        <v/>
      </c>
    </row>
    <row r="109" spans="1:6" ht="14.1" customHeight="1" x14ac:dyDescent="0.25">
      <c r="A109" s="497">
        <v>16310</v>
      </c>
      <c r="B109" s="405" t="s">
        <v>1833</v>
      </c>
      <c r="C109" s="394" t="s">
        <v>3324</v>
      </c>
      <c r="D109" s="364" t="s">
        <v>3388</v>
      </c>
      <c r="E109" s="435">
        <v>501.76</v>
      </c>
      <c r="F109" s="354" t="str" cm="1">
        <f t="array" ref="F109">IFERROR(_xlfn.IFS(#REF!&gt;#REF!,"CAMBIÓ"),"")</f>
        <v/>
      </c>
    </row>
    <row r="110" spans="1:6" ht="14.1" customHeight="1" x14ac:dyDescent="0.25">
      <c r="A110" s="482">
        <v>16601</v>
      </c>
      <c r="B110" s="360" t="s">
        <v>1909</v>
      </c>
      <c r="C110" s="362" t="s">
        <v>3314</v>
      </c>
      <c r="D110" s="362" t="s">
        <v>3389</v>
      </c>
      <c r="E110" s="476">
        <v>1847.47</v>
      </c>
      <c r="F110" s="354" t="str" cm="1">
        <f t="array" ref="F110">IFERROR(_xlfn.IFS(#REF!&gt;#REF!,"CAMBIÓ"),"")</f>
        <v/>
      </c>
    </row>
    <row r="111" spans="1:6" ht="14.1" customHeight="1" thickBot="1" x14ac:dyDescent="0.3">
      <c r="A111" s="483">
        <v>16701</v>
      </c>
      <c r="B111" s="404" t="s">
        <v>1947</v>
      </c>
      <c r="C111" s="363" t="s">
        <v>3318</v>
      </c>
      <c r="D111" s="363" t="s">
        <v>3390</v>
      </c>
      <c r="E111" s="477">
        <v>19117.82</v>
      </c>
      <c r="F111" s="354" t="str" cm="1">
        <f t="array" ref="F111">IFERROR(_xlfn.IFS(#REF!&gt;#REF!,"CAMBIÓ"),"")</f>
        <v/>
      </c>
    </row>
    <row r="112" spans="1:6" ht="14.1" customHeight="1" x14ac:dyDescent="0.25">
      <c r="A112" s="482">
        <v>16250</v>
      </c>
      <c r="B112" s="360" t="s">
        <v>1808</v>
      </c>
      <c r="C112" s="395" t="s">
        <v>3313</v>
      </c>
      <c r="D112" s="362" t="s">
        <v>3391</v>
      </c>
      <c r="E112" s="476">
        <v>383.35</v>
      </c>
      <c r="F112" s="354" t="str" cm="1">
        <f t="array" ref="F112">IFERROR(_xlfn.IFS(#REF!&gt;#REF!,"CAMBIÓ"),"")</f>
        <v/>
      </c>
    </row>
    <row r="113" spans="1:6" ht="14.1" customHeight="1" x14ac:dyDescent="0.25">
      <c r="A113" s="482">
        <v>16311</v>
      </c>
      <c r="B113" s="360" t="s">
        <v>1835</v>
      </c>
      <c r="C113" s="362" t="s">
        <v>3324</v>
      </c>
      <c r="D113" s="362" t="s">
        <v>3392</v>
      </c>
      <c r="E113" s="476">
        <v>513.98</v>
      </c>
      <c r="F113" s="354" t="str" cm="1">
        <f t="array" ref="F113">IFERROR(_xlfn.IFS(#REF!&gt;#REF!,"CAMBIÓ"),"")</f>
        <v/>
      </c>
    </row>
    <row r="114" spans="1:6" ht="14.1" customHeight="1" x14ac:dyDescent="0.25">
      <c r="A114" s="482">
        <v>16602</v>
      </c>
      <c r="B114" s="360" t="s">
        <v>1911</v>
      </c>
      <c r="C114" s="362" t="s">
        <v>3314</v>
      </c>
      <c r="D114" s="362" t="s">
        <v>3393</v>
      </c>
      <c r="E114" s="476">
        <v>1895.87</v>
      </c>
      <c r="F114" s="354" t="str" cm="1">
        <f t="array" ref="F114">IFERROR(_xlfn.IFS(#REF!&gt;#REF!,"CAMBIÓ"),"")</f>
        <v/>
      </c>
    </row>
    <row r="115" spans="1:6" ht="14.1" customHeight="1" thickBot="1" x14ac:dyDescent="0.3">
      <c r="A115" s="498">
        <v>16703</v>
      </c>
      <c r="B115" s="408" t="s">
        <v>1951</v>
      </c>
      <c r="C115" s="375" t="s">
        <v>3318</v>
      </c>
      <c r="D115" s="375" t="s">
        <v>3394</v>
      </c>
      <c r="E115" s="436">
        <v>19636.8</v>
      </c>
      <c r="F115" s="354" t="str" cm="1">
        <f t="array" ref="F115">IFERROR(_xlfn.IFS(#REF!&gt;#REF!,"CAMBIÓ"),"")</f>
        <v/>
      </c>
    </row>
    <row r="116" spans="1:6" ht="14.1" customHeight="1" thickBot="1" x14ac:dyDescent="0.3">
      <c r="A116" s="499">
        <v>16746</v>
      </c>
      <c r="B116" s="409" t="s">
        <v>2007</v>
      </c>
      <c r="C116" s="375" t="s">
        <v>3318</v>
      </c>
      <c r="D116" s="375" t="s">
        <v>3396</v>
      </c>
      <c r="E116" s="437">
        <v>24645.35</v>
      </c>
      <c r="F116" s="354" t="str" cm="1">
        <f t="array" ref="F116">IFERROR(_xlfn.IFS(#REF!&gt;#REF!,"CAMBIÓ"),"")</f>
        <v/>
      </c>
    </row>
    <row r="117" spans="1:6" ht="14.1" customHeight="1" x14ac:dyDescent="0.25">
      <c r="A117" s="490" t="s">
        <v>2298</v>
      </c>
      <c r="B117" s="371"/>
      <c r="C117" s="371"/>
      <c r="D117" s="371"/>
      <c r="E117" s="429"/>
      <c r="F117" s="354" t="str" cm="1">
        <f t="array" ref="F117">IFERROR(_xlfn.IFS(#REF!&gt;#REF!,"CAMBIÓ"),"")</f>
        <v/>
      </c>
    </row>
    <row r="118" spans="1:6" ht="14.1" customHeight="1" x14ac:dyDescent="0.25">
      <c r="A118" s="491" t="s">
        <v>2299</v>
      </c>
      <c r="B118" s="373"/>
      <c r="C118" s="373"/>
      <c r="D118" s="373"/>
      <c r="E118" s="428"/>
      <c r="F118" s="354" t="str" cm="1">
        <f t="array" ref="F118">IFERROR(_xlfn.IFS(#REF!&gt;#REF!,"CAMBIÓ"),"")</f>
        <v/>
      </c>
    </row>
    <row r="119" spans="1:6" ht="14.1" customHeight="1" x14ac:dyDescent="0.25">
      <c r="A119" s="488">
        <v>610</v>
      </c>
      <c r="B119" s="407" t="s">
        <v>404</v>
      </c>
      <c r="C119" s="366" t="s">
        <v>3314</v>
      </c>
      <c r="D119" s="366" t="s">
        <v>3397</v>
      </c>
      <c r="E119" s="478">
        <v>2043.7</v>
      </c>
      <c r="F119" s="354" t="str" cm="1">
        <f t="array" ref="F119">IFERROR(_xlfn.IFS(#REF!&gt;#REF!,"CAMBIÓ"),"")</f>
        <v/>
      </c>
    </row>
    <row r="120" spans="1:6" ht="14.1" customHeight="1" thickBot="1" x14ac:dyDescent="0.3">
      <c r="A120" s="483">
        <v>611</v>
      </c>
      <c r="B120" s="404" t="s">
        <v>406</v>
      </c>
      <c r="C120" s="363" t="s">
        <v>3318</v>
      </c>
      <c r="D120" s="363" t="s">
        <v>3398</v>
      </c>
      <c r="E120" s="475">
        <v>21184.82</v>
      </c>
      <c r="F120" s="354" t="str" cm="1">
        <f t="array" ref="F120">IFERROR(_xlfn.IFS(#REF!&gt;#REF!,"CAMBIÓ"),"")</f>
        <v/>
      </c>
    </row>
    <row r="121" spans="1:6" ht="14.1" customHeight="1" x14ac:dyDescent="0.25">
      <c r="A121" s="497">
        <v>16300</v>
      </c>
      <c r="B121" s="405" t="s">
        <v>1820</v>
      </c>
      <c r="C121" s="364" t="s">
        <v>3324</v>
      </c>
      <c r="D121" s="364" t="s">
        <v>3399</v>
      </c>
      <c r="E121" s="438">
        <v>529.72</v>
      </c>
      <c r="F121" s="354" t="str" cm="1">
        <f t="array" ref="F121">IFERROR(_xlfn.IFS(#REF!&gt;#REF!,"CAMBIÓ"),"")</f>
        <v/>
      </c>
    </row>
    <row r="122" spans="1:6" ht="14.1" customHeight="1" x14ac:dyDescent="0.25">
      <c r="A122" s="482">
        <v>612</v>
      </c>
      <c r="B122" s="360" t="s">
        <v>408</v>
      </c>
      <c r="C122" s="362" t="s">
        <v>3314</v>
      </c>
      <c r="D122" s="362" t="s">
        <v>3400</v>
      </c>
      <c r="E122" s="474">
        <v>1993.58</v>
      </c>
      <c r="F122" s="354" t="str" cm="1">
        <f t="array" ref="F122">IFERROR(_xlfn.IFS(#REF!&gt;#REF!,"CAMBIÓ"),"")</f>
        <v/>
      </c>
    </row>
    <row r="123" spans="1:6" ht="14.1" customHeight="1" x14ac:dyDescent="0.25">
      <c r="A123" s="482">
        <v>613</v>
      </c>
      <c r="B123" s="360" t="s">
        <v>410</v>
      </c>
      <c r="C123" s="362" t="s">
        <v>3318</v>
      </c>
      <c r="D123" s="362" t="s">
        <v>3401</v>
      </c>
      <c r="E123" s="474">
        <v>20392.61</v>
      </c>
      <c r="F123" s="354" t="str" cm="1">
        <f t="array" ref="F123">IFERROR(_xlfn.IFS(#REF!&gt;#REF!,"CAMBIÓ"),"")</f>
        <v/>
      </c>
    </row>
    <row r="124" spans="1:6" ht="14.1" customHeight="1" x14ac:dyDescent="0.25">
      <c r="A124" s="491" t="s">
        <v>3402</v>
      </c>
      <c r="B124" s="373"/>
      <c r="C124" s="373"/>
      <c r="D124" s="373"/>
      <c r="E124" s="428"/>
      <c r="F124" s="354" t="str" cm="1">
        <f t="array" ref="F124">IFERROR(_xlfn.IFS(#REF!&gt;#REF!,"CAMBIÓ"),"")</f>
        <v/>
      </c>
    </row>
    <row r="125" spans="1:6" ht="14.1" customHeight="1" x14ac:dyDescent="0.25">
      <c r="A125" s="482">
        <v>16301</v>
      </c>
      <c r="B125" s="360" t="s">
        <v>1822</v>
      </c>
      <c r="C125" s="362" t="s">
        <v>3324</v>
      </c>
      <c r="D125" s="362" t="s">
        <v>3403</v>
      </c>
      <c r="E125" s="474">
        <v>591.25</v>
      </c>
      <c r="F125" s="354" t="str" cm="1">
        <f t="array" ref="F125">IFERROR(_xlfn.IFS(#REF!&gt;#REF!,"CAMBIÓ"),"")</f>
        <v/>
      </c>
    </row>
    <row r="126" spans="1:6" ht="14.1" customHeight="1" x14ac:dyDescent="0.25">
      <c r="A126" s="482">
        <v>1198</v>
      </c>
      <c r="B126" s="360" t="s">
        <v>594</v>
      </c>
      <c r="C126" s="362" t="s">
        <v>3314</v>
      </c>
      <c r="D126" s="362" t="s">
        <v>3397</v>
      </c>
      <c r="E126" s="474">
        <v>2194.4</v>
      </c>
      <c r="F126" s="354" t="str" cm="1">
        <f t="array" ref="F126">IFERROR(_xlfn.IFS(#REF!&gt;#REF!,"CAMBIÓ"),"")</f>
        <v/>
      </c>
    </row>
    <row r="127" spans="1:6" ht="14.1" customHeight="1" x14ac:dyDescent="0.25">
      <c r="A127" s="482">
        <v>1199</v>
      </c>
      <c r="B127" s="360" t="s">
        <v>596</v>
      </c>
      <c r="C127" s="362" t="s">
        <v>3318</v>
      </c>
      <c r="D127" s="362" t="s">
        <v>3398</v>
      </c>
      <c r="E127" s="474">
        <v>22765.81</v>
      </c>
      <c r="F127" s="354" t="str" cm="1">
        <f t="array" ref="F127">IFERROR(_xlfn.IFS(#REF!&gt;#REF!,"CAMBIÓ"),"")</f>
        <v/>
      </c>
    </row>
    <row r="128" spans="1:6" ht="14.1" customHeight="1" x14ac:dyDescent="0.25">
      <c r="A128" s="491" t="s">
        <v>3404</v>
      </c>
      <c r="B128" s="373"/>
      <c r="C128" s="373"/>
      <c r="D128" s="373"/>
      <c r="E128" s="428"/>
      <c r="F128" s="354" t="str" cm="1">
        <f t="array" ref="F128">IFERROR(_xlfn.IFS(#REF!&gt;#REF!,"CAMBIÓ"),"")</f>
        <v/>
      </c>
    </row>
    <row r="129" spans="1:6" ht="14.1" customHeight="1" x14ac:dyDescent="0.25">
      <c r="A129" s="497">
        <v>16603</v>
      </c>
      <c r="B129" s="405" t="s">
        <v>1913</v>
      </c>
      <c r="C129" s="364" t="s">
        <v>3314</v>
      </c>
      <c r="D129" s="364" t="s">
        <v>3397</v>
      </c>
      <c r="E129" s="438">
        <v>2504.1999999999998</v>
      </c>
      <c r="F129" s="354" t="str" cm="1">
        <f t="array" ref="F129">IFERROR(_xlfn.IFS(#REF!&gt;#REF!,"CAMBIÓ"),"")</f>
        <v/>
      </c>
    </row>
    <row r="130" spans="1:6" ht="14.1" customHeight="1" thickBot="1" x14ac:dyDescent="0.3">
      <c r="A130" s="500">
        <v>16702</v>
      </c>
      <c r="B130" s="410" t="s">
        <v>1949</v>
      </c>
      <c r="C130" s="376" t="s">
        <v>3318</v>
      </c>
      <c r="D130" s="376" t="s">
        <v>3398</v>
      </c>
      <c r="E130" s="439">
        <v>26027.42</v>
      </c>
      <c r="F130" s="354" t="str" cm="1">
        <f t="array" ref="F130">IFERROR(_xlfn.IFS(#REF!&gt;#REF!,"CAMBIÓ"),"")</f>
        <v/>
      </c>
    </row>
    <row r="131" spans="1:6" ht="14.1" customHeight="1" x14ac:dyDescent="0.25">
      <c r="A131" s="501" t="s">
        <v>2276</v>
      </c>
      <c r="B131" s="374"/>
      <c r="C131" s="374"/>
      <c r="D131" s="374"/>
      <c r="E131" s="440"/>
      <c r="F131" s="354" t="str" cm="1">
        <f t="array" ref="F131">IFERROR(_xlfn.IFS(#REF!&gt;#REF!,"CAMBIÓ"),"")</f>
        <v/>
      </c>
    </row>
    <row r="132" spans="1:6" ht="14.1" customHeight="1" x14ac:dyDescent="0.25">
      <c r="A132" s="490" t="s">
        <v>2317</v>
      </c>
      <c r="B132" s="371"/>
      <c r="C132" s="371"/>
      <c r="D132" s="371"/>
      <c r="E132" s="441"/>
      <c r="F132" s="354" t="str" cm="1">
        <f t="array" ref="F132">IFERROR(_xlfn.IFS(#REF!&gt;#REF!,"CAMBIÓ"),"")</f>
        <v/>
      </c>
    </row>
    <row r="133" spans="1:6" ht="14.1" customHeight="1" x14ac:dyDescent="0.25">
      <c r="A133" s="491" t="s">
        <v>3405</v>
      </c>
      <c r="B133" s="373"/>
      <c r="C133" s="373"/>
      <c r="D133" s="373"/>
      <c r="E133" s="442"/>
      <c r="F133" s="354" t="str" cm="1">
        <f t="array" ref="F133">IFERROR(_xlfn.IFS(#REF!&gt;#REF!,"CAMBIÓ"),"")</f>
        <v/>
      </c>
    </row>
    <row r="134" spans="1:6" ht="14.1" customHeight="1" x14ac:dyDescent="0.25">
      <c r="A134" s="482">
        <v>1790</v>
      </c>
      <c r="B134" s="360" t="s">
        <v>658</v>
      </c>
      <c r="C134" s="362" t="s">
        <v>3314</v>
      </c>
      <c r="D134" s="362" t="s">
        <v>3397</v>
      </c>
      <c r="E134" s="474">
        <v>2334.89</v>
      </c>
      <c r="F134" s="354" t="str" cm="1">
        <f t="array" ref="F134">IFERROR(_xlfn.IFS(#REF!&gt;#REF!,"CAMBIÓ"),"")</f>
        <v/>
      </c>
    </row>
    <row r="135" spans="1:6" ht="14.1" customHeight="1" x14ac:dyDescent="0.25">
      <c r="A135" s="482">
        <v>1789</v>
      </c>
      <c r="B135" s="360" t="s">
        <v>656</v>
      </c>
      <c r="C135" s="362" t="s">
        <v>3318</v>
      </c>
      <c r="D135" s="362" t="s">
        <v>3398</v>
      </c>
      <c r="E135" s="474">
        <v>23951.09</v>
      </c>
      <c r="F135" s="354" t="str" cm="1">
        <f t="array" ref="F135">IFERROR(_xlfn.IFS(#REF!&gt;#REF!,"CAMBIÓ"),"")</f>
        <v/>
      </c>
    </row>
    <row r="136" spans="1:6" ht="14.1" customHeight="1" x14ac:dyDescent="0.25">
      <c r="A136" s="502" t="s">
        <v>3406</v>
      </c>
      <c r="B136" s="377"/>
      <c r="C136" s="377"/>
      <c r="D136" s="377"/>
      <c r="E136" s="443"/>
      <c r="F136" s="354" t="str" cm="1">
        <f t="array" ref="F136">IFERROR(_xlfn.IFS(#REF!&gt;#REF!,"CAMBIÓ"),"")</f>
        <v/>
      </c>
    </row>
    <row r="137" spans="1:6" ht="14.1" customHeight="1" x14ac:dyDescent="0.25">
      <c r="A137" s="503">
        <v>16849</v>
      </c>
      <c r="B137" s="358" t="s">
        <v>2062</v>
      </c>
      <c r="C137" s="362" t="s">
        <v>3318</v>
      </c>
      <c r="D137" s="362" t="s">
        <v>3407</v>
      </c>
      <c r="E137" s="476">
        <v>32714.29</v>
      </c>
      <c r="F137" s="354" t="str" cm="1">
        <f t="array" ref="F137">IFERROR(_xlfn.IFS(#REF!&gt;#REF!,"CAMBIÓ"),"")</f>
        <v/>
      </c>
    </row>
    <row r="138" spans="1:6" ht="14.1" customHeight="1" x14ac:dyDescent="0.25">
      <c r="A138" s="491" t="s">
        <v>3408</v>
      </c>
      <c r="B138" s="373"/>
      <c r="C138" s="373"/>
      <c r="D138" s="373"/>
      <c r="E138" s="428"/>
      <c r="F138" s="354" t="str" cm="1">
        <f t="array" ref="F138">IFERROR(_xlfn.IFS(#REF!&gt;#REF!,"CAMBIÓ"),"")</f>
        <v/>
      </c>
    </row>
    <row r="139" spans="1:6" ht="14.1" customHeight="1" x14ac:dyDescent="0.25">
      <c r="A139" s="482">
        <v>433</v>
      </c>
      <c r="B139" s="360" t="s">
        <v>301</v>
      </c>
      <c r="C139" s="362" t="s">
        <v>3314</v>
      </c>
      <c r="D139" s="362" t="s">
        <v>3409</v>
      </c>
      <c r="E139" s="474">
        <v>4204.83</v>
      </c>
      <c r="F139" s="354" t="str" cm="1">
        <f t="array" ref="F139">IFERROR(_xlfn.IFS(#REF!&gt;#REF!,"CAMBIÓ"),"")</f>
        <v/>
      </c>
    </row>
    <row r="140" spans="1:6" ht="14.1" customHeight="1" x14ac:dyDescent="0.25">
      <c r="A140" s="482">
        <v>434</v>
      </c>
      <c r="B140" s="360" t="s">
        <v>303</v>
      </c>
      <c r="C140" s="362" t="s">
        <v>3318</v>
      </c>
      <c r="D140" s="362" t="s">
        <v>3410</v>
      </c>
      <c r="E140" s="474">
        <v>43928.09</v>
      </c>
      <c r="F140" s="354" t="str" cm="1">
        <f t="array" ref="F140">IFERROR(_xlfn.IFS(#REF!&gt;#REF!,"CAMBIÓ"),"")</f>
        <v/>
      </c>
    </row>
    <row r="141" spans="1:6" ht="14.1" customHeight="1" x14ac:dyDescent="0.25">
      <c r="A141" s="504" t="s">
        <v>3411</v>
      </c>
      <c r="B141" s="378"/>
      <c r="C141" s="378"/>
      <c r="D141" s="378"/>
      <c r="E141" s="479"/>
      <c r="F141" s="354" t="str" cm="1">
        <f t="array" ref="F141">IFERROR(_xlfn.IFS(#REF!&gt;#REF!,"CAMBIÓ"),"")</f>
        <v/>
      </c>
    </row>
    <row r="142" spans="1:6" ht="14.1" customHeight="1" x14ac:dyDescent="0.25">
      <c r="A142" s="505">
        <v>16748</v>
      </c>
      <c r="B142" s="359" t="s">
        <v>2009</v>
      </c>
      <c r="C142" s="362" t="s">
        <v>3318</v>
      </c>
      <c r="D142" s="362" t="s">
        <v>3412</v>
      </c>
      <c r="E142" s="476">
        <v>40637.81</v>
      </c>
      <c r="F142" s="354" t="str" cm="1">
        <f t="array" ref="F142">IFERROR(_xlfn.IFS(#REF!&gt;#REF!,"CAMBIÓ"),"")</f>
        <v/>
      </c>
    </row>
    <row r="143" spans="1:6" ht="14.1" customHeight="1" x14ac:dyDescent="0.25">
      <c r="A143" s="491" t="s">
        <v>3413</v>
      </c>
      <c r="B143" s="378"/>
      <c r="C143" s="378"/>
      <c r="D143" s="378"/>
      <c r="E143" s="480"/>
      <c r="F143" s="354" t="str" cm="1">
        <f t="array" ref="F143">IFERROR(_xlfn.IFS(#REF!&gt;#REF!,"CAMBIÓ"),"")</f>
        <v/>
      </c>
    </row>
    <row r="144" spans="1:6" ht="14.1" customHeight="1" x14ac:dyDescent="0.25">
      <c r="A144" s="506">
        <v>16172</v>
      </c>
      <c r="B144" s="411" t="s">
        <v>1802</v>
      </c>
      <c r="C144" s="379" t="s">
        <v>3318</v>
      </c>
      <c r="D144" s="379" t="s">
        <v>3398</v>
      </c>
      <c r="E144" s="448">
        <v>23927.919999999998</v>
      </c>
      <c r="F144" s="354" t="str" cm="1">
        <f t="array" ref="F144">IFERROR(_xlfn.IFS(#REF!&gt;#REF!,"CAMBIÓ"),"")</f>
        <v/>
      </c>
    </row>
    <row r="145" spans="1:6" ht="14.1" customHeight="1" x14ac:dyDescent="0.25">
      <c r="A145" s="491" t="s">
        <v>3414</v>
      </c>
      <c r="B145" s="373"/>
      <c r="C145" s="373"/>
      <c r="D145" s="373"/>
      <c r="E145" s="428"/>
      <c r="F145" s="354" t="str" cm="1">
        <f t="array" ref="F145">IFERROR(_xlfn.IFS(#REF!&gt;#REF!,"CAMBIÓ"),"")</f>
        <v/>
      </c>
    </row>
    <row r="146" spans="1:6" ht="14.1" customHeight="1" x14ac:dyDescent="0.25">
      <c r="A146" s="482">
        <v>16600</v>
      </c>
      <c r="B146" s="360" t="s">
        <v>1907</v>
      </c>
      <c r="C146" s="362" t="s">
        <v>3314</v>
      </c>
      <c r="D146" s="362" t="s">
        <v>3415</v>
      </c>
      <c r="E146" s="476">
        <v>3883.89</v>
      </c>
      <c r="F146" s="354" t="str" cm="1">
        <f t="array" ref="F146">IFERROR(_xlfn.IFS(#REF!&gt;#REF!,"CAMBIÓ"),"")</f>
        <v/>
      </c>
    </row>
    <row r="147" spans="1:6" ht="14.1" customHeight="1" x14ac:dyDescent="0.25">
      <c r="A147" s="482">
        <v>16700</v>
      </c>
      <c r="B147" s="360" t="s">
        <v>1945</v>
      </c>
      <c r="C147" s="362" t="s">
        <v>3318</v>
      </c>
      <c r="D147" s="362" t="s">
        <v>3416</v>
      </c>
      <c r="E147" s="476">
        <v>39969.01</v>
      </c>
      <c r="F147" s="354" t="str" cm="1">
        <f t="array" ref="F147">IFERROR(_xlfn.IFS(#REF!&gt;#REF!,"CAMBIÓ"),"")</f>
        <v/>
      </c>
    </row>
    <row r="148" spans="1:6" ht="14.1" customHeight="1" x14ac:dyDescent="0.25">
      <c r="A148" s="501" t="s">
        <v>3417</v>
      </c>
      <c r="B148" s="374"/>
      <c r="C148" s="374"/>
      <c r="D148" s="374"/>
      <c r="E148" s="434"/>
      <c r="F148" s="354" t="str" cm="1">
        <f t="array" ref="F148">IFERROR(_xlfn.IFS(#REF!&gt;#REF!,"CAMBIÓ"),"")</f>
        <v/>
      </c>
    </row>
    <row r="149" spans="1:6" ht="14.1" customHeight="1" x14ac:dyDescent="0.25">
      <c r="A149" s="491" t="s">
        <v>3418</v>
      </c>
      <c r="B149" s="373"/>
      <c r="C149" s="373"/>
      <c r="D149" s="373"/>
      <c r="E149" s="428"/>
      <c r="F149" s="354" t="str" cm="1">
        <f t="array" ref="F149">IFERROR(_xlfn.IFS(#REF!&gt;#REF!,"CAMBIÓ"),"")</f>
        <v/>
      </c>
    </row>
    <row r="150" spans="1:6" ht="14.1" customHeight="1" x14ac:dyDescent="0.25">
      <c r="A150" s="482">
        <v>52</v>
      </c>
      <c r="B150" s="360" t="s">
        <v>48</v>
      </c>
      <c r="C150" s="362" t="s">
        <v>3311</v>
      </c>
      <c r="D150" s="362" t="s">
        <v>3419</v>
      </c>
      <c r="E150" s="474">
        <v>117.53</v>
      </c>
      <c r="F150" s="354" t="str" cm="1">
        <f t="array" ref="F150">IFERROR(_xlfn.IFS(#REF!&gt;#REF!,"CAMBIÓ"),"")</f>
        <v/>
      </c>
    </row>
    <row r="151" spans="1:6" ht="14.1" customHeight="1" x14ac:dyDescent="0.25">
      <c r="A151" s="482">
        <v>129</v>
      </c>
      <c r="B151" s="360" t="s">
        <v>121</v>
      </c>
      <c r="C151" s="362" t="s">
        <v>3311</v>
      </c>
      <c r="D151" s="362" t="s">
        <v>3420</v>
      </c>
      <c r="E151" s="474">
        <v>121.65</v>
      </c>
      <c r="F151" s="354" t="str" cm="1">
        <f t="array" ref="F151">IFERROR(_xlfn.IFS(#REF!&gt;#REF!,"CAMBIÓ"),"")</f>
        <v/>
      </c>
    </row>
    <row r="152" spans="1:6" ht="14.1" customHeight="1" x14ac:dyDescent="0.25">
      <c r="A152" s="482">
        <v>130</v>
      </c>
      <c r="B152" s="360" t="s">
        <v>123</v>
      </c>
      <c r="C152" s="362" t="s">
        <v>3324</v>
      </c>
      <c r="D152" s="362" t="s">
        <v>3421</v>
      </c>
      <c r="E152" s="474">
        <v>622.95000000000005</v>
      </c>
      <c r="F152" s="354" t="str" cm="1">
        <f t="array" ref="F152">IFERROR(_xlfn.IFS(#REF!&gt;#REF!,"CAMBIÓ"),"")</f>
        <v/>
      </c>
    </row>
    <row r="153" spans="1:6" ht="14.1" customHeight="1" x14ac:dyDescent="0.25">
      <c r="A153" s="482">
        <v>131</v>
      </c>
      <c r="B153" s="360" t="s">
        <v>125</v>
      </c>
      <c r="C153" s="362" t="s">
        <v>3314</v>
      </c>
      <c r="D153" s="362" t="s">
        <v>3422</v>
      </c>
      <c r="E153" s="474">
        <v>2298.63</v>
      </c>
      <c r="F153" s="354" t="str" cm="1">
        <f t="array" ref="F153">IFERROR(_xlfn.IFS(#REF!&gt;#REF!,"CAMBIÓ"),"")</f>
        <v/>
      </c>
    </row>
    <row r="154" spans="1:6" ht="14.1" customHeight="1" thickBot="1" x14ac:dyDescent="0.3">
      <c r="A154" s="483">
        <v>132</v>
      </c>
      <c r="B154" s="404" t="s">
        <v>127</v>
      </c>
      <c r="C154" s="363" t="s">
        <v>3318</v>
      </c>
      <c r="D154" s="363" t="s">
        <v>3423</v>
      </c>
      <c r="E154" s="475">
        <v>23888.53</v>
      </c>
      <c r="F154" s="354" t="str" cm="1">
        <f t="array" ref="F154">IFERROR(_xlfn.IFS(#REF!&gt;#REF!,"CAMBIÓ"),"")</f>
        <v/>
      </c>
    </row>
    <row r="155" spans="1:6" ht="14.1" customHeight="1" x14ac:dyDescent="0.25">
      <c r="A155" s="497">
        <v>49</v>
      </c>
      <c r="B155" s="405" t="s">
        <v>40</v>
      </c>
      <c r="C155" s="364" t="s">
        <v>3311</v>
      </c>
      <c r="D155" s="364" t="s">
        <v>3424</v>
      </c>
      <c r="E155" s="438">
        <v>113.15</v>
      </c>
      <c r="F155" s="354" t="str" cm="1">
        <f t="array" ref="F155">IFERROR(_xlfn.IFS(#REF!&gt;#REF!,"CAMBIÓ"),"")</f>
        <v/>
      </c>
    </row>
    <row r="156" spans="1:6" ht="14.1" customHeight="1" x14ac:dyDescent="0.25">
      <c r="A156" s="482">
        <v>133</v>
      </c>
      <c r="B156" s="360" t="s">
        <v>129</v>
      </c>
      <c r="C156" s="362" t="s">
        <v>3311</v>
      </c>
      <c r="D156" s="362" t="s">
        <v>3425</v>
      </c>
      <c r="E156" s="474">
        <v>123.09</v>
      </c>
      <c r="F156" s="354" t="str" cm="1">
        <f t="array" ref="F156">IFERROR(_xlfn.IFS(#REF!&gt;#REF!,"CAMBIÓ"),"")</f>
        <v/>
      </c>
    </row>
    <row r="157" spans="1:6" ht="14.1" customHeight="1" x14ac:dyDescent="0.25">
      <c r="A157" s="482">
        <v>134</v>
      </c>
      <c r="B157" s="360" t="s">
        <v>131</v>
      </c>
      <c r="C157" s="362" t="s">
        <v>3324</v>
      </c>
      <c r="D157" s="362" t="s">
        <v>3426</v>
      </c>
      <c r="E157" s="474">
        <v>620.4</v>
      </c>
      <c r="F157" s="354" t="str" cm="1">
        <f t="array" ref="F157">IFERROR(_xlfn.IFS(#REF!&gt;#REF!,"CAMBIÓ"),"")</f>
        <v/>
      </c>
    </row>
    <row r="158" spans="1:6" ht="14.1" customHeight="1" x14ac:dyDescent="0.25">
      <c r="A158" s="482">
        <v>135</v>
      </c>
      <c r="B158" s="360" t="s">
        <v>133</v>
      </c>
      <c r="C158" s="362" t="s">
        <v>3314</v>
      </c>
      <c r="D158" s="362" t="s">
        <v>3427</v>
      </c>
      <c r="E158" s="474">
        <v>2287.42</v>
      </c>
      <c r="F158" s="354" t="str" cm="1">
        <f t="array" ref="F158">IFERROR(_xlfn.IFS(#REF!&gt;#REF!,"CAMBIÓ"),"")</f>
        <v/>
      </c>
    </row>
    <row r="159" spans="1:6" ht="14.1" customHeight="1" thickBot="1" x14ac:dyDescent="0.3">
      <c r="A159" s="483">
        <v>136</v>
      </c>
      <c r="B159" s="404" t="s">
        <v>135</v>
      </c>
      <c r="C159" s="363" t="s">
        <v>3318</v>
      </c>
      <c r="D159" s="363" t="s">
        <v>3428</v>
      </c>
      <c r="E159" s="475">
        <v>23768.55</v>
      </c>
      <c r="F159" s="354" t="str" cm="1">
        <f t="array" ref="F159">IFERROR(_xlfn.IFS(#REF!&gt;#REF!,"CAMBIÓ"),"")</f>
        <v/>
      </c>
    </row>
    <row r="160" spans="1:6" ht="14.1" customHeight="1" x14ac:dyDescent="0.25">
      <c r="A160" s="497">
        <v>139</v>
      </c>
      <c r="B160" s="405" t="s">
        <v>141</v>
      </c>
      <c r="C160" s="364" t="s">
        <v>3311</v>
      </c>
      <c r="D160" s="364" t="s">
        <v>3429</v>
      </c>
      <c r="E160" s="438">
        <v>120.33</v>
      </c>
      <c r="F160" s="354" t="str" cm="1">
        <f t="array" ref="F160">IFERROR(_xlfn.IFS(#REF!&gt;#REF!,"CAMBIÓ"),"")</f>
        <v/>
      </c>
    </row>
    <row r="161" spans="1:6" ht="14.1" customHeight="1" x14ac:dyDescent="0.25">
      <c r="A161" s="482">
        <v>140</v>
      </c>
      <c r="B161" s="360" t="s">
        <v>143</v>
      </c>
      <c r="C161" s="362" t="s">
        <v>3324</v>
      </c>
      <c r="D161" s="362" t="s">
        <v>3430</v>
      </c>
      <c r="E161" s="474">
        <v>624.9</v>
      </c>
      <c r="F161" s="354" t="str" cm="1">
        <f t="array" ref="F161">IFERROR(_xlfn.IFS(#REF!&gt;#REF!,"CAMBIÓ"),"")</f>
        <v/>
      </c>
    </row>
    <row r="162" spans="1:6" ht="14.1" customHeight="1" x14ac:dyDescent="0.25">
      <c r="A162" s="482">
        <v>141</v>
      </c>
      <c r="B162" s="360" t="s">
        <v>145</v>
      </c>
      <c r="C162" s="362" t="s">
        <v>3314</v>
      </c>
      <c r="D162" s="362" t="s">
        <v>3431</v>
      </c>
      <c r="E162" s="474">
        <v>2275.5300000000002</v>
      </c>
      <c r="F162" s="354" t="str" cm="1">
        <f t="array" ref="F162">IFERROR(_xlfn.IFS(#REF!&gt;#REF!,"CAMBIÓ"),"")</f>
        <v/>
      </c>
    </row>
    <row r="163" spans="1:6" ht="14.1" customHeight="1" x14ac:dyDescent="0.25">
      <c r="A163" s="482">
        <v>142</v>
      </c>
      <c r="B163" s="360" t="s">
        <v>147</v>
      </c>
      <c r="C163" s="362" t="s">
        <v>3318</v>
      </c>
      <c r="D163" s="362" t="s">
        <v>3432</v>
      </c>
      <c r="E163" s="474">
        <v>23642.05</v>
      </c>
      <c r="F163" s="354" t="str" cm="1">
        <f t="array" ref="F163">IFERROR(_xlfn.IFS(#REF!&gt;#REF!,"CAMBIÓ"),"")</f>
        <v/>
      </c>
    </row>
    <row r="164" spans="1:6" ht="14.1" customHeight="1" x14ac:dyDescent="0.25">
      <c r="A164" s="491" t="s">
        <v>3433</v>
      </c>
      <c r="B164" s="373"/>
      <c r="C164" s="373"/>
      <c r="D164" s="373"/>
      <c r="E164" s="428"/>
      <c r="F164" s="354" t="str" cm="1">
        <f t="array" ref="F164">IFERROR(_xlfn.IFS(#REF!&gt;#REF!,"CAMBIÓ"),"")</f>
        <v/>
      </c>
    </row>
    <row r="165" spans="1:6" s="422" customFormat="1" ht="14.1" customHeight="1" x14ac:dyDescent="0.25">
      <c r="A165" s="507">
        <v>83</v>
      </c>
      <c r="B165" s="360" t="s">
        <v>72</v>
      </c>
      <c r="C165" s="426" t="s">
        <v>3314</v>
      </c>
      <c r="D165" s="426" t="s">
        <v>3422</v>
      </c>
      <c r="E165" s="476">
        <v>2368.2199999999998</v>
      </c>
      <c r="F165" s="427" t="str" cm="1">
        <f t="array" ref="F165">IFERROR(_xlfn.IFS(#REF!&gt;#REF!,"CAMBIÓ"),"")</f>
        <v/>
      </c>
    </row>
    <row r="166" spans="1:6" ht="14.1" customHeight="1" thickBot="1" x14ac:dyDescent="0.3">
      <c r="A166" s="483">
        <v>89</v>
      </c>
      <c r="B166" s="404" t="s">
        <v>82</v>
      </c>
      <c r="C166" s="363" t="s">
        <v>3318</v>
      </c>
      <c r="D166" s="363" t="s">
        <v>3423</v>
      </c>
      <c r="E166" s="478">
        <v>24618.9</v>
      </c>
      <c r="F166" s="354" t="str" cm="1">
        <f t="array" ref="F166">IFERROR(_xlfn.IFS(#REF!&gt;#REF!,"CAMBIÓ"),"")</f>
        <v/>
      </c>
    </row>
    <row r="167" spans="1:6" ht="14.1" customHeight="1" x14ac:dyDescent="0.25">
      <c r="A167" s="497">
        <v>84</v>
      </c>
      <c r="B167" s="405" t="s">
        <v>75</v>
      </c>
      <c r="C167" s="364" t="s">
        <v>3314</v>
      </c>
      <c r="D167" s="364" t="s">
        <v>3427</v>
      </c>
      <c r="E167" s="444">
        <v>2360.5300000000002</v>
      </c>
      <c r="F167" s="354" t="str" cm="1">
        <f t="array" ref="F167">IFERROR(_xlfn.IFS(#REF!&gt;#REF!,"CAMBIÓ"),"")</f>
        <v/>
      </c>
    </row>
    <row r="168" spans="1:6" ht="14.1" customHeight="1" thickBot="1" x14ac:dyDescent="0.3">
      <c r="A168" s="483">
        <v>90</v>
      </c>
      <c r="B168" s="404" t="s">
        <v>84</v>
      </c>
      <c r="C168" s="363" t="s">
        <v>3318</v>
      </c>
      <c r="D168" s="363" t="s">
        <v>3434</v>
      </c>
      <c r="E168" s="475">
        <v>24568.41</v>
      </c>
      <c r="F168" s="354" t="str" cm="1">
        <f t="array" ref="F168">IFERROR(_xlfn.IFS(#REF!&gt;#REF!,"CAMBIÓ"),"")</f>
        <v/>
      </c>
    </row>
    <row r="169" spans="1:6" ht="14.1" customHeight="1" x14ac:dyDescent="0.25">
      <c r="A169" s="497">
        <v>85</v>
      </c>
      <c r="B169" s="405" t="s">
        <v>77</v>
      </c>
      <c r="C169" s="364" t="s">
        <v>3314</v>
      </c>
      <c r="D169" s="364" t="s">
        <v>3431</v>
      </c>
      <c r="E169" s="438">
        <v>2350.54</v>
      </c>
      <c r="F169" s="354" t="str" cm="1">
        <f t="array" ref="F169">IFERROR(_xlfn.IFS(#REF!&gt;#REF!,"CAMBIÓ"),"")</f>
        <v/>
      </c>
    </row>
    <row r="170" spans="1:6" ht="14.1" customHeight="1" x14ac:dyDescent="0.25">
      <c r="A170" s="482">
        <v>91</v>
      </c>
      <c r="B170" s="360" t="s">
        <v>86</v>
      </c>
      <c r="C170" s="362" t="s">
        <v>3318</v>
      </c>
      <c r="D170" s="362" t="s">
        <v>3432</v>
      </c>
      <c r="E170" s="474">
        <v>24385.82</v>
      </c>
      <c r="F170" s="354" t="str" cm="1">
        <f t="array" ref="F170">IFERROR(_xlfn.IFS(#REF!&gt;#REF!,"CAMBIÓ"),"")</f>
        <v/>
      </c>
    </row>
    <row r="171" spans="1:6" ht="14.1" customHeight="1" x14ac:dyDescent="0.25">
      <c r="A171" s="491" t="s">
        <v>3435</v>
      </c>
      <c r="B171" s="373"/>
      <c r="C171" s="373"/>
      <c r="D171" s="373"/>
      <c r="E171" s="428"/>
      <c r="F171" s="354" t="str" cm="1">
        <f t="array" ref="F171">IFERROR(_xlfn.IFS(#REF!&gt;#REF!,"CAMBIÓ"),"")</f>
        <v/>
      </c>
    </row>
    <row r="172" spans="1:6" ht="14.1" customHeight="1" x14ac:dyDescent="0.25">
      <c r="A172" s="482">
        <v>101</v>
      </c>
      <c r="B172" s="360" t="s">
        <v>94</v>
      </c>
      <c r="C172" s="362" t="s">
        <v>3314</v>
      </c>
      <c r="D172" s="362" t="s">
        <v>3422</v>
      </c>
      <c r="E172" s="474">
        <v>2459.9299999999998</v>
      </c>
      <c r="F172" s="354" t="str" cm="1">
        <f t="array" ref="F172">IFERROR(_xlfn.IFS(#REF!&gt;#REF!,"CAMBIÓ"),"")</f>
        <v/>
      </c>
    </row>
    <row r="173" spans="1:6" ht="14.1" customHeight="1" thickBot="1" x14ac:dyDescent="0.3">
      <c r="A173" s="483">
        <v>107</v>
      </c>
      <c r="B173" s="404" t="s">
        <v>101</v>
      </c>
      <c r="C173" s="363" t="s">
        <v>3318</v>
      </c>
      <c r="D173" s="363" t="s">
        <v>3423</v>
      </c>
      <c r="E173" s="478">
        <v>25586.27</v>
      </c>
      <c r="F173" s="354" t="str" cm="1">
        <f t="array" ref="F173">IFERROR(_xlfn.IFS(#REF!&gt;#REF!,"CAMBIÓ"),"")</f>
        <v/>
      </c>
    </row>
    <row r="174" spans="1:6" ht="14.1" customHeight="1" x14ac:dyDescent="0.25">
      <c r="A174" s="497">
        <v>102</v>
      </c>
      <c r="B174" s="405" t="s">
        <v>97</v>
      </c>
      <c r="C174" s="364" t="s">
        <v>3314</v>
      </c>
      <c r="D174" s="364" t="s">
        <v>3427</v>
      </c>
      <c r="E174" s="444">
        <v>2442.5300000000002</v>
      </c>
      <c r="F174" s="354" t="str" cm="1">
        <f t="array" ref="F174">IFERROR(_xlfn.IFS(#REF!&gt;#REF!,"CAMBIÓ"),"")</f>
        <v/>
      </c>
    </row>
    <row r="175" spans="1:6" ht="14.1" customHeight="1" thickBot="1" x14ac:dyDescent="0.3">
      <c r="A175" s="483">
        <v>108</v>
      </c>
      <c r="B175" s="404" t="s">
        <v>103</v>
      </c>
      <c r="C175" s="363" t="s">
        <v>3318</v>
      </c>
      <c r="D175" s="363" t="s">
        <v>3428</v>
      </c>
      <c r="E175" s="475">
        <v>25402.92</v>
      </c>
      <c r="F175" s="354" t="str" cm="1">
        <f t="array" ref="F175">IFERROR(_xlfn.IFS(#REF!&gt;#REF!,"CAMBIÓ"),"")</f>
        <v/>
      </c>
    </row>
    <row r="176" spans="1:6" ht="14.1" customHeight="1" x14ac:dyDescent="0.25">
      <c r="A176" s="497">
        <v>103</v>
      </c>
      <c r="B176" s="405" t="s">
        <v>99</v>
      </c>
      <c r="C176" s="364" t="s">
        <v>3314</v>
      </c>
      <c r="D176" s="364" t="s">
        <v>3431</v>
      </c>
      <c r="E176" s="438">
        <v>2436.7199999999998</v>
      </c>
      <c r="F176" s="354" t="str" cm="1">
        <f t="array" ref="F176">IFERROR(_xlfn.IFS(#REF!&gt;#REF!,"CAMBIÓ"),"")</f>
        <v/>
      </c>
    </row>
    <row r="177" spans="1:6" ht="14.1" customHeight="1" thickBot="1" x14ac:dyDescent="0.3">
      <c r="A177" s="483">
        <v>109</v>
      </c>
      <c r="B177" s="404" t="s">
        <v>105</v>
      </c>
      <c r="C177" s="363" t="s">
        <v>3318</v>
      </c>
      <c r="D177" s="363" t="s">
        <v>3432</v>
      </c>
      <c r="E177" s="475">
        <v>25337.360000000001</v>
      </c>
      <c r="F177" s="354" t="str" cm="1">
        <f t="array" ref="F177">IFERROR(_xlfn.IFS(#REF!&gt;#REF!,"CAMBIÓ"),"")</f>
        <v/>
      </c>
    </row>
    <row r="178" spans="1:6" ht="14.1" customHeight="1" x14ac:dyDescent="0.25">
      <c r="A178" s="497">
        <v>137</v>
      </c>
      <c r="B178" s="405" t="s">
        <v>137</v>
      </c>
      <c r="C178" s="364" t="s">
        <v>3311</v>
      </c>
      <c r="D178" s="364" t="s">
        <v>3436</v>
      </c>
      <c r="E178" s="438">
        <v>130.47</v>
      </c>
      <c r="F178" s="354" t="str" cm="1">
        <f t="array" ref="F178">IFERROR(_xlfn.IFS(#REF!&gt;#REF!,"CAMBIÓ"),"")</f>
        <v/>
      </c>
    </row>
    <row r="179" spans="1:6" ht="14.1" customHeight="1" x14ac:dyDescent="0.25">
      <c r="A179" s="482">
        <v>138</v>
      </c>
      <c r="B179" s="360" t="s">
        <v>139</v>
      </c>
      <c r="C179" s="362" t="s">
        <v>3324</v>
      </c>
      <c r="D179" s="362" t="s">
        <v>3437</v>
      </c>
      <c r="E179" s="474">
        <v>666.12</v>
      </c>
      <c r="F179" s="354" t="str" cm="1">
        <f t="array" ref="F179">IFERROR(_xlfn.IFS(#REF!&gt;#REF!,"CAMBIÓ"),"")</f>
        <v/>
      </c>
    </row>
    <row r="180" spans="1:6" ht="14.1" customHeight="1" x14ac:dyDescent="0.25">
      <c r="A180" s="482">
        <v>823</v>
      </c>
      <c r="B180" s="360" t="s">
        <v>520</v>
      </c>
      <c r="C180" s="362" t="s">
        <v>3314</v>
      </c>
      <c r="D180" s="362" t="s">
        <v>3438</v>
      </c>
      <c r="E180" s="474">
        <v>2461.44</v>
      </c>
      <c r="F180" s="354" t="str" cm="1">
        <f t="array" ref="F180">IFERROR(_xlfn.IFS(#REF!&gt;#REF!,"CAMBIÓ"),"")</f>
        <v/>
      </c>
    </row>
    <row r="181" spans="1:6" ht="14.1" customHeight="1" thickBot="1" x14ac:dyDescent="0.3">
      <c r="A181" s="483">
        <v>776</v>
      </c>
      <c r="B181" s="404" t="s">
        <v>499</v>
      </c>
      <c r="C181" s="363" t="s">
        <v>3318</v>
      </c>
      <c r="D181" s="363" t="s">
        <v>3439</v>
      </c>
      <c r="E181" s="475">
        <v>25598.13</v>
      </c>
      <c r="F181" s="354" t="str" cm="1">
        <f t="array" ref="F181">IFERROR(_xlfn.IFS(#REF!&gt;#REF!,"CAMBIÓ"),"")</f>
        <v/>
      </c>
    </row>
    <row r="182" spans="1:6" ht="14.1" customHeight="1" x14ac:dyDescent="0.25">
      <c r="A182" s="497">
        <v>127</v>
      </c>
      <c r="B182" s="405" t="s">
        <v>117</v>
      </c>
      <c r="C182" s="364" t="s">
        <v>3311</v>
      </c>
      <c r="D182" s="364" t="s">
        <v>3440</v>
      </c>
      <c r="E182" s="438">
        <v>133.38999999999999</v>
      </c>
      <c r="F182" s="354" t="str" cm="1">
        <f t="array" ref="F182">IFERROR(_xlfn.IFS(#REF!&gt;#REF!,"CAMBIÓ"),"")</f>
        <v/>
      </c>
    </row>
    <row r="183" spans="1:6" ht="14.1" customHeight="1" x14ac:dyDescent="0.25">
      <c r="A183" s="482">
        <v>128</v>
      </c>
      <c r="B183" s="360" t="s">
        <v>119</v>
      </c>
      <c r="C183" s="362" t="s">
        <v>3324</v>
      </c>
      <c r="D183" s="362" t="s">
        <v>3441</v>
      </c>
      <c r="E183" s="474">
        <v>671.55</v>
      </c>
      <c r="F183" s="354" t="str" cm="1">
        <f t="array" ref="F183">IFERROR(_xlfn.IFS(#REF!&gt;#REF!,"CAMBIÓ"),"")</f>
        <v/>
      </c>
    </row>
    <row r="184" spans="1:6" ht="14.1" customHeight="1" x14ac:dyDescent="0.25">
      <c r="A184" s="482">
        <v>725</v>
      </c>
      <c r="B184" s="360" t="s">
        <v>472</v>
      </c>
      <c r="C184" s="362" t="s">
        <v>3314</v>
      </c>
      <c r="D184" s="362" t="s">
        <v>3442</v>
      </c>
      <c r="E184" s="474">
        <v>2477.79</v>
      </c>
      <c r="F184" s="354" t="str" cm="1">
        <f t="array" ref="F184">IFERROR(_xlfn.IFS(#REF!&gt;#REF!,"CAMBIÓ"),"")</f>
        <v/>
      </c>
    </row>
    <row r="185" spans="1:6" ht="14.1" customHeight="1" x14ac:dyDescent="0.25">
      <c r="A185" s="488">
        <v>726</v>
      </c>
      <c r="B185" s="407" t="s">
        <v>474</v>
      </c>
      <c r="C185" s="366" t="s">
        <v>3318</v>
      </c>
      <c r="D185" s="366" t="s">
        <v>3443</v>
      </c>
      <c r="E185" s="478">
        <v>25767.29</v>
      </c>
      <c r="F185" s="354" t="str" cm="1">
        <f t="array" ref="F185">IFERROR(_xlfn.IFS(#REF!&gt;#REF!,"CAMBIÓ"),"")</f>
        <v/>
      </c>
    </row>
    <row r="186" spans="1:6" ht="14.1" customHeight="1" x14ac:dyDescent="0.25">
      <c r="A186" s="508" t="s">
        <v>471</v>
      </c>
      <c r="B186" s="380"/>
      <c r="C186" s="380"/>
      <c r="D186" s="380"/>
      <c r="E186" s="445"/>
      <c r="F186" s="354" t="str" cm="1">
        <f t="array" ref="F186">IFERROR(_xlfn.IFS(#REF!&gt;#REF!,"CAMBIÓ"),"")</f>
        <v/>
      </c>
    </row>
    <row r="187" spans="1:6" ht="14.1" customHeight="1" x14ac:dyDescent="0.25">
      <c r="A187" s="509">
        <v>709</v>
      </c>
      <c r="B187" s="411" t="s">
        <v>469</v>
      </c>
      <c r="C187" s="381" t="s">
        <v>3314</v>
      </c>
      <c r="D187" s="381" t="s">
        <v>3444</v>
      </c>
      <c r="E187" s="448">
        <v>5064.37</v>
      </c>
      <c r="F187" s="354" t="str" cm="1">
        <f t="array" ref="F187">IFERROR(_xlfn.IFS(#REF!&gt;#REF!,"CAMBIÓ"),"")</f>
        <v/>
      </c>
    </row>
    <row r="188" spans="1:6" ht="14.1" customHeight="1" x14ac:dyDescent="0.25">
      <c r="A188" s="508" t="s">
        <v>466</v>
      </c>
      <c r="B188" s="380"/>
      <c r="C188" s="380"/>
      <c r="D188" s="380"/>
      <c r="E188" s="445"/>
      <c r="F188" s="354" t="str" cm="1">
        <f t="array" ref="F188">IFERROR(_xlfn.IFS(#REF!&gt;#REF!,"CAMBIÓ"),"")</f>
        <v/>
      </c>
    </row>
    <row r="189" spans="1:6" ht="14.1" customHeight="1" x14ac:dyDescent="0.25">
      <c r="A189" s="509">
        <v>706</v>
      </c>
      <c r="B189" s="411" t="s">
        <v>464</v>
      </c>
      <c r="C189" s="381" t="s">
        <v>3314</v>
      </c>
      <c r="D189" s="381" t="s">
        <v>3445</v>
      </c>
      <c r="E189" s="448">
        <v>10235.91</v>
      </c>
      <c r="F189" s="354" t="str" cm="1">
        <f t="array" ref="F189">IFERROR(_xlfn.IFS(#REF!&gt;#REF!,"CAMBIÓ"),"")</f>
        <v/>
      </c>
    </row>
    <row r="190" spans="1:6" ht="14.1" customHeight="1" x14ac:dyDescent="0.25">
      <c r="A190" s="508" t="s">
        <v>488</v>
      </c>
      <c r="B190" s="380"/>
      <c r="C190" s="380"/>
      <c r="D190" s="380"/>
      <c r="E190" s="445"/>
      <c r="F190" s="354" t="str" cm="1">
        <f t="array" ref="F190">IFERROR(_xlfn.IFS(#REF!&gt;#REF!,"CAMBIÓ"),"")</f>
        <v/>
      </c>
    </row>
    <row r="191" spans="1:6" ht="14.1" customHeight="1" x14ac:dyDescent="0.25">
      <c r="A191" s="510">
        <v>767</v>
      </c>
      <c r="B191" s="412" t="s">
        <v>492</v>
      </c>
      <c r="C191" s="382" t="s">
        <v>3314</v>
      </c>
      <c r="D191" s="382" t="s">
        <v>3446</v>
      </c>
      <c r="E191" s="448">
        <v>7247.52</v>
      </c>
      <c r="F191" s="354" t="str" cm="1">
        <f t="array" ref="F191">IFERROR(_xlfn.IFS(#REF!&gt;#REF!,"CAMBIÓ"),"")</f>
        <v/>
      </c>
    </row>
    <row r="192" spans="1:6" ht="14.1" customHeight="1" x14ac:dyDescent="0.25">
      <c r="A192" s="491" t="s">
        <v>3447</v>
      </c>
      <c r="B192" s="373"/>
      <c r="C192" s="373"/>
      <c r="D192" s="373"/>
      <c r="E192" s="428"/>
      <c r="F192" s="354" t="str" cm="1">
        <f t="array" ref="F192">IFERROR(_xlfn.IFS(#REF!&gt;#REF!,"CAMBIÓ"),"")</f>
        <v/>
      </c>
    </row>
    <row r="193" spans="1:6" ht="14.1" customHeight="1" x14ac:dyDescent="0.25">
      <c r="A193" s="482">
        <v>515</v>
      </c>
      <c r="B193" s="360" t="s">
        <v>358</v>
      </c>
      <c r="C193" s="362" t="s">
        <v>3311</v>
      </c>
      <c r="D193" s="362" t="s">
        <v>2630</v>
      </c>
      <c r="E193" s="474">
        <v>110.03</v>
      </c>
      <c r="F193" s="354" t="str" cm="1">
        <f t="array" ref="F193">IFERROR(_xlfn.IFS(#REF!&gt;#REF!,"CAMBIÓ"),"")</f>
        <v/>
      </c>
    </row>
    <row r="194" spans="1:6" ht="14.1" customHeight="1" x14ac:dyDescent="0.25">
      <c r="A194" s="482">
        <v>491</v>
      </c>
      <c r="B194" s="360" t="s">
        <v>345</v>
      </c>
      <c r="C194" s="362" t="s">
        <v>3311</v>
      </c>
      <c r="D194" s="362" t="s">
        <v>3448</v>
      </c>
      <c r="E194" s="474">
        <v>117.18</v>
      </c>
      <c r="F194" s="354" t="str" cm="1">
        <f t="array" ref="F194">IFERROR(_xlfn.IFS(#REF!&gt;#REF!,"CAMBIÓ"),"")</f>
        <v/>
      </c>
    </row>
    <row r="195" spans="1:6" ht="14.1" customHeight="1" x14ac:dyDescent="0.25">
      <c r="A195" s="482">
        <v>486</v>
      </c>
      <c r="B195" s="360" t="s">
        <v>337</v>
      </c>
      <c r="C195" s="362" t="s">
        <v>3324</v>
      </c>
      <c r="D195" s="362" t="s">
        <v>2646</v>
      </c>
      <c r="E195" s="474">
        <v>601.97</v>
      </c>
      <c r="F195" s="354" t="str" cm="1">
        <f t="array" ref="F195">IFERROR(_xlfn.IFS(#REF!&gt;#REF!,"CAMBIÓ"),"")</f>
        <v/>
      </c>
    </row>
    <row r="196" spans="1:6" ht="14.1" customHeight="1" x14ac:dyDescent="0.25">
      <c r="A196" s="482">
        <v>492</v>
      </c>
      <c r="B196" s="360" t="s">
        <v>347</v>
      </c>
      <c r="C196" s="362" t="s">
        <v>3314</v>
      </c>
      <c r="D196" s="362" t="s">
        <v>3449</v>
      </c>
      <c r="E196" s="474">
        <v>2217.6799999999998</v>
      </c>
      <c r="F196" s="354" t="str" cm="1">
        <f t="array" ref="F196">IFERROR(_xlfn.IFS(#REF!&gt;#REF!,"CAMBIÓ"),"")</f>
        <v/>
      </c>
    </row>
    <row r="197" spans="1:6" ht="14.1" customHeight="1" x14ac:dyDescent="0.25">
      <c r="A197" s="482">
        <v>493</v>
      </c>
      <c r="B197" s="360" t="s">
        <v>349</v>
      </c>
      <c r="C197" s="362" t="s">
        <v>3318</v>
      </c>
      <c r="D197" s="362" t="s">
        <v>3450</v>
      </c>
      <c r="E197" s="474">
        <v>23033.06</v>
      </c>
      <c r="F197" s="354" t="str" cm="1">
        <f t="array" ref="F197">IFERROR(_xlfn.IFS(#REF!&gt;#REF!,"CAMBIÓ"),"")</f>
        <v/>
      </c>
    </row>
    <row r="198" spans="1:6" ht="14.1" customHeight="1" x14ac:dyDescent="0.25">
      <c r="A198" s="491" t="s">
        <v>3451</v>
      </c>
      <c r="B198" s="48"/>
      <c r="C198" s="373"/>
      <c r="D198" s="48"/>
      <c r="E198" s="428"/>
      <c r="F198" s="354" t="str" cm="1">
        <f t="array" ref="F198">IFERROR(_xlfn.IFS(#REF!&gt;#REF!,"CAMBIÓ"),"")</f>
        <v/>
      </c>
    </row>
    <row r="199" spans="1:6" ht="14.1" customHeight="1" x14ac:dyDescent="0.25">
      <c r="A199" s="511"/>
      <c r="B199" s="360" t="s">
        <v>3219</v>
      </c>
      <c r="C199" s="362" t="s">
        <v>3311</v>
      </c>
      <c r="D199" s="362" t="s">
        <v>3452</v>
      </c>
      <c r="E199" s="476">
        <v>178.81</v>
      </c>
      <c r="F199" s="354" t="str" cm="1">
        <f t="array" ref="F199">IFERROR(_xlfn.IFS(#REF!&gt;#REF!,"CAMBIÓ"),"")</f>
        <v/>
      </c>
    </row>
    <row r="200" spans="1:6" ht="14.1" customHeight="1" x14ac:dyDescent="0.25">
      <c r="A200" s="491" t="s">
        <v>3453</v>
      </c>
      <c r="B200" s="373"/>
      <c r="C200" s="373"/>
      <c r="D200" s="373"/>
      <c r="E200" s="428"/>
      <c r="F200" s="354" t="str" cm="1">
        <f t="array" ref="F200">IFERROR(_xlfn.IFS(#REF!&gt;#REF!,"CAMBIÓ"),"")</f>
        <v/>
      </c>
    </row>
    <row r="201" spans="1:6" ht="14.1" customHeight="1" x14ac:dyDescent="0.25">
      <c r="A201" s="482">
        <v>490</v>
      </c>
      <c r="B201" s="360" t="s">
        <v>342</v>
      </c>
      <c r="C201" s="362" t="s">
        <v>3311</v>
      </c>
      <c r="D201" s="362" t="s">
        <v>3452</v>
      </c>
      <c r="E201" s="474">
        <v>188.67</v>
      </c>
      <c r="F201" s="354" t="str" cm="1">
        <f t="array" ref="F201">IFERROR(_xlfn.IFS(#REF!&gt;#REF!,"CAMBIÓ"),"")</f>
        <v/>
      </c>
    </row>
    <row r="202" spans="1:6" ht="14.1" customHeight="1" thickBot="1" x14ac:dyDescent="0.3">
      <c r="A202" s="500">
        <v>736</v>
      </c>
      <c r="B202" s="410" t="s">
        <v>478</v>
      </c>
      <c r="C202" s="376" t="s">
        <v>3314</v>
      </c>
      <c r="D202" s="376" t="s">
        <v>3449</v>
      </c>
      <c r="E202" s="439">
        <v>3674.57</v>
      </c>
      <c r="F202" s="354" t="str" cm="1">
        <f t="array" ref="F202">IFERROR(_xlfn.IFS(#REF!&gt;#REF!,"CAMBIÓ"),"")</f>
        <v/>
      </c>
    </row>
    <row r="203" spans="1:6" ht="14.1" customHeight="1" x14ac:dyDescent="0.25">
      <c r="A203" s="501" t="s">
        <v>3417</v>
      </c>
      <c r="B203" s="374"/>
      <c r="C203" s="374"/>
      <c r="D203" s="342"/>
      <c r="E203" s="446"/>
      <c r="F203" s="354" t="str" cm="1">
        <f t="array" ref="F203">IFERROR(_xlfn.IFS(#REF!&gt;#REF!,"CAMBIÓ"),"")</f>
        <v/>
      </c>
    </row>
    <row r="204" spans="1:6" ht="14.1" customHeight="1" x14ac:dyDescent="0.25">
      <c r="A204" s="491" t="s">
        <v>3454</v>
      </c>
      <c r="B204" s="373"/>
      <c r="C204" s="373"/>
      <c r="D204" s="349"/>
      <c r="E204" s="442"/>
      <c r="F204" s="354" t="str" cm="1">
        <f t="array" ref="F204">IFERROR(_xlfn.IFS(#REF!&gt;#REF!,"CAMBIÓ"),"")</f>
        <v/>
      </c>
    </row>
    <row r="205" spans="1:6" ht="14.1" customHeight="1" x14ac:dyDescent="0.25">
      <c r="A205" s="482">
        <v>16922</v>
      </c>
      <c r="B205" s="360" t="s">
        <v>2089</v>
      </c>
      <c r="C205" s="362" t="s">
        <v>3311</v>
      </c>
      <c r="D205" s="362" t="s">
        <v>3455</v>
      </c>
      <c r="E205" s="430">
        <v>218.92</v>
      </c>
      <c r="F205" s="354" t="str" cm="1">
        <f t="array" ref="F205">IFERROR(_xlfn.IFS(#REF!&gt;#REF!,"CAMBIÓ"),"")</f>
        <v/>
      </c>
    </row>
    <row r="206" spans="1:6" ht="14.1" customHeight="1" x14ac:dyDescent="0.25">
      <c r="A206" s="482">
        <v>16614</v>
      </c>
      <c r="B206" s="360" t="s">
        <v>1936</v>
      </c>
      <c r="C206" s="362" t="s">
        <v>3314</v>
      </c>
      <c r="D206" s="362" t="s">
        <v>3456</v>
      </c>
      <c r="E206" s="430">
        <v>4253.13</v>
      </c>
      <c r="F206" s="354" t="str" cm="1">
        <f t="array" ref="F206">IFERROR(_xlfn.IFS(#REF!&gt;#REF!,"CAMBIÓ"),"")</f>
        <v/>
      </c>
    </row>
    <row r="207" spans="1:6" ht="14.1" customHeight="1" x14ac:dyDescent="0.25">
      <c r="A207" s="482">
        <v>16715</v>
      </c>
      <c r="B207" s="360" t="s">
        <v>1963</v>
      </c>
      <c r="C207" s="362" t="s">
        <v>3318</v>
      </c>
      <c r="D207" s="362" t="s">
        <v>3457</v>
      </c>
      <c r="E207" s="447">
        <v>41966.98</v>
      </c>
      <c r="F207" s="354" t="str" cm="1">
        <f t="array" ref="F207">IFERROR(_xlfn.IFS(#REF!&gt;#REF!,"CAMBIÓ"),"")</f>
        <v/>
      </c>
    </row>
    <row r="208" spans="1:6" ht="14.1" customHeight="1" x14ac:dyDescent="0.25">
      <c r="A208" s="501" t="s">
        <v>3458</v>
      </c>
      <c r="B208" s="383"/>
      <c r="C208" s="383"/>
      <c r="D208" s="383"/>
      <c r="E208" s="434"/>
      <c r="F208" s="354" t="str" cm="1">
        <f t="array" ref="F208">IFERROR(_xlfn.IFS(#REF!&gt;#REF!,"CAMBIÓ"),"")</f>
        <v/>
      </c>
    </row>
    <row r="209" spans="1:6" ht="14.1" customHeight="1" x14ac:dyDescent="0.25">
      <c r="A209" s="491" t="s">
        <v>3008</v>
      </c>
      <c r="B209" s="373"/>
      <c r="C209" s="373"/>
      <c r="D209" s="373"/>
      <c r="E209" s="428"/>
      <c r="F209" s="354" t="str" cm="1">
        <f t="array" ref="F209">IFERROR(_xlfn.IFS(#REF!&gt;#REF!,"CAMBIÓ"),"")</f>
        <v/>
      </c>
    </row>
    <row r="210" spans="1:6" ht="14.1" customHeight="1" x14ac:dyDescent="0.2">
      <c r="A210" s="482">
        <v>689</v>
      </c>
      <c r="B210" s="360" t="s">
        <v>462</v>
      </c>
      <c r="C210" s="362" t="s">
        <v>3314</v>
      </c>
      <c r="D210" s="362" t="s">
        <v>3459</v>
      </c>
      <c r="E210" s="527">
        <v>1817.01</v>
      </c>
      <c r="F210" s="354" t="str" cm="1">
        <f t="array" ref="F210">IFERROR(_xlfn.IFS(#REF!&gt;#REF!,"CAMBIÓ"),"")</f>
        <v/>
      </c>
    </row>
    <row r="211" spans="1:6" ht="14.1" customHeight="1" x14ac:dyDescent="0.2">
      <c r="A211" s="482">
        <v>688</v>
      </c>
      <c r="B211" s="360" t="s">
        <v>460</v>
      </c>
      <c r="C211" s="362" t="s">
        <v>3318</v>
      </c>
      <c r="D211" s="362" t="s">
        <v>3460</v>
      </c>
      <c r="E211" s="527">
        <v>18791.919999999998</v>
      </c>
      <c r="F211" s="354" t="str" cm="1">
        <f t="array" ref="F211">IFERROR(_xlfn.IFS(#REF!&gt;#REF!,"CAMBIÓ"),"")</f>
        <v/>
      </c>
    </row>
    <row r="212" spans="1:6" ht="14.1" customHeight="1" x14ac:dyDescent="0.25">
      <c r="A212" s="491" t="s">
        <v>3461</v>
      </c>
      <c r="B212" s="373"/>
      <c r="C212" s="373"/>
      <c r="D212" s="373"/>
      <c r="E212" s="532"/>
      <c r="F212" s="354" t="str" cm="1">
        <f t="array" ref="F212">IFERROR(_xlfn.IFS(#REF!&gt;#REF!,"CAMBIÓ"),"")</f>
        <v/>
      </c>
    </row>
    <row r="213" spans="1:6" ht="14.1" customHeight="1" x14ac:dyDescent="0.2">
      <c r="A213" s="482">
        <v>653</v>
      </c>
      <c r="B213" s="360" t="s">
        <v>439</v>
      </c>
      <c r="C213" s="362" t="s">
        <v>3311</v>
      </c>
      <c r="D213" s="362" t="s">
        <v>3462</v>
      </c>
      <c r="E213" s="527">
        <v>115.92</v>
      </c>
      <c r="F213" s="354" t="str" cm="1">
        <f t="array" ref="F213">IFERROR(_xlfn.IFS(#REF!&gt;#REF!,"CAMBIÓ"),"")</f>
        <v/>
      </c>
    </row>
    <row r="214" spans="1:6" ht="14.1" customHeight="1" x14ac:dyDescent="0.2">
      <c r="A214" s="482">
        <v>655</v>
      </c>
      <c r="B214" s="360" t="s">
        <v>444</v>
      </c>
      <c r="C214" s="362" t="s">
        <v>3324</v>
      </c>
      <c r="D214" s="362" t="s">
        <v>3463</v>
      </c>
      <c r="E214" s="527">
        <v>592.32000000000005</v>
      </c>
      <c r="F214" s="354" t="str" cm="1">
        <f t="array" ref="F214">IFERROR(_xlfn.IFS(#REF!&gt;#REF!,"CAMBIÓ"),"")</f>
        <v/>
      </c>
    </row>
    <row r="215" spans="1:6" ht="14.1" customHeight="1" x14ac:dyDescent="0.2">
      <c r="A215" s="482">
        <v>960</v>
      </c>
      <c r="B215" s="360" t="s">
        <v>557</v>
      </c>
      <c r="C215" s="362" t="s">
        <v>3314</v>
      </c>
      <c r="D215" s="362" t="s">
        <v>3459</v>
      </c>
      <c r="E215" s="527">
        <v>2189.9899999999998</v>
      </c>
      <c r="F215" s="354" t="str" cm="1">
        <f t="array" ref="F215">IFERROR(_xlfn.IFS(#REF!&gt;#REF!,"CAMBIÓ"),"")</f>
        <v/>
      </c>
    </row>
    <row r="216" spans="1:6" ht="14.1" customHeight="1" x14ac:dyDescent="0.2">
      <c r="A216" s="482">
        <v>961</v>
      </c>
      <c r="B216" s="360" t="s">
        <v>559</v>
      </c>
      <c r="C216" s="362" t="s">
        <v>3318</v>
      </c>
      <c r="D216" s="362" t="s">
        <v>3460</v>
      </c>
      <c r="E216" s="527">
        <v>22484.34</v>
      </c>
      <c r="F216" s="354" t="str" cm="1">
        <f t="array" ref="F216">IFERROR(_xlfn.IFS(#REF!&gt;#REF!,"CAMBIÓ"),"")</f>
        <v/>
      </c>
    </row>
    <row r="217" spans="1:6" ht="14.1" customHeight="1" x14ac:dyDescent="0.25">
      <c r="A217" s="491" t="s">
        <v>3464</v>
      </c>
      <c r="B217" s="373"/>
      <c r="C217" s="373"/>
      <c r="D217" s="373"/>
      <c r="E217" s="532"/>
      <c r="F217" s="354" t="str" cm="1">
        <f t="array" ref="F217">IFERROR(_xlfn.IFS(#REF!&gt;#REF!,"CAMBIÓ"),"")</f>
        <v/>
      </c>
    </row>
    <row r="218" spans="1:6" ht="14.1" customHeight="1" x14ac:dyDescent="0.2">
      <c r="A218" s="482">
        <v>902</v>
      </c>
      <c r="B218" s="360" t="s">
        <v>551</v>
      </c>
      <c r="C218" s="362" t="s">
        <v>3314</v>
      </c>
      <c r="D218" s="362" t="s">
        <v>3449</v>
      </c>
      <c r="E218" s="527">
        <v>2788.14</v>
      </c>
      <c r="F218" s="354" t="str" cm="1">
        <f t="array" ref="F218">IFERROR(_xlfn.IFS(#REF!&gt;#REF!,"CAMBIÓ"),"")</f>
        <v/>
      </c>
    </row>
    <row r="219" spans="1:6" ht="14.1" customHeight="1" x14ac:dyDescent="0.2">
      <c r="A219" s="482">
        <v>903</v>
      </c>
      <c r="B219" s="360" t="s">
        <v>553</v>
      </c>
      <c r="C219" s="362" t="s">
        <v>3318</v>
      </c>
      <c r="D219" s="362" t="s">
        <v>3450</v>
      </c>
      <c r="E219" s="527">
        <v>28760.17</v>
      </c>
      <c r="F219" s="354" t="str" cm="1">
        <f t="array" ref="F219">IFERROR(_xlfn.IFS(#REF!&gt;#REF!,"CAMBIÓ"),"")</f>
        <v/>
      </c>
    </row>
    <row r="220" spans="1:6" ht="14.1" customHeight="1" x14ac:dyDescent="0.25">
      <c r="A220" s="491" t="s">
        <v>3465</v>
      </c>
      <c r="B220" s="373"/>
      <c r="C220" s="373"/>
      <c r="D220" s="373"/>
      <c r="E220" s="532"/>
      <c r="F220" s="354" t="str" cm="1">
        <f t="array" ref="F220">IFERROR(_xlfn.IFS(#REF!&gt;#REF!,"CAMBIÓ"),"")</f>
        <v/>
      </c>
    </row>
    <row r="221" spans="1:6" ht="14.1" customHeight="1" x14ac:dyDescent="0.2">
      <c r="A221" s="488">
        <v>177</v>
      </c>
      <c r="B221" s="407" t="s">
        <v>149</v>
      </c>
      <c r="C221" s="366" t="s">
        <v>3314</v>
      </c>
      <c r="D221" s="366" t="s">
        <v>3449</v>
      </c>
      <c r="E221" s="527">
        <v>3114.11</v>
      </c>
      <c r="F221" s="354" t="str" cm="1">
        <f t="array" ref="F221">IFERROR(_xlfn.IFS(#REF!&gt;#REF!,"CAMBIÓ"),"")</f>
        <v/>
      </c>
    </row>
    <row r="222" spans="1:6" ht="14.1" customHeight="1" x14ac:dyDescent="0.2">
      <c r="A222" s="482">
        <v>179</v>
      </c>
      <c r="B222" s="360" t="s">
        <v>156</v>
      </c>
      <c r="C222" s="362" t="s">
        <v>3318</v>
      </c>
      <c r="D222" s="362" t="s">
        <v>3450</v>
      </c>
      <c r="E222" s="527">
        <v>32509.1</v>
      </c>
      <c r="F222" s="354" t="str" cm="1">
        <f t="array" ref="F222">IFERROR(_xlfn.IFS(#REF!&gt;#REF!,"CAMBIÓ"),"")</f>
        <v/>
      </c>
    </row>
    <row r="223" spans="1:6" ht="14.1" customHeight="1" x14ac:dyDescent="0.25">
      <c r="A223" s="501" t="s">
        <v>3466</v>
      </c>
      <c r="B223" s="384"/>
      <c r="C223" s="384"/>
      <c r="D223" s="384"/>
      <c r="E223" s="434"/>
      <c r="F223" s="354" t="str" cm="1">
        <f t="array" ref="F223">IFERROR(_xlfn.IFS(#REF!&gt;#REF!,"CAMBIÓ"),"")</f>
        <v/>
      </c>
    </row>
    <row r="224" spans="1:6" ht="14.1" customHeight="1" x14ac:dyDescent="0.25">
      <c r="A224" s="491" t="s">
        <v>3467</v>
      </c>
      <c r="B224" s="373"/>
      <c r="C224" s="373"/>
      <c r="D224" s="373"/>
      <c r="E224" s="428"/>
      <c r="F224" s="354" t="str" cm="1">
        <f t="array" ref="F224">IFERROR(_xlfn.IFS(#REF!&gt;#REF!,"CAMBIÓ"),"")</f>
        <v/>
      </c>
    </row>
    <row r="225" spans="1:6" ht="14.1" customHeight="1" x14ac:dyDescent="0.25">
      <c r="A225" s="482">
        <v>587</v>
      </c>
      <c r="B225" s="360" t="s">
        <v>391</v>
      </c>
      <c r="C225" s="362" t="s">
        <v>3468</v>
      </c>
      <c r="D225" s="362" t="s">
        <v>3449</v>
      </c>
      <c r="E225" s="430">
        <v>493.07</v>
      </c>
      <c r="F225" s="354" t="str" cm="1">
        <f t="array" ref="F225">IFERROR(_xlfn.IFS(#REF!&gt;#REF!,"CAMBIÓ"),"")</f>
        <v/>
      </c>
    </row>
    <row r="226" spans="1:6" ht="14.1" customHeight="1" x14ac:dyDescent="0.25">
      <c r="A226" s="482">
        <v>257</v>
      </c>
      <c r="B226" s="360" t="s">
        <v>177</v>
      </c>
      <c r="C226" s="362" t="s">
        <v>3469</v>
      </c>
      <c r="D226" s="362" t="s">
        <v>3449</v>
      </c>
      <c r="E226" s="430">
        <v>2168.33</v>
      </c>
      <c r="F226" s="354" t="str" cm="1">
        <f t="array" ref="F226">IFERROR(_xlfn.IFS(#REF!&gt;#REF!,"CAMBIÓ"),"")</f>
        <v/>
      </c>
    </row>
    <row r="227" spans="1:6" ht="14.1" customHeight="1" x14ac:dyDescent="0.25">
      <c r="A227" s="482">
        <v>263</v>
      </c>
      <c r="B227" s="360" t="s">
        <v>183</v>
      </c>
      <c r="C227" s="362" t="s">
        <v>3470</v>
      </c>
      <c r="D227" s="362" t="s">
        <v>3450</v>
      </c>
      <c r="E227" s="430">
        <v>23017.599999999999</v>
      </c>
      <c r="F227" s="354" t="str" cm="1">
        <f t="array" ref="F227">IFERROR(_xlfn.IFS(#REF!&gt;#REF!,"CAMBIÓ"),"")</f>
        <v/>
      </c>
    </row>
    <row r="228" spans="1:6" ht="14.1" customHeight="1" x14ac:dyDescent="0.25">
      <c r="A228" s="491" t="s">
        <v>3471</v>
      </c>
      <c r="B228" s="373"/>
      <c r="C228" s="373"/>
      <c r="D228" s="373"/>
      <c r="E228" s="428"/>
      <c r="F228" s="354" t="str" cm="1">
        <f t="array" ref="F228">IFERROR(_xlfn.IFS(#REF!&gt;#REF!,"CAMBIÓ"),"")</f>
        <v/>
      </c>
    </row>
    <row r="229" spans="1:6" ht="14.1" customHeight="1" x14ac:dyDescent="0.25">
      <c r="A229" s="512">
        <v>590</v>
      </c>
      <c r="B229" s="359" t="s">
        <v>395</v>
      </c>
      <c r="C229" s="382" t="s">
        <v>3468</v>
      </c>
      <c r="D229" s="382" t="s">
        <v>3449</v>
      </c>
      <c r="E229" s="448">
        <v>484.39</v>
      </c>
      <c r="F229" s="354" t="str" cm="1">
        <f t="array" ref="F229">IFERROR(_xlfn.IFS(#REF!&gt;#REF!,"CAMBIÓ"),"")</f>
        <v/>
      </c>
    </row>
    <row r="230" spans="1:6" ht="14.1" customHeight="1" x14ac:dyDescent="0.25">
      <c r="A230" s="513">
        <v>258</v>
      </c>
      <c r="B230" s="413" t="s">
        <v>179</v>
      </c>
      <c r="C230" s="364" t="s">
        <v>3469</v>
      </c>
      <c r="D230" s="364" t="s">
        <v>3450</v>
      </c>
      <c r="E230" s="449">
        <v>2128.63</v>
      </c>
      <c r="F230" s="354" t="str" cm="1">
        <f t="array" ref="F230">IFERROR(_xlfn.IFS(#REF!&gt;#REF!,"CAMBIÓ"),"")</f>
        <v/>
      </c>
    </row>
    <row r="231" spans="1:6" ht="14.1" customHeight="1" x14ac:dyDescent="0.25">
      <c r="A231" s="482">
        <v>264</v>
      </c>
      <c r="B231" s="360" t="s">
        <v>185</v>
      </c>
      <c r="C231" s="362" t="s">
        <v>3470</v>
      </c>
      <c r="D231" s="362" t="s">
        <v>3450</v>
      </c>
      <c r="E231" s="430">
        <v>22595.98</v>
      </c>
      <c r="F231" s="354" t="str" cm="1">
        <f t="array" ref="F231">IFERROR(_xlfn.IFS(#REF!&gt;#REF!,"CAMBIÓ"),"")</f>
        <v/>
      </c>
    </row>
    <row r="232" spans="1:6" ht="14.1" customHeight="1" x14ac:dyDescent="0.25">
      <c r="A232" s="491" t="s">
        <v>3472</v>
      </c>
      <c r="B232" s="373"/>
      <c r="C232" s="373"/>
      <c r="D232" s="373"/>
      <c r="E232" s="428"/>
      <c r="F232" s="354" t="str" cm="1">
        <f t="array" ref="F232">IFERROR(_xlfn.IFS(#REF!&gt;#REF!,"CAMBIÓ"),"")</f>
        <v/>
      </c>
    </row>
    <row r="233" spans="1:6" ht="14.1" customHeight="1" x14ac:dyDescent="0.25">
      <c r="A233" s="482">
        <v>1295</v>
      </c>
      <c r="B233" s="360" t="s">
        <v>652</v>
      </c>
      <c r="C233" s="362" t="s">
        <v>3473</v>
      </c>
      <c r="D233" s="362" t="s">
        <v>3474</v>
      </c>
      <c r="E233" s="430">
        <v>43.62</v>
      </c>
      <c r="F233" s="354" t="str" cm="1">
        <f t="array" ref="F233">IFERROR(_xlfn.IFS(#REF!&gt;#REF!,"CAMBIÓ"),"")</f>
        <v/>
      </c>
    </row>
    <row r="234" spans="1:6" ht="14.1" customHeight="1" x14ac:dyDescent="0.25">
      <c r="A234" s="482">
        <v>1294</v>
      </c>
      <c r="B234" s="360" t="s">
        <v>650</v>
      </c>
      <c r="C234" s="362" t="s">
        <v>3475</v>
      </c>
      <c r="D234" s="362" t="s">
        <v>3474</v>
      </c>
      <c r="E234" s="430">
        <v>72.41</v>
      </c>
      <c r="F234" s="354" t="str" cm="1">
        <f t="array" ref="F234">IFERROR(_xlfn.IFS(#REF!&gt;#REF!,"CAMBIÓ"),"")</f>
        <v/>
      </c>
    </row>
    <row r="235" spans="1:6" ht="14.1" customHeight="1" x14ac:dyDescent="0.25">
      <c r="A235" s="482">
        <v>1292</v>
      </c>
      <c r="B235" s="360" t="s">
        <v>646</v>
      </c>
      <c r="C235" s="362" t="s">
        <v>3476</v>
      </c>
      <c r="D235" s="362" t="s">
        <v>3474</v>
      </c>
      <c r="E235" s="430">
        <v>131.07</v>
      </c>
      <c r="F235" s="354" t="str" cm="1">
        <f t="array" ref="F235">IFERROR(_xlfn.IFS(#REF!&gt;#REF!,"CAMBIÓ"),"")</f>
        <v/>
      </c>
    </row>
    <row r="236" spans="1:6" ht="14.1" customHeight="1" x14ac:dyDescent="0.25">
      <c r="A236" s="482">
        <v>1287</v>
      </c>
      <c r="B236" s="360" t="s">
        <v>639</v>
      </c>
      <c r="C236" s="362" t="s">
        <v>3468</v>
      </c>
      <c r="D236" s="362" t="s">
        <v>3449</v>
      </c>
      <c r="E236" s="430">
        <v>524.27</v>
      </c>
      <c r="F236" s="354" t="str" cm="1">
        <f t="array" ref="F236">IFERROR(_xlfn.IFS(#REF!&gt;#REF!,"CAMBIÓ"),"")</f>
        <v/>
      </c>
    </row>
    <row r="237" spans="1:6" ht="14.1" customHeight="1" x14ac:dyDescent="0.25">
      <c r="A237" s="482">
        <v>1288</v>
      </c>
      <c r="B237" s="360" t="s">
        <v>642</v>
      </c>
      <c r="C237" s="362" t="s">
        <v>3469</v>
      </c>
      <c r="D237" s="362" t="s">
        <v>3449</v>
      </c>
      <c r="E237" s="430">
        <v>2288.36</v>
      </c>
      <c r="F237" s="354" t="str" cm="1">
        <f t="array" ref="F237">IFERROR(_xlfn.IFS(#REF!&gt;#REF!,"CAMBIÓ"),"")</f>
        <v/>
      </c>
    </row>
    <row r="238" spans="1:6" ht="14.1" customHeight="1" x14ac:dyDescent="0.25">
      <c r="A238" s="482">
        <v>1289</v>
      </c>
      <c r="B238" s="360" t="s">
        <v>644</v>
      </c>
      <c r="C238" s="362" t="s">
        <v>3470</v>
      </c>
      <c r="D238" s="362" t="s">
        <v>3450</v>
      </c>
      <c r="E238" s="430">
        <v>24295.84</v>
      </c>
      <c r="F238" s="354" t="str" cm="1">
        <f t="array" ref="F238">IFERROR(_xlfn.IFS(#REF!&gt;#REF!,"CAMBIÓ"),"")</f>
        <v/>
      </c>
    </row>
    <row r="239" spans="1:6" ht="14.1" customHeight="1" x14ac:dyDescent="0.25">
      <c r="A239" s="491" t="s">
        <v>3477</v>
      </c>
      <c r="B239" s="373"/>
      <c r="C239" s="373"/>
      <c r="D239" s="373"/>
      <c r="E239" s="428"/>
      <c r="F239" s="354" t="str" cm="1">
        <f t="array" ref="F239">IFERROR(_xlfn.IFS(#REF!&gt;#REF!,"CAMBIÓ"),"")</f>
        <v/>
      </c>
    </row>
    <row r="240" spans="1:6" ht="14.1" customHeight="1" x14ac:dyDescent="0.25">
      <c r="A240" s="482">
        <v>235</v>
      </c>
      <c r="B240" s="360" t="s">
        <v>162</v>
      </c>
      <c r="C240" s="362" t="s">
        <v>3473</v>
      </c>
      <c r="D240" s="362" t="s">
        <v>3474</v>
      </c>
      <c r="E240" s="430">
        <v>41.46</v>
      </c>
      <c r="F240" s="354" t="str" cm="1">
        <f t="array" ref="F240">IFERROR(_xlfn.IFS(#REF!&gt;#REF!,"CAMBIÓ"),"")</f>
        <v/>
      </c>
    </row>
    <row r="241" spans="1:6" ht="14.1" customHeight="1" x14ac:dyDescent="0.25">
      <c r="A241" s="482">
        <v>236</v>
      </c>
      <c r="B241" s="360" t="s">
        <v>166</v>
      </c>
      <c r="C241" s="362" t="s">
        <v>3475</v>
      </c>
      <c r="D241" s="362" t="s">
        <v>3474</v>
      </c>
      <c r="E241" s="430">
        <v>66.72</v>
      </c>
      <c r="F241" s="354" t="str" cm="1">
        <f t="array" ref="F241">IFERROR(_xlfn.IFS(#REF!&gt;#REF!,"CAMBIÓ"),"")</f>
        <v/>
      </c>
    </row>
    <row r="242" spans="1:6" ht="14.1" customHeight="1" x14ac:dyDescent="0.25">
      <c r="A242" s="482">
        <v>237</v>
      </c>
      <c r="B242" s="360" t="s">
        <v>168</v>
      </c>
      <c r="C242" s="362" t="s">
        <v>3476</v>
      </c>
      <c r="D242" s="362" t="s">
        <v>3474</v>
      </c>
      <c r="E242" s="430">
        <v>123.7</v>
      </c>
      <c r="F242" s="354" t="str" cm="1">
        <f t="array" ref="F242">IFERROR(_xlfn.IFS(#REF!&gt;#REF!,"CAMBIÓ"),"")</f>
        <v/>
      </c>
    </row>
    <row r="243" spans="1:6" ht="14.1" customHeight="1" x14ac:dyDescent="0.25">
      <c r="A243" s="482">
        <v>442</v>
      </c>
      <c r="B243" s="360" t="s">
        <v>312</v>
      </c>
      <c r="C243" s="362" t="s">
        <v>3478</v>
      </c>
      <c r="D243" s="362" t="s">
        <v>3449</v>
      </c>
      <c r="E243" s="447">
        <v>769.39</v>
      </c>
      <c r="F243" s="354" t="str" cm="1">
        <f t="array" ref="F243">IFERROR(_xlfn.IFS(#REF!&gt;#REF!,"CAMBIÓ"),"")</f>
        <v/>
      </c>
    </row>
    <row r="244" spans="1:6" ht="14.1" customHeight="1" x14ac:dyDescent="0.25">
      <c r="A244" s="482">
        <v>585</v>
      </c>
      <c r="B244" s="360" t="s">
        <v>387</v>
      </c>
      <c r="C244" s="362" t="s">
        <v>3468</v>
      </c>
      <c r="D244" s="362" t="s">
        <v>3449</v>
      </c>
      <c r="E244" s="430">
        <v>486.71</v>
      </c>
      <c r="F244" s="354" t="str" cm="1">
        <f t="array" ref="F244">IFERROR(_xlfn.IFS(#REF!&gt;#REF!,"CAMBIÓ"),"")</f>
        <v/>
      </c>
    </row>
    <row r="245" spans="1:6" ht="14.1" customHeight="1" x14ac:dyDescent="0.25">
      <c r="A245" s="482">
        <v>240</v>
      </c>
      <c r="B245" s="360" t="s">
        <v>170</v>
      </c>
      <c r="C245" s="362" t="s">
        <v>3469</v>
      </c>
      <c r="D245" s="362" t="s">
        <v>3449</v>
      </c>
      <c r="E245" s="430">
        <v>2138.83</v>
      </c>
      <c r="F245" s="354" t="str" cm="1">
        <f t="array" ref="F245">IFERROR(_xlfn.IFS(#REF!&gt;#REF!,"CAMBIÓ"),"")</f>
        <v/>
      </c>
    </row>
    <row r="246" spans="1:6" ht="14.1" customHeight="1" x14ac:dyDescent="0.25">
      <c r="A246" s="482">
        <v>242</v>
      </c>
      <c r="B246" s="360" t="s">
        <v>172</v>
      </c>
      <c r="C246" s="362" t="s">
        <v>3470</v>
      </c>
      <c r="D246" s="362" t="s">
        <v>3450</v>
      </c>
      <c r="E246" s="430">
        <v>22709.64</v>
      </c>
      <c r="F246" s="354" t="str" cm="1">
        <f t="array" ref="F246">IFERROR(_xlfn.IFS(#REF!&gt;#REF!,"CAMBIÓ"),"")</f>
        <v/>
      </c>
    </row>
    <row r="247" spans="1:6" ht="14.1" customHeight="1" x14ac:dyDescent="0.25">
      <c r="A247" s="491" t="s">
        <v>3479</v>
      </c>
      <c r="B247" s="373"/>
      <c r="C247" s="373"/>
      <c r="D247" s="373"/>
      <c r="E247" s="428"/>
      <c r="F247" s="354" t="str" cm="1">
        <f t="array" ref="F247">IFERROR(_xlfn.IFS(#REF!&gt;#REF!,"CAMBIÓ"),"")</f>
        <v/>
      </c>
    </row>
    <row r="248" spans="1:6" ht="14.1" customHeight="1" x14ac:dyDescent="0.25">
      <c r="A248" s="482">
        <v>272</v>
      </c>
      <c r="B248" s="360" t="s">
        <v>187</v>
      </c>
      <c r="C248" s="362" t="s">
        <v>3473</v>
      </c>
      <c r="D248" s="362" t="s">
        <v>3474</v>
      </c>
      <c r="E248" s="430">
        <v>49.08</v>
      </c>
      <c r="F248" s="354" t="str" cm="1">
        <f t="array" ref="F248">IFERROR(_xlfn.IFS(#REF!&gt;#REF!,"CAMBIÓ"),"")</f>
        <v/>
      </c>
    </row>
    <row r="249" spans="1:6" ht="14.1" customHeight="1" x14ac:dyDescent="0.25">
      <c r="A249" s="482">
        <v>273</v>
      </c>
      <c r="B249" s="360" t="s">
        <v>190</v>
      </c>
      <c r="C249" s="362" t="s">
        <v>3475</v>
      </c>
      <c r="D249" s="362" t="s">
        <v>3474</v>
      </c>
      <c r="E249" s="430">
        <v>81.64</v>
      </c>
      <c r="F249" s="354" t="str" cm="1">
        <f t="array" ref="F249">IFERROR(_xlfn.IFS(#REF!&gt;#REF!,"CAMBIÓ"),"")</f>
        <v/>
      </c>
    </row>
    <row r="250" spans="1:6" ht="14.1" customHeight="1" x14ac:dyDescent="0.25">
      <c r="A250" s="482">
        <v>274</v>
      </c>
      <c r="B250" s="360" t="s">
        <v>192</v>
      </c>
      <c r="C250" s="362" t="s">
        <v>3476</v>
      </c>
      <c r="D250" s="362" t="s">
        <v>3474</v>
      </c>
      <c r="E250" s="430">
        <v>149.66999999999999</v>
      </c>
      <c r="F250" s="354" t="str" cm="1">
        <f t="array" ref="F250">IFERROR(_xlfn.IFS(#REF!&gt;#REF!,"CAMBIÓ"),"")</f>
        <v/>
      </c>
    </row>
    <row r="251" spans="1:6" ht="14.1" customHeight="1" x14ac:dyDescent="0.25">
      <c r="A251" s="482">
        <v>588</v>
      </c>
      <c r="B251" s="360" t="s">
        <v>393</v>
      </c>
      <c r="C251" s="362" t="s">
        <v>3468</v>
      </c>
      <c r="D251" s="362" t="s">
        <v>3449</v>
      </c>
      <c r="E251" s="430">
        <v>605.96</v>
      </c>
      <c r="F251" s="354" t="str" cm="1">
        <f t="array" ref="F251">IFERROR(_xlfn.IFS(#REF!&gt;#REF!,"CAMBIÓ"),"")</f>
        <v/>
      </c>
    </row>
    <row r="252" spans="1:6" ht="14.1" customHeight="1" x14ac:dyDescent="0.25">
      <c r="A252" s="482">
        <v>277</v>
      </c>
      <c r="B252" s="360" t="s">
        <v>194</v>
      </c>
      <c r="C252" s="362" t="s">
        <v>3469</v>
      </c>
      <c r="D252" s="362" t="s">
        <v>3449</v>
      </c>
      <c r="E252" s="430">
        <v>2638.2</v>
      </c>
      <c r="F252" s="354" t="str" cm="1">
        <f t="array" ref="F252">IFERROR(_xlfn.IFS(#REF!&gt;#REF!,"CAMBIÓ"),"")</f>
        <v/>
      </c>
    </row>
    <row r="253" spans="1:6" ht="14.1" customHeight="1" x14ac:dyDescent="0.25">
      <c r="A253" s="482">
        <v>279</v>
      </c>
      <c r="B253" s="360" t="s">
        <v>196</v>
      </c>
      <c r="C253" s="362" t="s">
        <v>3470</v>
      </c>
      <c r="D253" s="362" t="s">
        <v>3450</v>
      </c>
      <c r="E253" s="430">
        <v>28013.34</v>
      </c>
      <c r="F253" s="354" t="str" cm="1">
        <f t="array" ref="F253">IFERROR(_xlfn.IFS(#REF!&gt;#REF!,"CAMBIÓ"),"")</f>
        <v/>
      </c>
    </row>
    <row r="254" spans="1:6" ht="14.1" customHeight="1" x14ac:dyDescent="0.25">
      <c r="A254" s="491" t="s">
        <v>3480</v>
      </c>
      <c r="B254" s="373"/>
      <c r="C254" s="373"/>
      <c r="D254" s="373"/>
      <c r="E254" s="428"/>
      <c r="F254" s="354" t="str" cm="1">
        <f t="array" ref="F254">IFERROR(_xlfn.IFS(#REF!&gt;#REF!,"CAMBIÓ"),"")</f>
        <v/>
      </c>
    </row>
    <row r="255" spans="1:6" ht="14.1" customHeight="1" x14ac:dyDescent="0.25">
      <c r="A255" s="482">
        <v>593</v>
      </c>
      <c r="B255" s="360" t="s">
        <v>397</v>
      </c>
      <c r="C255" s="362" t="s">
        <v>3473</v>
      </c>
      <c r="D255" s="362" t="s">
        <v>3474</v>
      </c>
      <c r="E255" s="430">
        <v>47.42</v>
      </c>
      <c r="F255" s="354" t="str" cm="1">
        <f t="array" ref="F255">IFERROR(_xlfn.IFS(#REF!&gt;#REF!,"CAMBIÓ"),"")</f>
        <v/>
      </c>
    </row>
    <row r="256" spans="1:6" ht="14.1" customHeight="1" x14ac:dyDescent="0.25">
      <c r="A256" s="482">
        <v>738</v>
      </c>
      <c r="B256" s="360" t="s">
        <v>480</v>
      </c>
      <c r="C256" s="362" t="s">
        <v>3475</v>
      </c>
      <c r="D256" s="362" t="s">
        <v>3474</v>
      </c>
      <c r="E256" s="430">
        <v>76.84</v>
      </c>
      <c r="F256" s="354" t="str" cm="1">
        <f t="array" ref="F256">IFERROR(_xlfn.IFS(#REF!&gt;#REF!,"CAMBIÓ"),"")</f>
        <v/>
      </c>
    </row>
    <row r="257" spans="1:6" ht="14.1" customHeight="1" x14ac:dyDescent="0.25">
      <c r="A257" s="482">
        <v>656</v>
      </c>
      <c r="B257" s="360" t="s">
        <v>446</v>
      </c>
      <c r="C257" s="362" t="s">
        <v>3469</v>
      </c>
      <c r="D257" s="362" t="s">
        <v>3449</v>
      </c>
      <c r="E257" s="430">
        <v>2543.2600000000002</v>
      </c>
      <c r="F257" s="354" t="str" cm="1">
        <f t="array" ref="F257">IFERROR(_xlfn.IFS(#REF!&gt;#REF!,"CAMBIÓ"),"")</f>
        <v/>
      </c>
    </row>
    <row r="258" spans="1:6" ht="14.1" customHeight="1" x14ac:dyDescent="0.25">
      <c r="A258" s="514">
        <v>781</v>
      </c>
      <c r="B258" s="414" t="s">
        <v>501</v>
      </c>
      <c r="C258" s="396" t="s">
        <v>3470</v>
      </c>
      <c r="D258" s="385" t="s">
        <v>3450</v>
      </c>
      <c r="E258" s="450">
        <v>26870.98</v>
      </c>
      <c r="F258" s="354" t="str" cm="1">
        <f t="array" ref="F258">IFERROR(_xlfn.IFS(#REF!&gt;#REF!,"CAMBIÓ"),"")</f>
        <v/>
      </c>
    </row>
    <row r="259" spans="1:6" ht="14.1" customHeight="1" x14ac:dyDescent="0.25">
      <c r="A259" s="491" t="s">
        <v>205</v>
      </c>
      <c r="B259" s="373"/>
      <c r="C259" s="397"/>
      <c r="D259" s="386"/>
      <c r="E259" s="451"/>
      <c r="F259" s="354" t="str" cm="1">
        <f t="array" ref="F259">IFERROR(_xlfn.IFS(#REF!&gt;#REF!,"CAMBIÓ"),"")</f>
        <v/>
      </c>
    </row>
    <row r="260" spans="1:6" ht="14.1" customHeight="1" x14ac:dyDescent="0.25">
      <c r="A260" s="482">
        <v>288</v>
      </c>
      <c r="B260" s="360" t="s">
        <v>203</v>
      </c>
      <c r="C260" s="362" t="s">
        <v>3468</v>
      </c>
      <c r="D260" s="362" t="s">
        <v>3449</v>
      </c>
      <c r="E260" s="430">
        <v>510.43</v>
      </c>
      <c r="F260" s="354" t="str" cm="1">
        <f t="array" ref="F260">IFERROR(_xlfn.IFS(#REF!&gt;#REF!,"CAMBIÓ"),"")</f>
        <v/>
      </c>
    </row>
    <row r="261" spans="1:6" ht="14.1" customHeight="1" x14ac:dyDescent="0.25">
      <c r="A261" s="482">
        <v>296</v>
      </c>
      <c r="B261" s="360" t="s">
        <v>210</v>
      </c>
      <c r="C261" s="362" t="s">
        <v>3470</v>
      </c>
      <c r="D261" s="362" t="s">
        <v>3450</v>
      </c>
      <c r="E261" s="430">
        <v>23872.5</v>
      </c>
      <c r="F261" s="354" t="str" cm="1">
        <f t="array" ref="F261">IFERROR(_xlfn.IFS(#REF!&gt;#REF!,"CAMBIÓ"),"")</f>
        <v/>
      </c>
    </row>
    <row r="262" spans="1:6" ht="14.1" customHeight="1" x14ac:dyDescent="0.25">
      <c r="A262" s="491" t="s">
        <v>3481</v>
      </c>
      <c r="B262" s="373"/>
      <c r="C262" s="397"/>
      <c r="D262" s="386"/>
      <c r="E262" s="451"/>
      <c r="F262" s="354" t="str" cm="1">
        <f t="array" ref="F262">IFERROR(_xlfn.IFS(#REF!&gt;#REF!,"CAMBIÓ"),"")</f>
        <v/>
      </c>
    </row>
    <row r="263" spans="1:6" ht="14.1" customHeight="1" x14ac:dyDescent="0.25">
      <c r="A263" s="482">
        <v>295</v>
      </c>
      <c r="B263" s="360" t="s">
        <v>208</v>
      </c>
      <c r="C263" s="362" t="s">
        <v>3469</v>
      </c>
      <c r="D263" s="362" t="s">
        <v>3449</v>
      </c>
      <c r="E263" s="430">
        <v>2261.0500000000002</v>
      </c>
      <c r="F263" s="354" t="str" cm="1">
        <f t="array" ref="F263">IFERROR(_xlfn.IFS(#REF!&gt;#REF!,"CAMBIÓ"),"")</f>
        <v/>
      </c>
    </row>
    <row r="264" spans="1:6" ht="14.1" customHeight="1" x14ac:dyDescent="0.25">
      <c r="A264" s="491" t="s">
        <v>3482</v>
      </c>
      <c r="B264" s="373"/>
      <c r="C264" s="397"/>
      <c r="D264" s="386"/>
      <c r="E264" s="451"/>
      <c r="F264" s="354" t="str" cm="1">
        <f t="array" ref="F264">IFERROR(_xlfn.IFS(#REF!&gt;#REF!,"CAMBIÓ"),"")</f>
        <v/>
      </c>
    </row>
    <row r="265" spans="1:6" ht="14.1" customHeight="1" x14ac:dyDescent="0.25">
      <c r="A265" s="482">
        <v>729</v>
      </c>
      <c r="B265" s="360" t="s">
        <v>476</v>
      </c>
      <c r="C265" s="362" t="s">
        <v>3468</v>
      </c>
      <c r="D265" s="362" t="s">
        <v>3449</v>
      </c>
      <c r="E265" s="430">
        <v>560.57000000000005</v>
      </c>
      <c r="F265" s="354" t="str" cm="1">
        <f t="array" ref="F265">IFERROR(_xlfn.IFS(#REF!&gt;#REF!,"CAMBIÓ"),"")</f>
        <v/>
      </c>
    </row>
    <row r="266" spans="1:6" ht="14.1" customHeight="1" x14ac:dyDescent="0.25">
      <c r="A266" s="482">
        <v>284</v>
      </c>
      <c r="B266" s="360" t="s">
        <v>198</v>
      </c>
      <c r="C266" s="362" t="s">
        <v>3469</v>
      </c>
      <c r="D266" s="362" t="s">
        <v>3449</v>
      </c>
      <c r="E266" s="430">
        <v>2490.19</v>
      </c>
      <c r="F266" s="354" t="str" cm="1">
        <f t="array" ref="F266">IFERROR(_xlfn.IFS(#REF!&gt;#REF!,"CAMBIÓ"),"")</f>
        <v/>
      </c>
    </row>
    <row r="267" spans="1:6" ht="14.1" customHeight="1" x14ac:dyDescent="0.25">
      <c r="A267" s="488">
        <v>286</v>
      </c>
      <c r="B267" s="559" t="s">
        <v>201</v>
      </c>
      <c r="C267" s="366" t="s">
        <v>3470</v>
      </c>
      <c r="D267" s="366" t="s">
        <v>3450</v>
      </c>
      <c r="E267" s="452">
        <v>26307.200000000001</v>
      </c>
      <c r="F267" s="354" t="str" cm="1">
        <f t="array" ref="F267">IFERROR(_xlfn.IFS(#REF!&gt;#REF!,"CAMBIÓ"),"")</f>
        <v/>
      </c>
    </row>
    <row r="268" spans="1:6" ht="14.1" customHeight="1" x14ac:dyDescent="0.25">
      <c r="A268" s="491" t="s">
        <v>3483</v>
      </c>
      <c r="B268" s="373"/>
      <c r="C268" s="373"/>
      <c r="D268" s="373"/>
      <c r="E268" s="428"/>
      <c r="F268" s="354" t="str" cm="1">
        <f t="array" ref="F268">IFERROR(_xlfn.IFS(#REF!&gt;#REF!,"CAMBIÓ"),"")</f>
        <v/>
      </c>
    </row>
    <row r="269" spans="1:6" ht="14.1" customHeight="1" x14ac:dyDescent="0.25">
      <c r="A269" s="482">
        <v>1224</v>
      </c>
      <c r="B269" s="360" t="s">
        <v>617</v>
      </c>
      <c r="C269" s="362" t="s">
        <v>3484</v>
      </c>
      <c r="D269" s="362" t="s">
        <v>3485</v>
      </c>
      <c r="E269" s="430">
        <v>75.84</v>
      </c>
      <c r="F269" s="354" t="str" cm="1">
        <f t="array" ref="F269">IFERROR(_xlfn.IFS(#REF!&gt;#REF!,"CAMBIÓ"),"")</f>
        <v/>
      </c>
    </row>
    <row r="270" spans="1:6" ht="14.1" customHeight="1" x14ac:dyDescent="0.25">
      <c r="A270" s="488">
        <v>299</v>
      </c>
      <c r="B270" s="407" t="s">
        <v>212</v>
      </c>
      <c r="C270" s="366" t="s">
        <v>3469</v>
      </c>
      <c r="D270" s="366" t="s">
        <v>3449</v>
      </c>
      <c r="E270" s="452">
        <v>2758.76</v>
      </c>
      <c r="F270" s="354" t="str" cm="1">
        <f t="array" ref="F270">IFERROR(_xlfn.IFS(#REF!&gt;#REF!,"CAMBIÓ"),"")</f>
        <v/>
      </c>
    </row>
    <row r="271" spans="1:6" ht="14.1" customHeight="1" x14ac:dyDescent="0.25">
      <c r="A271" s="555">
        <v>300</v>
      </c>
      <c r="B271" s="556" t="s">
        <v>215</v>
      </c>
      <c r="C271" s="557" t="s">
        <v>3470</v>
      </c>
      <c r="D271" s="557" t="s">
        <v>3450</v>
      </c>
      <c r="E271" s="558">
        <v>29160.62</v>
      </c>
      <c r="F271" s="354" t="str" cm="1">
        <f t="array" ref="F271">IFERROR(_xlfn.IFS(#REF!&gt;#REF!,"CAMBIÓ"),"")</f>
        <v/>
      </c>
    </row>
    <row r="272" spans="1:6" ht="14.1" customHeight="1" x14ac:dyDescent="0.25">
      <c r="A272" s="491" t="s">
        <v>3599</v>
      </c>
      <c r="B272" s="373"/>
      <c r="C272" s="373"/>
      <c r="D272" s="373"/>
      <c r="E272" s="428"/>
      <c r="F272" s="354" t="str" cm="1">
        <f t="array" ref="F272">IFERROR(_xlfn.IFS(#REF!&gt;#REF!,"CAMBIÓ"),"")</f>
        <v/>
      </c>
    </row>
    <row r="273" spans="1:6" ht="14.1" customHeight="1" x14ac:dyDescent="0.25">
      <c r="A273" s="482"/>
      <c r="B273" s="360" t="s">
        <v>3600</v>
      </c>
      <c r="C273" s="362" t="s">
        <v>3484</v>
      </c>
      <c r="D273" s="362" t="s">
        <v>3485</v>
      </c>
      <c r="E273" s="447">
        <v>145</v>
      </c>
      <c r="F273" s="354" t="str" cm="1">
        <f t="array" ref="F273">IFERROR(_xlfn.IFS(#REF!&gt;#REF!,"CAMBIÓ"),"")</f>
        <v/>
      </c>
    </row>
    <row r="274" spans="1:6" ht="14.1" customHeight="1" x14ac:dyDescent="0.25">
      <c r="A274" s="501" t="s">
        <v>3486</v>
      </c>
      <c r="B274" s="384"/>
      <c r="C274" s="384"/>
      <c r="D274" s="384"/>
      <c r="E274" s="440"/>
      <c r="F274" s="354" t="str" cm="1">
        <f t="array" ref="F274">IFERROR(_xlfn.IFS(#REF!&gt;#REF!,"CAMBIÓ"),"")</f>
        <v/>
      </c>
    </row>
    <row r="275" spans="1:6" ht="14.1" customHeight="1" x14ac:dyDescent="0.25">
      <c r="A275" s="491" t="s">
        <v>3487</v>
      </c>
      <c r="B275" s="373"/>
      <c r="C275" s="373"/>
      <c r="D275" s="373"/>
      <c r="E275" s="442"/>
      <c r="F275" s="354" t="str" cm="1">
        <f t="array" ref="F275">IFERROR(_xlfn.IFS(#REF!&gt;#REF!,"CAMBIÓ"),"")</f>
        <v/>
      </c>
    </row>
    <row r="276" spans="1:6" s="422" customFormat="1" ht="14.1" customHeight="1" x14ac:dyDescent="0.25">
      <c r="A276" s="507">
        <v>1816</v>
      </c>
      <c r="B276" s="360" t="s">
        <v>666</v>
      </c>
      <c r="C276" s="426" t="s">
        <v>3362</v>
      </c>
      <c r="D276" s="426" t="s">
        <v>3488</v>
      </c>
      <c r="E276" s="447">
        <v>40.67</v>
      </c>
      <c r="F276" s="427" t="str" cm="1">
        <f t="array" ref="F276">IFERROR(_xlfn.IFS(#REF!&gt;#REF!,"CAMBIÓ"),"")</f>
        <v/>
      </c>
    </row>
    <row r="277" spans="1:6" ht="14.1" customHeight="1" x14ac:dyDescent="0.25">
      <c r="A277" s="482">
        <v>1814</v>
      </c>
      <c r="B277" s="360" t="s">
        <v>660</v>
      </c>
      <c r="C277" s="362" t="s">
        <v>3362</v>
      </c>
      <c r="D277" s="362" t="s">
        <v>3489</v>
      </c>
      <c r="E277" s="430">
        <v>41.88</v>
      </c>
      <c r="F277" s="354" t="str" cm="1">
        <f t="array" ref="F277">IFERROR(_xlfn.IFS(#REF!&gt;#REF!,"CAMBIÓ"),"")</f>
        <v/>
      </c>
    </row>
    <row r="278" spans="1:6" ht="14.1" customHeight="1" x14ac:dyDescent="0.25">
      <c r="A278" s="482">
        <v>1815</v>
      </c>
      <c r="B278" s="360" t="s">
        <v>663</v>
      </c>
      <c r="C278" s="362" t="s">
        <v>3362</v>
      </c>
      <c r="D278" s="362" t="s">
        <v>3490</v>
      </c>
      <c r="E278" s="430">
        <v>57.03</v>
      </c>
      <c r="F278" s="354" t="str" cm="1">
        <f t="array" ref="F278">IFERROR(_xlfn.IFS(#REF!&gt;#REF!,"CAMBIÓ"),"")</f>
        <v/>
      </c>
    </row>
    <row r="279" spans="1:6" ht="14.1" customHeight="1" x14ac:dyDescent="0.25">
      <c r="A279" s="515">
        <v>16402</v>
      </c>
      <c r="B279" s="415" t="s">
        <v>1858</v>
      </c>
      <c r="C279" s="362" t="s">
        <v>3491</v>
      </c>
      <c r="D279" s="362" t="s">
        <v>3492</v>
      </c>
      <c r="E279" s="430">
        <v>151.51</v>
      </c>
      <c r="F279" s="354" t="str" cm="1">
        <f t="array" ref="F279">IFERROR(_xlfn.IFS(#REF!&gt;#REF!,"CAMBIÓ"),"")</f>
        <v/>
      </c>
    </row>
    <row r="280" spans="1:6" ht="14.1" customHeight="1" x14ac:dyDescent="0.25">
      <c r="A280" s="516">
        <v>16404</v>
      </c>
      <c r="B280" s="416" t="s">
        <v>1864</v>
      </c>
      <c r="C280" s="366" t="s">
        <v>3491</v>
      </c>
      <c r="D280" s="366" t="s">
        <v>3493</v>
      </c>
      <c r="E280" s="452">
        <v>68.709999999999994</v>
      </c>
      <c r="F280" s="354" t="str" cm="1">
        <f t="array" ref="F280">IFERROR(_xlfn.IFS(#REF!&gt;#REF!,"CAMBIÓ"),"")</f>
        <v/>
      </c>
    </row>
    <row r="281" spans="1:6" ht="14.1" customHeight="1" x14ac:dyDescent="0.25">
      <c r="A281" s="510">
        <v>16403</v>
      </c>
      <c r="B281" s="359" t="s">
        <v>1861</v>
      </c>
      <c r="C281" s="382" t="s">
        <v>3491</v>
      </c>
      <c r="D281" s="382" t="s">
        <v>3494</v>
      </c>
      <c r="E281" s="453">
        <v>97.14</v>
      </c>
      <c r="F281" s="354" t="str" cm="1">
        <f t="array" ref="F281">IFERROR(_xlfn.IFS(#REF!&gt;#REF!,"CAMBIÓ"),"")</f>
        <v/>
      </c>
    </row>
    <row r="282" spans="1:6" ht="14.1" customHeight="1" x14ac:dyDescent="0.25">
      <c r="A282" s="491" t="s">
        <v>3495</v>
      </c>
      <c r="B282" s="373"/>
      <c r="C282" s="373"/>
      <c r="D282" s="373"/>
      <c r="E282" s="428"/>
      <c r="F282" s="354" t="str" cm="1">
        <f t="array" ref="F282">IFERROR(_xlfn.IFS(#REF!&gt;#REF!,"CAMBIÓ"),"")</f>
        <v/>
      </c>
    </row>
    <row r="283" spans="1:6" ht="14.1" customHeight="1" x14ac:dyDescent="0.25">
      <c r="A283" s="482">
        <v>361</v>
      </c>
      <c r="B283" s="360" t="s">
        <v>245</v>
      </c>
      <c r="C283" s="362" t="s">
        <v>3496</v>
      </c>
      <c r="D283" s="362" t="s">
        <v>3497</v>
      </c>
      <c r="E283" s="430">
        <v>81.06</v>
      </c>
      <c r="F283" s="354" t="str" cm="1">
        <f t="array" ref="F283">IFERROR(_xlfn.IFS(#REF!&gt;#REF!,"CAMBIÓ"),"")</f>
        <v/>
      </c>
    </row>
    <row r="284" spans="1:6" ht="14.1" customHeight="1" x14ac:dyDescent="0.25">
      <c r="A284" s="482">
        <v>392</v>
      </c>
      <c r="B284" s="360" t="s">
        <v>261</v>
      </c>
      <c r="C284" s="362" t="s">
        <v>3498</v>
      </c>
      <c r="D284" s="362" t="s">
        <v>3499</v>
      </c>
      <c r="E284" s="430">
        <v>68.010000000000005</v>
      </c>
      <c r="F284" s="354" t="str" cm="1">
        <f t="array" ref="F284">IFERROR(_xlfn.IFS(#REF!&gt;#REF!,"CAMBIÓ"),"")</f>
        <v/>
      </c>
    </row>
    <row r="285" spans="1:6" ht="14.1" customHeight="1" x14ac:dyDescent="0.25">
      <c r="A285" s="491" t="s">
        <v>3500</v>
      </c>
      <c r="B285" s="373"/>
      <c r="C285" s="373"/>
      <c r="D285" s="373"/>
      <c r="E285" s="428"/>
      <c r="F285" s="354" t="str" cm="1">
        <f t="array" ref="F285">IFERROR(_xlfn.IFS(#REF!&gt;#REF!,"CAMBIÓ"),"")</f>
        <v/>
      </c>
    </row>
    <row r="286" spans="1:6" ht="14.1" customHeight="1" x14ac:dyDescent="0.25">
      <c r="A286" s="482">
        <v>16401</v>
      </c>
      <c r="B286" s="360" t="s">
        <v>1856</v>
      </c>
      <c r="C286" s="362" t="s">
        <v>3491</v>
      </c>
      <c r="D286" s="362" t="s">
        <v>3501</v>
      </c>
      <c r="E286" s="430">
        <v>92.03</v>
      </c>
      <c r="F286" s="354" t="str" cm="1">
        <f t="array" ref="F286">IFERROR(_xlfn.IFS(#REF!&gt;#REF!,"CAMBIÓ"),"")</f>
        <v/>
      </c>
    </row>
    <row r="287" spans="1:6" ht="14.1" customHeight="1" x14ac:dyDescent="0.25">
      <c r="A287" s="501" t="s">
        <v>3502</v>
      </c>
      <c r="B287" s="383"/>
      <c r="C287" s="383"/>
      <c r="D287" s="383"/>
      <c r="E287" s="434"/>
      <c r="F287" s="354" t="str" cm="1">
        <f t="array" ref="F287">IFERROR(_xlfn.IFS(#REF!&gt;#REF!,"CAMBIÓ"),"")</f>
        <v/>
      </c>
    </row>
    <row r="288" spans="1:6" ht="14.1" customHeight="1" x14ac:dyDescent="0.25">
      <c r="A288" s="491" t="s">
        <v>3503</v>
      </c>
      <c r="B288" s="373"/>
      <c r="C288" s="373"/>
      <c r="D288" s="373"/>
      <c r="E288" s="428"/>
      <c r="F288" s="354" t="str" cm="1">
        <f t="array" ref="F288">IFERROR(_xlfn.IFS(#REF!&gt;#REF!,"CAMBIÓ"),"")</f>
        <v/>
      </c>
    </row>
    <row r="289" spans="1:6" ht="14.1" customHeight="1" x14ac:dyDescent="0.25">
      <c r="A289" s="517">
        <v>1260</v>
      </c>
      <c r="B289" s="417" t="s">
        <v>625</v>
      </c>
      <c r="C289" s="387" t="s">
        <v>3504</v>
      </c>
      <c r="D289" s="387" t="s">
        <v>3505</v>
      </c>
      <c r="E289" s="469">
        <v>779.59</v>
      </c>
      <c r="F289" s="354" t="str" cm="1">
        <f t="array" ref="F289">IFERROR(_xlfn.IFS(#REF!&gt;#REF!,"CAMBIÓ"),"")</f>
        <v/>
      </c>
    </row>
    <row r="290" spans="1:6" ht="14.1" customHeight="1" x14ac:dyDescent="0.25">
      <c r="A290" s="501" t="s">
        <v>3506</v>
      </c>
      <c r="B290" s="374"/>
      <c r="C290" s="374"/>
      <c r="D290" s="374"/>
      <c r="E290" s="434"/>
      <c r="F290" s="354" t="str" cm="1">
        <f t="array" ref="F290">IFERROR(_xlfn.IFS(#REF!&gt;#REF!,"CAMBIÓ"),"")</f>
        <v/>
      </c>
    </row>
    <row r="291" spans="1:6" ht="14.1" customHeight="1" x14ac:dyDescent="0.25">
      <c r="A291" s="518" t="s">
        <v>3507</v>
      </c>
      <c r="B291" s="371"/>
      <c r="C291" s="371"/>
      <c r="D291" s="371"/>
      <c r="E291" s="429"/>
      <c r="F291" s="354" t="str" cm="1">
        <f t="array" ref="F291">IFERROR(_xlfn.IFS(#REF!&gt;#REF!,"CAMBIÓ"),"")</f>
        <v/>
      </c>
    </row>
    <row r="292" spans="1:6" ht="14.1" customHeight="1" x14ac:dyDescent="0.25">
      <c r="A292" s="491" t="s">
        <v>3508</v>
      </c>
      <c r="B292" s="373"/>
      <c r="C292" s="373"/>
      <c r="D292" s="373"/>
      <c r="E292" s="428"/>
      <c r="F292" s="354" t="str" cm="1">
        <f t="array" ref="F292">IFERROR(_xlfn.IFS(#REF!&gt;#REF!,"CAMBIÓ"),"")</f>
        <v/>
      </c>
    </row>
    <row r="293" spans="1:6" ht="14.1" customHeight="1" x14ac:dyDescent="0.25">
      <c r="A293" s="488">
        <v>8</v>
      </c>
      <c r="B293" s="407" t="s">
        <v>9</v>
      </c>
      <c r="C293" s="366" t="s">
        <v>3311</v>
      </c>
      <c r="D293" s="366" t="s">
        <v>2630</v>
      </c>
      <c r="E293" s="430">
        <v>51.82</v>
      </c>
      <c r="F293" s="354" t="str" cm="1">
        <f t="array" ref="F293">IFERROR(_xlfn.IFS(#REF!&gt;#REF!,"CAMBIÓ"),"")</f>
        <v/>
      </c>
    </row>
    <row r="294" spans="1:6" ht="14.1" customHeight="1" x14ac:dyDescent="0.25">
      <c r="A294" s="482">
        <v>16083</v>
      </c>
      <c r="B294" s="360" t="s">
        <v>1740</v>
      </c>
      <c r="C294" s="362" t="s">
        <v>3509</v>
      </c>
      <c r="D294" s="362" t="s">
        <v>3510</v>
      </c>
      <c r="E294" s="430">
        <v>184.01</v>
      </c>
      <c r="F294" s="354" t="str" cm="1">
        <f t="array" ref="F294">IFERROR(_xlfn.IFS(#REF!&gt;#REF!,"CAMBIÓ"),"")</f>
        <v/>
      </c>
    </row>
    <row r="295" spans="1:6" ht="14.1" customHeight="1" x14ac:dyDescent="0.25">
      <c r="A295" s="482">
        <v>674</v>
      </c>
      <c r="B295" s="360" t="s">
        <v>455</v>
      </c>
      <c r="C295" s="362" t="s">
        <v>3314</v>
      </c>
      <c r="D295" s="362" t="s">
        <v>3449</v>
      </c>
      <c r="E295" s="430">
        <v>1031.26</v>
      </c>
      <c r="F295" s="354" t="str" cm="1">
        <f t="array" ref="F295">IFERROR(_xlfn.IFS(#REF!&gt;#REF!,"CAMBIÓ"),"")</f>
        <v/>
      </c>
    </row>
    <row r="296" spans="1:6" ht="14.1" customHeight="1" x14ac:dyDescent="0.25">
      <c r="A296" s="482">
        <v>1098</v>
      </c>
      <c r="B296" s="360" t="s">
        <v>569</v>
      </c>
      <c r="C296" s="362" t="s">
        <v>3318</v>
      </c>
      <c r="D296" s="362" t="s">
        <v>3450</v>
      </c>
      <c r="E296" s="430">
        <v>9700.17</v>
      </c>
      <c r="F296" s="354" t="str" cm="1">
        <f t="array" ref="F296">IFERROR(_xlfn.IFS(#REF!&gt;#REF!,"CAMBIÓ"),"")</f>
        <v/>
      </c>
    </row>
    <row r="297" spans="1:6" ht="14.1" customHeight="1" x14ac:dyDescent="0.25">
      <c r="A297" s="491" t="s">
        <v>3511</v>
      </c>
      <c r="B297" s="373"/>
      <c r="C297" s="373"/>
      <c r="D297" s="373"/>
      <c r="E297" s="428"/>
      <c r="F297" s="354" t="str" cm="1">
        <f t="array" ref="F297">IFERROR(_xlfn.IFS(#REF!&gt;#REF!,"CAMBIÓ"),"")</f>
        <v/>
      </c>
    </row>
    <row r="298" spans="1:6" ht="14.1" customHeight="1" x14ac:dyDescent="0.25">
      <c r="A298" s="482">
        <v>16</v>
      </c>
      <c r="B298" s="407" t="s">
        <v>19</v>
      </c>
      <c r="C298" s="366" t="s">
        <v>3311</v>
      </c>
      <c r="D298" s="362" t="s">
        <v>2630</v>
      </c>
      <c r="E298" s="430">
        <v>62.29</v>
      </c>
      <c r="F298" s="354" t="str" cm="1">
        <f t="array" ref="F298">IFERROR(_xlfn.IFS(#REF!&gt;#REF!,"CAMBIÓ"),"")</f>
        <v/>
      </c>
    </row>
    <row r="299" spans="1:6" ht="14.1" customHeight="1" x14ac:dyDescent="0.25">
      <c r="A299" s="482">
        <v>428</v>
      </c>
      <c r="B299" s="407" t="s">
        <v>292</v>
      </c>
      <c r="C299" s="362" t="s">
        <v>3509</v>
      </c>
      <c r="D299" s="362" t="s">
        <v>2646</v>
      </c>
      <c r="E299" s="447">
        <v>235.8</v>
      </c>
      <c r="F299" s="354" t="str" cm="1">
        <f t="array" ref="F299">IFERROR(_xlfn.IFS(#REF!&gt;#REF!,"CAMBIÓ"),"")</f>
        <v/>
      </c>
    </row>
    <row r="300" spans="1:6" ht="14.1" customHeight="1" x14ac:dyDescent="0.25">
      <c r="A300" s="482">
        <v>16082</v>
      </c>
      <c r="B300" s="360" t="s">
        <v>1738</v>
      </c>
      <c r="C300" s="362" t="s">
        <v>3509</v>
      </c>
      <c r="D300" s="362" t="s">
        <v>3510</v>
      </c>
      <c r="E300" s="430">
        <v>230.94</v>
      </c>
      <c r="F300" s="354" t="str" cm="1">
        <f t="array" ref="F300">IFERROR(_xlfn.IFS(#REF!&gt;#REF!,"CAMBIÓ"),"")</f>
        <v/>
      </c>
    </row>
    <row r="301" spans="1:6" ht="14.1" customHeight="1" x14ac:dyDescent="0.25">
      <c r="A301" s="482">
        <v>632</v>
      </c>
      <c r="B301" s="360" t="s">
        <v>416</v>
      </c>
      <c r="C301" s="362" t="s">
        <v>3314</v>
      </c>
      <c r="D301" s="362" t="s">
        <v>3449</v>
      </c>
      <c r="E301" s="430">
        <v>1264.4000000000001</v>
      </c>
      <c r="F301" s="354" t="str" cm="1">
        <f t="array" ref="F301">IFERROR(_xlfn.IFS(#REF!&gt;#REF!,"CAMBIÓ"),"")</f>
        <v/>
      </c>
    </row>
    <row r="302" spans="1:6" ht="14.1" customHeight="1" x14ac:dyDescent="0.25">
      <c r="A302" s="482">
        <v>639</v>
      </c>
      <c r="B302" s="360" t="s">
        <v>430</v>
      </c>
      <c r="C302" s="362" t="s">
        <v>3318</v>
      </c>
      <c r="D302" s="362" t="s">
        <v>3450</v>
      </c>
      <c r="E302" s="430">
        <v>12149.87</v>
      </c>
      <c r="F302" s="354" t="str" cm="1">
        <f t="array" ref="F302">IFERROR(_xlfn.IFS(#REF!&gt;#REF!,"CAMBIÓ"),"")</f>
        <v/>
      </c>
    </row>
    <row r="303" spans="1:6" ht="14.1" customHeight="1" x14ac:dyDescent="0.25">
      <c r="A303" s="491" t="s">
        <v>3512</v>
      </c>
      <c r="B303" s="373"/>
      <c r="C303" s="373"/>
      <c r="D303" s="373"/>
      <c r="E303" s="428"/>
      <c r="F303" s="354" t="str" cm="1">
        <f t="array" ref="F303">IFERROR(_xlfn.IFS(#REF!&gt;#REF!,"CAMBIÓ"),"")</f>
        <v/>
      </c>
    </row>
    <row r="304" spans="1:6" ht="14.1" customHeight="1" x14ac:dyDescent="0.25">
      <c r="A304" s="482">
        <v>16031</v>
      </c>
      <c r="B304" s="360" t="s">
        <v>1671</v>
      </c>
      <c r="C304" s="362" t="s">
        <v>3312</v>
      </c>
      <c r="D304" s="362" t="s">
        <v>2630</v>
      </c>
      <c r="E304" s="430">
        <v>78.44</v>
      </c>
      <c r="F304" s="354" t="str" cm="1">
        <f t="array" ref="F304">IFERROR(_xlfn.IFS(#REF!&gt;#REF!,"CAMBIÓ"),"")</f>
        <v/>
      </c>
    </row>
    <row r="305" spans="1:6" ht="14.1" customHeight="1" x14ac:dyDescent="0.25">
      <c r="A305" s="482">
        <v>16081</v>
      </c>
      <c r="B305" s="360" t="s">
        <v>1736</v>
      </c>
      <c r="C305" s="362" t="s">
        <v>3509</v>
      </c>
      <c r="D305" s="362" t="s">
        <v>3510</v>
      </c>
      <c r="E305" s="430">
        <v>286.63</v>
      </c>
      <c r="F305" s="354" t="str" cm="1">
        <f t="array" ref="F305">IFERROR(_xlfn.IFS(#REF!&gt;#REF!,"CAMBIÓ"),"")</f>
        <v/>
      </c>
    </row>
    <row r="306" spans="1:6" ht="14.1" customHeight="1" x14ac:dyDescent="0.25">
      <c r="A306" s="482">
        <v>16033</v>
      </c>
      <c r="B306" s="360" t="s">
        <v>1675</v>
      </c>
      <c r="C306" s="362" t="s">
        <v>3314</v>
      </c>
      <c r="D306" s="362" t="s">
        <v>3449</v>
      </c>
      <c r="E306" s="430">
        <v>1545.35</v>
      </c>
      <c r="F306" s="354" t="str" cm="1">
        <f t="array" ref="F306">IFERROR(_xlfn.IFS(#REF!&gt;#REF!,"CAMBIÓ"),"")</f>
        <v/>
      </c>
    </row>
    <row r="307" spans="1:6" ht="14.1" customHeight="1" x14ac:dyDescent="0.25">
      <c r="A307" s="482">
        <v>16034</v>
      </c>
      <c r="B307" s="360" t="s">
        <v>1677</v>
      </c>
      <c r="C307" s="362" t="s">
        <v>3318</v>
      </c>
      <c r="D307" s="362" t="s">
        <v>3450</v>
      </c>
      <c r="E307" s="430">
        <v>15081.79</v>
      </c>
      <c r="F307" s="354" t="str" cm="1">
        <f t="array" ref="F307">IFERROR(_xlfn.IFS(#REF!&gt;#REF!,"CAMBIÓ"),"")</f>
        <v/>
      </c>
    </row>
    <row r="308" spans="1:6" ht="14.1" customHeight="1" x14ac:dyDescent="0.25">
      <c r="A308" s="491" t="s">
        <v>3513</v>
      </c>
      <c r="B308" s="373"/>
      <c r="C308" s="373"/>
      <c r="D308" s="373"/>
      <c r="E308" s="428"/>
      <c r="F308" s="354" t="str" cm="1">
        <f t="array" ref="F308">IFERROR(_xlfn.IFS(#REF!&gt;#REF!,"CAMBIÓ"),"")</f>
        <v/>
      </c>
    </row>
    <row r="309" spans="1:6" ht="14.1" customHeight="1" x14ac:dyDescent="0.25">
      <c r="A309" s="517">
        <v>16029</v>
      </c>
      <c r="B309" s="417" t="s">
        <v>1667</v>
      </c>
      <c r="C309" s="387" t="s">
        <v>3318</v>
      </c>
      <c r="D309" s="387" t="s">
        <v>3450</v>
      </c>
      <c r="E309" s="454">
        <v>19605.98</v>
      </c>
      <c r="F309" s="354" t="str" cm="1">
        <f t="array" ref="F309">IFERROR(_xlfn.IFS(#REF!&gt;#REF!,"CAMBIÓ"),"")</f>
        <v/>
      </c>
    </row>
    <row r="310" spans="1:6" ht="14.1" customHeight="1" x14ac:dyDescent="0.25">
      <c r="A310" s="490" t="s">
        <v>3514</v>
      </c>
      <c r="B310" s="371"/>
      <c r="C310" s="371"/>
      <c r="D310" s="371"/>
      <c r="E310" s="429"/>
      <c r="F310" s="354" t="str" cm="1">
        <f t="array" ref="F310">IFERROR(_xlfn.IFS(#REF!&gt;#REF!,"CAMBIÓ"),"")</f>
        <v/>
      </c>
    </row>
    <row r="311" spans="1:6" ht="14.1" customHeight="1" x14ac:dyDescent="0.25">
      <c r="A311" s="491" t="s">
        <v>3515</v>
      </c>
      <c r="B311" s="373"/>
      <c r="C311" s="373"/>
      <c r="D311" s="373"/>
      <c r="E311" s="428"/>
      <c r="F311" s="354" t="str" cm="1">
        <f t="array" ref="F311">IFERROR(_xlfn.IFS(#REF!&gt;#REF!,"CAMBIÓ"),"")</f>
        <v/>
      </c>
    </row>
    <row r="312" spans="1:6" ht="14.1" customHeight="1" x14ac:dyDescent="0.25">
      <c r="A312" s="482">
        <v>16303</v>
      </c>
      <c r="B312" s="360" t="s">
        <v>1824</v>
      </c>
      <c r="C312" s="362" t="s">
        <v>3509</v>
      </c>
      <c r="D312" s="362" t="s">
        <v>2646</v>
      </c>
      <c r="E312" s="430">
        <v>393.71</v>
      </c>
      <c r="F312" s="354" t="str" cm="1">
        <f t="array" ref="F312">IFERROR(_xlfn.IFS(#REF!&gt;#REF!,"CAMBIÓ"),"")</f>
        <v/>
      </c>
    </row>
    <row r="313" spans="1:6" ht="14.1" customHeight="1" x14ac:dyDescent="0.25">
      <c r="A313" s="482">
        <v>16604</v>
      </c>
      <c r="B313" s="414" t="s">
        <v>1915</v>
      </c>
      <c r="C313" s="362" t="s">
        <v>3314</v>
      </c>
      <c r="D313" s="362" t="s">
        <v>3449</v>
      </c>
      <c r="E313" s="430">
        <v>1968.32</v>
      </c>
      <c r="F313" s="354" t="str" cm="1">
        <f t="array" ref="F313">IFERROR(_xlfn.IFS(#REF!&gt;#REF!,"CAMBIÓ"),"")</f>
        <v/>
      </c>
    </row>
    <row r="314" spans="1:6" ht="14.1" customHeight="1" x14ac:dyDescent="0.25">
      <c r="A314" s="482">
        <v>16705</v>
      </c>
      <c r="B314" s="361" t="s">
        <v>1953</v>
      </c>
      <c r="C314" s="362" t="s">
        <v>3318</v>
      </c>
      <c r="D314" s="362" t="s">
        <v>3450</v>
      </c>
      <c r="E314" s="430">
        <v>19860.400000000001</v>
      </c>
      <c r="F314" s="354" t="str" cm="1">
        <f t="array" ref="F314">IFERROR(_xlfn.IFS(#REF!&gt;#REF!,"CAMBIÓ"),"")</f>
        <v/>
      </c>
    </row>
    <row r="315" spans="1:6" ht="14.1" customHeight="1" x14ac:dyDescent="0.25">
      <c r="A315" s="504" t="s">
        <v>3516</v>
      </c>
      <c r="B315" s="388"/>
      <c r="C315" s="388"/>
      <c r="D315" s="388"/>
      <c r="E315" s="481"/>
      <c r="F315" s="354" t="str" cm="1">
        <f t="array" ref="F315">IFERROR(_xlfn.IFS(#REF!&gt;#REF!,"CAMBIÓ"),"")</f>
        <v/>
      </c>
    </row>
    <row r="316" spans="1:6" ht="14.1" customHeight="1" x14ac:dyDescent="0.25">
      <c r="A316" s="513">
        <v>421</v>
      </c>
      <c r="B316" s="418" t="s">
        <v>284</v>
      </c>
      <c r="C316" s="362" t="s">
        <v>3509</v>
      </c>
      <c r="D316" s="362" t="s">
        <v>2646</v>
      </c>
      <c r="E316" s="449">
        <v>263.74</v>
      </c>
      <c r="F316" s="354" t="str" cm="1">
        <f t="array" ref="F316">IFERROR(_xlfn.IFS(#REF!&gt;#REF!,"CAMBIÓ"),"")</f>
        <v/>
      </c>
    </row>
    <row r="317" spans="1:6" ht="14.1" customHeight="1" x14ac:dyDescent="0.25">
      <c r="A317" s="488">
        <v>419</v>
      </c>
      <c r="B317" s="407" t="s">
        <v>282</v>
      </c>
      <c r="C317" s="366" t="s">
        <v>3314</v>
      </c>
      <c r="D317" s="366" t="s">
        <v>3449</v>
      </c>
      <c r="E317" s="452">
        <v>1271.75</v>
      </c>
      <c r="F317" s="354" t="str" cm="1">
        <f t="array" ref="F317">IFERROR(_xlfn.IFS(#REF!&gt;#REF!,"CAMBIÓ"),"")</f>
        <v/>
      </c>
    </row>
    <row r="318" spans="1:6" ht="14.1" customHeight="1" x14ac:dyDescent="0.25">
      <c r="A318" s="517">
        <v>417</v>
      </c>
      <c r="B318" s="417" t="s">
        <v>280</v>
      </c>
      <c r="C318" s="387" t="s">
        <v>3318</v>
      </c>
      <c r="D318" s="387" t="s">
        <v>3517</v>
      </c>
      <c r="E318" s="454">
        <v>12158.5</v>
      </c>
      <c r="F318" s="354" t="str" cm="1">
        <f t="array" ref="F318">IFERROR(_xlfn.IFS(#REF!&gt;#REF!,"CAMBIÓ"),"")</f>
        <v/>
      </c>
    </row>
    <row r="319" spans="1:6" ht="13.5" customHeight="1" x14ac:dyDescent="0.25">
      <c r="A319" s="519" t="s">
        <v>3518</v>
      </c>
      <c r="B319" s="380"/>
      <c r="C319" s="380"/>
      <c r="D319" s="380"/>
      <c r="E319" s="445"/>
      <c r="F319" s="354" t="str" cm="1">
        <f t="array" ref="F319">IFERROR(_xlfn.IFS(#REF!&gt;#REF!,"CAMBIÓ"),"")</f>
        <v/>
      </c>
    </row>
    <row r="320" spans="1:6" ht="13.5" customHeight="1" x14ac:dyDescent="0.25">
      <c r="A320" s="482">
        <v>640</v>
      </c>
      <c r="B320" s="360" t="s">
        <v>432</v>
      </c>
      <c r="C320" s="362" t="s">
        <v>3318</v>
      </c>
      <c r="D320" s="362" t="s">
        <v>3517</v>
      </c>
      <c r="E320" s="430">
        <v>11494.3</v>
      </c>
      <c r="F320" s="354" t="str" cm="1">
        <f t="array" ref="F320">IFERROR(_xlfn.IFS(#REF!&gt;#REF!,"CAMBIÓ"),"")</f>
        <v/>
      </c>
    </row>
    <row r="321" spans="1:6" ht="13.5" customHeight="1" x14ac:dyDescent="0.25">
      <c r="A321" s="482">
        <v>641</v>
      </c>
      <c r="B321" s="360" t="s">
        <v>435</v>
      </c>
      <c r="C321" s="362" t="s">
        <v>3519</v>
      </c>
      <c r="D321" s="362" t="s">
        <v>3520</v>
      </c>
      <c r="E321" s="447">
        <v>52.15</v>
      </c>
      <c r="F321" s="354" t="str" cm="1">
        <f t="array" ref="F321">IFERROR(_xlfn.IFS(#REF!&gt;#REF!,"CAMBIÓ"),"")</f>
        <v/>
      </c>
    </row>
    <row r="322" spans="1:6" ht="13.5" customHeight="1" x14ac:dyDescent="0.25">
      <c r="A322" s="520" t="s">
        <v>3521</v>
      </c>
      <c r="B322" s="383"/>
      <c r="C322" s="383"/>
      <c r="D322" s="383"/>
      <c r="E322" s="434"/>
      <c r="F322" s="354" t="str" cm="1">
        <f t="array" ref="F322">IFERROR(_xlfn.IFS(#REF!&gt;#REF!,"CAMBIÓ"),"")</f>
        <v/>
      </c>
    </row>
    <row r="323" spans="1:6" ht="13.5" customHeight="1" x14ac:dyDescent="0.25">
      <c r="A323" s="491" t="s">
        <v>3522</v>
      </c>
      <c r="B323" s="389"/>
      <c r="C323" s="389"/>
      <c r="D323" s="389"/>
      <c r="E323" s="428"/>
      <c r="F323" s="354" t="str" cm="1">
        <f t="array" ref="F323">IFERROR(_xlfn.IFS(#REF!&gt;#REF!,"CAMBIÓ"),"")</f>
        <v/>
      </c>
    </row>
    <row r="324" spans="1:6" ht="13.5" customHeight="1" x14ac:dyDescent="0.25">
      <c r="A324" s="482">
        <v>1818</v>
      </c>
      <c r="B324" s="360" t="s">
        <v>670</v>
      </c>
      <c r="C324" s="362" t="s">
        <v>3523</v>
      </c>
      <c r="D324" s="362" t="s">
        <v>3452</v>
      </c>
      <c r="E324" s="430">
        <v>45.65</v>
      </c>
      <c r="F324" s="354" t="str" cm="1">
        <f t="array" ref="F324">IFERROR(_xlfn.IFS(#REF!&gt;#REF!,"CAMBIÓ"),"")</f>
        <v/>
      </c>
    </row>
    <row r="325" spans="1:6" ht="13.5" customHeight="1" x14ac:dyDescent="0.25">
      <c r="A325" s="482">
        <v>1819</v>
      </c>
      <c r="B325" s="360" t="s">
        <v>672</v>
      </c>
      <c r="C325" s="362" t="s">
        <v>3524</v>
      </c>
      <c r="D325" s="362" t="s">
        <v>3452</v>
      </c>
      <c r="E325" s="430">
        <v>114.78</v>
      </c>
      <c r="F325" s="354" t="str" cm="1">
        <f t="array" ref="F325">IFERROR(_xlfn.IFS(#REF!&gt;#REF!,"CAMBIÓ"),"")</f>
        <v/>
      </c>
    </row>
    <row r="326" spans="1:6" ht="13.5" customHeight="1" x14ac:dyDescent="0.25">
      <c r="A326" s="482">
        <v>410</v>
      </c>
      <c r="B326" s="360" t="s">
        <v>269</v>
      </c>
      <c r="C326" s="362" t="s">
        <v>3318</v>
      </c>
      <c r="D326" s="362" t="s">
        <v>3450</v>
      </c>
      <c r="E326" s="430">
        <v>21984.11</v>
      </c>
      <c r="F326" s="354" t="str" cm="1">
        <f t="array" ref="F326">IFERROR(_xlfn.IFS(#REF!&gt;#REF!,"CAMBIÓ"),"")</f>
        <v/>
      </c>
    </row>
    <row r="327" spans="1:6" ht="13.5" customHeight="1" x14ac:dyDescent="0.25">
      <c r="A327" s="491" t="s">
        <v>3525</v>
      </c>
      <c r="B327" s="389"/>
      <c r="C327" s="389"/>
      <c r="D327" s="389"/>
      <c r="E327" s="428"/>
      <c r="F327" s="354" t="str" cm="1">
        <f t="array" ref="F327">IFERROR(_xlfn.IFS(#REF!&gt;#REF!,"CAMBIÓ"),"")</f>
        <v/>
      </c>
    </row>
    <row r="328" spans="1:6" ht="13.5" customHeight="1" x14ac:dyDescent="0.25">
      <c r="A328" s="482">
        <v>1273</v>
      </c>
      <c r="B328" s="360" t="s">
        <v>634</v>
      </c>
      <c r="C328" s="362" t="s">
        <v>3523</v>
      </c>
      <c r="D328" s="362" t="s">
        <v>3452</v>
      </c>
      <c r="E328" s="430">
        <v>55.55</v>
      </c>
      <c r="F328" s="354" t="str" cm="1">
        <f t="array" ref="F328">IFERROR(_xlfn.IFS(#REF!&gt;#REF!,"CAMBIÓ"),"")</f>
        <v/>
      </c>
    </row>
    <row r="329" spans="1:6" ht="13.5" customHeight="1" x14ac:dyDescent="0.25">
      <c r="A329" s="482">
        <v>1274</v>
      </c>
      <c r="B329" s="360" t="s">
        <v>637</v>
      </c>
      <c r="C329" s="362" t="s">
        <v>3526</v>
      </c>
      <c r="D329" s="362" t="s">
        <v>3452</v>
      </c>
      <c r="E329" s="430">
        <v>140.28</v>
      </c>
      <c r="F329" s="354" t="str" cm="1">
        <f t="array" ref="F329">IFERROR(_xlfn.IFS(#REF!&gt;#REF!,"CAMBIÓ"),"")</f>
        <v/>
      </c>
    </row>
    <row r="330" spans="1:6" ht="13.5" customHeight="1" x14ac:dyDescent="0.25">
      <c r="A330" s="520" t="s">
        <v>3527</v>
      </c>
      <c r="B330" s="383"/>
      <c r="C330" s="383"/>
      <c r="D330" s="383"/>
      <c r="E330" s="434"/>
      <c r="F330" s="354" t="str" cm="1">
        <f t="array" ref="F330">IFERROR(_xlfn.IFS(#REF!&gt;#REF!,"CAMBIÓ"),"")</f>
        <v/>
      </c>
    </row>
    <row r="331" spans="1:6" ht="13.5" customHeight="1" x14ac:dyDescent="0.25">
      <c r="A331" s="482">
        <v>17</v>
      </c>
      <c r="B331" s="360" t="s">
        <v>22</v>
      </c>
      <c r="C331" s="362" t="s">
        <v>3311</v>
      </c>
      <c r="D331" s="362" t="s">
        <v>3528</v>
      </c>
      <c r="E331" s="430">
        <v>48.22</v>
      </c>
      <c r="F331" s="354" t="str" cm="1">
        <f t="array" ref="F331">IFERROR(_xlfn.IFS(#REF!&gt;#REF!,"CAMBIÓ"),"")</f>
        <v/>
      </c>
    </row>
    <row r="332" spans="1:6" ht="13.5" customHeight="1" x14ac:dyDescent="0.25">
      <c r="A332" s="482">
        <v>673</v>
      </c>
      <c r="B332" s="360" t="s">
        <v>452</v>
      </c>
      <c r="C332" s="362" t="s">
        <v>3523</v>
      </c>
      <c r="D332" s="362" t="s">
        <v>3529</v>
      </c>
      <c r="E332" s="430">
        <v>53.04</v>
      </c>
      <c r="F332" s="354" t="str" cm="1">
        <f t="array" ref="F332">IFERROR(_xlfn.IFS(#REF!&gt;#REF!,"CAMBIÓ"),"")</f>
        <v/>
      </c>
    </row>
    <row r="333" spans="1:6" ht="13.5" customHeight="1" thickBot="1" x14ac:dyDescent="0.3">
      <c r="A333" s="521">
        <v>16161</v>
      </c>
      <c r="B333" s="419" t="s">
        <v>1795</v>
      </c>
      <c r="C333" s="390" t="s">
        <v>3314</v>
      </c>
      <c r="D333" s="390" t="s">
        <v>3530</v>
      </c>
      <c r="E333" s="455">
        <v>920.05</v>
      </c>
      <c r="F333" s="354" t="str" cm="1">
        <f t="array" ref="F333">IFERROR(_xlfn.IFS(#REF!&gt;#REF!,"CAMBIÓ"),"")</f>
        <v/>
      </c>
    </row>
    <row r="334" spans="1:6" ht="13.5" customHeight="1" x14ac:dyDescent="0.25">
      <c r="A334" s="522">
        <v>16162</v>
      </c>
      <c r="B334" s="420" t="s">
        <v>1797</v>
      </c>
      <c r="C334" s="391" t="s">
        <v>3318</v>
      </c>
      <c r="D334" s="391" t="s">
        <v>3531</v>
      </c>
      <c r="E334" s="456">
        <v>10587.97</v>
      </c>
      <c r="F334" s="354" t="str" cm="1">
        <f t="array" ref="F334">IFERROR(_xlfn.IFS(#REF!&gt;#REF!,"CAMBIÓ"),"")</f>
        <v/>
      </c>
    </row>
    <row r="335" spans="1:6" ht="13.5" customHeight="1" x14ac:dyDescent="0.25">
      <c r="A335" s="551">
        <v>16160</v>
      </c>
      <c r="B335" s="552" t="s">
        <v>1793</v>
      </c>
      <c r="C335" s="553" t="s">
        <v>3532</v>
      </c>
      <c r="D335" s="553" t="s">
        <v>3533</v>
      </c>
      <c r="E335" s="554">
        <v>46.19</v>
      </c>
      <c r="F335" s="354" t="str" cm="1">
        <f t="array" ref="F335">IFERROR(_xlfn.IFS(#REF!&gt;#REF!,"CAMBIÓ"),"")</f>
        <v/>
      </c>
    </row>
    <row r="336" spans="1:6" ht="13.5" customHeight="1" x14ac:dyDescent="0.25">
      <c r="A336" s="490" t="s">
        <v>3514</v>
      </c>
      <c r="B336" s="371"/>
      <c r="C336" s="371"/>
      <c r="D336" s="371"/>
      <c r="E336" s="441"/>
      <c r="F336" s="354" t="str" cm="1">
        <f t="array" ref="F336">IFERROR(_xlfn.IFS(#REF!&gt;#REF!,"CAMBIÓ"),"")</f>
        <v/>
      </c>
    </row>
    <row r="337" spans="1:6" ht="13.5" customHeight="1" x14ac:dyDescent="0.25">
      <c r="A337" s="491" t="s">
        <v>3534</v>
      </c>
      <c r="B337" s="373"/>
      <c r="C337" s="373"/>
      <c r="D337" s="373"/>
      <c r="E337" s="442"/>
      <c r="F337" s="354" t="str" cm="1">
        <f t="array" ref="F337">IFERROR(_xlfn.IFS(#REF!&gt;#REF!,"CAMBIÓ"),"")</f>
        <v/>
      </c>
    </row>
    <row r="338" spans="1:6" ht="13.5" customHeight="1" x14ac:dyDescent="0.25">
      <c r="A338" s="482">
        <v>409</v>
      </c>
      <c r="B338" s="360" t="s">
        <v>266</v>
      </c>
      <c r="C338" s="362" t="s">
        <v>3314</v>
      </c>
      <c r="D338" s="362" t="s">
        <v>3449</v>
      </c>
      <c r="E338" s="447">
        <v>3134.64</v>
      </c>
      <c r="F338" s="354" t="str" cm="1">
        <f t="array" ref="F338">IFERROR(_xlfn.IFS(#REF!&gt;#REF!,"CAMBIÓ"),"")</f>
        <v/>
      </c>
    </row>
    <row r="339" spans="1:6" ht="13.5" customHeight="1" x14ac:dyDescent="0.25">
      <c r="A339" s="501" t="s">
        <v>3535</v>
      </c>
      <c r="B339" s="374"/>
      <c r="C339" s="374"/>
      <c r="D339" s="374"/>
      <c r="E339" s="434"/>
      <c r="F339" s="354" t="str" cm="1">
        <f t="array" ref="F339">IFERROR(_xlfn.IFS(#REF!&gt;#REF!,"CAMBIÓ"),"")</f>
        <v/>
      </c>
    </row>
    <row r="340" spans="1:6" ht="13.5" customHeight="1" x14ac:dyDescent="0.25">
      <c r="A340" s="491" t="s">
        <v>3536</v>
      </c>
      <c r="B340" s="389"/>
      <c r="C340" s="389"/>
      <c r="D340" s="389"/>
      <c r="E340" s="428"/>
      <c r="F340" s="354" t="str" cm="1">
        <f t="array" ref="F340">IFERROR(_xlfn.IFS(#REF!&gt;#REF!,"CAMBIÓ"),"")</f>
        <v/>
      </c>
    </row>
    <row r="341" spans="1:6" ht="13.5" customHeight="1" x14ac:dyDescent="0.25">
      <c r="A341" s="509">
        <v>16406</v>
      </c>
      <c r="B341" s="411" t="s">
        <v>1869</v>
      </c>
      <c r="C341" s="381" t="s">
        <v>3537</v>
      </c>
      <c r="D341" s="381" t="s">
        <v>3538</v>
      </c>
      <c r="E341" s="457">
        <v>54.87</v>
      </c>
      <c r="F341" s="354" t="str" cm="1">
        <f t="array" ref="F341">IFERROR(_xlfn.IFS(#REF!&gt;#REF!,"CAMBIÓ"),"")</f>
        <v/>
      </c>
    </row>
    <row r="342" spans="1:6" ht="13.5" customHeight="1" x14ac:dyDescent="0.25">
      <c r="A342" s="509">
        <v>16408</v>
      </c>
      <c r="B342" s="411" t="s">
        <v>1873</v>
      </c>
      <c r="C342" s="381" t="s">
        <v>3539</v>
      </c>
      <c r="D342" s="381" t="s">
        <v>2654</v>
      </c>
      <c r="E342" s="457">
        <v>1558.02</v>
      </c>
      <c r="F342" s="354" t="str" cm="1">
        <f t="array" ref="F342">IFERROR(_xlfn.IFS(#REF!&gt;#REF!,"CAMBIÓ"),"")</f>
        <v/>
      </c>
    </row>
    <row r="343" spans="1:6" ht="13.5" customHeight="1" x14ac:dyDescent="0.25">
      <c r="A343" s="491" t="s">
        <v>3540</v>
      </c>
      <c r="B343" s="389"/>
      <c r="C343" s="389"/>
      <c r="D343" s="389"/>
      <c r="E343" s="428"/>
      <c r="F343" s="354" t="str" cm="1">
        <f t="array" ref="F343">IFERROR(_xlfn.IFS(#REF!&gt;#REF!,"CAMBIÓ"),"")</f>
        <v/>
      </c>
    </row>
    <row r="344" spans="1:6" ht="13.5" customHeight="1" x14ac:dyDescent="0.25">
      <c r="A344" s="482">
        <v>16501</v>
      </c>
      <c r="B344" s="360" t="s">
        <v>1901</v>
      </c>
      <c r="C344" s="362" t="s">
        <v>3541</v>
      </c>
      <c r="D344" s="362" t="s">
        <v>3542</v>
      </c>
      <c r="E344" s="430">
        <v>52.31</v>
      </c>
      <c r="F344" s="354" t="str" cm="1">
        <f t="array" ref="F344">IFERROR(_xlfn.IFS(#REF!&gt;#REF!,"CAMBIÓ"),"")</f>
        <v/>
      </c>
    </row>
    <row r="345" spans="1:6" ht="13.5" customHeight="1" x14ac:dyDescent="0.25">
      <c r="A345" s="482">
        <v>16410</v>
      </c>
      <c r="B345" s="360" t="s">
        <v>1877</v>
      </c>
      <c r="C345" s="362" t="s">
        <v>3539</v>
      </c>
      <c r="D345" s="362" t="s">
        <v>2654</v>
      </c>
      <c r="E345" s="430">
        <v>1262.24</v>
      </c>
      <c r="F345" s="354" t="str" cm="1">
        <f t="array" ref="F345">IFERROR(_xlfn.IFS(#REF!&gt;#REF!,"CAMBIÓ"),"")</f>
        <v/>
      </c>
    </row>
    <row r="346" spans="1:6" ht="13.5" customHeight="1" x14ac:dyDescent="0.25">
      <c r="A346" s="482">
        <v>16717</v>
      </c>
      <c r="B346" s="360" t="s">
        <v>1967</v>
      </c>
      <c r="C346" s="362" t="s">
        <v>3318</v>
      </c>
      <c r="D346" s="362" t="s">
        <v>3543</v>
      </c>
      <c r="E346" s="447">
        <v>7318.76</v>
      </c>
      <c r="F346" s="354" t="str" cm="1">
        <f t="array" ref="F346">IFERROR(_xlfn.IFS(#REF!&gt;#REF!,"CAMBIÓ"),"")</f>
        <v/>
      </c>
    </row>
    <row r="347" spans="1:6" ht="13.5" customHeight="1" x14ac:dyDescent="0.25">
      <c r="A347" s="491" t="s">
        <v>3544</v>
      </c>
      <c r="B347" s="389"/>
      <c r="C347" s="389"/>
      <c r="D347" s="389"/>
      <c r="E347" s="428"/>
      <c r="F347" s="354" t="str" cm="1">
        <f t="array" ref="F347">IFERROR(_xlfn.IFS(#REF!&gt;#REF!,"CAMBIÓ"),"")</f>
        <v/>
      </c>
    </row>
    <row r="348" spans="1:6" ht="13.5" customHeight="1" x14ac:dyDescent="0.25">
      <c r="A348" s="509">
        <v>16407</v>
      </c>
      <c r="B348" s="411" t="s">
        <v>1871</v>
      </c>
      <c r="C348" s="381" t="s">
        <v>3539</v>
      </c>
      <c r="D348" s="381" t="s">
        <v>2654</v>
      </c>
      <c r="E348" s="457">
        <v>1596.54</v>
      </c>
      <c r="F348" s="354" t="str" cm="1">
        <f t="array" ref="F348">IFERROR(_xlfn.IFS(#REF!&gt;#REF!,"CAMBIÓ"),"")</f>
        <v/>
      </c>
    </row>
    <row r="349" spans="1:6" ht="13.5" customHeight="1" x14ac:dyDescent="0.25">
      <c r="A349" s="509">
        <v>16254</v>
      </c>
      <c r="B349" s="411" t="s">
        <v>1812</v>
      </c>
      <c r="C349" s="381" t="s">
        <v>3509</v>
      </c>
      <c r="D349" s="381" t="s">
        <v>3542</v>
      </c>
      <c r="E349" s="457">
        <v>288.56</v>
      </c>
      <c r="F349" s="354" t="str" cm="1">
        <f t="array" ref="F349">IFERROR(_xlfn.IFS(#REF!&gt;#REF!,"CAMBIÓ"),"")</f>
        <v/>
      </c>
    </row>
    <row r="350" spans="1:6" ht="12.95" customHeight="1" x14ac:dyDescent="0.25">
      <c r="A350" s="491" t="s">
        <v>3546</v>
      </c>
      <c r="B350" s="389"/>
      <c r="C350" s="389"/>
      <c r="D350" s="389"/>
      <c r="E350" s="428"/>
      <c r="F350" s="354" t="str" cm="1">
        <f t="array" ref="F350">IFERROR(_xlfn.IFS(#REF!&gt;#REF!,"CAMBIÓ"),"")</f>
        <v/>
      </c>
    </row>
    <row r="351" spans="1:6" ht="12.95" customHeight="1" x14ac:dyDescent="0.25">
      <c r="A351" s="509">
        <v>16409</v>
      </c>
      <c r="B351" s="411" t="s">
        <v>1875</v>
      </c>
      <c r="C351" s="381" t="s">
        <v>3539</v>
      </c>
      <c r="D351" s="381" t="s">
        <v>2654</v>
      </c>
      <c r="E351" s="457">
        <v>1689.68</v>
      </c>
      <c r="F351" s="354" t="str" cm="1">
        <f t="array" ref="F351">IFERROR(_xlfn.IFS(#REF!&gt;#REF!,"CAMBIÓ"),"")</f>
        <v/>
      </c>
    </row>
    <row r="352" spans="1:6" ht="12.95" customHeight="1" x14ac:dyDescent="0.25">
      <c r="A352" s="509">
        <v>16719</v>
      </c>
      <c r="B352" s="411" t="s">
        <v>1971</v>
      </c>
      <c r="C352" s="381" t="s">
        <v>3318</v>
      </c>
      <c r="D352" s="381" t="s">
        <v>3450</v>
      </c>
      <c r="E352" s="457">
        <v>15495.84</v>
      </c>
      <c r="F352" s="354" t="str" cm="1">
        <f t="array" ref="F352">IFERROR(_xlfn.IFS(#REF!&gt;#REF!,"CAMBIÓ"),"")</f>
        <v/>
      </c>
    </row>
    <row r="353" spans="1:6" ht="13.5" customHeight="1" x14ac:dyDescent="0.25">
      <c r="A353" s="491" t="s">
        <v>3547</v>
      </c>
      <c r="B353" s="389"/>
      <c r="C353" s="389"/>
      <c r="D353" s="389"/>
      <c r="E353" s="525"/>
      <c r="F353" s="354" t="str" cm="1">
        <f t="array" ref="F353">IFERROR(_xlfn.IFS(#REF!&gt;#REF!,"CAMBIÓ"),"")</f>
        <v/>
      </c>
    </row>
    <row r="354" spans="1:6" ht="13.5" customHeight="1" x14ac:dyDescent="0.25">
      <c r="A354" s="509">
        <v>39</v>
      </c>
      <c r="B354" s="411" t="s">
        <v>29</v>
      </c>
      <c r="C354" s="381" t="s">
        <v>3314</v>
      </c>
      <c r="D354" s="381" t="s">
        <v>3548</v>
      </c>
      <c r="E354" s="457">
        <v>2609.4</v>
      </c>
      <c r="F354" s="354" t="str" cm="1">
        <f t="array" ref="F354">IFERROR(_xlfn.IFS(#REF!&gt;#REF!,"CAMBIÓ"),"")</f>
        <v/>
      </c>
    </row>
    <row r="355" spans="1:6" ht="13.5" customHeight="1" x14ac:dyDescent="0.25">
      <c r="A355" s="509">
        <v>1213</v>
      </c>
      <c r="B355" s="411" t="s">
        <v>604</v>
      </c>
      <c r="C355" s="381" t="s">
        <v>3318</v>
      </c>
      <c r="D355" s="381" t="s">
        <v>3548</v>
      </c>
      <c r="E355" s="457">
        <v>27379.31</v>
      </c>
      <c r="F355" s="354" t="str" cm="1">
        <f t="array" ref="F355">IFERROR(_xlfn.IFS(#REF!&gt;#REF!,"CAMBIÓ"),"")</f>
        <v/>
      </c>
    </row>
    <row r="356" spans="1:6" ht="13.5" customHeight="1" x14ac:dyDescent="0.25">
      <c r="A356" s="509">
        <v>1217</v>
      </c>
      <c r="B356" s="411" t="s">
        <v>613</v>
      </c>
      <c r="C356" s="381" t="s">
        <v>3314</v>
      </c>
      <c r="D356" s="381" t="s">
        <v>3549</v>
      </c>
      <c r="E356" s="457">
        <v>2736.01</v>
      </c>
      <c r="F356" s="354" t="str" cm="1">
        <f t="array" ref="F356">IFERROR(_xlfn.IFS(#REF!&gt;#REF!,"CAMBIÓ"),"")</f>
        <v/>
      </c>
    </row>
    <row r="357" spans="1:6" ht="13.5" customHeight="1" x14ac:dyDescent="0.25">
      <c r="A357" s="509">
        <v>1214</v>
      </c>
      <c r="B357" s="411" t="s">
        <v>606</v>
      </c>
      <c r="C357" s="381" t="s">
        <v>3318</v>
      </c>
      <c r="D357" s="381" t="s">
        <v>3549</v>
      </c>
      <c r="E357" s="457">
        <v>28238.17</v>
      </c>
      <c r="F357" s="354" t="str" cm="1">
        <f t="array" ref="F357">IFERROR(_xlfn.IFS(#REF!&gt;#REF!,"CAMBIÓ"),"")</f>
        <v/>
      </c>
    </row>
    <row r="358" spans="1:6" ht="13.5" customHeight="1" x14ac:dyDescent="0.25">
      <c r="A358" s="509">
        <v>40</v>
      </c>
      <c r="B358" s="411" t="s">
        <v>33</v>
      </c>
      <c r="C358" s="381" t="s">
        <v>3314</v>
      </c>
      <c r="D358" s="381" t="s">
        <v>3550</v>
      </c>
      <c r="E358" s="457">
        <v>2750.56</v>
      </c>
      <c r="F358" s="354" t="str" cm="1">
        <f t="array" ref="F358">IFERROR(_xlfn.IFS(#REF!&gt;#REF!,"CAMBIÓ"),"")</f>
        <v/>
      </c>
    </row>
    <row r="359" spans="1:6" ht="13.5" customHeight="1" x14ac:dyDescent="0.25">
      <c r="A359" s="509">
        <v>1215</v>
      </c>
      <c r="B359" s="411" t="s">
        <v>608</v>
      </c>
      <c r="C359" s="381" t="s">
        <v>3318</v>
      </c>
      <c r="D359" s="381" t="s">
        <v>3550</v>
      </c>
      <c r="E359" s="457">
        <v>28314.94</v>
      </c>
      <c r="F359" s="354" t="str" cm="1">
        <f t="array" ref="F359">IFERROR(_xlfn.IFS(#REF!&gt;#REF!,"CAMBIÓ"),"")</f>
        <v/>
      </c>
    </row>
    <row r="360" spans="1:6" ht="12.95" customHeight="1" x14ac:dyDescent="0.25">
      <c r="A360" s="523" t="s">
        <v>3551</v>
      </c>
      <c r="B360" s="392"/>
      <c r="C360" s="392"/>
      <c r="D360" s="392" t="s">
        <v>2299</v>
      </c>
      <c r="E360" s="526"/>
      <c r="F360" s="354" t="str" cm="1">
        <f t="array" ref="F360">IFERROR(_xlfn.IFS(#REF!&gt;#REF!,"CAMBIÓ"),"")</f>
        <v/>
      </c>
    </row>
    <row r="361" spans="1:6" s="422" customFormat="1" ht="12.95" customHeight="1" x14ac:dyDescent="0.25">
      <c r="A361" s="505">
        <v>432</v>
      </c>
      <c r="B361" s="411" t="s">
        <v>298</v>
      </c>
      <c r="C361" s="379" t="s">
        <v>3519</v>
      </c>
      <c r="D361" s="379" t="s">
        <v>3552</v>
      </c>
      <c r="E361" s="458">
        <v>246.28</v>
      </c>
      <c r="F361" s="427" t="str" cm="1">
        <f t="array" ref="F361">IFERROR(_xlfn.IFS(#REF!&gt;#REF!,"CAMBIÓ"),"")</f>
        <v/>
      </c>
    </row>
    <row r="362" spans="1:6" ht="12.95" customHeight="1" x14ac:dyDescent="0.25">
      <c r="A362" s="509">
        <v>16800</v>
      </c>
      <c r="B362" s="411" t="s">
        <v>2014</v>
      </c>
      <c r="C362" s="381" t="s">
        <v>3519</v>
      </c>
      <c r="D362" s="381" t="s">
        <v>3553</v>
      </c>
      <c r="E362" s="458">
        <v>223.96</v>
      </c>
      <c r="F362" s="354" t="str" cm="1">
        <f t="array" ref="F362">IFERROR(_xlfn.IFS(#REF!&gt;#REF!,"CAMBIÓ"),"")</f>
        <v/>
      </c>
    </row>
    <row r="363" spans="1:6" ht="12.95" customHeight="1" x14ac:dyDescent="0.25">
      <c r="A363" s="509">
        <v>16801</v>
      </c>
      <c r="B363" s="411" t="s">
        <v>2016</v>
      </c>
      <c r="C363" s="381" t="s">
        <v>3519</v>
      </c>
      <c r="D363" s="379" t="s">
        <v>3554</v>
      </c>
      <c r="E363" s="459">
        <v>141.54</v>
      </c>
      <c r="F363" s="354" t="str" cm="1">
        <f t="array" ref="F363">IFERROR(_xlfn.IFS(#REF!&gt;#REF!,"CAMBIÓ"),"")</f>
        <v/>
      </c>
    </row>
    <row r="364" spans="1:6" ht="12.95" customHeight="1" x14ac:dyDescent="0.25">
      <c r="A364" s="509">
        <v>10185</v>
      </c>
      <c r="B364" s="411" t="s">
        <v>808</v>
      </c>
      <c r="C364" s="381" t="s">
        <v>3519</v>
      </c>
      <c r="D364" s="379" t="s">
        <v>3555</v>
      </c>
      <c r="E364" s="459">
        <v>117.11</v>
      </c>
      <c r="F364" s="354" t="str" cm="1">
        <f t="array" ref="F364">IFERROR(_xlfn.IFS(#REF!&gt;#REF!,"CAMBIÓ"),"")</f>
        <v/>
      </c>
    </row>
    <row r="365" spans="1:6" ht="12.95" customHeight="1" x14ac:dyDescent="0.25">
      <c r="A365" s="509">
        <v>10186</v>
      </c>
      <c r="B365" s="411" t="s">
        <v>810</v>
      </c>
      <c r="C365" s="381" t="s">
        <v>3519</v>
      </c>
      <c r="D365" s="379" t="s">
        <v>3556</v>
      </c>
      <c r="E365" s="459">
        <v>108.82</v>
      </c>
      <c r="F365" s="354" t="str" cm="1">
        <f t="array" ref="F365">IFERROR(_xlfn.IFS(#REF!&gt;#REF!,"CAMBIÓ"),"")</f>
        <v/>
      </c>
    </row>
    <row r="366" spans="1:6" ht="12.95" customHeight="1" x14ac:dyDescent="0.25">
      <c r="A366" s="509">
        <v>16170</v>
      </c>
      <c r="B366" s="411" t="s">
        <v>1799</v>
      </c>
      <c r="C366" s="381" t="s">
        <v>3519</v>
      </c>
      <c r="D366" s="379" t="s">
        <v>3557</v>
      </c>
      <c r="E366" s="459">
        <v>129.47999999999999</v>
      </c>
      <c r="F366" s="354" t="str" cm="1">
        <f t="array" ref="F366">IFERROR(_xlfn.IFS(#REF!&gt;#REF!,"CAMBIÓ"),"")</f>
        <v/>
      </c>
    </row>
    <row r="367" spans="1:6" ht="12.95" customHeight="1" x14ac:dyDescent="0.25">
      <c r="A367" s="509">
        <v>1167</v>
      </c>
      <c r="B367" s="411" t="s">
        <v>585</v>
      </c>
      <c r="C367" s="381" t="s">
        <v>3519</v>
      </c>
      <c r="D367" s="379" t="s">
        <v>3558</v>
      </c>
      <c r="E367" s="459">
        <v>128.97</v>
      </c>
      <c r="F367" s="354" t="str" cm="1">
        <f t="array" ref="F367">IFERROR(_xlfn.IFS(#REF!&gt;#REF!,"CAMBIÓ"),"")</f>
        <v/>
      </c>
    </row>
    <row r="368" spans="1:6" ht="12.95" customHeight="1" x14ac:dyDescent="0.25">
      <c r="A368" s="509">
        <v>16803</v>
      </c>
      <c r="B368" s="411" t="s">
        <v>2020</v>
      </c>
      <c r="C368" s="381" t="s">
        <v>3519</v>
      </c>
      <c r="D368" s="379" t="s">
        <v>3560</v>
      </c>
      <c r="E368" s="459">
        <v>113.91</v>
      </c>
      <c r="F368" s="354" t="str" cm="1">
        <f t="array" ref="F368">IFERROR(_xlfn.IFS(#REF!&gt;#REF!,"CAMBIÓ"),"")</f>
        <v/>
      </c>
    </row>
    <row r="369" spans="1:6" ht="12.95" customHeight="1" x14ac:dyDescent="0.25">
      <c r="A369" s="509">
        <v>16843</v>
      </c>
      <c r="B369" s="411" t="s">
        <v>2052</v>
      </c>
      <c r="C369" s="381" t="s">
        <v>3519</v>
      </c>
      <c r="D369" s="379" t="s">
        <v>3561</v>
      </c>
      <c r="E369" s="459">
        <v>133.02000000000001</v>
      </c>
      <c r="F369" s="354" t="str" cm="1">
        <f t="array" ref="F369">IFERROR(_xlfn.IFS(#REF!&gt;#REF!,"CAMBIÓ"),"")</f>
        <v/>
      </c>
    </row>
    <row r="370" spans="1:6" ht="12.95" customHeight="1" x14ac:dyDescent="0.25">
      <c r="A370" s="509">
        <v>1139</v>
      </c>
      <c r="B370" s="411" t="s">
        <v>579</v>
      </c>
      <c r="C370" s="381" t="s">
        <v>3519</v>
      </c>
      <c r="D370" s="381" t="s">
        <v>3564</v>
      </c>
      <c r="E370" s="460">
        <v>109.96</v>
      </c>
      <c r="F370" s="354" t="str" cm="1">
        <f t="array" ref="F370">IFERROR(_xlfn.IFS(#REF!&gt;#REF!,"CAMBIÓ"),"")</f>
        <v/>
      </c>
    </row>
    <row r="371" spans="1:6" ht="12.95" customHeight="1" x14ac:dyDescent="0.25">
      <c r="A371" s="509">
        <v>1208</v>
      </c>
      <c r="B371" s="411" t="s">
        <v>600</v>
      </c>
      <c r="C371" s="381" t="s">
        <v>3519</v>
      </c>
      <c r="D371" s="381" t="s">
        <v>3565</v>
      </c>
      <c r="E371" s="460">
        <v>105.49</v>
      </c>
      <c r="F371" s="354" t="str" cm="1">
        <f t="array" ref="F371">IFERROR(_xlfn.IFS(#REF!&gt;#REF!,"CAMBIÓ"),"")</f>
        <v/>
      </c>
    </row>
    <row r="372" spans="1:6" ht="12.95" customHeight="1" x14ac:dyDescent="0.25">
      <c r="A372" s="509">
        <v>1169</v>
      </c>
      <c r="B372" s="411" t="s">
        <v>588</v>
      </c>
      <c r="C372" s="381" t="s">
        <v>3519</v>
      </c>
      <c r="D372" s="381" t="s">
        <v>3566</v>
      </c>
      <c r="E372" s="460">
        <v>111.2</v>
      </c>
      <c r="F372" s="354" t="str" cm="1">
        <f t="array" ref="F372">IFERROR(_xlfn.IFS(#REF!&gt;#REF!,"CAMBIÓ"),"")</f>
        <v/>
      </c>
    </row>
    <row r="373" spans="1:6" ht="12.95" customHeight="1" x14ac:dyDescent="0.25">
      <c r="A373" s="509">
        <v>1221</v>
      </c>
      <c r="B373" s="411" t="s">
        <v>615</v>
      </c>
      <c r="C373" s="381" t="s">
        <v>3519</v>
      </c>
      <c r="D373" s="381" t="s">
        <v>3567</v>
      </c>
      <c r="E373" s="460">
        <v>120.93</v>
      </c>
      <c r="F373" s="354" t="str" cm="1">
        <f t="array" ref="F373">IFERROR(_xlfn.IFS(#REF!&gt;#REF!,"CAMBIÓ"),"")</f>
        <v/>
      </c>
    </row>
    <row r="374" spans="1:6" ht="12.95" customHeight="1" x14ac:dyDescent="0.25">
      <c r="A374" s="509">
        <v>1202</v>
      </c>
      <c r="B374" s="411" t="s">
        <v>598</v>
      </c>
      <c r="C374" s="381" t="s">
        <v>3519</v>
      </c>
      <c r="D374" s="381" t="s">
        <v>3568</v>
      </c>
      <c r="E374" s="460">
        <v>105.33</v>
      </c>
      <c r="F374" s="354" t="str" cm="1">
        <f t="array" ref="F374">IFERROR(_xlfn.IFS(#REF!&gt;#REF!,"CAMBIÓ"),"")</f>
        <v/>
      </c>
    </row>
    <row r="375" spans="1:6" ht="12.95" customHeight="1" x14ac:dyDescent="0.25">
      <c r="A375" s="509">
        <v>1099</v>
      </c>
      <c r="B375" s="411" t="s">
        <v>571</v>
      </c>
      <c r="C375" s="381" t="s">
        <v>3519</v>
      </c>
      <c r="D375" s="381" t="s">
        <v>3569</v>
      </c>
      <c r="E375" s="460">
        <v>43.18</v>
      </c>
      <c r="F375" s="354" t="str" cm="1">
        <f t="array" ref="F375">IFERROR(_xlfn.IFS(#REF!&gt;#REF!,"CAMBIÓ"),"")</f>
        <v/>
      </c>
    </row>
    <row r="376" spans="1:6" ht="12.95" customHeight="1" x14ac:dyDescent="0.25">
      <c r="A376" s="509">
        <v>429</v>
      </c>
      <c r="B376" s="411" t="s">
        <v>294</v>
      </c>
      <c r="C376" s="381" t="s">
        <v>3519</v>
      </c>
      <c r="D376" s="381" t="s">
        <v>3511</v>
      </c>
      <c r="E376" s="460">
        <v>55.43</v>
      </c>
      <c r="F376" s="354" t="str" cm="1">
        <f t="array" ref="F376">IFERROR(_xlfn.IFS(#REF!&gt;#REF!,"CAMBIÓ"),"")</f>
        <v/>
      </c>
    </row>
    <row r="377" spans="1:6" ht="12.95" customHeight="1" x14ac:dyDescent="0.25">
      <c r="A377" s="509">
        <v>10003</v>
      </c>
      <c r="B377" s="411" t="s">
        <v>692</v>
      </c>
      <c r="C377" s="381" t="s">
        <v>3519</v>
      </c>
      <c r="D377" s="381" t="s">
        <v>3570</v>
      </c>
      <c r="E377" s="460">
        <v>113.89</v>
      </c>
      <c r="F377" s="354" t="str" cm="1">
        <f t="array" ref="F377">IFERROR(_xlfn.IFS(#REF!&gt;#REF!,"CAMBIÓ"),"")</f>
        <v/>
      </c>
    </row>
    <row r="378" spans="1:6" ht="12.95" customHeight="1" x14ac:dyDescent="0.25">
      <c r="A378" s="509">
        <v>10111</v>
      </c>
      <c r="B378" s="411" t="s">
        <v>763</v>
      </c>
      <c r="C378" s="381" t="s">
        <v>3519</v>
      </c>
      <c r="D378" s="381" t="s">
        <v>3571</v>
      </c>
      <c r="E378" s="460">
        <v>204.86</v>
      </c>
      <c r="F378" s="354" t="str" cm="1">
        <f t="array" ref="F378">IFERROR(_xlfn.IFS(#REF!&gt;#REF!,"CAMBIÓ"),"")</f>
        <v/>
      </c>
    </row>
    <row r="379" spans="1:6" ht="12.95" customHeight="1" x14ac:dyDescent="0.25">
      <c r="A379" s="509">
        <v>10052</v>
      </c>
      <c r="B379" s="411" t="s">
        <v>733</v>
      </c>
      <c r="C379" s="381" t="s">
        <v>3519</v>
      </c>
      <c r="D379" s="381" t="s">
        <v>3572</v>
      </c>
      <c r="E379" s="460">
        <v>120.77</v>
      </c>
      <c r="F379" s="354" t="str" cm="1">
        <f t="array" ref="F379">IFERROR(_xlfn.IFS(#REF!&gt;#REF!,"CAMBIÓ"),"")</f>
        <v/>
      </c>
    </row>
    <row r="380" spans="1:6" ht="12.95" customHeight="1" thickBot="1" x14ac:dyDescent="0.3">
      <c r="A380" s="524">
        <v>10053</v>
      </c>
      <c r="B380" s="421" t="s">
        <v>735</v>
      </c>
      <c r="C380" s="393" t="s">
        <v>3519</v>
      </c>
      <c r="D380" s="393" t="s">
        <v>3573</v>
      </c>
      <c r="E380" s="461">
        <v>120.19</v>
      </c>
      <c r="F380" s="354" t="str" cm="1">
        <f t="array" ref="F380">IFERROR(_xlfn.IFS(#REF!&gt;#REF!,"CAMBIÓ"),"")</f>
        <v/>
      </c>
    </row>
  </sheetData>
  <mergeCells count="2">
    <mergeCell ref="A2:C2"/>
    <mergeCell ref="A3:E3"/>
  </mergeCells>
  <conditionalFormatting sqref="A56">
    <cfRule type="duplicateValues" dxfId="23" priority="4"/>
  </conditionalFormatting>
  <conditionalFormatting sqref="A69">
    <cfRule type="duplicateValues" dxfId="22" priority="2"/>
  </conditionalFormatting>
  <conditionalFormatting sqref="B92">
    <cfRule type="duplicateValues" dxfId="21" priority="8"/>
  </conditionalFormatting>
  <conditionalFormatting sqref="B273">
    <cfRule type="duplicateValues" dxfId="20" priority="6"/>
  </conditionalFormatting>
  <conditionalFormatting sqref="B351:B352 B36:B78 B8:B15 B32 B93 B17:B19 B22:B30 B80:B81 B83:B89 B95 B99:B107 B109:B116 B119:B123 B125:B127 B129:B130 B134:B135 B137 B139:B140 B142 B144 B146:B147 B150:B163 B165:B170 B172:B185 B187 B189 B191 B193:B197 B199 B201:B202 B205:B207 B210:B211 B213:B216 B218:B219 B221:B222 B225:B227 B229:B231 B233:B238 B240:B246 B248:B253 B255:B258 B260:B261 B263 B265:B267 B269:B271 B276:B281 B283:B284 B286 B289 B293:B296 B298:B302 B304:B307 B309 B312:B314 B316:B318 B320:B321 B324:B326 B328:B329 B331:B335 B338 B341:B342 B344:B346 B348:B349 B354:B359 B361:B380">
    <cfRule type="duplicateValues" dxfId="19" priority="12"/>
  </conditionalFormatting>
  <conditionalFormatting sqref="C37:D38">
    <cfRule type="duplicateValues" dxfId="18" priority="198"/>
  </conditionalFormatting>
  <conditionalFormatting sqref="D56">
    <cfRule type="duplicateValues" dxfId="17" priority="74"/>
  </conditionalFormatting>
  <conditionalFormatting sqref="D69">
    <cfRule type="duplicateValues" dxfId="16" priority="75"/>
  </conditionalFormatting>
  <conditionalFormatting sqref="E27:E28 E44:E55 E57:E68 E70:E78 E80:E81 E83:E89 E92:E93 E95 E99:E107 E109:E116 E119:E123 E125:E127 E129:E130 E134:E135 E137 E139:E140 E142 E144 E146:E147 E150:E163 E165:E170 E172:E185 E187 E189 E191 E193:E197 E199 E201:E202 E205:E207 E225:E227 E229:E231 E233:E238 E240:E246 E248:E253 E255:E258 E260:E261 E263 E265:E267 E269:E271 E273 E276:E281 E283:E284 E286 E289 E293:E296 E298:E302 E304:E307 E309 E312:E314 E316:E318 E320:E321 E324:E326 E328:E329 E331:E335 E338 E341:E342 E344:E346 E348:E349 E351:E352 E354:E359 E361:E380">
    <cfRule type="cellIs" dxfId="15" priority="10" operator="between">
      <formula>0</formula>
      <formula>0</formula>
    </cfRule>
    <cfRule type="containsText" dxfId="14" priority="11" operator="containsText" text="SIN INFO">
      <formula>NOT(ISERROR(SEARCH("SIN INFO",E27)))</formula>
    </cfRule>
  </conditionalFormatting>
  <conditionalFormatting sqref="F8:F380">
    <cfRule type="containsText" dxfId="13" priority="7" operator="containsText" text="CAMBIÓ">
      <formula>NOT(ISERROR(SEARCH("CAMBIÓ",F8)))</formula>
    </cfRule>
  </conditionalFormatting>
  <printOptions horizontalCentered="1"/>
  <pageMargins left="0.39370078740157483" right="0" top="0.59055118110236227" bottom="0.78740157480314965" header="0" footer="0.31496062992125984"/>
  <pageSetup scale="75" fitToHeight="6" orientation="portrait" r:id="rId1"/>
  <headerFooter>
    <oddHeader xml:space="preserve">&amp;R&amp;"Arial,Negrita"&amp;12Pág. &amp;P de &amp;N.                                        </oddHeader>
  </headerFooter>
  <rowBreaks count="5" manualBreakCount="5">
    <brk id="32" max="16383" man="1"/>
    <brk id="130" max="16383" man="1"/>
    <brk id="191" max="16383" man="1"/>
    <brk id="253" max="16383" man="1"/>
    <brk id="318" max="16383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FC29B-4C83-45AB-B647-06140830921B}">
  <sheetPr>
    <pageSetUpPr fitToPage="1"/>
  </sheetPr>
  <dimension ref="A1:Q380"/>
  <sheetViews>
    <sheetView showGridLines="0" workbookViewId="0">
      <pane xSplit="3" ySplit="10" topLeftCell="D11" activePane="bottomRight" state="frozen"/>
      <selection activeCell="H16" sqref="H16"/>
      <selection pane="topRight" activeCell="H16" sqref="H16"/>
      <selection pane="bottomLeft" activeCell="H16" sqref="H16"/>
      <selection pane="bottomRight" activeCell="F12" sqref="F12"/>
    </sheetView>
  </sheetViews>
  <sheetFormatPr baseColWidth="10" defaultRowHeight="15" x14ac:dyDescent="0.25"/>
  <cols>
    <col min="1" max="1" width="4" style="330" hidden="1" customWidth="1"/>
    <col min="2" max="2" width="11.42578125" style="271"/>
    <col min="3" max="3" width="12.5703125" style="271" bestFit="1" customWidth="1"/>
    <col min="4" max="4" width="8.42578125" style="271" bestFit="1" customWidth="1"/>
    <col min="5" max="5" width="8.42578125" style="271" hidden="1" customWidth="1"/>
    <col min="6" max="6" width="39" style="271" bestFit="1" customWidth="1"/>
    <col min="7" max="8" width="8.28515625" style="330" hidden="1" customWidth="1"/>
    <col min="9" max="9" width="11.28515625" style="271" hidden="1" customWidth="1"/>
    <col min="10" max="10" width="12.7109375" style="271" hidden="1" customWidth="1"/>
    <col min="11" max="13" width="11.28515625" style="271" hidden="1" customWidth="1"/>
    <col min="14" max="14" width="12.7109375" style="271" hidden="1" customWidth="1"/>
    <col min="15" max="15" width="12.28515625" style="271" customWidth="1"/>
    <col min="16" max="16" width="12.85546875" style="271" customWidth="1"/>
    <col min="17" max="17" width="8.28515625" style="330" customWidth="1"/>
    <col min="18" max="16384" width="11.42578125" style="271"/>
  </cols>
  <sheetData>
    <row r="1" spans="1:17" x14ac:dyDescent="0.25">
      <c r="B1" s="272"/>
      <c r="C1" s="272"/>
      <c r="D1" s="272"/>
      <c r="E1" s="272"/>
      <c r="F1" s="272"/>
      <c r="G1" s="273"/>
      <c r="H1" s="273"/>
      <c r="I1" s="272"/>
      <c r="J1" s="272"/>
      <c r="K1" s="272"/>
      <c r="L1" s="272"/>
      <c r="M1" s="272"/>
      <c r="N1" s="272"/>
      <c r="O1" s="272"/>
      <c r="P1" s="272"/>
    </row>
    <row r="2" spans="1:17" x14ac:dyDescent="0.25">
      <c r="B2" s="272"/>
      <c r="C2" s="272"/>
      <c r="D2" s="272"/>
      <c r="E2" s="272"/>
      <c r="F2" s="272"/>
      <c r="G2" s="273"/>
      <c r="H2" s="273"/>
      <c r="I2" s="272"/>
      <c r="J2" s="272"/>
      <c r="K2" s="272"/>
      <c r="L2" s="272"/>
      <c r="M2" s="272"/>
      <c r="N2" s="272"/>
      <c r="O2" s="272"/>
      <c r="P2" s="272"/>
    </row>
    <row r="3" spans="1:17" x14ac:dyDescent="0.25">
      <c r="B3" s="272"/>
      <c r="C3" s="272"/>
      <c r="D3" s="272"/>
      <c r="E3" s="272"/>
      <c r="F3" s="272"/>
      <c r="G3" s="273"/>
      <c r="H3" s="273"/>
      <c r="I3" s="272"/>
      <c r="J3" s="272"/>
      <c r="K3" s="272"/>
      <c r="L3" s="272"/>
      <c r="M3" s="272"/>
      <c r="N3" s="272"/>
      <c r="O3" s="272"/>
      <c r="P3" s="272"/>
    </row>
    <row r="4" spans="1:17" ht="15.75" thickBot="1" x14ac:dyDescent="0.3">
      <c r="B4" s="272"/>
      <c r="C4" s="272"/>
      <c r="D4" s="272"/>
      <c r="E4" s="272"/>
      <c r="F4" s="272"/>
      <c r="G4" s="273"/>
      <c r="H4" s="273"/>
      <c r="I4" s="272"/>
      <c r="J4" s="272"/>
      <c r="K4" s="272"/>
      <c r="L4" s="272"/>
      <c r="M4" s="272"/>
      <c r="N4" s="272"/>
      <c r="O4" s="272"/>
      <c r="P4" s="272"/>
    </row>
    <row r="5" spans="1:17" ht="19.5" thickBot="1" x14ac:dyDescent="0.3">
      <c r="B5" s="566"/>
      <c r="C5" s="567"/>
      <c r="D5" s="573"/>
      <c r="E5" s="338"/>
      <c r="F5" s="272"/>
      <c r="G5" s="273"/>
      <c r="H5" s="273"/>
      <c r="I5" s="272"/>
      <c r="J5" s="274" t="s">
        <v>3302</v>
      </c>
      <c r="K5" s="272"/>
      <c r="L5" s="272"/>
      <c r="M5" s="275"/>
      <c r="N5" s="274" t="s">
        <v>3302</v>
      </c>
      <c r="O5" s="275"/>
      <c r="P5" s="274"/>
    </row>
    <row r="6" spans="1:17" ht="19.5" thickBot="1" x14ac:dyDescent="0.3">
      <c r="B6" s="574" t="s">
        <v>3303</v>
      </c>
      <c r="C6" s="575"/>
      <c r="D6" s="575"/>
      <c r="E6" s="575"/>
      <c r="F6" s="575"/>
      <c r="G6" s="575"/>
      <c r="H6" s="575"/>
      <c r="I6" s="575"/>
      <c r="J6" s="575"/>
      <c r="K6" s="575"/>
      <c r="L6" s="575"/>
      <c r="M6" s="575"/>
      <c r="N6" s="576"/>
      <c r="O6" s="336" t="s">
        <v>3589</v>
      </c>
      <c r="P6" s="337" t="s">
        <v>3589</v>
      </c>
    </row>
    <row r="7" spans="1:17" x14ac:dyDescent="0.25">
      <c r="A7" s="330" t="s">
        <v>2325</v>
      </c>
      <c r="B7" s="356" t="s">
        <v>3592</v>
      </c>
      <c r="C7" s="355" t="s">
        <v>3592</v>
      </c>
      <c r="D7" s="355" t="s">
        <v>3304</v>
      </c>
      <c r="E7" s="46" t="s">
        <v>3590</v>
      </c>
      <c r="F7" s="355" t="s">
        <v>3305</v>
      </c>
      <c r="G7" s="46"/>
      <c r="H7" s="46"/>
      <c r="I7" s="276" t="s">
        <v>3306</v>
      </c>
      <c r="J7" s="276" t="s">
        <v>3307</v>
      </c>
      <c r="K7" s="277" t="s">
        <v>3308</v>
      </c>
      <c r="L7" s="276">
        <v>0.25</v>
      </c>
      <c r="M7" s="276">
        <v>0.05</v>
      </c>
      <c r="N7" s="276">
        <v>0.05</v>
      </c>
      <c r="O7" s="357" t="s">
        <v>3306</v>
      </c>
      <c r="P7" s="276" t="s">
        <v>3307</v>
      </c>
    </row>
    <row r="8" spans="1:17" x14ac:dyDescent="0.25">
      <c r="A8" s="330">
        <v>1</v>
      </c>
      <c r="B8" s="82" t="s">
        <v>2211</v>
      </c>
      <c r="C8" s="342"/>
      <c r="D8" s="342"/>
      <c r="E8" s="342"/>
      <c r="F8" s="342"/>
      <c r="G8" s="350"/>
      <c r="H8" s="350"/>
      <c r="I8" s="220"/>
      <c r="J8" s="278"/>
      <c r="K8" s="278"/>
      <c r="L8" s="278"/>
      <c r="M8" s="278"/>
      <c r="N8" s="278"/>
      <c r="O8" s="331" t="s">
        <v>3588</v>
      </c>
      <c r="P8" s="278" t="s">
        <v>3588</v>
      </c>
    </row>
    <row r="9" spans="1:17" x14ac:dyDescent="0.25">
      <c r="A9" s="330">
        <v>2</v>
      </c>
      <c r="B9" s="83" t="s">
        <v>3309</v>
      </c>
      <c r="C9" s="340"/>
      <c r="D9" s="340"/>
      <c r="E9" s="340"/>
      <c r="F9" s="340"/>
      <c r="G9" s="84"/>
      <c r="H9" s="84"/>
      <c r="I9" s="221"/>
      <c r="J9" s="279"/>
      <c r="K9" s="279"/>
      <c r="L9" s="279"/>
      <c r="M9" s="279"/>
      <c r="N9" s="279"/>
      <c r="O9" s="279"/>
      <c r="P9" s="279"/>
    </row>
    <row r="10" spans="1:17" x14ac:dyDescent="0.25">
      <c r="A10" s="330">
        <v>3</v>
      </c>
      <c r="B10" s="222" t="s">
        <v>3310</v>
      </c>
      <c r="C10" s="223"/>
      <c r="D10" s="223"/>
      <c r="E10" s="223"/>
      <c r="F10" s="223"/>
      <c r="G10" s="225" t="s">
        <v>3576</v>
      </c>
      <c r="H10" s="225" t="s">
        <v>3577</v>
      </c>
      <c r="I10" s="224"/>
      <c r="J10" s="280"/>
      <c r="K10" s="280"/>
      <c r="L10" s="280"/>
      <c r="M10" s="280"/>
      <c r="N10" s="280"/>
      <c r="O10" s="280"/>
      <c r="P10" s="280"/>
    </row>
    <row r="11" spans="1:17" x14ac:dyDescent="0.25">
      <c r="A11" s="330">
        <v>4</v>
      </c>
      <c r="B11" s="49">
        <v>16012</v>
      </c>
      <c r="C11" s="50" t="s">
        <v>1634</v>
      </c>
      <c r="D11" s="51" t="s">
        <v>3311</v>
      </c>
      <c r="E11" s="51">
        <v>16</v>
      </c>
      <c r="F11" s="51" t="s">
        <v>2634</v>
      </c>
      <c r="G11" s="51">
        <f t="shared" ref="G11:G22" si="0">IFERROR(VLOOKUP(C11,BASEINV01,3,FALSE),"SIN INFO")</f>
        <v>473</v>
      </c>
      <c r="H11" s="51">
        <f t="shared" ref="H11:H22" si="1">IFERROR(VLOOKUP(B11,BASEINV01,3,FALSE),"SIN INFO")</f>
        <v>-364</v>
      </c>
      <c r="I11" s="53">
        <v>97.95</v>
      </c>
      <c r="J11" s="53">
        <f t="shared" ref="J11:J22" si="2">IFERROR(VLOOKUP(C11,BASEDESCT02,4,FALSE),I11)</f>
        <v>83.257499999999993</v>
      </c>
      <c r="K11" s="233">
        <f t="shared" ref="K11:K22" si="3">J11*1.16</f>
        <v>96.578699999999984</v>
      </c>
      <c r="L11" s="233">
        <f t="shared" ref="L11:N22" si="4">K11*(1-L$7)</f>
        <v>72.434024999999991</v>
      </c>
      <c r="M11" s="233">
        <f t="shared" si="4"/>
        <v>68.81232374999999</v>
      </c>
      <c r="N11" s="233">
        <f t="shared" si="4"/>
        <v>65.371707562499992</v>
      </c>
      <c r="O11" s="233">
        <f t="shared" ref="O11:O22" si="5">I11*$E11</f>
        <v>1567.2</v>
      </c>
      <c r="P11" s="233">
        <f t="shared" ref="P11:P22" si="6">J11*$E11</f>
        <v>1332.12</v>
      </c>
      <c r="Q11" s="330" t="str" cm="1">
        <f t="array" ref="Q11">IFERROR(_xlfn.IFS(O11&gt;P11,"CAMBIÓ"),"")</f>
        <v>CAMBIÓ</v>
      </c>
    </row>
    <row r="12" spans="1:17" x14ac:dyDescent="0.25">
      <c r="A12" s="330">
        <v>5</v>
      </c>
      <c r="B12" s="49">
        <v>529</v>
      </c>
      <c r="C12" s="50" t="s">
        <v>364</v>
      </c>
      <c r="D12" s="51" t="s">
        <v>3313</v>
      </c>
      <c r="E12" s="51">
        <v>4</v>
      </c>
      <c r="F12" s="51" t="s">
        <v>2634</v>
      </c>
      <c r="G12" s="51">
        <f t="shared" si="0"/>
        <v>201</v>
      </c>
      <c r="H12" s="51">
        <f t="shared" si="1"/>
        <v>-786</v>
      </c>
      <c r="I12" s="53">
        <v>383.69</v>
      </c>
      <c r="J12" s="53">
        <f t="shared" si="2"/>
        <v>326.13650000000001</v>
      </c>
      <c r="K12" s="233">
        <f t="shared" si="3"/>
        <v>378.31833999999998</v>
      </c>
      <c r="L12" s="233">
        <f t="shared" si="4"/>
        <v>283.73875499999997</v>
      </c>
      <c r="M12" s="233">
        <f t="shared" si="4"/>
        <v>269.55181724999994</v>
      </c>
      <c r="N12" s="233">
        <f t="shared" si="4"/>
        <v>256.07422638749995</v>
      </c>
      <c r="O12" s="233">
        <f t="shared" si="5"/>
        <v>1534.76</v>
      </c>
      <c r="P12" s="233">
        <f t="shared" si="6"/>
        <v>1304.546</v>
      </c>
      <c r="Q12" s="330" t="str" cm="1">
        <f t="array" ref="Q12">IFERROR(_xlfn.IFS(O12&gt;P12,"CAMBIÓ"),"")</f>
        <v>CAMBIÓ</v>
      </c>
    </row>
    <row r="13" spans="1:17" x14ac:dyDescent="0.25">
      <c r="A13" s="330">
        <v>6</v>
      </c>
      <c r="B13" s="49">
        <v>16014</v>
      </c>
      <c r="C13" s="50" t="s">
        <v>1638</v>
      </c>
      <c r="D13" s="51" t="s">
        <v>3314</v>
      </c>
      <c r="E13" s="51">
        <v>1</v>
      </c>
      <c r="F13" s="51" t="s">
        <v>3315</v>
      </c>
      <c r="G13" s="51">
        <f t="shared" si="0"/>
        <v>70</v>
      </c>
      <c r="H13" s="51">
        <f t="shared" si="1"/>
        <v>-53</v>
      </c>
      <c r="I13" s="53">
        <v>2088.8000000000002</v>
      </c>
      <c r="J13" s="53">
        <f t="shared" si="2"/>
        <v>1775.48</v>
      </c>
      <c r="K13" s="233">
        <f t="shared" si="3"/>
        <v>2059.5567999999998</v>
      </c>
      <c r="L13" s="233">
        <f t="shared" si="4"/>
        <v>1544.6675999999998</v>
      </c>
      <c r="M13" s="233">
        <f t="shared" si="4"/>
        <v>1467.4342199999996</v>
      </c>
      <c r="N13" s="233">
        <f t="shared" si="4"/>
        <v>1394.0625089999996</v>
      </c>
      <c r="O13" s="233">
        <f t="shared" si="5"/>
        <v>2088.8000000000002</v>
      </c>
      <c r="P13" s="233">
        <f t="shared" si="6"/>
        <v>1775.48</v>
      </c>
      <c r="Q13" s="330" t="str" cm="1">
        <f t="array" ref="Q13">IFERROR(_xlfn.IFS(O13&gt;P13,"CAMBIÓ"),"")</f>
        <v>CAMBIÓ</v>
      </c>
    </row>
    <row r="14" spans="1:17" ht="15.75" thickBot="1" x14ac:dyDescent="0.3">
      <c r="A14" s="330">
        <v>7</v>
      </c>
      <c r="B14" s="55">
        <v>16015</v>
      </c>
      <c r="C14" s="56" t="s">
        <v>1640</v>
      </c>
      <c r="D14" s="57">
        <v>16015</v>
      </c>
      <c r="E14" s="57">
        <v>1</v>
      </c>
      <c r="F14" s="57" t="s">
        <v>3316</v>
      </c>
      <c r="G14" s="57">
        <f t="shared" si="0"/>
        <v>2</v>
      </c>
      <c r="H14" s="57">
        <f t="shared" si="1"/>
        <v>-3</v>
      </c>
      <c r="I14" s="59">
        <v>21962.01</v>
      </c>
      <c r="J14" s="59">
        <f t="shared" si="2"/>
        <v>18667.708499999997</v>
      </c>
      <c r="K14" s="234">
        <f t="shared" si="3"/>
        <v>21654.541859999994</v>
      </c>
      <c r="L14" s="234">
        <f t="shared" si="4"/>
        <v>16240.906394999995</v>
      </c>
      <c r="M14" s="234">
        <f t="shared" si="4"/>
        <v>15428.861075249994</v>
      </c>
      <c r="N14" s="234">
        <f t="shared" si="4"/>
        <v>14657.418021487492</v>
      </c>
      <c r="O14" s="234">
        <f t="shared" si="5"/>
        <v>21962.01</v>
      </c>
      <c r="P14" s="234">
        <f t="shared" si="6"/>
        <v>18667.708499999997</v>
      </c>
      <c r="Q14" s="330" t="str" cm="1">
        <f t="array" ref="Q14">IFERROR(_xlfn.IFS(O14&gt;P14,"CAMBIÓ"),"")</f>
        <v>CAMBIÓ</v>
      </c>
    </row>
    <row r="15" spans="1:17" x14ac:dyDescent="0.25">
      <c r="A15" s="330">
        <v>8</v>
      </c>
      <c r="B15" s="60">
        <v>16017</v>
      </c>
      <c r="C15" s="61" t="s">
        <v>1644</v>
      </c>
      <c r="D15" s="62" t="s">
        <v>3311</v>
      </c>
      <c r="E15" s="62">
        <v>16</v>
      </c>
      <c r="F15" s="62" t="s">
        <v>2636</v>
      </c>
      <c r="G15" s="62">
        <f t="shared" si="0"/>
        <v>574</v>
      </c>
      <c r="H15" s="62">
        <f t="shared" si="1"/>
        <v>-325</v>
      </c>
      <c r="I15" s="63">
        <v>98.31</v>
      </c>
      <c r="J15" s="63">
        <f t="shared" si="2"/>
        <v>83.563500000000005</v>
      </c>
      <c r="K15" s="235">
        <f t="shared" si="3"/>
        <v>96.933660000000003</v>
      </c>
      <c r="L15" s="235">
        <f t="shared" si="4"/>
        <v>72.700244999999995</v>
      </c>
      <c r="M15" s="235">
        <f t="shared" si="4"/>
        <v>69.065232749999993</v>
      </c>
      <c r="N15" s="235">
        <f t="shared" si="4"/>
        <v>65.611971112499987</v>
      </c>
      <c r="O15" s="235">
        <f t="shared" si="5"/>
        <v>1572.96</v>
      </c>
      <c r="P15" s="235">
        <f t="shared" si="6"/>
        <v>1337.0160000000001</v>
      </c>
      <c r="Q15" s="330" t="str" cm="1">
        <f t="array" ref="Q15">IFERROR(_xlfn.IFS(O15&gt;P15,"CAMBIÓ"),"")</f>
        <v>CAMBIÓ</v>
      </c>
    </row>
    <row r="16" spans="1:17" x14ac:dyDescent="0.25">
      <c r="A16" s="330">
        <v>9</v>
      </c>
      <c r="B16" s="49">
        <v>530</v>
      </c>
      <c r="C16" s="50" t="s">
        <v>366</v>
      </c>
      <c r="D16" s="51" t="s">
        <v>3313</v>
      </c>
      <c r="E16" s="51">
        <v>4</v>
      </c>
      <c r="F16" s="51" t="s">
        <v>2636</v>
      </c>
      <c r="G16" s="51">
        <f t="shared" si="0"/>
        <v>138</v>
      </c>
      <c r="H16" s="51">
        <f t="shared" si="1"/>
        <v>-845</v>
      </c>
      <c r="I16" s="53">
        <v>387.17</v>
      </c>
      <c r="J16" s="53">
        <f t="shared" si="2"/>
        <v>329.09449999999998</v>
      </c>
      <c r="K16" s="233">
        <f t="shared" si="3"/>
        <v>381.74961999999994</v>
      </c>
      <c r="L16" s="233">
        <f t="shared" si="4"/>
        <v>286.31221499999992</v>
      </c>
      <c r="M16" s="233">
        <f t="shared" si="4"/>
        <v>271.9966042499999</v>
      </c>
      <c r="N16" s="233">
        <f t="shared" si="4"/>
        <v>258.39677403749988</v>
      </c>
      <c r="O16" s="233">
        <f t="shared" si="5"/>
        <v>1548.68</v>
      </c>
      <c r="P16" s="233">
        <f t="shared" si="6"/>
        <v>1316.3779999999999</v>
      </c>
      <c r="Q16" s="330" t="str" cm="1">
        <f t="array" ref="Q16">IFERROR(_xlfn.IFS(O16&gt;P16,"CAMBIÓ"),"")</f>
        <v>CAMBIÓ</v>
      </c>
    </row>
    <row r="17" spans="1:17" x14ac:dyDescent="0.25">
      <c r="A17" s="330">
        <v>10</v>
      </c>
      <c r="B17" s="49">
        <v>16019</v>
      </c>
      <c r="C17" s="50" t="s">
        <v>1648</v>
      </c>
      <c r="D17" s="51" t="s">
        <v>3314</v>
      </c>
      <c r="E17" s="51">
        <v>1</v>
      </c>
      <c r="F17" s="51" t="s">
        <v>3317</v>
      </c>
      <c r="G17" s="51">
        <f t="shared" si="0"/>
        <v>57</v>
      </c>
      <c r="H17" s="51">
        <f t="shared" si="1"/>
        <v>-29</v>
      </c>
      <c r="I17" s="53">
        <v>2104.1999999999998</v>
      </c>
      <c r="J17" s="53">
        <f t="shared" si="2"/>
        <v>1788.5699999999997</v>
      </c>
      <c r="K17" s="233">
        <f t="shared" si="3"/>
        <v>2074.7411999999995</v>
      </c>
      <c r="L17" s="233">
        <f t="shared" si="4"/>
        <v>1556.0558999999996</v>
      </c>
      <c r="M17" s="233">
        <f t="shared" si="4"/>
        <v>1478.2531049999996</v>
      </c>
      <c r="N17" s="233">
        <f t="shared" si="4"/>
        <v>1404.3404497499996</v>
      </c>
      <c r="O17" s="233">
        <f t="shared" si="5"/>
        <v>2104.1999999999998</v>
      </c>
      <c r="P17" s="233">
        <f t="shared" si="6"/>
        <v>1788.5699999999997</v>
      </c>
      <c r="Q17" s="330" t="str" cm="1">
        <f t="array" ref="Q17">IFERROR(_xlfn.IFS(O17&gt;P17,"CAMBIÓ"),"")</f>
        <v>CAMBIÓ</v>
      </c>
    </row>
    <row r="18" spans="1:17" ht="15.75" thickBot="1" x14ac:dyDescent="0.3">
      <c r="A18" s="330">
        <v>11</v>
      </c>
      <c r="B18" s="55">
        <v>16020</v>
      </c>
      <c r="C18" s="56" t="s">
        <v>1650</v>
      </c>
      <c r="D18" s="57" t="s">
        <v>3318</v>
      </c>
      <c r="E18" s="57">
        <v>1</v>
      </c>
      <c r="F18" s="57" t="s">
        <v>3319</v>
      </c>
      <c r="G18" s="57">
        <f t="shared" si="0"/>
        <v>2</v>
      </c>
      <c r="H18" s="57">
        <f t="shared" si="1"/>
        <v>-2</v>
      </c>
      <c r="I18" s="59">
        <v>22124.03</v>
      </c>
      <c r="J18" s="59">
        <f t="shared" si="2"/>
        <v>18805.425499999998</v>
      </c>
      <c r="K18" s="234">
        <f t="shared" si="3"/>
        <v>21814.293579999994</v>
      </c>
      <c r="L18" s="234">
        <f t="shared" si="4"/>
        <v>16360.720184999995</v>
      </c>
      <c r="M18" s="234">
        <f t="shared" si="4"/>
        <v>15542.684175749995</v>
      </c>
      <c r="N18" s="234">
        <f t="shared" si="4"/>
        <v>14765.549966962495</v>
      </c>
      <c r="O18" s="234">
        <f t="shared" si="5"/>
        <v>22124.03</v>
      </c>
      <c r="P18" s="234">
        <f t="shared" si="6"/>
        <v>18805.425499999998</v>
      </c>
      <c r="Q18" s="330" t="str" cm="1">
        <f t="array" ref="Q18">IFERROR(_xlfn.IFS(O18&gt;P18,"CAMBIÓ"),"")</f>
        <v>CAMBIÓ</v>
      </c>
    </row>
    <row r="19" spans="1:17" x14ac:dyDescent="0.25">
      <c r="A19" s="330">
        <v>12</v>
      </c>
      <c r="B19" s="60">
        <v>16022</v>
      </c>
      <c r="C19" s="61" t="s">
        <v>1654</v>
      </c>
      <c r="D19" s="62" t="s">
        <v>3311</v>
      </c>
      <c r="E19" s="62">
        <v>16</v>
      </c>
      <c r="F19" s="62" t="s">
        <v>2638</v>
      </c>
      <c r="G19" s="62">
        <f t="shared" si="0"/>
        <v>317</v>
      </c>
      <c r="H19" s="62">
        <f t="shared" si="1"/>
        <v>-224</v>
      </c>
      <c r="I19" s="63">
        <v>98.34</v>
      </c>
      <c r="J19" s="63">
        <f t="shared" si="2"/>
        <v>83.588999999999999</v>
      </c>
      <c r="K19" s="235">
        <f t="shared" si="3"/>
        <v>96.963239999999985</v>
      </c>
      <c r="L19" s="235">
        <f t="shared" si="4"/>
        <v>72.722429999999989</v>
      </c>
      <c r="M19" s="235">
        <f t="shared" si="4"/>
        <v>69.086308499999987</v>
      </c>
      <c r="N19" s="235">
        <f t="shared" si="4"/>
        <v>65.631993074999983</v>
      </c>
      <c r="O19" s="235">
        <f t="shared" si="5"/>
        <v>1573.44</v>
      </c>
      <c r="P19" s="235">
        <f t="shared" si="6"/>
        <v>1337.424</v>
      </c>
      <c r="Q19" s="330" t="str" cm="1">
        <f t="array" ref="Q19">IFERROR(_xlfn.IFS(O19&gt;P19,"CAMBIÓ"),"")</f>
        <v>CAMBIÓ</v>
      </c>
    </row>
    <row r="20" spans="1:17" x14ac:dyDescent="0.25">
      <c r="A20" s="330">
        <v>13</v>
      </c>
      <c r="B20" s="49">
        <v>531</v>
      </c>
      <c r="C20" s="50" t="s">
        <v>368</v>
      </c>
      <c r="D20" s="51" t="s">
        <v>3313</v>
      </c>
      <c r="E20" s="51">
        <v>4</v>
      </c>
      <c r="F20" s="51" t="s">
        <v>3320</v>
      </c>
      <c r="G20" s="51">
        <f t="shared" si="0"/>
        <v>87</v>
      </c>
      <c r="H20" s="51">
        <f t="shared" si="1"/>
        <v>-157</v>
      </c>
      <c r="I20" s="53">
        <v>387.67</v>
      </c>
      <c r="J20" s="53">
        <f t="shared" si="2"/>
        <v>329.51949999999999</v>
      </c>
      <c r="K20" s="233">
        <f t="shared" si="3"/>
        <v>382.24261999999999</v>
      </c>
      <c r="L20" s="233">
        <f t="shared" si="4"/>
        <v>286.68196499999999</v>
      </c>
      <c r="M20" s="233">
        <f t="shared" si="4"/>
        <v>272.34786674999998</v>
      </c>
      <c r="N20" s="233">
        <f t="shared" si="4"/>
        <v>258.73047341249998</v>
      </c>
      <c r="O20" s="233">
        <f t="shared" si="5"/>
        <v>1550.68</v>
      </c>
      <c r="P20" s="233">
        <f t="shared" si="6"/>
        <v>1318.078</v>
      </c>
      <c r="Q20" s="330" t="str" cm="1">
        <f t="array" ref="Q20">IFERROR(_xlfn.IFS(O20&gt;P20,"CAMBIÓ"),"")</f>
        <v>CAMBIÓ</v>
      </c>
    </row>
    <row r="21" spans="1:17" x14ac:dyDescent="0.25">
      <c r="A21" s="330">
        <v>14</v>
      </c>
      <c r="B21" s="49">
        <v>16024</v>
      </c>
      <c r="C21" s="50" t="s">
        <v>1658</v>
      </c>
      <c r="D21" s="51" t="s">
        <v>3314</v>
      </c>
      <c r="E21" s="51">
        <v>1</v>
      </c>
      <c r="F21" s="51" t="s">
        <v>3321</v>
      </c>
      <c r="G21" s="51">
        <f t="shared" si="0"/>
        <v>12</v>
      </c>
      <c r="H21" s="51">
        <f t="shared" si="1"/>
        <v>-14</v>
      </c>
      <c r="I21" s="53">
        <v>2104.9699999999998</v>
      </c>
      <c r="J21" s="53">
        <f t="shared" si="2"/>
        <v>1789.2244999999998</v>
      </c>
      <c r="K21" s="233">
        <f t="shared" si="3"/>
        <v>2075.5004199999998</v>
      </c>
      <c r="L21" s="233">
        <f t="shared" si="4"/>
        <v>1556.6253149999998</v>
      </c>
      <c r="M21" s="233">
        <f t="shared" si="4"/>
        <v>1478.7940492499997</v>
      </c>
      <c r="N21" s="233">
        <f t="shared" si="4"/>
        <v>1404.8543467874997</v>
      </c>
      <c r="O21" s="233">
        <f t="shared" si="5"/>
        <v>2104.9699999999998</v>
      </c>
      <c r="P21" s="233">
        <f t="shared" si="6"/>
        <v>1789.2244999999998</v>
      </c>
      <c r="Q21" s="330" t="str" cm="1">
        <f t="array" ref="Q21">IFERROR(_xlfn.IFS(O21&gt;P21,"CAMBIÓ"),"")</f>
        <v>CAMBIÓ</v>
      </c>
    </row>
    <row r="22" spans="1:17" ht="15.75" thickBot="1" x14ac:dyDescent="0.3">
      <c r="A22" s="330">
        <v>15</v>
      </c>
      <c r="B22" s="55">
        <v>16025</v>
      </c>
      <c r="C22" s="56" t="s">
        <v>1660</v>
      </c>
      <c r="D22" s="57" t="s">
        <v>3318</v>
      </c>
      <c r="E22" s="57">
        <v>1</v>
      </c>
      <c r="F22" s="57" t="s">
        <v>3322</v>
      </c>
      <c r="G22" s="57" t="str">
        <f t="shared" si="0"/>
        <v>SIN INFO</v>
      </c>
      <c r="H22" s="57" t="str">
        <f t="shared" si="1"/>
        <v>SIN INFO</v>
      </c>
      <c r="I22" s="65">
        <v>22132.32</v>
      </c>
      <c r="J22" s="65">
        <f t="shared" si="2"/>
        <v>18812.471999999998</v>
      </c>
      <c r="K22" s="236">
        <f t="shared" si="3"/>
        <v>21822.467519999995</v>
      </c>
      <c r="L22" s="236">
        <f t="shared" si="4"/>
        <v>16366.850639999997</v>
      </c>
      <c r="M22" s="236">
        <f t="shared" si="4"/>
        <v>15548.508107999996</v>
      </c>
      <c r="N22" s="236">
        <f t="shared" si="4"/>
        <v>14771.082702599995</v>
      </c>
      <c r="O22" s="236">
        <f t="shared" si="5"/>
        <v>22132.32</v>
      </c>
      <c r="P22" s="236">
        <f t="shared" si="6"/>
        <v>18812.471999999998</v>
      </c>
      <c r="Q22" s="330" t="str" cm="1">
        <f t="array" ref="Q22">IFERROR(_xlfn.IFS(O22&gt;P22,"CAMBIÓ"),"")</f>
        <v>CAMBIÓ</v>
      </c>
    </row>
    <row r="23" spans="1:17" x14ac:dyDescent="0.25">
      <c r="A23" s="330">
        <v>16</v>
      </c>
      <c r="B23" s="267" t="s">
        <v>3323</v>
      </c>
      <c r="C23" s="268"/>
      <c r="D23" s="268"/>
      <c r="E23" s="268"/>
      <c r="F23" s="268"/>
      <c r="G23" s="85"/>
      <c r="H23" s="85"/>
      <c r="I23" s="281"/>
      <c r="J23" s="281"/>
      <c r="K23" s="282"/>
      <c r="L23" s="282"/>
      <c r="M23" s="282"/>
      <c r="N23" s="282"/>
      <c r="O23" s="282"/>
      <c r="P23" s="282"/>
      <c r="Q23" s="330" t="str" cm="1">
        <f t="array" ref="Q23">IFERROR(_xlfn.IFS(O23&gt;P23,"CAMBIÓ"),"")</f>
        <v/>
      </c>
    </row>
    <row r="24" spans="1:17" x14ac:dyDescent="0.25">
      <c r="A24" s="330">
        <v>17</v>
      </c>
      <c r="B24" s="49">
        <v>16007</v>
      </c>
      <c r="C24" s="50" t="s">
        <v>1624</v>
      </c>
      <c r="D24" s="51" t="s">
        <v>3311</v>
      </c>
      <c r="E24" s="51">
        <v>16</v>
      </c>
      <c r="F24" s="51" t="s">
        <v>3578</v>
      </c>
      <c r="G24" s="51">
        <f t="shared" ref="G24:G30" si="7">IFERROR(VLOOKUP(C24,BASEINV01,3,FALSE),"SIN INFO")</f>
        <v>304</v>
      </c>
      <c r="H24" s="51">
        <f t="shared" ref="H24:H30" si="8">IFERROR(VLOOKUP(B24,BASEINV01,3,FALSE),"SIN INFO")</f>
        <v>-381</v>
      </c>
      <c r="I24" s="53">
        <v>96.11</v>
      </c>
      <c r="J24" s="53">
        <f t="shared" ref="J24:J30" si="9">IFERROR(VLOOKUP(C24,BASEDESCT02,4,FALSE),I24)</f>
        <v>81.6935</v>
      </c>
      <c r="K24" s="233">
        <f t="shared" ref="K24:K36" si="10">J24*1.16</f>
        <v>94.76446</v>
      </c>
      <c r="L24" s="233">
        <f t="shared" ref="L24:N30" si="11">K24*(1-L$7)</f>
        <v>71.073345000000003</v>
      </c>
      <c r="M24" s="233">
        <f t="shared" si="11"/>
        <v>67.51967775</v>
      </c>
      <c r="N24" s="233">
        <f t="shared" si="11"/>
        <v>64.143693862500001</v>
      </c>
      <c r="O24" s="233">
        <f t="shared" ref="O24:O36" si="12">I24*$E24</f>
        <v>1537.76</v>
      </c>
      <c r="P24" s="233">
        <f t="shared" ref="P24:P36" si="13">J24*$E24</f>
        <v>1307.096</v>
      </c>
      <c r="Q24" s="330" t="str" cm="1">
        <f t="array" ref="Q24">IFERROR(_xlfn.IFS(O24&gt;P24,"CAMBIÓ"),"")</f>
        <v>CAMBIÓ</v>
      </c>
    </row>
    <row r="25" spans="1:17" x14ac:dyDescent="0.25">
      <c r="A25" s="330">
        <v>18</v>
      </c>
      <c r="B25" s="49">
        <v>528</v>
      </c>
      <c r="C25" s="50" t="s">
        <v>362</v>
      </c>
      <c r="D25" s="51" t="s">
        <v>3313</v>
      </c>
      <c r="E25" s="51">
        <v>4</v>
      </c>
      <c r="F25" s="51" t="s">
        <v>3578</v>
      </c>
      <c r="G25" s="51">
        <f t="shared" si="7"/>
        <v>373</v>
      </c>
      <c r="H25" s="51">
        <f t="shared" si="8"/>
        <v>-768</v>
      </c>
      <c r="I25" s="53">
        <v>376.42</v>
      </c>
      <c r="J25" s="53">
        <f t="shared" si="9"/>
        <v>319.95699999999999</v>
      </c>
      <c r="K25" s="233">
        <f t="shared" si="10"/>
        <v>371.15011999999996</v>
      </c>
      <c r="L25" s="233">
        <f t="shared" si="11"/>
        <v>278.36258999999995</v>
      </c>
      <c r="M25" s="233">
        <f t="shared" si="11"/>
        <v>264.44446049999993</v>
      </c>
      <c r="N25" s="233">
        <f t="shared" si="11"/>
        <v>251.22223747499993</v>
      </c>
      <c r="O25" s="233">
        <f t="shared" si="12"/>
        <v>1505.68</v>
      </c>
      <c r="P25" s="233">
        <f t="shared" si="13"/>
        <v>1279.828</v>
      </c>
      <c r="Q25" s="330" t="str" cm="1">
        <f t="array" ref="Q25">IFERROR(_xlfn.IFS(O25&gt;P25,"CAMBIÓ"),"")</f>
        <v>CAMBIÓ</v>
      </c>
    </row>
    <row r="26" spans="1:17" x14ac:dyDescent="0.25">
      <c r="A26" s="330">
        <v>19</v>
      </c>
      <c r="B26" s="49"/>
      <c r="C26" s="50" t="s">
        <v>2184</v>
      </c>
      <c r="D26" s="51" t="s">
        <v>3324</v>
      </c>
      <c r="E26" s="51">
        <v>4</v>
      </c>
      <c r="F26" s="51" t="s">
        <v>3579</v>
      </c>
      <c r="G26" s="51">
        <f t="shared" si="7"/>
        <v>0</v>
      </c>
      <c r="H26" s="51" t="str">
        <f t="shared" si="8"/>
        <v>SIN INFO</v>
      </c>
      <c r="I26" s="53">
        <v>527.79</v>
      </c>
      <c r="J26" s="53">
        <f t="shared" si="9"/>
        <v>448.62149999999997</v>
      </c>
      <c r="K26" s="233">
        <f t="shared" si="10"/>
        <v>520.40093999999988</v>
      </c>
      <c r="L26" s="233">
        <f t="shared" si="11"/>
        <v>390.30070499999988</v>
      </c>
      <c r="M26" s="233">
        <f t="shared" si="11"/>
        <v>370.78566974999984</v>
      </c>
      <c r="N26" s="233">
        <f t="shared" si="11"/>
        <v>352.24638626249981</v>
      </c>
      <c r="O26" s="233">
        <f t="shared" si="12"/>
        <v>2111.16</v>
      </c>
      <c r="P26" s="233">
        <f t="shared" si="13"/>
        <v>1794.4859999999999</v>
      </c>
      <c r="Q26" s="330" t="str" cm="1">
        <f t="array" ref="Q26">IFERROR(_xlfn.IFS(O26&gt;P26,"CAMBIÓ"),"")</f>
        <v>CAMBIÓ</v>
      </c>
    </row>
    <row r="27" spans="1:17" x14ac:dyDescent="0.25">
      <c r="A27" s="330">
        <v>20</v>
      </c>
      <c r="B27" s="49">
        <v>16008</v>
      </c>
      <c r="C27" s="50" t="s">
        <v>1626</v>
      </c>
      <c r="D27" s="51" t="s">
        <v>3314</v>
      </c>
      <c r="E27" s="51">
        <v>1</v>
      </c>
      <c r="F27" s="51" t="s">
        <v>3580</v>
      </c>
      <c r="G27" s="51">
        <f t="shared" si="7"/>
        <v>113</v>
      </c>
      <c r="H27" s="51">
        <f t="shared" si="8"/>
        <v>-145</v>
      </c>
      <c r="I27" s="53">
        <v>2036.91</v>
      </c>
      <c r="J27" s="53">
        <f t="shared" si="9"/>
        <v>1731.3734999999999</v>
      </c>
      <c r="K27" s="233">
        <f t="shared" si="10"/>
        <v>2008.3932599999998</v>
      </c>
      <c r="L27" s="233">
        <f t="shared" si="11"/>
        <v>1506.2949449999999</v>
      </c>
      <c r="M27" s="233">
        <f t="shared" si="11"/>
        <v>1430.9801977499999</v>
      </c>
      <c r="N27" s="233">
        <f t="shared" si="11"/>
        <v>1359.4311878624999</v>
      </c>
      <c r="O27" s="233">
        <f t="shared" si="12"/>
        <v>2036.91</v>
      </c>
      <c r="P27" s="233">
        <f t="shared" si="13"/>
        <v>1731.3734999999999</v>
      </c>
      <c r="Q27" s="330" t="str" cm="1">
        <f t="array" ref="Q27">IFERROR(_xlfn.IFS(O27&gt;P27,"CAMBIÓ"),"")</f>
        <v>CAMBIÓ</v>
      </c>
    </row>
    <row r="28" spans="1:17" ht="15.75" thickBot="1" x14ac:dyDescent="0.3">
      <c r="A28" s="330">
        <v>21</v>
      </c>
      <c r="B28" s="66">
        <v>16009</v>
      </c>
      <c r="C28" s="67" t="s">
        <v>1628</v>
      </c>
      <c r="D28" s="68" t="s">
        <v>3318</v>
      </c>
      <c r="E28" s="68">
        <v>1</v>
      </c>
      <c r="F28" s="68" t="s">
        <v>3581</v>
      </c>
      <c r="G28" s="68">
        <f t="shared" si="7"/>
        <v>3</v>
      </c>
      <c r="H28" s="68">
        <f t="shared" si="8"/>
        <v>-6</v>
      </c>
      <c r="I28" s="70">
        <v>21512.19</v>
      </c>
      <c r="J28" s="70">
        <f t="shared" si="9"/>
        <v>18285.361499999999</v>
      </c>
      <c r="K28" s="237">
        <f t="shared" si="10"/>
        <v>21211.019339999999</v>
      </c>
      <c r="L28" s="237">
        <f t="shared" si="11"/>
        <v>15908.264504999999</v>
      </c>
      <c r="M28" s="237">
        <f t="shared" si="11"/>
        <v>15112.851279749999</v>
      </c>
      <c r="N28" s="237">
        <f t="shared" si="11"/>
        <v>14357.208715762497</v>
      </c>
      <c r="O28" s="237">
        <f t="shared" si="12"/>
        <v>21512.19</v>
      </c>
      <c r="P28" s="237">
        <f t="shared" si="13"/>
        <v>18285.361499999999</v>
      </c>
      <c r="Q28" s="330" t="str" cm="1">
        <f t="array" ref="Q28">IFERROR(_xlfn.IFS(O28&gt;P28,"CAMBIÓ"),"")</f>
        <v>CAMBIÓ</v>
      </c>
    </row>
    <row r="29" spans="1:17" x14ac:dyDescent="0.25">
      <c r="A29" s="330">
        <v>22</v>
      </c>
      <c r="B29" s="49"/>
      <c r="C29" s="50" t="s">
        <v>2182</v>
      </c>
      <c r="D29" s="51" t="s">
        <v>3311</v>
      </c>
      <c r="E29" s="51">
        <v>16</v>
      </c>
      <c r="F29" s="51" t="s">
        <v>3325</v>
      </c>
      <c r="G29" s="51">
        <f t="shared" si="7"/>
        <v>39</v>
      </c>
      <c r="H29" s="51" t="str">
        <f t="shared" si="8"/>
        <v>SIN INFO</v>
      </c>
      <c r="I29" s="53">
        <v>96.42</v>
      </c>
      <c r="J29" s="53">
        <f t="shared" si="9"/>
        <v>81.956999999999994</v>
      </c>
      <c r="K29" s="233">
        <f t="shared" si="10"/>
        <v>95.070119999999989</v>
      </c>
      <c r="L29" s="233">
        <f t="shared" si="11"/>
        <v>71.302589999999995</v>
      </c>
      <c r="M29" s="233">
        <f t="shared" si="11"/>
        <v>67.737460499999997</v>
      </c>
      <c r="N29" s="233">
        <f t="shared" si="11"/>
        <v>64.350587474999998</v>
      </c>
      <c r="O29" s="233">
        <f t="shared" si="12"/>
        <v>1542.72</v>
      </c>
      <c r="P29" s="233">
        <f t="shared" si="13"/>
        <v>1311.3119999999999</v>
      </c>
      <c r="Q29" s="330" t="str" cm="1">
        <f t="array" ref="Q29">IFERROR(_xlfn.IFS(O29&gt;P29,"CAMBIÓ"),"")</f>
        <v>CAMBIÓ</v>
      </c>
    </row>
    <row r="30" spans="1:17" x14ac:dyDescent="0.25">
      <c r="A30" s="330">
        <v>23</v>
      </c>
      <c r="B30" s="49"/>
      <c r="C30" s="50" t="s">
        <v>2196</v>
      </c>
      <c r="D30" s="51" t="s">
        <v>3313</v>
      </c>
      <c r="E30" s="51">
        <v>4</v>
      </c>
      <c r="F30" s="51" t="s">
        <v>3326</v>
      </c>
      <c r="G30" s="51">
        <f t="shared" si="7"/>
        <v>144</v>
      </c>
      <c r="H30" s="51" t="str">
        <f t="shared" si="8"/>
        <v>SIN INFO</v>
      </c>
      <c r="I30" s="53">
        <v>383.53</v>
      </c>
      <c r="J30" s="53">
        <f t="shared" si="9"/>
        <v>326.00049999999999</v>
      </c>
      <c r="K30" s="233">
        <f t="shared" si="10"/>
        <v>378.16057999999998</v>
      </c>
      <c r="L30" s="233">
        <f t="shared" si="11"/>
        <v>283.62043499999999</v>
      </c>
      <c r="M30" s="233">
        <f t="shared" si="11"/>
        <v>269.43941324999997</v>
      </c>
      <c r="N30" s="233">
        <f t="shared" si="11"/>
        <v>255.96744258749996</v>
      </c>
      <c r="O30" s="233">
        <f t="shared" si="12"/>
        <v>1534.12</v>
      </c>
      <c r="P30" s="233">
        <f t="shared" si="13"/>
        <v>1304.002</v>
      </c>
      <c r="Q30" s="330" t="str" cm="1">
        <f t="array" ref="Q30">IFERROR(_xlfn.IFS(O30&gt;P30,"CAMBIÓ"),"")</f>
        <v>CAMBIÓ</v>
      </c>
    </row>
    <row r="31" spans="1:17" x14ac:dyDescent="0.25">
      <c r="A31" s="330">
        <v>24</v>
      </c>
      <c r="B31" s="49">
        <v>16002</v>
      </c>
      <c r="C31" s="50" t="s">
        <v>1616</v>
      </c>
      <c r="D31" s="51" t="s">
        <v>3324</v>
      </c>
      <c r="E31" s="51">
        <v>4</v>
      </c>
      <c r="F31" s="51" t="s">
        <v>3327</v>
      </c>
      <c r="G31" s="51">
        <v>0</v>
      </c>
      <c r="H31" s="51">
        <v>-201</v>
      </c>
      <c r="I31" s="53">
        <v>529.63</v>
      </c>
      <c r="J31" s="53">
        <v>450.18549999999999</v>
      </c>
      <c r="K31" s="233">
        <f t="shared" si="10"/>
        <v>522.21517999999992</v>
      </c>
      <c r="L31" s="233">
        <v>460.77809999999994</v>
      </c>
      <c r="M31" s="233">
        <v>437.73919499999994</v>
      </c>
      <c r="N31" s="233">
        <v>415.85223524999992</v>
      </c>
      <c r="O31" s="233">
        <f t="shared" si="12"/>
        <v>2118.52</v>
      </c>
      <c r="P31" s="233">
        <f t="shared" si="13"/>
        <v>1800.742</v>
      </c>
      <c r="Q31" s="330" t="str" cm="1">
        <f t="array" ref="Q31">IFERROR(_xlfn.IFS(O31&gt;P31,"CAMBIÓ"),"")</f>
        <v>CAMBIÓ</v>
      </c>
    </row>
    <row r="32" spans="1:17" ht="15.75" thickBot="1" x14ac:dyDescent="0.3">
      <c r="A32" s="330">
        <v>25</v>
      </c>
      <c r="B32" s="66">
        <v>16729</v>
      </c>
      <c r="C32" s="67" t="s">
        <v>1977</v>
      </c>
      <c r="D32" s="68" t="s">
        <v>3318</v>
      </c>
      <c r="E32" s="68">
        <v>1</v>
      </c>
      <c r="F32" s="68" t="s">
        <v>3582</v>
      </c>
      <c r="G32" s="68" t="str">
        <f>IFERROR(VLOOKUP(C32,BASEINV01,3,FALSE),"SIN INFO")</f>
        <v>SIN INFO</v>
      </c>
      <c r="H32" s="68" t="str">
        <f>IFERROR(VLOOKUP(B32,BASEINV01,3,FALSE),"SIN INFO")</f>
        <v>SIN INFO</v>
      </c>
      <c r="I32" s="70">
        <v>22094.87</v>
      </c>
      <c r="J32" s="70">
        <f>IFERROR(VLOOKUP(C32,BASEDESCT02,4,FALSE),I32)</f>
        <v>18780.639499999997</v>
      </c>
      <c r="K32" s="237">
        <f t="shared" si="10"/>
        <v>21785.541819999995</v>
      </c>
      <c r="L32" s="237">
        <f t="shared" ref="L32:N36" si="14">K32*(1-L$7)</f>
        <v>16339.156364999995</v>
      </c>
      <c r="M32" s="237">
        <f t="shared" si="14"/>
        <v>15522.198546749994</v>
      </c>
      <c r="N32" s="237">
        <f t="shared" si="14"/>
        <v>14746.088619412494</v>
      </c>
      <c r="O32" s="237">
        <f t="shared" si="12"/>
        <v>22094.87</v>
      </c>
      <c r="P32" s="237">
        <f t="shared" si="13"/>
        <v>18780.639499999997</v>
      </c>
      <c r="Q32" s="330" t="str" cm="1">
        <f t="array" ref="Q32">IFERROR(_xlfn.IFS(O32&gt;P32,"CAMBIÓ"),"")</f>
        <v>CAMBIÓ</v>
      </c>
    </row>
    <row r="33" spans="1:17" x14ac:dyDescent="0.25">
      <c r="A33" s="330">
        <v>26</v>
      </c>
      <c r="B33" s="49"/>
      <c r="C33" s="50" t="s">
        <v>2186</v>
      </c>
      <c r="D33" s="51" t="s">
        <v>3311</v>
      </c>
      <c r="E33" s="51">
        <v>16</v>
      </c>
      <c r="F33" s="51" t="s">
        <v>3328</v>
      </c>
      <c r="G33" s="51">
        <f>IFERROR(VLOOKUP(C33,BASEINV01,3,FALSE),"SIN INFO")</f>
        <v>97</v>
      </c>
      <c r="H33" s="51" t="str">
        <f>IFERROR(VLOOKUP(B33,BASEINV01,3,FALSE),"SIN INFO")</f>
        <v>SIN INFO</v>
      </c>
      <c r="I33" s="53">
        <v>92.26</v>
      </c>
      <c r="J33" s="53">
        <f>IFERROR(VLOOKUP(C33,BASEDESCT02,4,FALSE),I33)</f>
        <v>78.421000000000006</v>
      </c>
      <c r="K33" s="233">
        <f t="shared" si="10"/>
        <v>90.968360000000004</v>
      </c>
      <c r="L33" s="233">
        <f t="shared" si="14"/>
        <v>68.22627</v>
      </c>
      <c r="M33" s="233">
        <f t="shared" si="14"/>
        <v>64.814956499999994</v>
      </c>
      <c r="N33" s="233">
        <f t="shared" si="14"/>
        <v>61.574208674999994</v>
      </c>
      <c r="O33" s="233">
        <f t="shared" si="12"/>
        <v>1476.16</v>
      </c>
      <c r="P33" s="233">
        <f t="shared" si="13"/>
        <v>1254.7360000000001</v>
      </c>
      <c r="Q33" s="330" t="str" cm="1">
        <f t="array" ref="Q33">IFERROR(_xlfn.IFS(O33&gt;P33,"CAMBIÓ"),"")</f>
        <v>CAMBIÓ</v>
      </c>
    </row>
    <row r="34" spans="1:17" x14ac:dyDescent="0.25">
      <c r="A34" s="330">
        <v>27</v>
      </c>
      <c r="B34" s="71"/>
      <c r="C34" s="72" t="s">
        <v>2200</v>
      </c>
      <c r="D34" s="51" t="s">
        <v>3313</v>
      </c>
      <c r="E34" s="73">
        <v>4</v>
      </c>
      <c r="F34" s="73" t="s">
        <v>3584</v>
      </c>
      <c r="G34" s="73">
        <f>IFERROR(VLOOKUP(C34,BASEINV01,3,FALSE),"SIN INFO")</f>
        <v>52</v>
      </c>
      <c r="H34" s="73" t="str">
        <f>IFERROR(VLOOKUP(B34,BASEINV01,3,FALSE),"SIN INFO")</f>
        <v>SIN INFO</v>
      </c>
      <c r="I34" s="59">
        <v>349.16</v>
      </c>
      <c r="J34" s="59">
        <f>IFERROR(VLOOKUP(C34,BASEDESCT02,4,FALSE),I34)</f>
        <v>296.786</v>
      </c>
      <c r="K34" s="234">
        <f t="shared" si="10"/>
        <v>344.27175999999997</v>
      </c>
      <c r="L34" s="234">
        <f t="shared" si="14"/>
        <v>258.20381999999995</v>
      </c>
      <c r="M34" s="234">
        <f t="shared" si="14"/>
        <v>245.29362899999995</v>
      </c>
      <c r="N34" s="234">
        <f t="shared" si="14"/>
        <v>233.02894754999994</v>
      </c>
      <c r="O34" s="234">
        <f t="shared" si="12"/>
        <v>1396.64</v>
      </c>
      <c r="P34" s="234">
        <f t="shared" si="13"/>
        <v>1187.144</v>
      </c>
      <c r="Q34" s="330" t="str" cm="1">
        <f t="array" ref="Q34">IFERROR(_xlfn.IFS(O34&gt;P34,"CAMBIÓ"),"")</f>
        <v>CAMBIÓ</v>
      </c>
    </row>
    <row r="35" spans="1:17" x14ac:dyDescent="0.25">
      <c r="A35" s="330">
        <v>28</v>
      </c>
      <c r="B35" s="71">
        <v>16313</v>
      </c>
      <c r="C35" s="72" t="s">
        <v>1839</v>
      </c>
      <c r="D35" s="73" t="s">
        <v>3324</v>
      </c>
      <c r="E35" s="73">
        <v>4</v>
      </c>
      <c r="F35" s="73" t="s">
        <v>3329</v>
      </c>
      <c r="G35" s="73">
        <f>IFERROR(VLOOKUP(C35,BASEINV01,3,FALSE),"SIN INFO")</f>
        <v>49</v>
      </c>
      <c r="H35" s="73">
        <f>IFERROR(VLOOKUP(B35,BASEINV01,3,FALSE),"SIN INFO")</f>
        <v>0</v>
      </c>
      <c r="I35" s="59">
        <v>533.01</v>
      </c>
      <c r="J35" s="59">
        <f>IFERROR(VLOOKUP(C35,BASEDESCT02,4,FALSE),I35)</f>
        <v>453.05849999999998</v>
      </c>
      <c r="K35" s="234">
        <f t="shared" si="10"/>
        <v>525.5478599999999</v>
      </c>
      <c r="L35" s="234">
        <f t="shared" si="14"/>
        <v>394.16089499999993</v>
      </c>
      <c r="M35" s="234">
        <f t="shared" si="14"/>
        <v>374.45285024999993</v>
      </c>
      <c r="N35" s="234">
        <f t="shared" si="14"/>
        <v>355.73020773749994</v>
      </c>
      <c r="O35" s="234">
        <f t="shared" si="12"/>
        <v>2132.04</v>
      </c>
      <c r="P35" s="234">
        <f t="shared" si="13"/>
        <v>1812.2339999999999</v>
      </c>
      <c r="Q35" s="330" t="str" cm="1">
        <f t="array" ref="Q35">IFERROR(_xlfn.IFS(O35&gt;P35,"CAMBIÓ"),"")</f>
        <v>CAMBIÓ</v>
      </c>
    </row>
    <row r="36" spans="1:17" x14ac:dyDescent="0.25">
      <c r="A36" s="330">
        <v>29</v>
      </c>
      <c r="B36" s="74">
        <v>16730</v>
      </c>
      <c r="C36" s="75" t="s">
        <v>1979</v>
      </c>
      <c r="D36" s="76" t="s">
        <v>3318</v>
      </c>
      <c r="E36" s="76">
        <v>1</v>
      </c>
      <c r="F36" s="76" t="s">
        <v>3583</v>
      </c>
      <c r="G36" s="76" t="str">
        <f>IFERROR(VLOOKUP(C36,BASEINV01,3,FALSE),"SIN INFO")</f>
        <v>SIN INFO</v>
      </c>
      <c r="H36" s="76" t="str">
        <f>IFERROR(VLOOKUP(B36,BASEINV01,3,FALSE),"SIN INFO")</f>
        <v>SIN INFO</v>
      </c>
      <c r="I36" s="77">
        <v>22036.560000000001</v>
      </c>
      <c r="J36" s="77">
        <f>IFERROR(VLOOKUP(C36,BASEDESCT02,4,FALSE),I36)</f>
        <v>18731.076000000001</v>
      </c>
      <c r="K36" s="238">
        <f t="shared" si="10"/>
        <v>21728.048159999998</v>
      </c>
      <c r="L36" s="238">
        <f t="shared" si="14"/>
        <v>16296.036119999999</v>
      </c>
      <c r="M36" s="238">
        <f t="shared" si="14"/>
        <v>15481.234313999998</v>
      </c>
      <c r="N36" s="238">
        <f t="shared" si="14"/>
        <v>14707.172598299998</v>
      </c>
      <c r="O36" s="238">
        <f t="shared" si="12"/>
        <v>22036.560000000001</v>
      </c>
      <c r="P36" s="238">
        <f t="shared" si="13"/>
        <v>18731.076000000001</v>
      </c>
      <c r="Q36" s="330" t="str" cm="1">
        <f t="array" ref="Q36">IFERROR(_xlfn.IFS(O36&gt;P36,"CAMBIÓ"),"")</f>
        <v>CAMBIÓ</v>
      </c>
    </row>
    <row r="37" spans="1:17" x14ac:dyDescent="0.25">
      <c r="A37" s="330">
        <v>30</v>
      </c>
      <c r="B37" s="269" t="s">
        <v>3330</v>
      </c>
      <c r="C37" s="270"/>
      <c r="D37" s="270"/>
      <c r="E37" s="270"/>
      <c r="F37" s="270"/>
      <c r="G37" s="84"/>
      <c r="H37" s="84"/>
      <c r="I37" s="283"/>
      <c r="J37" s="283"/>
      <c r="K37" s="284"/>
      <c r="L37" s="284"/>
      <c r="M37" s="284"/>
      <c r="N37" s="284"/>
      <c r="O37" s="284"/>
      <c r="P37" s="284"/>
      <c r="Q37" s="330" t="str" cm="1">
        <f t="array" ref="Q37">IFERROR(_xlfn.IFS(O37&gt;P37,"CAMBIÓ"),"")</f>
        <v/>
      </c>
    </row>
    <row r="38" spans="1:17" x14ac:dyDescent="0.25">
      <c r="A38" s="330">
        <v>31</v>
      </c>
      <c r="B38" s="222" t="s">
        <v>3331</v>
      </c>
      <c r="C38" s="223"/>
      <c r="D38" s="223"/>
      <c r="E38" s="223"/>
      <c r="F38" s="223"/>
      <c r="G38" s="85"/>
      <c r="H38" s="85"/>
      <c r="I38" s="281"/>
      <c r="J38" s="281"/>
      <c r="K38" s="282"/>
      <c r="L38" s="282"/>
      <c r="M38" s="282"/>
      <c r="N38" s="282"/>
      <c r="O38" s="282"/>
      <c r="P38" s="282"/>
      <c r="Q38" s="330" t="str" cm="1">
        <f t="array" ref="Q38">IFERROR(_xlfn.IFS(O38&gt;P38,"CAMBIÓ"),"")</f>
        <v/>
      </c>
    </row>
    <row r="39" spans="1:17" x14ac:dyDescent="0.25">
      <c r="A39" s="330">
        <v>32</v>
      </c>
      <c r="B39" s="49">
        <v>16935</v>
      </c>
      <c r="C39" s="50" t="s">
        <v>2115</v>
      </c>
      <c r="D39" s="51" t="s">
        <v>3312</v>
      </c>
      <c r="E39" s="51">
        <v>15</v>
      </c>
      <c r="F39" s="51" t="s">
        <v>3332</v>
      </c>
      <c r="G39" s="51">
        <f t="shared" ref="G39:G55" si="15">IFERROR(VLOOKUP(C39,BASEINV01,3,FALSE),"SIN INFO")</f>
        <v>25</v>
      </c>
      <c r="H39" s="51">
        <f t="shared" ref="H39:H55" si="16">IFERROR(VLOOKUP(B39,BASEINV01,3,FALSE),"SIN INFO")</f>
        <v>-20</v>
      </c>
      <c r="I39" s="54">
        <v>125.96</v>
      </c>
      <c r="J39" s="54">
        <f t="shared" ref="J39:J55" si="17">IFERROR(VLOOKUP(C39,BASEDESCT02,4,FALSE),I39)</f>
        <v>107.06599999999999</v>
      </c>
      <c r="K39" s="239">
        <f t="shared" ref="K39:K55" si="18">J39*1.16</f>
        <v>124.19655999999998</v>
      </c>
      <c r="L39" s="239">
        <f t="shared" ref="L39:N55" si="19">K39*(1-L$7)</f>
        <v>93.147419999999983</v>
      </c>
      <c r="M39" s="239">
        <f t="shared" si="19"/>
        <v>88.490048999999985</v>
      </c>
      <c r="N39" s="239">
        <f t="shared" si="19"/>
        <v>84.065546549999979</v>
      </c>
      <c r="O39" s="239">
        <f t="shared" ref="O39:O55" si="20">I39*$E39</f>
        <v>1889.3999999999999</v>
      </c>
      <c r="P39" s="239">
        <f t="shared" ref="P39:P55" si="21">J39*$E39</f>
        <v>1605.9899999999998</v>
      </c>
      <c r="Q39" s="330" t="str" cm="1">
        <f t="array" ref="Q39">IFERROR(_xlfn.IFS(O39&gt;P39,"CAMBIÓ"),"")</f>
        <v>CAMBIÓ</v>
      </c>
    </row>
    <row r="40" spans="1:17" x14ac:dyDescent="0.25">
      <c r="A40" s="330">
        <v>33</v>
      </c>
      <c r="B40" s="49">
        <v>16315</v>
      </c>
      <c r="C40" s="50" t="s">
        <v>1843</v>
      </c>
      <c r="D40" s="51" t="s">
        <v>3324</v>
      </c>
      <c r="E40" s="51">
        <v>4</v>
      </c>
      <c r="F40" s="51" t="s">
        <v>3333</v>
      </c>
      <c r="G40" s="51">
        <f t="shared" si="15"/>
        <v>6</v>
      </c>
      <c r="H40" s="51">
        <f t="shared" si="16"/>
        <v>-15</v>
      </c>
      <c r="I40" s="54">
        <v>643.37</v>
      </c>
      <c r="J40" s="54">
        <f t="shared" si="17"/>
        <v>546.86450000000002</v>
      </c>
      <c r="K40" s="239">
        <f t="shared" si="18"/>
        <v>634.36281999999994</v>
      </c>
      <c r="L40" s="239">
        <f t="shared" si="19"/>
        <v>475.77211499999999</v>
      </c>
      <c r="M40" s="239">
        <f t="shared" si="19"/>
        <v>451.98350924999994</v>
      </c>
      <c r="N40" s="239">
        <f t="shared" si="19"/>
        <v>429.38433378749994</v>
      </c>
      <c r="O40" s="239">
        <f t="shared" si="20"/>
        <v>2573.48</v>
      </c>
      <c r="P40" s="239">
        <f t="shared" si="21"/>
        <v>2187.4580000000001</v>
      </c>
      <c r="Q40" s="330" t="str" cm="1">
        <f t="array" ref="Q40">IFERROR(_xlfn.IFS(O40&gt;P40,"CAMBIÓ"),"")</f>
        <v>CAMBIÓ</v>
      </c>
    </row>
    <row r="41" spans="1:17" ht="15.75" thickBot="1" x14ac:dyDescent="0.3">
      <c r="A41" s="330">
        <v>34</v>
      </c>
      <c r="B41" s="55">
        <v>16731</v>
      </c>
      <c r="C41" s="56" t="s">
        <v>1981</v>
      </c>
      <c r="D41" s="57" t="s">
        <v>3318</v>
      </c>
      <c r="E41" s="57">
        <v>1</v>
      </c>
      <c r="F41" s="57" t="s">
        <v>3334</v>
      </c>
      <c r="G41" s="57" t="str">
        <f t="shared" si="15"/>
        <v>SIN INFO</v>
      </c>
      <c r="H41" s="57" t="str">
        <f t="shared" si="16"/>
        <v>SIN INFO</v>
      </c>
      <c r="I41" s="64">
        <v>25071.93</v>
      </c>
      <c r="J41" s="64">
        <f t="shared" si="17"/>
        <v>21311.140500000001</v>
      </c>
      <c r="K41" s="240">
        <f t="shared" si="18"/>
        <v>24720.922979999999</v>
      </c>
      <c r="L41" s="240">
        <f t="shared" si="19"/>
        <v>18540.692234999999</v>
      </c>
      <c r="M41" s="240">
        <f t="shared" si="19"/>
        <v>17613.657623249997</v>
      </c>
      <c r="N41" s="240">
        <f t="shared" si="19"/>
        <v>16732.974742087496</v>
      </c>
      <c r="O41" s="240">
        <f t="shared" si="20"/>
        <v>25071.93</v>
      </c>
      <c r="P41" s="240">
        <f t="shared" si="21"/>
        <v>21311.140500000001</v>
      </c>
      <c r="Q41" s="330" t="str" cm="1">
        <f t="array" ref="Q41">IFERROR(_xlfn.IFS(O41&gt;P41,"CAMBIÓ"),"")</f>
        <v>CAMBIÓ</v>
      </c>
    </row>
    <row r="42" spans="1:17" x14ac:dyDescent="0.25">
      <c r="A42" s="330">
        <v>35</v>
      </c>
      <c r="B42" s="49">
        <v>16316</v>
      </c>
      <c r="C42" s="50" t="s">
        <v>1845</v>
      </c>
      <c r="D42" s="51" t="s">
        <v>3324</v>
      </c>
      <c r="E42" s="51">
        <v>4</v>
      </c>
      <c r="F42" s="51" t="s">
        <v>3335</v>
      </c>
      <c r="G42" s="51">
        <f t="shared" si="15"/>
        <v>6</v>
      </c>
      <c r="H42" s="51">
        <f t="shared" si="16"/>
        <v>0</v>
      </c>
      <c r="I42" s="54">
        <v>660.01</v>
      </c>
      <c r="J42" s="54">
        <f t="shared" si="17"/>
        <v>561.00850000000003</v>
      </c>
      <c r="K42" s="239">
        <f t="shared" si="18"/>
        <v>650.76985999999999</v>
      </c>
      <c r="L42" s="239">
        <f t="shared" si="19"/>
        <v>488.07739500000002</v>
      </c>
      <c r="M42" s="239">
        <f t="shared" si="19"/>
        <v>463.67352525000001</v>
      </c>
      <c r="N42" s="239">
        <f t="shared" si="19"/>
        <v>440.48984898750001</v>
      </c>
      <c r="O42" s="239">
        <f t="shared" si="20"/>
        <v>2640.04</v>
      </c>
      <c r="P42" s="239">
        <f t="shared" si="21"/>
        <v>2244.0340000000001</v>
      </c>
      <c r="Q42" s="330" t="str" cm="1">
        <f t="array" ref="Q42">IFERROR(_xlfn.IFS(O42&gt;P42,"CAMBIÓ"),"")</f>
        <v>CAMBIÓ</v>
      </c>
    </row>
    <row r="43" spans="1:17" ht="15.75" thickBot="1" x14ac:dyDescent="0.3">
      <c r="A43" s="330">
        <v>36</v>
      </c>
      <c r="B43" s="55">
        <v>16732</v>
      </c>
      <c r="C43" s="56" t="s">
        <v>1983</v>
      </c>
      <c r="D43" s="57" t="s">
        <v>3318</v>
      </c>
      <c r="E43" s="57">
        <v>1</v>
      </c>
      <c r="F43" s="57" t="s">
        <v>3336</v>
      </c>
      <c r="G43" s="57" t="str">
        <f t="shared" si="15"/>
        <v>SIN INFO</v>
      </c>
      <c r="H43" s="57" t="str">
        <f t="shared" si="16"/>
        <v>SIN INFO</v>
      </c>
      <c r="I43" s="64">
        <v>25737.74</v>
      </c>
      <c r="J43" s="64">
        <f t="shared" si="17"/>
        <v>25737.74</v>
      </c>
      <c r="K43" s="240">
        <f t="shared" si="18"/>
        <v>29855.778399999999</v>
      </c>
      <c r="L43" s="240">
        <f t="shared" si="19"/>
        <v>22391.8338</v>
      </c>
      <c r="M43" s="240">
        <f t="shared" si="19"/>
        <v>21272.242109999999</v>
      </c>
      <c r="N43" s="240">
        <f t="shared" si="19"/>
        <v>20208.630004499999</v>
      </c>
      <c r="O43" s="240">
        <f t="shared" si="20"/>
        <v>25737.74</v>
      </c>
      <c r="P43" s="240">
        <f t="shared" si="21"/>
        <v>25737.74</v>
      </c>
      <c r="Q43" s="330" t="str" cm="1">
        <f t="array" ref="Q43">IFERROR(_xlfn.IFS(O43&gt;P43,"CAMBIÓ"),"")</f>
        <v/>
      </c>
    </row>
    <row r="44" spans="1:17" x14ac:dyDescent="0.25">
      <c r="A44" s="330">
        <v>37</v>
      </c>
      <c r="B44" s="49">
        <v>16937</v>
      </c>
      <c r="C44" s="50" t="s">
        <v>2119</v>
      </c>
      <c r="D44" s="51" t="s">
        <v>3312</v>
      </c>
      <c r="E44" s="51">
        <v>15</v>
      </c>
      <c r="F44" s="51" t="s">
        <v>3337</v>
      </c>
      <c r="G44" s="51">
        <f t="shared" si="15"/>
        <v>42</v>
      </c>
      <c r="H44" s="51">
        <f t="shared" si="16"/>
        <v>-82</v>
      </c>
      <c r="I44" s="54">
        <v>134.27000000000001</v>
      </c>
      <c r="J44" s="54">
        <f t="shared" si="17"/>
        <v>114.12950000000001</v>
      </c>
      <c r="K44" s="239">
        <f t="shared" si="18"/>
        <v>132.39022</v>
      </c>
      <c r="L44" s="239">
        <f t="shared" si="19"/>
        <v>99.292665</v>
      </c>
      <c r="M44" s="239">
        <f t="shared" si="19"/>
        <v>94.328031749999994</v>
      </c>
      <c r="N44" s="239">
        <f t="shared" si="19"/>
        <v>89.611630162499992</v>
      </c>
      <c r="O44" s="239">
        <f t="shared" si="20"/>
        <v>2014.0500000000002</v>
      </c>
      <c r="P44" s="239">
        <f t="shared" si="21"/>
        <v>1711.9425000000001</v>
      </c>
      <c r="Q44" s="330" t="str" cm="1">
        <f t="array" ref="Q44">IFERROR(_xlfn.IFS(O44&gt;P44,"CAMBIÓ"),"")</f>
        <v>CAMBIÓ</v>
      </c>
    </row>
    <row r="45" spans="1:17" x14ac:dyDescent="0.25">
      <c r="A45" s="330">
        <v>38</v>
      </c>
      <c r="B45" s="49">
        <v>16317</v>
      </c>
      <c r="C45" s="50" t="s">
        <v>1847</v>
      </c>
      <c r="D45" s="51" t="s">
        <v>3324</v>
      </c>
      <c r="E45" s="51">
        <v>4</v>
      </c>
      <c r="F45" s="51" t="s">
        <v>3338</v>
      </c>
      <c r="G45" s="51">
        <f t="shared" si="15"/>
        <v>157</v>
      </c>
      <c r="H45" s="51">
        <f t="shared" si="16"/>
        <v>31</v>
      </c>
      <c r="I45" s="54">
        <v>684.71</v>
      </c>
      <c r="J45" s="54">
        <f t="shared" si="17"/>
        <v>582.00350000000003</v>
      </c>
      <c r="K45" s="239">
        <f t="shared" si="18"/>
        <v>675.12405999999999</v>
      </c>
      <c r="L45" s="239">
        <f t="shared" si="19"/>
        <v>506.34304499999996</v>
      </c>
      <c r="M45" s="239">
        <f t="shared" si="19"/>
        <v>481.02589274999997</v>
      </c>
      <c r="N45" s="239">
        <f t="shared" si="19"/>
        <v>456.97459811249996</v>
      </c>
      <c r="O45" s="239">
        <f t="shared" si="20"/>
        <v>2738.84</v>
      </c>
      <c r="P45" s="239">
        <f t="shared" si="21"/>
        <v>2328.0140000000001</v>
      </c>
      <c r="Q45" s="330" t="str" cm="1">
        <f t="array" ref="Q45">IFERROR(_xlfn.IFS(O45&gt;P45,"CAMBIÓ"),"")</f>
        <v>CAMBIÓ</v>
      </c>
    </row>
    <row r="46" spans="1:17" ht="15.75" thickBot="1" x14ac:dyDescent="0.3">
      <c r="A46" s="330">
        <v>39</v>
      </c>
      <c r="B46" s="55">
        <v>16733</v>
      </c>
      <c r="C46" s="56" t="s">
        <v>1985</v>
      </c>
      <c r="D46" s="57" t="s">
        <v>3318</v>
      </c>
      <c r="E46" s="57">
        <v>1</v>
      </c>
      <c r="F46" s="57" t="s">
        <v>3339</v>
      </c>
      <c r="G46" s="57">
        <f t="shared" si="15"/>
        <v>3</v>
      </c>
      <c r="H46" s="57">
        <f t="shared" si="16"/>
        <v>-2</v>
      </c>
      <c r="I46" s="64">
        <v>26735.98</v>
      </c>
      <c r="J46" s="64">
        <f t="shared" si="17"/>
        <v>22725.582999999999</v>
      </c>
      <c r="K46" s="240">
        <f t="shared" si="18"/>
        <v>26361.676279999996</v>
      </c>
      <c r="L46" s="240">
        <f t="shared" si="19"/>
        <v>19771.257209999996</v>
      </c>
      <c r="M46" s="240">
        <f t="shared" si="19"/>
        <v>18782.694349499994</v>
      </c>
      <c r="N46" s="240">
        <f t="shared" si="19"/>
        <v>17843.559632024993</v>
      </c>
      <c r="O46" s="240">
        <f t="shared" si="20"/>
        <v>26735.98</v>
      </c>
      <c r="P46" s="240">
        <f t="shared" si="21"/>
        <v>22725.582999999999</v>
      </c>
      <c r="Q46" s="330" t="str" cm="1">
        <f t="array" ref="Q46">IFERROR(_xlfn.IFS(O46&gt;P46,"CAMBIÓ"),"")</f>
        <v>CAMBIÓ</v>
      </c>
    </row>
    <row r="47" spans="1:17" x14ac:dyDescent="0.25">
      <c r="A47" s="330">
        <v>40</v>
      </c>
      <c r="B47" s="49">
        <v>16938</v>
      </c>
      <c r="C47" s="50" t="s">
        <v>2121</v>
      </c>
      <c r="D47" s="51" t="s">
        <v>3312</v>
      </c>
      <c r="E47" s="51">
        <v>15</v>
      </c>
      <c r="F47" s="51" t="s">
        <v>3340</v>
      </c>
      <c r="G47" s="51">
        <f t="shared" si="15"/>
        <v>65</v>
      </c>
      <c r="H47" s="51">
        <f t="shared" si="16"/>
        <v>-66</v>
      </c>
      <c r="I47" s="54">
        <v>135.33000000000001</v>
      </c>
      <c r="J47" s="54">
        <f t="shared" si="17"/>
        <v>115.0305</v>
      </c>
      <c r="K47" s="239">
        <f t="shared" si="18"/>
        <v>133.43537999999998</v>
      </c>
      <c r="L47" s="239">
        <f t="shared" si="19"/>
        <v>100.07653499999998</v>
      </c>
      <c r="M47" s="239">
        <f t="shared" si="19"/>
        <v>95.072708249999977</v>
      </c>
      <c r="N47" s="239">
        <f t="shared" si="19"/>
        <v>90.319072837499974</v>
      </c>
      <c r="O47" s="239">
        <f t="shared" si="20"/>
        <v>2029.9500000000003</v>
      </c>
      <c r="P47" s="239">
        <f t="shared" si="21"/>
        <v>1725.4575</v>
      </c>
      <c r="Q47" s="330" t="str" cm="1">
        <f t="array" ref="Q47">IFERROR(_xlfn.IFS(O47&gt;P47,"CAMBIÓ"),"")</f>
        <v>CAMBIÓ</v>
      </c>
    </row>
    <row r="48" spans="1:17" x14ac:dyDescent="0.25">
      <c r="A48" s="330">
        <v>41</v>
      </c>
      <c r="B48" s="49">
        <v>16314</v>
      </c>
      <c r="C48" s="50" t="s">
        <v>1841</v>
      </c>
      <c r="D48" s="51" t="s">
        <v>3324</v>
      </c>
      <c r="E48" s="51">
        <v>4</v>
      </c>
      <c r="F48" s="51" t="s">
        <v>3341</v>
      </c>
      <c r="G48" s="51">
        <f t="shared" si="15"/>
        <v>78</v>
      </c>
      <c r="H48" s="51">
        <f t="shared" si="16"/>
        <v>17</v>
      </c>
      <c r="I48" s="54">
        <v>727.03</v>
      </c>
      <c r="J48" s="54">
        <f t="shared" si="17"/>
        <v>617.97550000000001</v>
      </c>
      <c r="K48" s="239">
        <f t="shared" si="18"/>
        <v>716.85158000000001</v>
      </c>
      <c r="L48" s="239">
        <f t="shared" si="19"/>
        <v>537.63868500000001</v>
      </c>
      <c r="M48" s="239">
        <f t="shared" si="19"/>
        <v>510.75675074999998</v>
      </c>
      <c r="N48" s="239">
        <f t="shared" si="19"/>
        <v>485.21891321249996</v>
      </c>
      <c r="O48" s="239">
        <f t="shared" si="20"/>
        <v>2908.12</v>
      </c>
      <c r="P48" s="239">
        <f t="shared" si="21"/>
        <v>2471.902</v>
      </c>
      <c r="Q48" s="330" t="str" cm="1">
        <f t="array" ref="Q48">IFERROR(_xlfn.IFS(O48&gt;P48,"CAMBIÓ"),"")</f>
        <v>CAMBIÓ</v>
      </c>
    </row>
    <row r="49" spans="1:17" ht="15.75" thickBot="1" x14ac:dyDescent="0.3">
      <c r="A49" s="330">
        <v>42</v>
      </c>
      <c r="B49" s="55">
        <v>16734</v>
      </c>
      <c r="C49" s="56" t="s">
        <v>1987</v>
      </c>
      <c r="D49" s="57" t="s">
        <v>3318</v>
      </c>
      <c r="E49" s="57">
        <v>1</v>
      </c>
      <c r="F49" s="57" t="s">
        <v>3342</v>
      </c>
      <c r="G49" s="57" t="str">
        <f t="shared" si="15"/>
        <v>SIN INFO</v>
      </c>
      <c r="H49" s="57" t="str">
        <f t="shared" si="16"/>
        <v>SIN INFO</v>
      </c>
      <c r="I49" s="64">
        <v>28464.28</v>
      </c>
      <c r="J49" s="64">
        <f t="shared" si="17"/>
        <v>24194.637999999999</v>
      </c>
      <c r="K49" s="240">
        <f t="shared" si="18"/>
        <v>28065.780079999997</v>
      </c>
      <c r="L49" s="240">
        <f t="shared" si="19"/>
        <v>21049.335059999998</v>
      </c>
      <c r="M49" s="240">
        <f t="shared" si="19"/>
        <v>19996.868306999997</v>
      </c>
      <c r="N49" s="240">
        <f t="shared" si="19"/>
        <v>18997.024891649995</v>
      </c>
      <c r="O49" s="240">
        <f t="shared" si="20"/>
        <v>28464.28</v>
      </c>
      <c r="P49" s="240">
        <f t="shared" si="21"/>
        <v>24194.637999999999</v>
      </c>
      <c r="Q49" s="330" t="str" cm="1">
        <f t="array" ref="Q49">IFERROR(_xlfn.IFS(O49&gt;P49,"CAMBIÓ"),"")</f>
        <v>CAMBIÓ</v>
      </c>
    </row>
    <row r="50" spans="1:17" x14ac:dyDescent="0.25">
      <c r="A50" s="330">
        <v>43</v>
      </c>
      <c r="B50" s="49">
        <v>16932</v>
      </c>
      <c r="C50" s="50" t="s">
        <v>2109</v>
      </c>
      <c r="D50" s="51" t="s">
        <v>3312</v>
      </c>
      <c r="E50" s="51">
        <v>15</v>
      </c>
      <c r="F50" s="51" t="s">
        <v>3343</v>
      </c>
      <c r="G50" s="51">
        <f t="shared" si="15"/>
        <v>24</v>
      </c>
      <c r="H50" s="51">
        <f t="shared" si="16"/>
        <v>-69</v>
      </c>
      <c r="I50" s="54">
        <v>197.69</v>
      </c>
      <c r="J50" s="54">
        <f t="shared" si="17"/>
        <v>168.03649999999999</v>
      </c>
      <c r="K50" s="239">
        <f t="shared" si="18"/>
        <v>194.92233999999996</v>
      </c>
      <c r="L50" s="239">
        <f t="shared" si="19"/>
        <v>146.19175499999997</v>
      </c>
      <c r="M50" s="239">
        <f t="shared" si="19"/>
        <v>138.88216724999998</v>
      </c>
      <c r="N50" s="239">
        <f t="shared" si="19"/>
        <v>131.93805888749998</v>
      </c>
      <c r="O50" s="239">
        <f t="shared" si="20"/>
        <v>2965.35</v>
      </c>
      <c r="P50" s="239">
        <f t="shared" si="21"/>
        <v>2520.5474999999997</v>
      </c>
      <c r="Q50" s="330" t="str" cm="1">
        <f t="array" ref="Q50">IFERROR(_xlfn.IFS(O50&gt;P50,"CAMBIÓ"),"")</f>
        <v>CAMBIÓ</v>
      </c>
    </row>
    <row r="51" spans="1:17" ht="15.75" thickBot="1" x14ac:dyDescent="0.3">
      <c r="A51" s="330">
        <v>44</v>
      </c>
      <c r="B51" s="55">
        <v>16735</v>
      </c>
      <c r="C51" s="56" t="s">
        <v>1989</v>
      </c>
      <c r="D51" s="57" t="s">
        <v>3318</v>
      </c>
      <c r="E51" s="57">
        <v>1</v>
      </c>
      <c r="F51" s="57" t="s">
        <v>3344</v>
      </c>
      <c r="G51" s="57" t="str">
        <f t="shared" si="15"/>
        <v>SIN INFO</v>
      </c>
      <c r="H51" s="57" t="str">
        <f t="shared" si="16"/>
        <v>SIN INFO</v>
      </c>
      <c r="I51" s="64">
        <v>42257.25</v>
      </c>
      <c r="J51" s="64">
        <f t="shared" si="17"/>
        <v>35918.662499999999</v>
      </c>
      <c r="K51" s="240">
        <f t="shared" si="18"/>
        <v>41665.648499999996</v>
      </c>
      <c r="L51" s="240">
        <f t="shared" si="19"/>
        <v>31249.236374999997</v>
      </c>
      <c r="M51" s="240">
        <f t="shared" si="19"/>
        <v>29686.774556249995</v>
      </c>
      <c r="N51" s="240">
        <f t="shared" si="19"/>
        <v>28202.435828437494</v>
      </c>
      <c r="O51" s="240">
        <f t="shared" si="20"/>
        <v>42257.25</v>
      </c>
      <c r="P51" s="240">
        <f t="shared" si="21"/>
        <v>35918.662499999999</v>
      </c>
      <c r="Q51" s="330" t="str" cm="1">
        <f t="array" ref="Q51">IFERROR(_xlfn.IFS(O51&gt;P51,"CAMBIÓ"),"")</f>
        <v>CAMBIÓ</v>
      </c>
    </row>
    <row r="52" spans="1:17" x14ac:dyDescent="0.25">
      <c r="A52" s="330">
        <v>45</v>
      </c>
      <c r="B52" s="49">
        <v>16933</v>
      </c>
      <c r="C52" s="50" t="s">
        <v>2111</v>
      </c>
      <c r="D52" s="51" t="s">
        <v>3312</v>
      </c>
      <c r="E52" s="51">
        <v>15</v>
      </c>
      <c r="F52" s="51" t="s">
        <v>3345</v>
      </c>
      <c r="G52" s="51">
        <f t="shared" si="15"/>
        <v>28</v>
      </c>
      <c r="H52" s="51">
        <f t="shared" si="16"/>
        <v>-7</v>
      </c>
      <c r="I52" s="54">
        <v>197.24</v>
      </c>
      <c r="J52" s="54">
        <f t="shared" si="17"/>
        <v>167.654</v>
      </c>
      <c r="K52" s="239">
        <f t="shared" si="18"/>
        <v>194.47863999999998</v>
      </c>
      <c r="L52" s="239">
        <f t="shared" si="19"/>
        <v>145.85897999999997</v>
      </c>
      <c r="M52" s="239">
        <f t="shared" si="19"/>
        <v>138.56603099999998</v>
      </c>
      <c r="N52" s="239">
        <f t="shared" si="19"/>
        <v>131.63772944999997</v>
      </c>
      <c r="O52" s="239">
        <f t="shared" si="20"/>
        <v>2958.6000000000004</v>
      </c>
      <c r="P52" s="239">
        <f t="shared" si="21"/>
        <v>2514.81</v>
      </c>
      <c r="Q52" s="330" t="str" cm="1">
        <f t="array" ref="Q52">IFERROR(_xlfn.IFS(O52&gt;P52,"CAMBIÓ"),"")</f>
        <v>CAMBIÓ</v>
      </c>
    </row>
    <row r="53" spans="1:17" ht="15.75" thickBot="1" x14ac:dyDescent="0.3">
      <c r="A53" s="330">
        <v>46</v>
      </c>
      <c r="B53" s="55">
        <v>16738</v>
      </c>
      <c r="C53" s="56" t="s">
        <v>1995</v>
      </c>
      <c r="D53" s="57" t="s">
        <v>3318</v>
      </c>
      <c r="E53" s="57">
        <v>1</v>
      </c>
      <c r="F53" s="57" t="s">
        <v>3346</v>
      </c>
      <c r="G53" s="57" t="str">
        <f t="shared" si="15"/>
        <v>SIN INFO</v>
      </c>
      <c r="H53" s="57" t="str">
        <f t="shared" si="16"/>
        <v>SIN INFO</v>
      </c>
      <c r="I53" s="64">
        <v>42922.86</v>
      </c>
      <c r="J53" s="64">
        <f t="shared" si="17"/>
        <v>36484.430999999997</v>
      </c>
      <c r="K53" s="240">
        <f t="shared" si="18"/>
        <v>42321.939959999996</v>
      </c>
      <c r="L53" s="240">
        <f t="shared" si="19"/>
        <v>31741.454969999999</v>
      </c>
      <c r="M53" s="240">
        <f t="shared" si="19"/>
        <v>30154.382221499996</v>
      </c>
      <c r="N53" s="240">
        <f t="shared" si="19"/>
        <v>28646.663110424994</v>
      </c>
      <c r="O53" s="240">
        <f t="shared" si="20"/>
        <v>42922.86</v>
      </c>
      <c r="P53" s="240">
        <f t="shared" si="21"/>
        <v>36484.430999999997</v>
      </c>
      <c r="Q53" s="330" t="str" cm="1">
        <f t="array" ref="Q53">IFERROR(_xlfn.IFS(O53&gt;P53,"CAMBIÓ"),"")</f>
        <v>CAMBIÓ</v>
      </c>
    </row>
    <row r="54" spans="1:17" x14ac:dyDescent="0.25">
      <c r="A54" s="330">
        <v>47</v>
      </c>
      <c r="B54" s="49">
        <v>16934</v>
      </c>
      <c r="C54" s="50" t="s">
        <v>2113</v>
      </c>
      <c r="D54" s="51" t="s">
        <v>3312</v>
      </c>
      <c r="E54" s="51">
        <v>15</v>
      </c>
      <c r="F54" s="51" t="s">
        <v>3347</v>
      </c>
      <c r="G54" s="51">
        <f t="shared" si="15"/>
        <v>66</v>
      </c>
      <c r="H54" s="51">
        <f t="shared" si="16"/>
        <v>-6</v>
      </c>
      <c r="I54" s="54">
        <v>197.34</v>
      </c>
      <c r="J54" s="54">
        <f t="shared" si="17"/>
        <v>197.34</v>
      </c>
      <c r="K54" s="239">
        <f t="shared" si="18"/>
        <v>228.9144</v>
      </c>
      <c r="L54" s="239">
        <f t="shared" si="19"/>
        <v>171.6858</v>
      </c>
      <c r="M54" s="239">
        <f t="shared" si="19"/>
        <v>163.10150999999999</v>
      </c>
      <c r="N54" s="239">
        <f t="shared" si="19"/>
        <v>154.94643449999998</v>
      </c>
      <c r="O54" s="239">
        <f t="shared" si="20"/>
        <v>2960.1</v>
      </c>
      <c r="P54" s="239">
        <f t="shared" si="21"/>
        <v>2960.1</v>
      </c>
      <c r="Q54" s="330" t="str" cm="1">
        <f t="array" ref="Q54">IFERROR(_xlfn.IFS(O54&gt;P54,"CAMBIÓ"),"")</f>
        <v/>
      </c>
    </row>
    <row r="55" spans="1:17" ht="15.75" thickBot="1" x14ac:dyDescent="0.3">
      <c r="A55" s="330">
        <v>48</v>
      </c>
      <c r="B55" s="55">
        <v>16736</v>
      </c>
      <c r="C55" s="56" t="s">
        <v>1991</v>
      </c>
      <c r="D55" s="57" t="s">
        <v>3318</v>
      </c>
      <c r="E55" s="57">
        <v>1</v>
      </c>
      <c r="F55" s="57" t="s">
        <v>3348</v>
      </c>
      <c r="G55" s="57" t="str">
        <f t="shared" si="15"/>
        <v>SIN INFO</v>
      </c>
      <c r="H55" s="57" t="str">
        <f t="shared" si="16"/>
        <v>SIN INFO</v>
      </c>
      <c r="I55" s="64">
        <v>41876.050000000003</v>
      </c>
      <c r="J55" s="64">
        <f t="shared" si="17"/>
        <v>41876.050000000003</v>
      </c>
      <c r="K55" s="240">
        <f t="shared" si="18"/>
        <v>48576.218000000001</v>
      </c>
      <c r="L55" s="240">
        <f t="shared" si="19"/>
        <v>36432.163500000002</v>
      </c>
      <c r="M55" s="240">
        <f t="shared" si="19"/>
        <v>34610.555325000001</v>
      </c>
      <c r="N55" s="240">
        <f t="shared" si="19"/>
        <v>32880.02755875</v>
      </c>
      <c r="O55" s="240">
        <f t="shared" si="20"/>
        <v>41876.050000000003</v>
      </c>
      <c r="P55" s="240">
        <f t="shared" si="21"/>
        <v>41876.050000000003</v>
      </c>
      <c r="Q55" s="330" t="str" cm="1">
        <f t="array" ref="Q55">IFERROR(_xlfn.IFS(O55&gt;P55,"CAMBIÓ"),"")</f>
        <v/>
      </c>
    </row>
    <row r="56" spans="1:17" x14ac:dyDescent="0.25">
      <c r="A56" s="330">
        <v>49</v>
      </c>
      <c r="B56" s="267" t="s">
        <v>3331</v>
      </c>
      <c r="C56" s="268"/>
      <c r="D56" s="268"/>
      <c r="E56" s="268"/>
      <c r="F56" s="268"/>
      <c r="G56" s="85"/>
      <c r="H56" s="85"/>
      <c r="I56" s="281"/>
      <c r="J56" s="281"/>
      <c r="K56" s="282"/>
      <c r="L56" s="282"/>
      <c r="M56" s="282"/>
      <c r="N56" s="282"/>
      <c r="O56" s="282"/>
      <c r="P56" s="282"/>
      <c r="Q56" s="330" t="str" cm="1">
        <f t="array" ref="Q56">IFERROR(_xlfn.IFS(O56&gt;P56,"CAMBIÓ"),"")</f>
        <v/>
      </c>
    </row>
    <row r="57" spans="1:17" x14ac:dyDescent="0.25">
      <c r="A57" s="330">
        <v>50</v>
      </c>
      <c r="B57" s="71">
        <v>16931</v>
      </c>
      <c r="C57" s="72" t="s">
        <v>2107</v>
      </c>
      <c r="D57" s="73" t="s">
        <v>3312</v>
      </c>
      <c r="E57" s="73">
        <v>15</v>
      </c>
      <c r="F57" s="73" t="s">
        <v>3349</v>
      </c>
      <c r="G57" s="73">
        <f t="shared" ref="G57:G64" si="22">IFERROR(VLOOKUP(C57,BASEINV01,3,FALSE),"SIN INFO")</f>
        <v>38</v>
      </c>
      <c r="H57" s="73">
        <f t="shared" ref="H57:H64" si="23">IFERROR(VLOOKUP(B57,BASEINV01,3,FALSE),"SIN INFO")</f>
        <v>-3</v>
      </c>
      <c r="I57" s="58">
        <v>197.16</v>
      </c>
      <c r="J57" s="58">
        <f t="shared" ref="J57:J64" si="24">IFERROR(VLOOKUP(C57,BASEDESCT02,4,FALSE),I57)</f>
        <v>167.58599999999998</v>
      </c>
      <c r="K57" s="242">
        <f t="shared" ref="K57:K64" si="25">J57*1.16</f>
        <v>194.39975999999996</v>
      </c>
      <c r="L57" s="242">
        <f t="shared" ref="L57:N64" si="26">K57*(1-L$7)</f>
        <v>145.79981999999995</v>
      </c>
      <c r="M57" s="242">
        <f t="shared" si="26"/>
        <v>138.50982899999994</v>
      </c>
      <c r="N57" s="242">
        <f t="shared" si="26"/>
        <v>131.58433754999993</v>
      </c>
      <c r="O57" s="242">
        <f t="shared" ref="O57:P64" si="27">I57*$E57</f>
        <v>2957.4</v>
      </c>
      <c r="P57" s="242">
        <f t="shared" si="27"/>
        <v>2513.79</v>
      </c>
      <c r="Q57" s="330" t="str" cm="1">
        <f t="array" ref="Q57">IFERROR(_xlfn.IFS(O57&gt;P57,"CAMBIÓ"),"")</f>
        <v>CAMBIÓ</v>
      </c>
    </row>
    <row r="58" spans="1:17" ht="15.75" thickBot="1" x14ac:dyDescent="0.3">
      <c r="A58" s="330">
        <v>51</v>
      </c>
      <c r="B58" s="66">
        <v>16737</v>
      </c>
      <c r="C58" s="67" t="s">
        <v>1993</v>
      </c>
      <c r="D58" s="68" t="s">
        <v>3318</v>
      </c>
      <c r="E58" s="68">
        <v>1</v>
      </c>
      <c r="F58" s="68" t="s">
        <v>3585</v>
      </c>
      <c r="G58" s="68" t="str">
        <f t="shared" si="22"/>
        <v>SIN INFO</v>
      </c>
      <c r="H58" s="68" t="str">
        <f t="shared" si="23"/>
        <v>SIN INFO</v>
      </c>
      <c r="I58" s="69">
        <v>43177.05</v>
      </c>
      <c r="J58" s="69">
        <f t="shared" si="24"/>
        <v>36700.4925</v>
      </c>
      <c r="K58" s="241">
        <f t="shared" si="25"/>
        <v>42572.571299999996</v>
      </c>
      <c r="L58" s="241">
        <f t="shared" si="26"/>
        <v>31929.428474999997</v>
      </c>
      <c r="M58" s="241">
        <f t="shared" si="26"/>
        <v>30332.957051249996</v>
      </c>
      <c r="N58" s="241">
        <f t="shared" si="26"/>
        <v>28816.309198687493</v>
      </c>
      <c r="O58" s="241">
        <f t="shared" si="27"/>
        <v>43177.05</v>
      </c>
      <c r="P58" s="241">
        <f t="shared" si="27"/>
        <v>36700.4925</v>
      </c>
      <c r="Q58" s="330" t="str" cm="1">
        <f t="array" ref="Q58">IFERROR(_xlfn.IFS(O58&gt;P58,"CAMBIÓ"),"")</f>
        <v>CAMBIÓ</v>
      </c>
    </row>
    <row r="59" spans="1:17" x14ac:dyDescent="0.25">
      <c r="A59" s="330">
        <v>52</v>
      </c>
      <c r="B59" s="71">
        <v>16928</v>
      </c>
      <c r="C59" s="72" t="s">
        <v>2101</v>
      </c>
      <c r="D59" s="73" t="s">
        <v>3312</v>
      </c>
      <c r="E59" s="73">
        <v>15</v>
      </c>
      <c r="F59" s="73" t="s">
        <v>3350</v>
      </c>
      <c r="G59" s="73">
        <f t="shared" si="22"/>
        <v>2</v>
      </c>
      <c r="H59" s="73">
        <f t="shared" si="23"/>
        <v>-7</v>
      </c>
      <c r="I59" s="58">
        <v>188.4</v>
      </c>
      <c r="J59" s="58">
        <f t="shared" si="24"/>
        <v>160.14000000000001</v>
      </c>
      <c r="K59" s="242">
        <f t="shared" si="25"/>
        <v>185.76240000000001</v>
      </c>
      <c r="L59" s="242">
        <f t="shared" si="26"/>
        <v>139.3218</v>
      </c>
      <c r="M59" s="242">
        <f t="shared" si="26"/>
        <v>132.35570999999999</v>
      </c>
      <c r="N59" s="242">
        <f t="shared" si="26"/>
        <v>125.73792449999998</v>
      </c>
      <c r="O59" s="242">
        <f t="shared" si="27"/>
        <v>2826</v>
      </c>
      <c r="P59" s="242">
        <f t="shared" si="27"/>
        <v>2402.1000000000004</v>
      </c>
      <c r="Q59" s="330" t="str" cm="1">
        <f t="array" ref="Q59">IFERROR(_xlfn.IFS(O59&gt;P59,"CAMBIÓ"),"")</f>
        <v>CAMBIÓ</v>
      </c>
    </row>
    <row r="60" spans="1:17" x14ac:dyDescent="0.25">
      <c r="A60" s="330">
        <v>53</v>
      </c>
      <c r="B60" s="71">
        <v>16900</v>
      </c>
      <c r="C60" s="72" t="s">
        <v>2066</v>
      </c>
      <c r="D60" s="73" t="s">
        <v>3312</v>
      </c>
      <c r="E60" s="73">
        <v>15</v>
      </c>
      <c r="F60" s="73" t="s">
        <v>3351</v>
      </c>
      <c r="G60" s="73" t="str">
        <f t="shared" si="22"/>
        <v>SIN INFO</v>
      </c>
      <c r="H60" s="73">
        <f t="shared" si="23"/>
        <v>0</v>
      </c>
      <c r="I60" s="58">
        <v>204.97</v>
      </c>
      <c r="J60" s="58">
        <f t="shared" si="24"/>
        <v>204.97</v>
      </c>
      <c r="K60" s="242">
        <f t="shared" si="25"/>
        <v>237.76519999999999</v>
      </c>
      <c r="L60" s="242">
        <f t="shared" si="26"/>
        <v>178.32389999999998</v>
      </c>
      <c r="M60" s="242">
        <f t="shared" si="26"/>
        <v>169.40770499999996</v>
      </c>
      <c r="N60" s="242">
        <f t="shared" si="26"/>
        <v>160.93731974999997</v>
      </c>
      <c r="O60" s="242">
        <f t="shared" si="27"/>
        <v>3074.55</v>
      </c>
      <c r="P60" s="242">
        <f t="shared" si="27"/>
        <v>3074.55</v>
      </c>
      <c r="Q60" s="330" t="str" cm="1">
        <f t="array" ref="Q60">IFERROR(_xlfn.IFS(O60&gt;P60,"CAMBIÓ"),"")</f>
        <v/>
      </c>
    </row>
    <row r="61" spans="1:17" x14ac:dyDescent="0.25">
      <c r="A61" s="330">
        <v>54</v>
      </c>
      <c r="B61" s="71">
        <v>16605</v>
      </c>
      <c r="C61" s="72" t="s">
        <v>1917</v>
      </c>
      <c r="D61" s="73" t="s">
        <v>3314</v>
      </c>
      <c r="E61" s="73">
        <v>1</v>
      </c>
      <c r="F61" s="73" t="s">
        <v>3351</v>
      </c>
      <c r="G61" s="73" t="str">
        <f t="shared" si="22"/>
        <v>SIN INFO</v>
      </c>
      <c r="H61" s="73" t="str">
        <f t="shared" si="23"/>
        <v>SIN INFO</v>
      </c>
      <c r="I61" s="58">
        <v>4071.19</v>
      </c>
      <c r="J61" s="58">
        <f t="shared" si="24"/>
        <v>4071.19</v>
      </c>
      <c r="K61" s="242">
        <f t="shared" si="25"/>
        <v>4722.5803999999998</v>
      </c>
      <c r="L61" s="242">
        <f t="shared" si="26"/>
        <v>3541.9353000000001</v>
      </c>
      <c r="M61" s="242">
        <f t="shared" si="26"/>
        <v>3364.8385349999999</v>
      </c>
      <c r="N61" s="242">
        <f t="shared" si="26"/>
        <v>3196.5966082499999</v>
      </c>
      <c r="O61" s="242">
        <f t="shared" si="27"/>
        <v>4071.19</v>
      </c>
      <c r="P61" s="242">
        <f t="shared" si="27"/>
        <v>4071.19</v>
      </c>
      <c r="Q61" s="330" t="str" cm="1">
        <f t="array" ref="Q61">IFERROR(_xlfn.IFS(O61&gt;P61,"CAMBIÓ"),"")</f>
        <v/>
      </c>
    </row>
    <row r="62" spans="1:17" ht="15.75" thickBot="1" x14ac:dyDescent="0.3">
      <c r="A62" s="330">
        <v>55</v>
      </c>
      <c r="B62" s="66">
        <v>16740</v>
      </c>
      <c r="C62" s="67" t="s">
        <v>1999</v>
      </c>
      <c r="D62" s="68" t="s">
        <v>3318</v>
      </c>
      <c r="E62" s="68">
        <v>1</v>
      </c>
      <c r="F62" s="68" t="s">
        <v>3352</v>
      </c>
      <c r="G62" s="68" t="str">
        <f t="shared" si="22"/>
        <v>SIN INFO</v>
      </c>
      <c r="H62" s="68" t="str">
        <f t="shared" si="23"/>
        <v>SIN INFO</v>
      </c>
      <c r="I62" s="69">
        <v>40194.050000000003</v>
      </c>
      <c r="J62" s="69">
        <f t="shared" si="24"/>
        <v>34164.942500000005</v>
      </c>
      <c r="K62" s="241">
        <f t="shared" si="25"/>
        <v>39631.333300000006</v>
      </c>
      <c r="L62" s="241">
        <f t="shared" si="26"/>
        <v>29723.499975000006</v>
      </c>
      <c r="M62" s="241">
        <f t="shared" si="26"/>
        <v>28237.324976250005</v>
      </c>
      <c r="N62" s="241">
        <f t="shared" si="26"/>
        <v>26825.458727437504</v>
      </c>
      <c r="O62" s="241">
        <f t="shared" si="27"/>
        <v>40194.050000000003</v>
      </c>
      <c r="P62" s="241">
        <f t="shared" si="27"/>
        <v>34164.942500000005</v>
      </c>
      <c r="Q62" s="330" t="str" cm="1">
        <f t="array" ref="Q62">IFERROR(_xlfn.IFS(O62&gt;P62,"CAMBIÓ"),"")</f>
        <v>CAMBIÓ</v>
      </c>
    </row>
    <row r="63" spans="1:17" x14ac:dyDescent="0.25">
      <c r="A63" s="330">
        <v>56</v>
      </c>
      <c r="B63" s="285">
        <v>16902</v>
      </c>
      <c r="C63" s="286" t="s">
        <v>2070</v>
      </c>
      <c r="D63" s="79" t="s">
        <v>3312</v>
      </c>
      <c r="E63" s="79">
        <v>15</v>
      </c>
      <c r="F63" s="79" t="s">
        <v>3353</v>
      </c>
      <c r="G63" s="79" t="str">
        <f t="shared" si="22"/>
        <v>SIN INFO</v>
      </c>
      <c r="H63" s="79" t="str">
        <f t="shared" si="23"/>
        <v>SIN INFO</v>
      </c>
      <c r="I63" s="287">
        <v>202.21</v>
      </c>
      <c r="J63" s="287">
        <f t="shared" si="24"/>
        <v>202.21</v>
      </c>
      <c r="K63" s="287">
        <f t="shared" si="25"/>
        <v>234.56359999999998</v>
      </c>
      <c r="L63" s="287">
        <f t="shared" si="26"/>
        <v>175.92269999999999</v>
      </c>
      <c r="M63" s="287">
        <f t="shared" si="26"/>
        <v>167.12656499999997</v>
      </c>
      <c r="N63" s="287">
        <f t="shared" si="26"/>
        <v>158.77023674999995</v>
      </c>
      <c r="O63" s="287">
        <f t="shared" si="27"/>
        <v>3033.15</v>
      </c>
      <c r="P63" s="287">
        <f t="shared" si="27"/>
        <v>3033.15</v>
      </c>
      <c r="Q63" s="330" t="str" cm="1">
        <f t="array" ref="Q63">IFERROR(_xlfn.IFS(O63&gt;P63,"CAMBIÓ"),"")</f>
        <v/>
      </c>
    </row>
    <row r="64" spans="1:17" ht="15.75" thickBot="1" x14ac:dyDescent="0.3">
      <c r="A64" s="330">
        <v>57</v>
      </c>
      <c r="B64" s="288">
        <v>16741</v>
      </c>
      <c r="C64" s="289" t="s">
        <v>2001</v>
      </c>
      <c r="D64" s="290" t="s">
        <v>3318</v>
      </c>
      <c r="E64" s="290">
        <v>1</v>
      </c>
      <c r="F64" s="80" t="s">
        <v>3353</v>
      </c>
      <c r="G64" s="80" t="str">
        <f t="shared" si="22"/>
        <v>SIN INFO</v>
      </c>
      <c r="H64" s="80" t="str">
        <f t="shared" si="23"/>
        <v>SIN INFO</v>
      </c>
      <c r="I64" s="291">
        <v>39692.33</v>
      </c>
      <c r="J64" s="291">
        <f t="shared" si="24"/>
        <v>39692.33</v>
      </c>
      <c r="K64" s="291">
        <f t="shared" si="25"/>
        <v>46043.102800000001</v>
      </c>
      <c r="L64" s="291">
        <f t="shared" si="26"/>
        <v>34532.327100000002</v>
      </c>
      <c r="M64" s="291">
        <f t="shared" si="26"/>
        <v>32805.710745000004</v>
      </c>
      <c r="N64" s="291">
        <f t="shared" si="26"/>
        <v>31165.425207750002</v>
      </c>
      <c r="O64" s="291">
        <f t="shared" si="27"/>
        <v>39692.33</v>
      </c>
      <c r="P64" s="291">
        <f t="shared" si="27"/>
        <v>39692.33</v>
      </c>
      <c r="Q64" s="330" t="str" cm="1">
        <f t="array" ref="Q64">IFERROR(_xlfn.IFS(O64&gt;P64,"CAMBIÓ"),"")</f>
        <v/>
      </c>
    </row>
    <row r="65" spans="1:17" x14ac:dyDescent="0.25">
      <c r="A65" s="330">
        <v>58</v>
      </c>
      <c r="B65" s="142" t="s">
        <v>2211</v>
      </c>
      <c r="C65" s="120"/>
      <c r="D65" s="120"/>
      <c r="E65" s="120"/>
      <c r="F65" s="120"/>
      <c r="G65" s="226"/>
      <c r="H65" s="226"/>
      <c r="I65" s="292"/>
      <c r="J65" s="292"/>
      <c r="K65" s="293"/>
      <c r="L65" s="293"/>
      <c r="M65" s="293"/>
      <c r="N65" s="293"/>
      <c r="O65" s="293"/>
      <c r="P65" s="293"/>
      <c r="Q65" s="330" t="str" cm="1">
        <f t="array" ref="Q65">IFERROR(_xlfn.IFS(O65&gt;P65,"CAMBIÓ"),"")</f>
        <v/>
      </c>
    </row>
    <row r="66" spans="1:17" x14ac:dyDescent="0.25">
      <c r="A66" s="330">
        <v>59</v>
      </c>
      <c r="B66" s="78" t="s">
        <v>3330</v>
      </c>
      <c r="C66" s="341"/>
      <c r="D66" s="340"/>
      <c r="E66" s="340"/>
      <c r="F66" s="340"/>
      <c r="G66" s="84"/>
      <c r="H66" s="84"/>
      <c r="I66" s="294"/>
      <c r="J66" s="294"/>
      <c r="K66" s="295"/>
      <c r="L66" s="295"/>
      <c r="M66" s="295"/>
      <c r="N66" s="295"/>
      <c r="O66" s="295"/>
      <c r="P66" s="295"/>
      <c r="Q66" s="330" t="str" cm="1">
        <f t="array" ref="Q66">IFERROR(_xlfn.IFS(O66&gt;P66,"CAMBIÓ"),"")</f>
        <v/>
      </c>
    </row>
    <row r="67" spans="1:17" x14ac:dyDescent="0.25">
      <c r="A67" s="330">
        <v>60</v>
      </c>
      <c r="B67" s="47" t="s">
        <v>3331</v>
      </c>
      <c r="C67" s="48"/>
      <c r="D67" s="339"/>
      <c r="E67" s="339"/>
      <c r="F67" s="339"/>
      <c r="G67" s="85"/>
      <c r="H67" s="85"/>
      <c r="I67" s="280"/>
      <c r="J67" s="280"/>
      <c r="K67" s="296"/>
      <c r="L67" s="296"/>
      <c r="M67" s="296"/>
      <c r="N67" s="296"/>
      <c r="O67" s="296"/>
      <c r="P67" s="296"/>
      <c r="Q67" s="330" t="str" cm="1">
        <f t="array" ref="Q67">IFERROR(_xlfn.IFS(O67&gt;P67,"CAMBIÓ"),"")</f>
        <v/>
      </c>
    </row>
    <row r="68" spans="1:17" x14ac:dyDescent="0.25">
      <c r="A68" s="330">
        <v>61</v>
      </c>
      <c r="B68" s="49">
        <v>16929</v>
      </c>
      <c r="C68" s="50" t="s">
        <v>2103</v>
      </c>
      <c r="D68" s="51" t="s">
        <v>3312</v>
      </c>
      <c r="E68" s="51">
        <v>15</v>
      </c>
      <c r="F68" s="51" t="s">
        <v>3358</v>
      </c>
      <c r="G68" s="52">
        <f>IFERROR(VLOOKUP(C68,BASEINV01,3,FALSE),"SIN INFO")</f>
        <v>23</v>
      </c>
      <c r="H68" s="51">
        <f>IFERROR(VLOOKUP(B68,BASEINV01,3,FALSE),"SIN INFO")</f>
        <v>-17</v>
      </c>
      <c r="I68" s="121">
        <v>190.33</v>
      </c>
      <c r="J68" s="121">
        <f>IFERROR(VLOOKUP(C68,BASEDESCT02,4,FALSE),I68)</f>
        <v>161.78050000000002</v>
      </c>
      <c r="K68" s="243">
        <f>J68*1.16</f>
        <v>187.66538</v>
      </c>
      <c r="L68" s="243">
        <f t="shared" ref="L68:N71" si="28">K68*(1-L$7)</f>
        <v>140.74903499999999</v>
      </c>
      <c r="M68" s="243">
        <f t="shared" si="28"/>
        <v>133.71158324999999</v>
      </c>
      <c r="N68" s="243">
        <f t="shared" si="28"/>
        <v>127.02600408749998</v>
      </c>
      <c r="O68" s="243">
        <f t="shared" ref="O68:P71" si="29">I68*$E68</f>
        <v>2854.9500000000003</v>
      </c>
      <c r="P68" s="243">
        <f t="shared" si="29"/>
        <v>2426.7075000000004</v>
      </c>
      <c r="Q68" s="330" t="str" cm="1">
        <f t="array" ref="Q68">IFERROR(_xlfn.IFS(O68&gt;P68,"CAMBIÓ"),"")</f>
        <v>CAMBIÓ</v>
      </c>
    </row>
    <row r="69" spans="1:17" x14ac:dyDescent="0.25">
      <c r="A69" s="330">
        <v>62</v>
      </c>
      <c r="B69" s="49">
        <v>16320</v>
      </c>
      <c r="C69" s="50" t="s">
        <v>1853</v>
      </c>
      <c r="D69" s="51" t="s">
        <v>3324</v>
      </c>
      <c r="E69" s="51">
        <v>4</v>
      </c>
      <c r="F69" s="51" t="s">
        <v>3586</v>
      </c>
      <c r="G69" s="52">
        <f>IFERROR(VLOOKUP(C69,BASEINV01,3,FALSE),"SIN INFO")</f>
        <v>20</v>
      </c>
      <c r="H69" s="51" t="str">
        <f>IFERROR(VLOOKUP(B69,BASEINV01,3,FALSE),"SIN INFO")</f>
        <v>SIN INFO</v>
      </c>
      <c r="I69" s="121">
        <v>925.84</v>
      </c>
      <c r="J69" s="121">
        <f>IFERROR(VLOOKUP(C69,BASEDESCT02,4,FALSE),I69)</f>
        <v>786.96400000000006</v>
      </c>
      <c r="K69" s="243">
        <f>J69*1.16</f>
        <v>912.87824000000001</v>
      </c>
      <c r="L69" s="243">
        <f t="shared" si="28"/>
        <v>684.65868</v>
      </c>
      <c r="M69" s="243">
        <f t="shared" si="28"/>
        <v>650.425746</v>
      </c>
      <c r="N69" s="243">
        <f t="shared" si="28"/>
        <v>617.90445869999996</v>
      </c>
      <c r="O69" s="243">
        <f t="shared" si="29"/>
        <v>3703.36</v>
      </c>
      <c r="P69" s="243">
        <f t="shared" si="29"/>
        <v>3147.8560000000002</v>
      </c>
      <c r="Q69" s="330" t="str" cm="1">
        <f t="array" ref="Q69">IFERROR(_xlfn.IFS(O69&gt;P69,"CAMBIÓ"),"")</f>
        <v>CAMBIÓ</v>
      </c>
    </row>
    <row r="70" spans="1:17" ht="15.75" thickBot="1" x14ac:dyDescent="0.3">
      <c r="A70" s="330">
        <v>63</v>
      </c>
      <c r="B70" s="55">
        <v>16739</v>
      </c>
      <c r="C70" s="56" t="s">
        <v>1997</v>
      </c>
      <c r="D70" s="57" t="s">
        <v>3318</v>
      </c>
      <c r="E70" s="57">
        <v>1</v>
      </c>
      <c r="F70" s="57" t="s">
        <v>3359</v>
      </c>
      <c r="G70" s="57" t="str">
        <f>IFERROR(VLOOKUP(C70,BASEINV01,3,FALSE),"SIN INFO")</f>
        <v>SIN INFO</v>
      </c>
      <c r="H70" s="57" t="str">
        <f>IFERROR(VLOOKUP(B70,BASEINV01,3,FALSE),"SIN INFO")</f>
        <v>SIN INFO</v>
      </c>
      <c r="I70" s="122">
        <v>39912.35</v>
      </c>
      <c r="J70" s="122">
        <f>IFERROR(VLOOKUP(C70,BASEDESCT02,4,FALSE),I70)</f>
        <v>33925.497499999998</v>
      </c>
      <c r="K70" s="244">
        <f>J70*1.16</f>
        <v>39353.577099999995</v>
      </c>
      <c r="L70" s="244">
        <f t="shared" si="28"/>
        <v>29515.182824999996</v>
      </c>
      <c r="M70" s="244">
        <f t="shared" si="28"/>
        <v>28039.423683749996</v>
      </c>
      <c r="N70" s="244">
        <f t="shared" si="28"/>
        <v>26637.452499562496</v>
      </c>
      <c r="O70" s="244">
        <f t="shared" si="29"/>
        <v>39912.35</v>
      </c>
      <c r="P70" s="244">
        <f t="shared" si="29"/>
        <v>33925.497499999998</v>
      </c>
      <c r="Q70" s="330" t="str" cm="1">
        <f t="array" ref="Q70">IFERROR(_xlfn.IFS(O70&gt;P70,"CAMBIÓ"),"")</f>
        <v>CAMBIÓ</v>
      </c>
    </row>
    <row r="71" spans="1:17" x14ac:dyDescent="0.25">
      <c r="A71" s="330">
        <v>64</v>
      </c>
      <c r="B71" s="49">
        <v>16930</v>
      </c>
      <c r="C71" s="50" t="s">
        <v>2105</v>
      </c>
      <c r="D71" s="51" t="s">
        <v>3312</v>
      </c>
      <c r="E71" s="51">
        <v>15</v>
      </c>
      <c r="F71" s="51" t="s">
        <v>3360</v>
      </c>
      <c r="G71" s="51">
        <f>IFERROR(VLOOKUP(C71,BASEINV01,3,FALSE),"SIN INFO")</f>
        <v>40</v>
      </c>
      <c r="H71" s="51">
        <f>IFERROR(VLOOKUP(B71,BASEINV01,3,FALSE),"SIN INFO")</f>
        <v>-10</v>
      </c>
      <c r="I71" s="121">
        <v>187.47</v>
      </c>
      <c r="J71" s="121">
        <f>IFERROR(VLOOKUP(C71,BASEDESCT02,4,FALSE),I71)</f>
        <v>187.47</v>
      </c>
      <c r="K71" s="243">
        <f>J71*1.16</f>
        <v>217.46519999999998</v>
      </c>
      <c r="L71" s="243">
        <f t="shared" si="28"/>
        <v>163.09889999999999</v>
      </c>
      <c r="M71" s="243">
        <f t="shared" si="28"/>
        <v>154.94395499999999</v>
      </c>
      <c r="N71" s="243">
        <f t="shared" si="28"/>
        <v>147.19675724999999</v>
      </c>
      <c r="O71" s="243">
        <f t="shared" si="29"/>
        <v>2812.05</v>
      </c>
      <c r="P71" s="243">
        <f t="shared" si="29"/>
        <v>2812.05</v>
      </c>
      <c r="Q71" s="330" t="str" cm="1">
        <f t="array" ref="Q71">IFERROR(_xlfn.IFS(O71&gt;P71,"CAMBIÓ"),"")</f>
        <v/>
      </c>
    </row>
    <row r="72" spans="1:17" x14ac:dyDescent="0.25">
      <c r="A72" s="330">
        <v>65</v>
      </c>
      <c r="B72" s="47" t="s">
        <v>3361</v>
      </c>
      <c r="C72" s="48"/>
      <c r="D72" s="48"/>
      <c r="E72" s="48"/>
      <c r="F72" s="48"/>
      <c r="G72" s="85"/>
      <c r="H72" s="85"/>
      <c r="I72" s="281"/>
      <c r="J72" s="281"/>
      <c r="K72" s="282"/>
      <c r="L72" s="282"/>
      <c r="M72" s="282"/>
      <c r="N72" s="282"/>
      <c r="O72" s="282"/>
      <c r="P72" s="282"/>
      <c r="Q72" s="330" t="str" cm="1">
        <f t="array" ref="Q72">IFERROR(_xlfn.IFS(O72&gt;P72,"CAMBIÓ"),"")</f>
        <v/>
      </c>
    </row>
    <row r="73" spans="1:17" x14ac:dyDescent="0.25">
      <c r="A73" s="330">
        <v>66</v>
      </c>
      <c r="B73" s="49">
        <v>16412</v>
      </c>
      <c r="C73" s="50" t="s">
        <v>1879</v>
      </c>
      <c r="D73" s="51" t="s">
        <v>3362</v>
      </c>
      <c r="E73" s="51">
        <v>6</v>
      </c>
      <c r="F73" s="51" t="s">
        <v>3363</v>
      </c>
      <c r="G73" s="51">
        <f>IFERROR(VLOOKUP(C73,BASEINV01,3,FALSE),"SIN INFO")</f>
        <v>403</v>
      </c>
      <c r="H73" s="51">
        <f>IFERROR(VLOOKUP(B73,BASEINV01,3,FALSE),"SIN INFO")</f>
        <v>-328</v>
      </c>
      <c r="I73" s="121">
        <v>34.07</v>
      </c>
      <c r="J73" s="121">
        <f>IFERROR(VLOOKUP(C73,BASEDESCT02,4,FALSE),I73)</f>
        <v>34.07</v>
      </c>
      <c r="K73" s="243">
        <f>J73*1.16</f>
        <v>39.5212</v>
      </c>
      <c r="L73" s="243">
        <f t="shared" ref="L73:N74" si="30">K73*(1-L$7)</f>
        <v>29.640900000000002</v>
      </c>
      <c r="M73" s="243">
        <f t="shared" si="30"/>
        <v>28.158854999999999</v>
      </c>
      <c r="N73" s="243">
        <f t="shared" si="30"/>
        <v>26.750912249999999</v>
      </c>
      <c r="O73" s="243">
        <f>I73*$E73</f>
        <v>204.42000000000002</v>
      </c>
      <c r="P73" s="243">
        <f>J73*$E73</f>
        <v>204.42000000000002</v>
      </c>
      <c r="Q73" s="330" t="str" cm="1">
        <f t="array" ref="Q73">IFERROR(_xlfn.IFS(O73&gt;P73,"CAMBIÓ"),"")</f>
        <v/>
      </c>
    </row>
    <row r="74" spans="1:17" x14ac:dyDescent="0.25">
      <c r="A74" s="330">
        <v>67</v>
      </c>
      <c r="B74" s="49">
        <v>16939</v>
      </c>
      <c r="C74" s="50" t="s">
        <v>2123</v>
      </c>
      <c r="D74" s="51" t="s">
        <v>3312</v>
      </c>
      <c r="E74" s="51">
        <v>15</v>
      </c>
      <c r="F74" s="51" t="s">
        <v>3363</v>
      </c>
      <c r="G74" s="51">
        <f>IFERROR(VLOOKUP(C74,BASEINV01,3,FALSE),"SIN INFO")</f>
        <v>99</v>
      </c>
      <c r="H74" s="51">
        <f>IFERROR(VLOOKUP(B74,BASEINV01,3,FALSE),"SIN INFO")</f>
        <v>-65</v>
      </c>
      <c r="I74" s="121">
        <v>113.39</v>
      </c>
      <c r="J74" s="121">
        <f>IFERROR(VLOOKUP(C74,BASEDESCT02,4,FALSE),I74)</f>
        <v>113.39</v>
      </c>
      <c r="K74" s="243">
        <f>J74*1.16</f>
        <v>131.5324</v>
      </c>
      <c r="L74" s="243">
        <f t="shared" si="30"/>
        <v>98.649299999999997</v>
      </c>
      <c r="M74" s="243">
        <f t="shared" si="30"/>
        <v>93.716834999999989</v>
      </c>
      <c r="N74" s="243">
        <f t="shared" si="30"/>
        <v>89.03099324999998</v>
      </c>
      <c r="O74" s="243">
        <f>I74*$E74</f>
        <v>1700.85</v>
      </c>
      <c r="P74" s="243">
        <f>J74*$E74</f>
        <v>1700.85</v>
      </c>
      <c r="Q74" s="330" t="str" cm="1">
        <f t="array" ref="Q74">IFERROR(_xlfn.IFS(O74&gt;P74,"CAMBIÓ"),"")</f>
        <v/>
      </c>
    </row>
    <row r="75" spans="1:17" x14ac:dyDescent="0.25">
      <c r="A75" s="330">
        <v>68</v>
      </c>
      <c r="B75" s="47" t="s">
        <v>3364</v>
      </c>
      <c r="C75" s="48"/>
      <c r="D75" s="48"/>
      <c r="E75" s="48"/>
      <c r="F75" s="48"/>
      <c r="G75" s="85"/>
      <c r="H75" s="85"/>
      <c r="I75" s="281"/>
      <c r="J75" s="281"/>
      <c r="K75" s="282"/>
      <c r="L75" s="282"/>
      <c r="M75" s="282"/>
      <c r="N75" s="282"/>
      <c r="O75" s="282"/>
      <c r="P75" s="282"/>
      <c r="Q75" s="330" t="str" cm="1">
        <f t="array" ref="Q75">IFERROR(_xlfn.IFS(O75&gt;P75,"CAMBIÓ"),"")</f>
        <v/>
      </c>
    </row>
    <row r="76" spans="1:17" ht="15.75" thickBot="1" x14ac:dyDescent="0.3">
      <c r="A76" s="330">
        <v>69</v>
      </c>
      <c r="B76" s="55">
        <v>16940</v>
      </c>
      <c r="C76" s="56" t="s">
        <v>2125</v>
      </c>
      <c r="D76" s="57" t="s">
        <v>3312</v>
      </c>
      <c r="E76" s="57">
        <v>15</v>
      </c>
      <c r="F76" s="57" t="s">
        <v>3365</v>
      </c>
      <c r="G76" s="57">
        <f t="shared" ref="G76:G82" si="31">IFERROR(VLOOKUP(C76,BASEINV01,3,FALSE),"SIN INFO")</f>
        <v>16</v>
      </c>
      <c r="H76" s="57">
        <f t="shared" ref="H76:H82" si="32">IFERROR(VLOOKUP(B76,BASEINV01,3,FALSE),"SIN INFO")</f>
        <v>-2</v>
      </c>
      <c r="I76" s="122">
        <v>113</v>
      </c>
      <c r="J76" s="122">
        <f t="shared" ref="J76:J82" si="33">IFERROR(VLOOKUP(C76,BASEDESCT02,4,FALSE),I76)</f>
        <v>96.05</v>
      </c>
      <c r="K76" s="244">
        <f t="shared" ref="K76:K82" si="34">J76*1.16</f>
        <v>111.41799999999999</v>
      </c>
      <c r="L76" s="244">
        <f t="shared" ref="L76:N82" si="35">K76*(1-L$7)</f>
        <v>83.563499999999991</v>
      </c>
      <c r="M76" s="244">
        <f t="shared" si="35"/>
        <v>79.38532499999998</v>
      </c>
      <c r="N76" s="244">
        <f t="shared" si="35"/>
        <v>75.416058749999976</v>
      </c>
      <c r="O76" s="244">
        <f t="shared" ref="O76:P82" si="36">I76*$E76</f>
        <v>1695</v>
      </c>
      <c r="P76" s="244">
        <f t="shared" si="36"/>
        <v>1440.75</v>
      </c>
      <c r="Q76" s="330" t="str" cm="1">
        <f t="array" ref="Q76">IFERROR(_xlfn.IFS(O76&gt;P76,"CAMBIÓ"),"")</f>
        <v>CAMBIÓ</v>
      </c>
    </row>
    <row r="77" spans="1:17" ht="15.75" thickBot="1" x14ac:dyDescent="0.3">
      <c r="A77" s="330">
        <v>70</v>
      </c>
      <c r="B77" s="55">
        <v>16941</v>
      </c>
      <c r="C77" s="56" t="s">
        <v>2127</v>
      </c>
      <c r="D77" s="57" t="s">
        <v>3312</v>
      </c>
      <c r="E77" s="57">
        <v>15</v>
      </c>
      <c r="F77" s="57" t="s">
        <v>3366</v>
      </c>
      <c r="G77" s="57">
        <f t="shared" si="31"/>
        <v>19</v>
      </c>
      <c r="H77" s="57">
        <f t="shared" si="32"/>
        <v>-1</v>
      </c>
      <c r="I77" s="122">
        <v>135.61000000000001</v>
      </c>
      <c r="J77" s="122">
        <f t="shared" si="33"/>
        <v>115.2685</v>
      </c>
      <c r="K77" s="244">
        <f t="shared" si="34"/>
        <v>133.71145999999999</v>
      </c>
      <c r="L77" s="244">
        <f t="shared" si="35"/>
        <v>100.28359499999999</v>
      </c>
      <c r="M77" s="244">
        <f t="shared" si="35"/>
        <v>95.26941524999998</v>
      </c>
      <c r="N77" s="244">
        <f t="shared" si="35"/>
        <v>90.505944487499974</v>
      </c>
      <c r="O77" s="244">
        <f t="shared" si="36"/>
        <v>2034.15</v>
      </c>
      <c r="P77" s="244">
        <f t="shared" si="36"/>
        <v>1729.0275000000001</v>
      </c>
      <c r="Q77" s="330" t="str" cm="1">
        <f t="array" ref="Q77">IFERROR(_xlfn.IFS(O77&gt;P77,"CAMBIÓ"),"")</f>
        <v>CAMBIÓ</v>
      </c>
    </row>
    <row r="78" spans="1:17" ht="15.75" thickBot="1" x14ac:dyDescent="0.3">
      <c r="A78" s="330">
        <v>71</v>
      </c>
      <c r="B78" s="55">
        <v>16943</v>
      </c>
      <c r="C78" s="56" t="s">
        <v>2131</v>
      </c>
      <c r="D78" s="57" t="s">
        <v>3312</v>
      </c>
      <c r="E78" s="57">
        <v>15</v>
      </c>
      <c r="F78" s="57" t="s">
        <v>3367</v>
      </c>
      <c r="G78" s="57">
        <f t="shared" si="31"/>
        <v>29</v>
      </c>
      <c r="H78" s="57">
        <f t="shared" si="32"/>
        <v>-7</v>
      </c>
      <c r="I78" s="122">
        <v>110.52</v>
      </c>
      <c r="J78" s="122">
        <f t="shared" si="33"/>
        <v>93.941999999999993</v>
      </c>
      <c r="K78" s="244">
        <f t="shared" si="34"/>
        <v>108.97271999999998</v>
      </c>
      <c r="L78" s="244">
        <f t="shared" si="35"/>
        <v>81.729539999999986</v>
      </c>
      <c r="M78" s="244">
        <f t="shared" si="35"/>
        <v>77.643062999999984</v>
      </c>
      <c r="N78" s="244">
        <f t="shared" si="35"/>
        <v>73.760909849999976</v>
      </c>
      <c r="O78" s="244">
        <f t="shared" si="36"/>
        <v>1657.8</v>
      </c>
      <c r="P78" s="244">
        <f t="shared" si="36"/>
        <v>1409.1299999999999</v>
      </c>
      <c r="Q78" s="330" t="str" cm="1">
        <f t="array" ref="Q78">IFERROR(_xlfn.IFS(O78&gt;P78,"CAMBIÓ"),"")</f>
        <v>CAMBIÓ</v>
      </c>
    </row>
    <row r="79" spans="1:17" ht="15.75" thickBot="1" x14ac:dyDescent="0.3">
      <c r="A79" s="330">
        <v>72</v>
      </c>
      <c r="B79" s="55">
        <v>16944</v>
      </c>
      <c r="C79" s="56" t="s">
        <v>2133</v>
      </c>
      <c r="D79" s="57" t="s">
        <v>3312</v>
      </c>
      <c r="E79" s="57">
        <v>15</v>
      </c>
      <c r="F79" s="57" t="s">
        <v>3368</v>
      </c>
      <c r="G79" s="57">
        <f t="shared" si="31"/>
        <v>19</v>
      </c>
      <c r="H79" s="57">
        <f t="shared" si="32"/>
        <v>-4</v>
      </c>
      <c r="I79" s="122">
        <v>107.4</v>
      </c>
      <c r="J79" s="122">
        <f t="shared" si="33"/>
        <v>91.29</v>
      </c>
      <c r="K79" s="244">
        <f t="shared" si="34"/>
        <v>105.8964</v>
      </c>
      <c r="L79" s="244">
        <f t="shared" si="35"/>
        <v>79.422300000000007</v>
      </c>
      <c r="M79" s="244">
        <f t="shared" si="35"/>
        <v>75.451185000000009</v>
      </c>
      <c r="N79" s="244">
        <f t="shared" si="35"/>
        <v>71.678625750000009</v>
      </c>
      <c r="O79" s="244">
        <f t="shared" si="36"/>
        <v>1611</v>
      </c>
      <c r="P79" s="244">
        <f t="shared" si="36"/>
        <v>1369.3500000000001</v>
      </c>
      <c r="Q79" s="330" t="str" cm="1">
        <f t="array" ref="Q79">IFERROR(_xlfn.IFS(O79&gt;P79,"CAMBIÓ"),"")</f>
        <v>CAMBIÓ</v>
      </c>
    </row>
    <row r="80" spans="1:17" x14ac:dyDescent="0.25">
      <c r="A80" s="330">
        <v>73</v>
      </c>
      <c r="B80" s="49">
        <v>16942</v>
      </c>
      <c r="C80" s="50" t="s">
        <v>2129</v>
      </c>
      <c r="D80" s="51" t="s">
        <v>3312</v>
      </c>
      <c r="E80" s="51">
        <v>15</v>
      </c>
      <c r="F80" s="51" t="s">
        <v>3369</v>
      </c>
      <c r="G80" s="51">
        <f t="shared" si="31"/>
        <v>113</v>
      </c>
      <c r="H80" s="51">
        <f t="shared" si="32"/>
        <v>-123</v>
      </c>
      <c r="I80" s="121">
        <v>121.6</v>
      </c>
      <c r="J80" s="121">
        <f t="shared" si="33"/>
        <v>103.36</v>
      </c>
      <c r="K80" s="243">
        <f t="shared" si="34"/>
        <v>119.8976</v>
      </c>
      <c r="L80" s="243">
        <f t="shared" si="35"/>
        <v>89.923199999999994</v>
      </c>
      <c r="M80" s="243">
        <f t="shared" si="35"/>
        <v>85.427039999999991</v>
      </c>
      <c r="N80" s="243">
        <f t="shared" si="35"/>
        <v>81.155687999999984</v>
      </c>
      <c r="O80" s="243">
        <f t="shared" si="36"/>
        <v>1824</v>
      </c>
      <c r="P80" s="243">
        <f t="shared" si="36"/>
        <v>1550.4</v>
      </c>
      <c r="Q80" s="330" t="str" cm="1">
        <f t="array" ref="Q80">IFERROR(_xlfn.IFS(O80&gt;P80,"CAMBIÓ"),"")</f>
        <v>CAMBIÓ</v>
      </c>
    </row>
    <row r="81" spans="1:17" x14ac:dyDescent="0.25">
      <c r="A81" s="330">
        <v>74</v>
      </c>
      <c r="B81" s="49">
        <v>16945</v>
      </c>
      <c r="C81" s="50" t="s">
        <v>2135</v>
      </c>
      <c r="D81" s="51" t="s">
        <v>3312</v>
      </c>
      <c r="E81" s="51">
        <v>15</v>
      </c>
      <c r="F81" s="51" t="s">
        <v>3370</v>
      </c>
      <c r="G81" s="51" t="str">
        <f t="shared" si="31"/>
        <v>SIN INFO</v>
      </c>
      <c r="H81" s="51">
        <f t="shared" si="32"/>
        <v>8</v>
      </c>
      <c r="I81" s="121">
        <v>123.49</v>
      </c>
      <c r="J81" s="121">
        <f t="shared" si="33"/>
        <v>104.9665</v>
      </c>
      <c r="K81" s="243">
        <f t="shared" si="34"/>
        <v>121.76113999999998</v>
      </c>
      <c r="L81" s="243">
        <f t="shared" si="35"/>
        <v>91.320854999999995</v>
      </c>
      <c r="M81" s="243">
        <f t="shared" si="35"/>
        <v>86.754812249999986</v>
      </c>
      <c r="N81" s="243">
        <f t="shared" si="35"/>
        <v>82.417071637499987</v>
      </c>
      <c r="O81" s="243">
        <f t="shared" si="36"/>
        <v>1852.35</v>
      </c>
      <c r="P81" s="243">
        <f t="shared" si="36"/>
        <v>1574.4974999999999</v>
      </c>
      <c r="Q81" s="330" t="str" cm="1">
        <f t="array" ref="Q81">IFERROR(_xlfn.IFS(O81&gt;P81,"CAMBIÓ"),"")</f>
        <v>CAMBIÓ</v>
      </c>
    </row>
    <row r="82" spans="1:17" x14ac:dyDescent="0.25">
      <c r="A82" s="330">
        <v>75</v>
      </c>
      <c r="B82" s="49">
        <v>16119</v>
      </c>
      <c r="C82" s="50" t="s">
        <v>1764</v>
      </c>
      <c r="D82" s="51" t="s">
        <v>3314</v>
      </c>
      <c r="E82" s="51">
        <v>1</v>
      </c>
      <c r="F82" s="51" t="s">
        <v>3371</v>
      </c>
      <c r="G82" s="51" t="str">
        <f t="shared" si="31"/>
        <v>SIN INFO</v>
      </c>
      <c r="H82" s="51">
        <f t="shared" si="32"/>
        <v>5</v>
      </c>
      <c r="I82" s="121">
        <v>2127.5700000000002</v>
      </c>
      <c r="J82" s="121">
        <f t="shared" si="33"/>
        <v>2127.5700000000002</v>
      </c>
      <c r="K82" s="243">
        <f t="shared" si="34"/>
        <v>2467.9812000000002</v>
      </c>
      <c r="L82" s="243">
        <f t="shared" si="35"/>
        <v>1850.9859000000001</v>
      </c>
      <c r="M82" s="243">
        <f t="shared" si="35"/>
        <v>1758.4366050000001</v>
      </c>
      <c r="N82" s="243">
        <f t="shared" si="35"/>
        <v>1670.51477475</v>
      </c>
      <c r="O82" s="243">
        <f t="shared" si="36"/>
        <v>2127.5700000000002</v>
      </c>
      <c r="P82" s="243">
        <f t="shared" si="36"/>
        <v>2127.5700000000002</v>
      </c>
      <c r="Q82" s="330" t="str" cm="1">
        <f t="array" ref="Q82">IFERROR(_xlfn.IFS(O82&gt;P82,"CAMBIÓ"),"")</f>
        <v/>
      </c>
    </row>
    <row r="83" spans="1:17" x14ac:dyDescent="0.25">
      <c r="A83" s="330">
        <v>76</v>
      </c>
      <c r="B83" s="78" t="s">
        <v>3372</v>
      </c>
      <c r="C83" s="341"/>
      <c r="D83" s="340"/>
      <c r="E83" s="340"/>
      <c r="F83" s="340"/>
      <c r="G83" s="84"/>
      <c r="H83" s="84"/>
      <c r="I83" s="283"/>
      <c r="J83" s="283"/>
      <c r="K83" s="284"/>
      <c r="L83" s="284"/>
      <c r="M83" s="284"/>
      <c r="N83" s="284"/>
      <c r="O83" s="284"/>
      <c r="P83" s="284"/>
      <c r="Q83" s="330" t="str" cm="1">
        <f t="array" ref="Q83">IFERROR(_xlfn.IFS(O83&gt;P83,"CAMBIÓ"),"")</f>
        <v/>
      </c>
    </row>
    <row r="84" spans="1:17" x14ac:dyDescent="0.25">
      <c r="A84" s="330">
        <v>77</v>
      </c>
      <c r="B84" s="47" t="s">
        <v>3373</v>
      </c>
      <c r="C84" s="48"/>
      <c r="D84" s="48"/>
      <c r="E84" s="48"/>
      <c r="F84" s="48"/>
      <c r="G84" s="85"/>
      <c r="H84" s="85"/>
      <c r="I84" s="281"/>
      <c r="J84" s="281"/>
      <c r="K84" s="282"/>
      <c r="L84" s="282"/>
      <c r="M84" s="282"/>
      <c r="N84" s="282"/>
      <c r="O84" s="282"/>
      <c r="P84" s="282"/>
      <c r="Q84" s="330" t="str" cm="1">
        <f t="array" ref="Q84">IFERROR(_xlfn.IFS(O84&gt;P84,"CAMBIÓ"),"")</f>
        <v/>
      </c>
    </row>
    <row r="85" spans="1:17" x14ac:dyDescent="0.25">
      <c r="A85" s="330">
        <v>78</v>
      </c>
      <c r="B85" s="49">
        <v>16953</v>
      </c>
      <c r="C85" s="50" t="s">
        <v>2139</v>
      </c>
      <c r="D85" s="51" t="s">
        <v>3312</v>
      </c>
      <c r="E85" s="51">
        <v>15</v>
      </c>
      <c r="F85" s="51" t="s">
        <v>3587</v>
      </c>
      <c r="G85" s="51" t="str">
        <f>IFERROR(VLOOKUP(C85,BASEINV01,3,FALSE),"SIN INFO")</f>
        <v>SIN INFO</v>
      </c>
      <c r="H85" s="51" t="str">
        <f>IFERROR(VLOOKUP(B85,BASEINV01,3,FALSE),"SIN INFO")</f>
        <v>SIN INFO</v>
      </c>
      <c r="I85" s="121">
        <v>189.55</v>
      </c>
      <c r="J85" s="121">
        <f>IFERROR(VLOOKUP(C85,BASEDESCT02,4,FALSE),I85)</f>
        <v>161.11750000000001</v>
      </c>
      <c r="K85" s="243">
        <f>J85*1.16</f>
        <v>186.8963</v>
      </c>
      <c r="L85" s="243">
        <f t="shared" ref="L85:N86" si="37">K85*(1-L$7)</f>
        <v>140.172225</v>
      </c>
      <c r="M85" s="243">
        <f t="shared" si="37"/>
        <v>133.16361375</v>
      </c>
      <c r="N85" s="243">
        <f t="shared" si="37"/>
        <v>126.50543306249999</v>
      </c>
      <c r="O85" s="243">
        <f>I85*$E85</f>
        <v>2843.25</v>
      </c>
      <c r="P85" s="243">
        <f>J85*$E85</f>
        <v>2416.7625000000003</v>
      </c>
      <c r="Q85" s="330" t="str" cm="1">
        <f t="array" ref="Q85">IFERROR(_xlfn.IFS(O85&gt;P85,"CAMBIÓ"),"")</f>
        <v>CAMBIÓ</v>
      </c>
    </row>
    <row r="86" spans="1:17" x14ac:dyDescent="0.25">
      <c r="A86" s="330">
        <v>79</v>
      </c>
      <c r="B86" s="49">
        <v>16952</v>
      </c>
      <c r="C86" s="50" t="s">
        <v>2137</v>
      </c>
      <c r="D86" s="51" t="s">
        <v>3312</v>
      </c>
      <c r="E86" s="51">
        <v>15</v>
      </c>
      <c r="F86" s="51" t="s">
        <v>3374</v>
      </c>
      <c r="G86" s="51">
        <f>IFERROR(VLOOKUP(C86,BASEINV01,3,FALSE),"SIN INFO")</f>
        <v>123</v>
      </c>
      <c r="H86" s="51">
        <f>IFERROR(VLOOKUP(B86,BASEINV01,3,FALSE),"SIN INFO")</f>
        <v>-130</v>
      </c>
      <c r="I86" s="121">
        <v>138.18</v>
      </c>
      <c r="J86" s="121">
        <f>IFERROR(VLOOKUP(C86,BASEDESCT02,4,FALSE),I86)</f>
        <v>117.453</v>
      </c>
      <c r="K86" s="243">
        <f>J86*1.16</f>
        <v>136.24547999999999</v>
      </c>
      <c r="L86" s="243">
        <f t="shared" si="37"/>
        <v>102.18410999999999</v>
      </c>
      <c r="M86" s="243">
        <f t="shared" si="37"/>
        <v>97.074904499999988</v>
      </c>
      <c r="N86" s="243">
        <f t="shared" si="37"/>
        <v>92.221159274999991</v>
      </c>
      <c r="O86" s="243">
        <f>I86*$E86</f>
        <v>2072.7000000000003</v>
      </c>
      <c r="P86" s="243">
        <f>J86*$E86</f>
        <v>1761.7950000000001</v>
      </c>
      <c r="Q86" s="330" t="str" cm="1">
        <f t="array" ref="Q86">IFERROR(_xlfn.IFS(O86&gt;P86,"CAMBIÓ"),"")</f>
        <v>CAMBIÓ</v>
      </c>
    </row>
    <row r="87" spans="1:17" x14ac:dyDescent="0.25">
      <c r="A87" s="330">
        <v>80</v>
      </c>
      <c r="B87" s="47" t="s">
        <v>3375</v>
      </c>
      <c r="C87" s="48"/>
      <c r="D87" s="48"/>
      <c r="E87" s="48"/>
      <c r="F87" s="48"/>
      <c r="G87" s="85"/>
      <c r="H87" s="85"/>
      <c r="I87" s="281"/>
      <c r="J87" s="281"/>
      <c r="K87" s="282"/>
      <c r="L87" s="282"/>
      <c r="M87" s="282"/>
      <c r="N87" s="282"/>
      <c r="O87" s="282"/>
      <c r="P87" s="282"/>
      <c r="Q87" s="330" t="str" cm="1">
        <f t="array" ref="Q87">IFERROR(_xlfn.IFS(O87&gt;P87,"CAMBIÓ"),"")</f>
        <v/>
      </c>
    </row>
    <row r="88" spans="1:17" x14ac:dyDescent="0.25">
      <c r="A88" s="330">
        <v>81</v>
      </c>
      <c r="B88" s="49">
        <v>16137</v>
      </c>
      <c r="C88" s="50" t="s">
        <v>1781</v>
      </c>
      <c r="D88" s="51" t="s">
        <v>3313</v>
      </c>
      <c r="E88" s="51">
        <v>4</v>
      </c>
      <c r="F88" s="51" t="s">
        <v>3376</v>
      </c>
      <c r="G88" s="51">
        <f>IFERROR(VLOOKUP(C88,BASEINV01,3,FALSE),"SIN INFO")</f>
        <v>133</v>
      </c>
      <c r="H88" s="51" t="str">
        <f>IFERROR(VLOOKUP(B88,BASEINV01,3,FALSE),"SIN INFO")</f>
        <v>SIN INFO</v>
      </c>
      <c r="I88" s="121">
        <v>567.66999999999996</v>
      </c>
      <c r="J88" s="121">
        <f>IFERROR(VLOOKUP(C88,BASEDESCT02,4,FALSE),I88)</f>
        <v>567.66999999999996</v>
      </c>
      <c r="K88" s="243">
        <f>J88*1.16</f>
        <v>658.49719999999991</v>
      </c>
      <c r="L88" s="243">
        <f>K88*(1-L$7)</f>
        <v>493.87289999999996</v>
      </c>
      <c r="M88" s="243">
        <f>L88*(1-M$7)</f>
        <v>469.17925499999996</v>
      </c>
      <c r="N88" s="243">
        <f>M88*(1-N$7)</f>
        <v>445.72029224999994</v>
      </c>
      <c r="O88" s="243">
        <f>I88*$E88</f>
        <v>2270.6799999999998</v>
      </c>
      <c r="P88" s="243">
        <f>J88*$E88</f>
        <v>2270.6799999999998</v>
      </c>
      <c r="Q88" s="330" t="str" cm="1">
        <f t="array" ref="Q88">IFERROR(_xlfn.IFS(O88&gt;P88,"CAMBIÓ"),"")</f>
        <v/>
      </c>
    </row>
    <row r="89" spans="1:17" x14ac:dyDescent="0.25">
      <c r="A89" s="330">
        <v>82</v>
      </c>
      <c r="B89" s="123" t="s">
        <v>2276</v>
      </c>
      <c r="C89" s="342"/>
      <c r="D89" s="342"/>
      <c r="E89" s="342"/>
      <c r="F89" s="342"/>
      <c r="G89" s="350"/>
      <c r="H89" s="350"/>
      <c r="I89" s="297"/>
      <c r="J89" s="297"/>
      <c r="K89" s="298"/>
      <c r="L89" s="298"/>
      <c r="M89" s="298"/>
      <c r="N89" s="298"/>
      <c r="O89" s="298"/>
      <c r="P89" s="298"/>
      <c r="Q89" s="330" t="str" cm="1">
        <f t="array" ref="Q89">IFERROR(_xlfn.IFS(O89&gt;P89,"CAMBIÓ"),"")</f>
        <v/>
      </c>
    </row>
    <row r="90" spans="1:17" x14ac:dyDescent="0.25">
      <c r="A90" s="330">
        <v>83</v>
      </c>
      <c r="B90" s="78" t="s">
        <v>2277</v>
      </c>
      <c r="C90" s="341"/>
      <c r="D90" s="340"/>
      <c r="E90" s="340"/>
      <c r="F90" s="340"/>
      <c r="G90" s="84"/>
      <c r="H90" s="84"/>
      <c r="I90" s="283"/>
      <c r="J90" s="283"/>
      <c r="K90" s="284"/>
      <c r="L90" s="284"/>
      <c r="M90" s="284"/>
      <c r="N90" s="284"/>
      <c r="O90" s="284"/>
      <c r="P90" s="284"/>
      <c r="Q90" s="330" t="str" cm="1">
        <f t="array" ref="Q90">IFERROR(_xlfn.IFS(O90&gt;P90,"CAMBIÓ"),"")</f>
        <v/>
      </c>
    </row>
    <row r="91" spans="1:17" x14ac:dyDescent="0.25">
      <c r="A91" s="330">
        <v>84</v>
      </c>
      <c r="B91" s="47" t="s">
        <v>3377</v>
      </c>
      <c r="C91" s="48"/>
      <c r="D91" s="339"/>
      <c r="E91" s="339"/>
      <c r="F91" s="339"/>
      <c r="G91" s="85"/>
      <c r="H91" s="85"/>
      <c r="I91" s="281"/>
      <c r="J91" s="281"/>
      <c r="K91" s="282"/>
      <c r="L91" s="282"/>
      <c r="M91" s="282"/>
      <c r="N91" s="282"/>
      <c r="O91" s="282"/>
      <c r="P91" s="282"/>
      <c r="Q91" s="330" t="str" cm="1">
        <f t="array" ref="Q91">IFERROR(_xlfn.IFS(O91&gt;P91,"CAMBIÓ"),"")</f>
        <v/>
      </c>
    </row>
    <row r="92" spans="1:17" x14ac:dyDescent="0.25">
      <c r="A92" s="330">
        <v>85</v>
      </c>
      <c r="B92" s="49">
        <v>16267</v>
      </c>
      <c r="C92" s="50" t="s">
        <v>1816</v>
      </c>
      <c r="D92" s="51" t="s">
        <v>3313</v>
      </c>
      <c r="E92" s="51">
        <v>4</v>
      </c>
      <c r="F92" s="51" t="s">
        <v>3378</v>
      </c>
      <c r="G92" s="51">
        <f t="shared" ref="G92:G100" si="38">IFERROR(VLOOKUP(C92,BASEINV01,3,FALSE),"SIN INFO")</f>
        <v>81</v>
      </c>
      <c r="H92" s="51">
        <f t="shared" ref="H92:H100" si="39">IFERROR(VLOOKUP(B92,BASEINV01,3,FALSE),"SIN INFO")</f>
        <v>19</v>
      </c>
      <c r="I92" s="121">
        <v>349.58</v>
      </c>
      <c r="J92" s="121">
        <f t="shared" ref="J92:J100" si="40">IFERROR(VLOOKUP(C92,BASEDESCT02,4,FALSE),I92)</f>
        <v>297.14299999999997</v>
      </c>
      <c r="K92" s="243">
        <f t="shared" ref="K92:K100" si="41">J92*1.16</f>
        <v>344.68587999999994</v>
      </c>
      <c r="L92" s="243">
        <f t="shared" ref="L92:N100" si="42">K92*(1-L$7)</f>
        <v>258.51440999999994</v>
      </c>
      <c r="M92" s="243">
        <f t="shared" si="42"/>
        <v>245.58868949999993</v>
      </c>
      <c r="N92" s="243">
        <f t="shared" si="42"/>
        <v>233.30925502499991</v>
      </c>
      <c r="O92" s="243">
        <f t="shared" ref="O92:O100" si="43">I92*$E92</f>
        <v>1398.32</v>
      </c>
      <c r="P92" s="243">
        <f t="shared" ref="P92:P100" si="44">J92*$E92</f>
        <v>1188.5719999999999</v>
      </c>
      <c r="Q92" s="330" t="str" cm="1">
        <f t="array" ref="Q92">IFERROR(_xlfn.IFS(O92&gt;P92,"CAMBIÓ"),"")</f>
        <v>CAMBIÓ</v>
      </c>
    </row>
    <row r="93" spans="1:17" x14ac:dyDescent="0.25">
      <c r="A93" s="330">
        <v>86</v>
      </c>
      <c r="B93" s="49">
        <v>16318</v>
      </c>
      <c r="C93" s="50" t="s">
        <v>1849</v>
      </c>
      <c r="D93" s="51" t="s">
        <v>3324</v>
      </c>
      <c r="E93" s="51">
        <v>4</v>
      </c>
      <c r="F93" s="51" t="s">
        <v>3379</v>
      </c>
      <c r="G93" s="51">
        <f t="shared" si="38"/>
        <v>87</v>
      </c>
      <c r="H93" s="51">
        <f t="shared" si="39"/>
        <v>-85</v>
      </c>
      <c r="I93" s="121">
        <v>467.94</v>
      </c>
      <c r="J93" s="121">
        <f t="shared" si="40"/>
        <v>397.74899999999997</v>
      </c>
      <c r="K93" s="243">
        <f t="shared" si="41"/>
        <v>461.3888399999999</v>
      </c>
      <c r="L93" s="243">
        <f t="shared" si="42"/>
        <v>346.04162999999994</v>
      </c>
      <c r="M93" s="243">
        <f t="shared" si="42"/>
        <v>328.73954849999996</v>
      </c>
      <c r="N93" s="243">
        <f t="shared" si="42"/>
        <v>312.30257107499995</v>
      </c>
      <c r="O93" s="243">
        <f t="shared" si="43"/>
        <v>1871.76</v>
      </c>
      <c r="P93" s="243">
        <f t="shared" si="44"/>
        <v>1590.9959999999999</v>
      </c>
      <c r="Q93" s="330" t="str" cm="1">
        <f t="array" ref="Q93">IFERROR(_xlfn.IFS(O93&gt;P93,"CAMBIÓ"),"")</f>
        <v>CAMBIÓ</v>
      </c>
    </row>
    <row r="94" spans="1:17" x14ac:dyDescent="0.25">
      <c r="A94" s="330">
        <v>87</v>
      </c>
      <c r="B94" s="49">
        <v>16629</v>
      </c>
      <c r="C94" s="50" t="s">
        <v>1939</v>
      </c>
      <c r="D94" s="51" t="s">
        <v>3314</v>
      </c>
      <c r="E94" s="51">
        <v>1</v>
      </c>
      <c r="F94" s="51" t="s">
        <v>3380</v>
      </c>
      <c r="G94" s="51">
        <f t="shared" si="38"/>
        <v>2133</v>
      </c>
      <c r="H94" s="51">
        <f t="shared" si="39"/>
        <v>270</v>
      </c>
      <c r="I94" s="121">
        <v>1703.52</v>
      </c>
      <c r="J94" s="121">
        <f t="shared" si="40"/>
        <v>1447.992</v>
      </c>
      <c r="K94" s="243">
        <f t="shared" si="41"/>
        <v>1679.6707199999998</v>
      </c>
      <c r="L94" s="243">
        <f t="shared" si="42"/>
        <v>1259.7530399999998</v>
      </c>
      <c r="M94" s="243">
        <f t="shared" si="42"/>
        <v>1196.7653879999998</v>
      </c>
      <c r="N94" s="243">
        <f t="shared" si="42"/>
        <v>1136.9271185999999</v>
      </c>
      <c r="O94" s="243">
        <f t="shared" si="43"/>
        <v>1703.52</v>
      </c>
      <c r="P94" s="243">
        <f t="shared" si="44"/>
        <v>1447.992</v>
      </c>
      <c r="Q94" s="330" t="str" cm="1">
        <f t="array" ref="Q94">IFERROR(_xlfn.IFS(O94&gt;P94,"CAMBIÓ"),"")</f>
        <v>CAMBIÓ</v>
      </c>
    </row>
    <row r="95" spans="1:17" ht="15.75" thickBot="1" x14ac:dyDescent="0.3">
      <c r="A95" s="330">
        <v>88</v>
      </c>
      <c r="B95" s="55">
        <v>16745</v>
      </c>
      <c r="C95" s="56" t="s">
        <v>2005</v>
      </c>
      <c r="D95" s="57" t="s">
        <v>3318</v>
      </c>
      <c r="E95" s="57">
        <v>1</v>
      </c>
      <c r="F95" s="57" t="s">
        <v>3381</v>
      </c>
      <c r="G95" s="57">
        <f t="shared" si="38"/>
        <v>6</v>
      </c>
      <c r="H95" s="57">
        <f t="shared" si="39"/>
        <v>-7</v>
      </c>
      <c r="I95" s="122">
        <v>18032.59</v>
      </c>
      <c r="J95" s="122">
        <f t="shared" si="40"/>
        <v>15327.701499999999</v>
      </c>
      <c r="K95" s="244">
        <f t="shared" si="41"/>
        <v>17780.133739999997</v>
      </c>
      <c r="L95" s="244">
        <f t="shared" si="42"/>
        <v>13335.100304999998</v>
      </c>
      <c r="M95" s="244">
        <f t="shared" si="42"/>
        <v>12668.345289749997</v>
      </c>
      <c r="N95" s="244">
        <f t="shared" si="42"/>
        <v>12034.928025262498</v>
      </c>
      <c r="O95" s="244">
        <f t="shared" si="43"/>
        <v>18032.59</v>
      </c>
      <c r="P95" s="244">
        <f t="shared" si="44"/>
        <v>15327.701499999999</v>
      </c>
      <c r="Q95" s="330" t="str" cm="1">
        <f t="array" ref="Q95">IFERROR(_xlfn.IFS(O95&gt;P95,"CAMBIÓ"),"")</f>
        <v>CAMBIÓ</v>
      </c>
    </row>
    <row r="96" spans="1:17" x14ac:dyDescent="0.25">
      <c r="A96" s="330">
        <v>89</v>
      </c>
      <c r="B96" s="49">
        <v>16513</v>
      </c>
      <c r="C96" s="50" t="s">
        <v>1905</v>
      </c>
      <c r="D96" s="51" t="s">
        <v>3311</v>
      </c>
      <c r="E96" s="51">
        <v>16</v>
      </c>
      <c r="F96" s="51" t="s">
        <v>3382</v>
      </c>
      <c r="G96" s="51">
        <f t="shared" si="38"/>
        <v>176</v>
      </c>
      <c r="H96" s="51">
        <f t="shared" si="39"/>
        <v>-259</v>
      </c>
      <c r="I96" s="121">
        <v>83.83</v>
      </c>
      <c r="J96" s="121">
        <f t="shared" si="40"/>
        <v>71.255499999999998</v>
      </c>
      <c r="K96" s="243">
        <f t="shared" si="41"/>
        <v>82.656379999999999</v>
      </c>
      <c r="L96" s="243">
        <f t="shared" si="42"/>
        <v>61.992284999999995</v>
      </c>
      <c r="M96" s="243">
        <f t="shared" si="42"/>
        <v>58.892670749999994</v>
      </c>
      <c r="N96" s="243">
        <f t="shared" si="42"/>
        <v>55.94803721249999</v>
      </c>
      <c r="O96" s="243">
        <f t="shared" si="43"/>
        <v>1341.28</v>
      </c>
      <c r="P96" s="243">
        <f t="shared" si="44"/>
        <v>1140.088</v>
      </c>
      <c r="Q96" s="330" t="str" cm="1">
        <f t="array" ref="Q96">IFERROR(_xlfn.IFS(O96&gt;P96,"CAMBIÓ"),"")</f>
        <v>CAMBIÓ</v>
      </c>
    </row>
    <row r="97" spans="1:17" x14ac:dyDescent="0.25">
      <c r="A97" s="330">
        <v>90</v>
      </c>
      <c r="B97" s="49">
        <v>16268</v>
      </c>
      <c r="C97" s="50" t="s">
        <v>1818</v>
      </c>
      <c r="D97" s="51" t="s">
        <v>3313</v>
      </c>
      <c r="E97" s="51">
        <v>4</v>
      </c>
      <c r="F97" s="51" t="s">
        <v>3383</v>
      </c>
      <c r="G97" s="51">
        <f t="shared" si="38"/>
        <v>155</v>
      </c>
      <c r="H97" s="51">
        <f t="shared" si="39"/>
        <v>-189</v>
      </c>
      <c r="I97" s="121">
        <v>349.48</v>
      </c>
      <c r="J97" s="121">
        <f t="shared" si="40"/>
        <v>297.05799999999999</v>
      </c>
      <c r="K97" s="243">
        <f t="shared" si="41"/>
        <v>344.58727999999996</v>
      </c>
      <c r="L97" s="243">
        <f t="shared" si="42"/>
        <v>258.44045999999997</v>
      </c>
      <c r="M97" s="243">
        <f t="shared" si="42"/>
        <v>245.51843699999995</v>
      </c>
      <c r="N97" s="243">
        <f t="shared" si="42"/>
        <v>233.24251514999995</v>
      </c>
      <c r="O97" s="243">
        <f t="shared" si="43"/>
        <v>1397.92</v>
      </c>
      <c r="P97" s="243">
        <f t="shared" si="44"/>
        <v>1188.232</v>
      </c>
      <c r="Q97" s="330" t="str" cm="1">
        <f t="array" ref="Q97">IFERROR(_xlfn.IFS(O97&gt;P97,"CAMBIÓ"),"")</f>
        <v>CAMBIÓ</v>
      </c>
    </row>
    <row r="98" spans="1:17" x14ac:dyDescent="0.25">
      <c r="A98" s="330">
        <v>91</v>
      </c>
      <c r="B98" s="49">
        <v>16319</v>
      </c>
      <c r="C98" s="50" t="s">
        <v>1851</v>
      </c>
      <c r="D98" s="51" t="s">
        <v>3324</v>
      </c>
      <c r="E98" s="51">
        <v>4</v>
      </c>
      <c r="F98" s="51" t="s">
        <v>3384</v>
      </c>
      <c r="G98" s="51">
        <f t="shared" si="38"/>
        <v>163</v>
      </c>
      <c r="H98" s="51">
        <f t="shared" si="39"/>
        <v>-172</v>
      </c>
      <c r="I98" s="121">
        <v>468.1</v>
      </c>
      <c r="J98" s="121">
        <f t="shared" si="40"/>
        <v>397.88499999999999</v>
      </c>
      <c r="K98" s="243">
        <f t="shared" si="41"/>
        <v>461.54659999999996</v>
      </c>
      <c r="L98" s="243">
        <f t="shared" si="42"/>
        <v>346.15994999999998</v>
      </c>
      <c r="M98" s="243">
        <f t="shared" si="42"/>
        <v>328.85195249999998</v>
      </c>
      <c r="N98" s="243">
        <f t="shared" si="42"/>
        <v>312.40935487499996</v>
      </c>
      <c r="O98" s="243">
        <f t="shared" si="43"/>
        <v>1872.4</v>
      </c>
      <c r="P98" s="243">
        <f t="shared" si="44"/>
        <v>1591.54</v>
      </c>
      <c r="Q98" s="330" t="str" cm="1">
        <f t="array" ref="Q98">IFERROR(_xlfn.IFS(O98&gt;P98,"CAMBIÓ"),"")</f>
        <v>CAMBIÓ</v>
      </c>
    </row>
    <row r="99" spans="1:17" x14ac:dyDescent="0.25">
      <c r="A99" s="330">
        <v>92</v>
      </c>
      <c r="B99" s="49">
        <v>16630</v>
      </c>
      <c r="C99" s="50" t="s">
        <v>1941</v>
      </c>
      <c r="D99" s="51" t="s">
        <v>3314</v>
      </c>
      <c r="E99" s="51">
        <v>1</v>
      </c>
      <c r="F99" s="51" t="s">
        <v>3385</v>
      </c>
      <c r="G99" s="51">
        <f t="shared" si="38"/>
        <v>4423</v>
      </c>
      <c r="H99" s="51">
        <f t="shared" si="39"/>
        <v>0</v>
      </c>
      <c r="I99" s="121">
        <v>1706.2</v>
      </c>
      <c r="J99" s="121">
        <f t="shared" si="40"/>
        <v>1450.27</v>
      </c>
      <c r="K99" s="243">
        <f t="shared" si="41"/>
        <v>1682.3131999999998</v>
      </c>
      <c r="L99" s="243">
        <f t="shared" si="42"/>
        <v>1261.7348999999999</v>
      </c>
      <c r="M99" s="243">
        <f t="shared" si="42"/>
        <v>1198.6481549999999</v>
      </c>
      <c r="N99" s="243">
        <f t="shared" si="42"/>
        <v>1138.7157472499998</v>
      </c>
      <c r="O99" s="243">
        <f t="shared" si="43"/>
        <v>1706.2</v>
      </c>
      <c r="P99" s="243">
        <f t="shared" si="44"/>
        <v>1450.27</v>
      </c>
      <c r="Q99" s="330" t="str" cm="1">
        <f t="array" ref="Q99">IFERROR(_xlfn.IFS(O99&gt;P99,"CAMBIÓ"),"")</f>
        <v>CAMBIÓ</v>
      </c>
    </row>
    <row r="100" spans="1:17" x14ac:dyDescent="0.25">
      <c r="A100" s="330">
        <v>93</v>
      </c>
      <c r="B100" s="49">
        <v>16744</v>
      </c>
      <c r="C100" s="50" t="s">
        <v>2003</v>
      </c>
      <c r="D100" s="51" t="s">
        <v>3318</v>
      </c>
      <c r="E100" s="51">
        <v>1</v>
      </c>
      <c r="F100" s="51" t="s">
        <v>3386</v>
      </c>
      <c r="G100" s="51">
        <f t="shared" si="38"/>
        <v>40</v>
      </c>
      <c r="H100" s="51">
        <f t="shared" si="39"/>
        <v>4</v>
      </c>
      <c r="I100" s="121">
        <v>18060.8</v>
      </c>
      <c r="J100" s="121">
        <f t="shared" si="40"/>
        <v>15351.679999999998</v>
      </c>
      <c r="K100" s="243">
        <f t="shared" si="41"/>
        <v>17807.948799999998</v>
      </c>
      <c r="L100" s="243">
        <f t="shared" si="42"/>
        <v>13355.961599999999</v>
      </c>
      <c r="M100" s="243">
        <f t="shared" si="42"/>
        <v>12688.163519999998</v>
      </c>
      <c r="N100" s="243">
        <f t="shared" si="42"/>
        <v>12053.755343999997</v>
      </c>
      <c r="O100" s="243">
        <f t="shared" si="43"/>
        <v>18060.8</v>
      </c>
      <c r="P100" s="243">
        <f t="shared" si="44"/>
        <v>15351.679999999998</v>
      </c>
      <c r="Q100" s="330" t="str" cm="1">
        <f t="array" ref="Q100">IFERROR(_xlfn.IFS(O100&gt;P100,"CAMBIÓ"),"")</f>
        <v>CAMBIÓ</v>
      </c>
    </row>
    <row r="101" spans="1:17" x14ac:dyDescent="0.25">
      <c r="A101" s="330">
        <v>94</v>
      </c>
      <c r="B101" s="47" t="s">
        <v>3387</v>
      </c>
      <c r="C101" s="48"/>
      <c r="D101" s="48"/>
      <c r="E101" s="48"/>
      <c r="F101" s="48"/>
      <c r="G101" s="85"/>
      <c r="H101" s="85"/>
      <c r="I101" s="281"/>
      <c r="J101" s="281"/>
      <c r="K101" s="282"/>
      <c r="L101" s="282"/>
      <c r="M101" s="282"/>
      <c r="N101" s="282"/>
      <c r="O101" s="282"/>
      <c r="P101" s="282"/>
      <c r="Q101" s="330" t="str" cm="1">
        <f t="array" ref="Q101">IFERROR(_xlfn.IFS(O101&gt;P101,"CAMBIÓ"),"")</f>
        <v/>
      </c>
    </row>
    <row r="102" spans="1:17" x14ac:dyDescent="0.25">
      <c r="A102" s="330">
        <v>95</v>
      </c>
      <c r="B102" s="60">
        <v>16310</v>
      </c>
      <c r="C102" s="61" t="s">
        <v>1833</v>
      </c>
      <c r="D102" s="124" t="s">
        <v>3324</v>
      </c>
      <c r="E102" s="124">
        <v>4</v>
      </c>
      <c r="F102" s="62" t="s">
        <v>3388</v>
      </c>
      <c r="G102" s="62">
        <f t="shared" ref="G102:G110" si="45">IFERROR(VLOOKUP(C102,BASEINV01,3,FALSE),"SIN INFO")</f>
        <v>154</v>
      </c>
      <c r="H102" s="62">
        <f t="shared" ref="H102:H110" si="46">IFERROR(VLOOKUP(B102,BASEINV01,3,FALSE),"SIN INFO")</f>
        <v>-129</v>
      </c>
      <c r="I102" s="125">
        <v>464.57</v>
      </c>
      <c r="J102" s="125">
        <f t="shared" ref="J102:J110" si="47">IFERROR(VLOOKUP(C102,BASEDESCT02,4,FALSE),I102)</f>
        <v>394.8845</v>
      </c>
      <c r="K102" s="245">
        <f t="shared" ref="K102:K110" si="48">J102*1.16</f>
        <v>458.06601999999998</v>
      </c>
      <c r="L102" s="245">
        <f t="shared" ref="L102:N110" si="49">K102*(1-L$7)</f>
        <v>343.54951499999999</v>
      </c>
      <c r="M102" s="245">
        <f t="shared" si="49"/>
        <v>326.37203924999994</v>
      </c>
      <c r="N102" s="245">
        <f t="shared" si="49"/>
        <v>310.05343728749995</v>
      </c>
      <c r="O102" s="245">
        <f t="shared" ref="O102:O110" si="50">I102*$E102</f>
        <v>1858.28</v>
      </c>
      <c r="P102" s="245">
        <f t="shared" ref="P102:P110" si="51">J102*$E102</f>
        <v>1579.538</v>
      </c>
      <c r="Q102" s="330" t="str" cm="1">
        <f t="array" ref="Q102">IFERROR(_xlfn.IFS(O102&gt;P102,"CAMBIÓ"),"")</f>
        <v>CAMBIÓ</v>
      </c>
    </row>
    <row r="103" spans="1:17" x14ac:dyDescent="0.25">
      <c r="A103" s="330">
        <v>96</v>
      </c>
      <c r="B103" s="49">
        <v>16601</v>
      </c>
      <c r="C103" s="50" t="s">
        <v>1909</v>
      </c>
      <c r="D103" s="51" t="s">
        <v>3314</v>
      </c>
      <c r="E103" s="51">
        <v>1</v>
      </c>
      <c r="F103" s="51" t="s">
        <v>3389</v>
      </c>
      <c r="G103" s="51">
        <f t="shared" si="45"/>
        <v>1475</v>
      </c>
      <c r="H103" s="51" t="str">
        <f t="shared" si="46"/>
        <v>SIN INFO</v>
      </c>
      <c r="I103" s="126">
        <v>1690.65</v>
      </c>
      <c r="J103" s="126">
        <f t="shared" si="47"/>
        <v>1437.0525</v>
      </c>
      <c r="K103" s="246">
        <f t="shared" si="48"/>
        <v>1666.9808999999998</v>
      </c>
      <c r="L103" s="246">
        <f t="shared" si="49"/>
        <v>1250.2356749999999</v>
      </c>
      <c r="M103" s="246">
        <f t="shared" si="49"/>
        <v>1187.72389125</v>
      </c>
      <c r="N103" s="246">
        <f t="shared" si="49"/>
        <v>1128.3376966874998</v>
      </c>
      <c r="O103" s="246">
        <f t="shared" si="50"/>
        <v>1690.65</v>
      </c>
      <c r="P103" s="246">
        <f t="shared" si="51"/>
        <v>1437.0525</v>
      </c>
      <c r="Q103" s="330" t="str" cm="1">
        <f t="array" ref="Q103">IFERROR(_xlfn.IFS(O103&gt;P103,"CAMBIÓ"),"")</f>
        <v>CAMBIÓ</v>
      </c>
    </row>
    <row r="104" spans="1:17" ht="15.75" thickBot="1" x14ac:dyDescent="0.3">
      <c r="A104" s="330">
        <v>97</v>
      </c>
      <c r="B104" s="55">
        <v>16701</v>
      </c>
      <c r="C104" s="56" t="s">
        <v>1947</v>
      </c>
      <c r="D104" s="57" t="s">
        <v>3318</v>
      </c>
      <c r="E104" s="57">
        <v>1</v>
      </c>
      <c r="F104" s="57" t="s">
        <v>3390</v>
      </c>
      <c r="G104" s="57">
        <f t="shared" si="45"/>
        <v>1</v>
      </c>
      <c r="H104" s="57" t="str">
        <f t="shared" si="46"/>
        <v>SIN INFO</v>
      </c>
      <c r="I104" s="127">
        <v>17898.490000000002</v>
      </c>
      <c r="J104" s="127">
        <f t="shared" si="47"/>
        <v>15213.7165</v>
      </c>
      <c r="K104" s="247">
        <f t="shared" si="48"/>
        <v>17647.91114</v>
      </c>
      <c r="L104" s="247">
        <f t="shared" si="49"/>
        <v>13235.933355000001</v>
      </c>
      <c r="M104" s="247">
        <f t="shared" si="49"/>
        <v>12574.13668725</v>
      </c>
      <c r="N104" s="247">
        <f t="shared" si="49"/>
        <v>11945.429852887499</v>
      </c>
      <c r="O104" s="247">
        <f t="shared" si="50"/>
        <v>17898.490000000002</v>
      </c>
      <c r="P104" s="247">
        <f t="shared" si="51"/>
        <v>15213.7165</v>
      </c>
      <c r="Q104" s="330" t="str" cm="1">
        <f t="array" ref="Q104">IFERROR(_xlfn.IFS(O104&gt;P104,"CAMBIÓ"),"")</f>
        <v>CAMBIÓ</v>
      </c>
    </row>
    <row r="105" spans="1:17" x14ac:dyDescent="0.25">
      <c r="A105" s="330">
        <v>98</v>
      </c>
      <c r="B105" s="49">
        <v>16250</v>
      </c>
      <c r="C105" s="50" t="s">
        <v>1808</v>
      </c>
      <c r="D105" s="128" t="s">
        <v>3313</v>
      </c>
      <c r="E105" s="128">
        <v>4</v>
      </c>
      <c r="F105" s="51" t="s">
        <v>3391</v>
      </c>
      <c r="G105" s="51">
        <f t="shared" si="45"/>
        <v>110</v>
      </c>
      <c r="H105" s="51">
        <f t="shared" si="46"/>
        <v>-164</v>
      </c>
      <c r="I105" s="126">
        <v>354.35</v>
      </c>
      <c r="J105" s="126">
        <f t="shared" si="47"/>
        <v>301.19749999999999</v>
      </c>
      <c r="K105" s="246">
        <f t="shared" si="48"/>
        <v>349.38909999999998</v>
      </c>
      <c r="L105" s="246">
        <f t="shared" si="49"/>
        <v>262.04182500000002</v>
      </c>
      <c r="M105" s="246">
        <f t="shared" si="49"/>
        <v>248.93973375000002</v>
      </c>
      <c r="N105" s="246">
        <f t="shared" si="49"/>
        <v>236.4927470625</v>
      </c>
      <c r="O105" s="246">
        <f t="shared" si="50"/>
        <v>1417.4</v>
      </c>
      <c r="P105" s="246">
        <f t="shared" si="51"/>
        <v>1204.79</v>
      </c>
      <c r="Q105" s="330" t="str" cm="1">
        <f t="array" ref="Q105">IFERROR(_xlfn.IFS(O105&gt;P105,"CAMBIÓ"),"")</f>
        <v>CAMBIÓ</v>
      </c>
    </row>
    <row r="106" spans="1:17" x14ac:dyDescent="0.25">
      <c r="A106" s="330">
        <v>99</v>
      </c>
      <c r="B106" s="49">
        <v>16311</v>
      </c>
      <c r="C106" s="50" t="s">
        <v>1835</v>
      </c>
      <c r="D106" s="51" t="s">
        <v>3324</v>
      </c>
      <c r="E106" s="51">
        <v>4</v>
      </c>
      <c r="F106" s="51" t="s">
        <v>3392</v>
      </c>
      <c r="G106" s="51">
        <f t="shared" si="45"/>
        <v>139</v>
      </c>
      <c r="H106" s="51">
        <f t="shared" si="46"/>
        <v>-143</v>
      </c>
      <c r="I106" s="126">
        <v>473.95</v>
      </c>
      <c r="J106" s="126">
        <f t="shared" si="47"/>
        <v>402.85749999999996</v>
      </c>
      <c r="K106" s="246">
        <f t="shared" si="48"/>
        <v>467.3146999999999</v>
      </c>
      <c r="L106" s="246">
        <f t="shared" si="49"/>
        <v>350.48602499999993</v>
      </c>
      <c r="M106" s="246">
        <f t="shared" si="49"/>
        <v>332.96172374999992</v>
      </c>
      <c r="N106" s="246">
        <f t="shared" si="49"/>
        <v>316.31363756249993</v>
      </c>
      <c r="O106" s="246">
        <f t="shared" si="50"/>
        <v>1895.8</v>
      </c>
      <c r="P106" s="246">
        <f t="shared" si="51"/>
        <v>1611.4299999999998</v>
      </c>
      <c r="Q106" s="330" t="str" cm="1">
        <f t="array" ref="Q106">IFERROR(_xlfn.IFS(O106&gt;P106,"CAMBIÓ"),"")</f>
        <v>CAMBIÓ</v>
      </c>
    </row>
    <row r="107" spans="1:17" x14ac:dyDescent="0.25">
      <c r="A107" s="330">
        <v>100</v>
      </c>
      <c r="B107" s="49">
        <v>16602</v>
      </c>
      <c r="C107" s="50" t="s">
        <v>1911</v>
      </c>
      <c r="D107" s="51" t="s">
        <v>3314</v>
      </c>
      <c r="E107" s="51">
        <v>1</v>
      </c>
      <c r="F107" s="51" t="s">
        <v>3393</v>
      </c>
      <c r="G107" s="51">
        <f t="shared" si="45"/>
        <v>782</v>
      </c>
      <c r="H107" s="51">
        <f t="shared" si="46"/>
        <v>0</v>
      </c>
      <c r="I107" s="126">
        <v>1728.33</v>
      </c>
      <c r="J107" s="126">
        <f t="shared" si="47"/>
        <v>1469.0804999999998</v>
      </c>
      <c r="K107" s="246">
        <f t="shared" si="48"/>
        <v>1704.1333799999998</v>
      </c>
      <c r="L107" s="246">
        <f t="shared" si="49"/>
        <v>1278.1000349999999</v>
      </c>
      <c r="M107" s="246">
        <f t="shared" si="49"/>
        <v>1214.1950332499998</v>
      </c>
      <c r="N107" s="246">
        <f t="shared" si="49"/>
        <v>1153.4852815874997</v>
      </c>
      <c r="O107" s="246">
        <f t="shared" si="50"/>
        <v>1728.33</v>
      </c>
      <c r="P107" s="246">
        <f t="shared" si="51"/>
        <v>1469.0804999999998</v>
      </c>
      <c r="Q107" s="330" t="str" cm="1">
        <f t="array" ref="Q107">IFERROR(_xlfn.IFS(O107&gt;P107,"CAMBIÓ"),"")</f>
        <v>CAMBIÓ</v>
      </c>
    </row>
    <row r="108" spans="1:17" ht="15.75" thickBot="1" x14ac:dyDescent="0.3">
      <c r="A108" s="330">
        <v>101</v>
      </c>
      <c r="B108" s="129">
        <v>16703</v>
      </c>
      <c r="C108" s="130" t="s">
        <v>1951</v>
      </c>
      <c r="D108" s="131" t="s">
        <v>3318</v>
      </c>
      <c r="E108" s="131">
        <v>1</v>
      </c>
      <c r="F108" s="131" t="s">
        <v>3394</v>
      </c>
      <c r="G108" s="131">
        <f t="shared" si="45"/>
        <v>2</v>
      </c>
      <c r="H108" s="131">
        <f t="shared" si="46"/>
        <v>-10</v>
      </c>
      <c r="I108" s="132">
        <v>18299.64</v>
      </c>
      <c r="J108" s="132">
        <f t="shared" si="47"/>
        <v>15554.694</v>
      </c>
      <c r="K108" s="248">
        <f t="shared" si="48"/>
        <v>18043.445039999999</v>
      </c>
      <c r="L108" s="248">
        <f t="shared" si="49"/>
        <v>13532.583779999999</v>
      </c>
      <c r="M108" s="248">
        <f t="shared" si="49"/>
        <v>12855.954590999998</v>
      </c>
      <c r="N108" s="248">
        <f t="shared" si="49"/>
        <v>12213.156861449997</v>
      </c>
      <c r="O108" s="248">
        <f t="shared" si="50"/>
        <v>18299.64</v>
      </c>
      <c r="P108" s="248">
        <f t="shared" si="51"/>
        <v>15554.694</v>
      </c>
      <c r="Q108" s="330" t="str" cm="1">
        <f t="array" ref="Q108">IFERROR(_xlfn.IFS(O108&gt;P108,"CAMBIÓ"),"")</f>
        <v>CAMBIÓ</v>
      </c>
    </row>
    <row r="109" spans="1:17" x14ac:dyDescent="0.25">
      <c r="A109" s="330">
        <v>102</v>
      </c>
      <c r="B109" s="49">
        <v>16633</v>
      </c>
      <c r="C109" s="50" t="s">
        <v>1943</v>
      </c>
      <c r="D109" s="51" t="s">
        <v>3314</v>
      </c>
      <c r="E109" s="51">
        <v>1</v>
      </c>
      <c r="F109" s="51" t="s">
        <v>3395</v>
      </c>
      <c r="G109" s="51">
        <f t="shared" si="45"/>
        <v>81</v>
      </c>
      <c r="H109" s="51">
        <f t="shared" si="46"/>
        <v>118</v>
      </c>
      <c r="I109" s="126">
        <v>1998.89</v>
      </c>
      <c r="J109" s="126">
        <f t="shared" si="47"/>
        <v>1699.0565000000001</v>
      </c>
      <c r="K109" s="246">
        <f t="shared" si="48"/>
        <v>1970.90554</v>
      </c>
      <c r="L109" s="246">
        <f t="shared" si="49"/>
        <v>1478.179155</v>
      </c>
      <c r="M109" s="246">
        <f t="shared" si="49"/>
        <v>1404.2701972499999</v>
      </c>
      <c r="N109" s="246">
        <f t="shared" si="49"/>
        <v>1334.0566873874998</v>
      </c>
      <c r="O109" s="246">
        <f t="shared" si="50"/>
        <v>1998.89</v>
      </c>
      <c r="P109" s="246">
        <f t="shared" si="51"/>
        <v>1699.0565000000001</v>
      </c>
      <c r="Q109" s="330" t="str" cm="1">
        <f t="array" ref="Q109">IFERROR(_xlfn.IFS(O109&gt;P109,"CAMBIÓ"),"")</f>
        <v>CAMBIÓ</v>
      </c>
    </row>
    <row r="110" spans="1:17" ht="15.75" thickBot="1" x14ac:dyDescent="0.3">
      <c r="A110" s="330">
        <v>103</v>
      </c>
      <c r="B110" s="133">
        <v>16746</v>
      </c>
      <c r="C110" s="134" t="s">
        <v>2007</v>
      </c>
      <c r="D110" s="131" t="s">
        <v>3318</v>
      </c>
      <c r="E110" s="131">
        <v>1</v>
      </c>
      <c r="F110" s="131" t="s">
        <v>3396</v>
      </c>
      <c r="G110" s="131" t="str">
        <f t="shared" si="45"/>
        <v>SIN INFO</v>
      </c>
      <c r="H110" s="131" t="str">
        <f t="shared" si="46"/>
        <v>SIN INFO</v>
      </c>
      <c r="I110" s="135">
        <v>23392.3</v>
      </c>
      <c r="J110" s="135">
        <f t="shared" si="47"/>
        <v>19883.454999999998</v>
      </c>
      <c r="K110" s="249">
        <f t="shared" si="48"/>
        <v>23064.807799999995</v>
      </c>
      <c r="L110" s="249">
        <f t="shared" si="49"/>
        <v>17298.605849999996</v>
      </c>
      <c r="M110" s="249">
        <f t="shared" si="49"/>
        <v>16433.675557499995</v>
      </c>
      <c r="N110" s="249">
        <f t="shared" si="49"/>
        <v>15611.991779624994</v>
      </c>
      <c r="O110" s="249">
        <f t="shared" si="50"/>
        <v>23392.3</v>
      </c>
      <c r="P110" s="249">
        <f t="shared" si="51"/>
        <v>19883.454999999998</v>
      </c>
      <c r="Q110" s="330" t="str" cm="1">
        <f t="array" ref="Q110">IFERROR(_xlfn.IFS(O110&gt;P110,"CAMBIÓ"),"")</f>
        <v>CAMBIÓ</v>
      </c>
    </row>
    <row r="111" spans="1:17" x14ac:dyDescent="0.25">
      <c r="A111" s="330">
        <v>104</v>
      </c>
      <c r="B111" s="78" t="s">
        <v>2298</v>
      </c>
      <c r="C111" s="341"/>
      <c r="D111" s="340"/>
      <c r="E111" s="340"/>
      <c r="F111" s="340"/>
      <c r="G111" s="84"/>
      <c r="H111" s="84"/>
      <c r="I111" s="283"/>
      <c r="J111" s="283"/>
      <c r="K111" s="284"/>
      <c r="L111" s="284"/>
      <c r="M111" s="284"/>
      <c r="N111" s="284"/>
      <c r="O111" s="284"/>
      <c r="P111" s="284"/>
      <c r="Q111" s="330" t="str" cm="1">
        <f t="array" ref="Q111">IFERROR(_xlfn.IFS(O111&gt;P111,"CAMBIÓ"),"")</f>
        <v/>
      </c>
    </row>
    <row r="112" spans="1:17" x14ac:dyDescent="0.25">
      <c r="A112" s="330">
        <v>105</v>
      </c>
      <c r="B112" s="47" t="s">
        <v>2299</v>
      </c>
      <c r="C112" s="48"/>
      <c r="D112" s="48"/>
      <c r="E112" s="48"/>
      <c r="F112" s="48"/>
      <c r="G112" s="85"/>
      <c r="H112" s="85"/>
      <c r="I112" s="281"/>
      <c r="J112" s="281"/>
      <c r="K112" s="282"/>
      <c r="L112" s="282"/>
      <c r="M112" s="282"/>
      <c r="N112" s="282"/>
      <c r="O112" s="282"/>
      <c r="P112" s="282"/>
      <c r="Q112" s="330" t="str" cm="1">
        <f t="array" ref="Q112">IFERROR(_xlfn.IFS(O112&gt;P112,"CAMBIÓ"),"")</f>
        <v/>
      </c>
    </row>
    <row r="113" spans="1:17" x14ac:dyDescent="0.25">
      <c r="A113" s="330">
        <v>106</v>
      </c>
      <c r="B113" s="71">
        <v>610</v>
      </c>
      <c r="C113" s="72" t="s">
        <v>404</v>
      </c>
      <c r="D113" s="73" t="s">
        <v>3314</v>
      </c>
      <c r="E113" s="73">
        <v>1</v>
      </c>
      <c r="F113" s="73" t="s">
        <v>3397</v>
      </c>
      <c r="G113" s="73">
        <f>IFERROR(VLOOKUP(C113,BASEINV01,3,FALSE),"SIN INFO")</f>
        <v>4163</v>
      </c>
      <c r="H113" s="73">
        <f>IFERROR(VLOOKUP(B113,BASEINV01,3,FALSE),"SIN INFO")</f>
        <v>0</v>
      </c>
      <c r="I113" s="136">
        <v>1858.44</v>
      </c>
      <c r="J113" s="136">
        <f>IFERROR(VLOOKUP(C113,BASEDESCT02,4,FALSE),I113)</f>
        <v>1579.674</v>
      </c>
      <c r="K113" s="250">
        <f>J113*1.16</f>
        <v>1832.4218399999997</v>
      </c>
      <c r="L113" s="250">
        <f t="shared" ref="L113:N117" si="52">K113*(1-L$7)</f>
        <v>1374.3163799999998</v>
      </c>
      <c r="M113" s="250">
        <f t="shared" si="52"/>
        <v>1305.6005609999997</v>
      </c>
      <c r="N113" s="250">
        <f t="shared" si="52"/>
        <v>1240.3205329499997</v>
      </c>
      <c r="O113" s="250">
        <f t="shared" ref="O113:P117" si="53">I113*$E113</f>
        <v>1858.44</v>
      </c>
      <c r="P113" s="250">
        <f t="shared" si="53"/>
        <v>1579.674</v>
      </c>
      <c r="Q113" s="330" t="str" cm="1">
        <f t="array" ref="Q113">IFERROR(_xlfn.IFS(O113&gt;P113,"CAMBIÓ"),"")</f>
        <v>CAMBIÓ</v>
      </c>
    </row>
    <row r="114" spans="1:17" ht="15.75" thickBot="1" x14ac:dyDescent="0.3">
      <c r="A114" s="330">
        <v>107</v>
      </c>
      <c r="B114" s="55">
        <v>611</v>
      </c>
      <c r="C114" s="56" t="s">
        <v>406</v>
      </c>
      <c r="D114" s="57" t="s">
        <v>3318</v>
      </c>
      <c r="E114" s="57">
        <v>1</v>
      </c>
      <c r="F114" s="57" t="s">
        <v>3398</v>
      </c>
      <c r="G114" s="57">
        <f>IFERROR(VLOOKUP(C114,BASEINV01,3,FALSE),"SIN INFO")</f>
        <v>35</v>
      </c>
      <c r="H114" s="57">
        <f>IFERROR(VLOOKUP(B114,BASEINV01,3,FALSE),"SIN INFO")</f>
        <v>-35</v>
      </c>
      <c r="I114" s="122">
        <v>19667.57</v>
      </c>
      <c r="J114" s="122">
        <f>IFERROR(VLOOKUP(C114,BASEDESCT02,4,FALSE),I114)</f>
        <v>16717.434499999999</v>
      </c>
      <c r="K114" s="244">
        <f>J114*1.16</f>
        <v>19392.224019999998</v>
      </c>
      <c r="L114" s="244">
        <f t="shared" si="52"/>
        <v>14544.168014999999</v>
      </c>
      <c r="M114" s="244">
        <f t="shared" si="52"/>
        <v>13816.95961425</v>
      </c>
      <c r="N114" s="244">
        <f t="shared" si="52"/>
        <v>13126.111633537499</v>
      </c>
      <c r="O114" s="244">
        <f t="shared" si="53"/>
        <v>19667.57</v>
      </c>
      <c r="P114" s="244">
        <f t="shared" si="53"/>
        <v>16717.434499999999</v>
      </c>
      <c r="Q114" s="330" t="str" cm="1">
        <f t="array" ref="Q114">IFERROR(_xlfn.IFS(O114&gt;P114,"CAMBIÓ"),"")</f>
        <v>CAMBIÓ</v>
      </c>
    </row>
    <row r="115" spans="1:17" x14ac:dyDescent="0.25">
      <c r="A115" s="330">
        <v>108</v>
      </c>
      <c r="B115" s="60">
        <v>16300</v>
      </c>
      <c r="C115" s="61" t="s">
        <v>1820</v>
      </c>
      <c r="D115" s="62" t="s">
        <v>3324</v>
      </c>
      <c r="E115" s="62">
        <v>4</v>
      </c>
      <c r="F115" s="62" t="s">
        <v>3399</v>
      </c>
      <c r="G115" s="62">
        <f>IFERROR(VLOOKUP(C115,BASEINV01,3,FALSE),"SIN INFO")</f>
        <v>157</v>
      </c>
      <c r="H115" s="62">
        <f>IFERROR(VLOOKUP(B115,BASEINV01,3,FALSE),"SIN INFO")</f>
        <v>-158</v>
      </c>
      <c r="I115" s="137">
        <v>552.29999999999995</v>
      </c>
      <c r="J115" s="137">
        <f>IFERROR(VLOOKUP(C115,BASEDESCT02,4,FALSE),I115)</f>
        <v>469.45499999999993</v>
      </c>
      <c r="K115" s="251">
        <f>J115*1.16</f>
        <v>544.56779999999992</v>
      </c>
      <c r="L115" s="251">
        <f t="shared" si="52"/>
        <v>408.42584999999997</v>
      </c>
      <c r="M115" s="251">
        <f t="shared" si="52"/>
        <v>388.00455749999998</v>
      </c>
      <c r="N115" s="251">
        <f t="shared" si="52"/>
        <v>368.60432962499993</v>
      </c>
      <c r="O115" s="251">
        <f t="shared" si="53"/>
        <v>2209.1999999999998</v>
      </c>
      <c r="P115" s="251">
        <f t="shared" si="53"/>
        <v>1877.8199999999997</v>
      </c>
      <c r="Q115" s="330" t="str" cm="1">
        <f t="array" ref="Q115">IFERROR(_xlfn.IFS(O115&gt;P115,"CAMBIÓ"),"")</f>
        <v>CAMBIÓ</v>
      </c>
    </row>
    <row r="116" spans="1:17" x14ac:dyDescent="0.25">
      <c r="A116" s="330">
        <v>109</v>
      </c>
      <c r="B116" s="49">
        <v>612</v>
      </c>
      <c r="C116" s="50" t="s">
        <v>408</v>
      </c>
      <c r="D116" s="51" t="s">
        <v>3314</v>
      </c>
      <c r="E116" s="51">
        <v>1</v>
      </c>
      <c r="F116" s="51" t="s">
        <v>3400</v>
      </c>
      <c r="G116" s="51">
        <f>IFERROR(VLOOKUP(C116,BASEINV01,3,FALSE),"SIN INFO")</f>
        <v>2480</v>
      </c>
      <c r="H116" s="51">
        <f>IFERROR(VLOOKUP(B116,BASEINV01,3,FALSE),"SIN INFO")</f>
        <v>0</v>
      </c>
      <c r="I116" s="121">
        <v>2029.72</v>
      </c>
      <c r="J116" s="121">
        <f>IFERROR(VLOOKUP(C116,BASEDESCT02,4,FALSE),I116)</f>
        <v>1725.2619999999999</v>
      </c>
      <c r="K116" s="243">
        <f>J116*1.16</f>
        <v>2001.3039199999998</v>
      </c>
      <c r="L116" s="243">
        <f t="shared" si="52"/>
        <v>1500.9779399999998</v>
      </c>
      <c r="M116" s="243">
        <f t="shared" si="52"/>
        <v>1425.9290429999996</v>
      </c>
      <c r="N116" s="243">
        <f t="shared" si="52"/>
        <v>1354.6325908499996</v>
      </c>
      <c r="O116" s="243">
        <f t="shared" si="53"/>
        <v>2029.72</v>
      </c>
      <c r="P116" s="243">
        <f t="shared" si="53"/>
        <v>1725.2619999999999</v>
      </c>
      <c r="Q116" s="330" t="str" cm="1">
        <f t="array" ref="Q116">IFERROR(_xlfn.IFS(O116&gt;P116,"CAMBIÓ"),"")</f>
        <v>CAMBIÓ</v>
      </c>
    </row>
    <row r="117" spans="1:17" x14ac:dyDescent="0.25">
      <c r="A117" s="330">
        <v>110</v>
      </c>
      <c r="B117" s="49">
        <v>613</v>
      </c>
      <c r="C117" s="50" t="s">
        <v>410</v>
      </c>
      <c r="D117" s="51" t="s">
        <v>3318</v>
      </c>
      <c r="E117" s="51">
        <v>1</v>
      </c>
      <c r="F117" s="51" t="s">
        <v>3401</v>
      </c>
      <c r="G117" s="51">
        <f>IFERROR(VLOOKUP(C117,BASEINV01,3,FALSE),"SIN INFO")</f>
        <v>8</v>
      </c>
      <c r="H117" s="51">
        <f>IFERROR(VLOOKUP(B117,BASEINV01,3,FALSE),"SIN INFO")</f>
        <v>-10</v>
      </c>
      <c r="I117" s="121">
        <v>21475.32</v>
      </c>
      <c r="J117" s="121">
        <f>IFERROR(VLOOKUP(C117,BASEDESCT02,4,FALSE),I117)</f>
        <v>18254.022000000001</v>
      </c>
      <c r="K117" s="243">
        <f>J117*1.16</f>
        <v>21174.665519999999</v>
      </c>
      <c r="L117" s="243">
        <f t="shared" si="52"/>
        <v>15880.99914</v>
      </c>
      <c r="M117" s="243">
        <f t="shared" si="52"/>
        <v>15086.949182999999</v>
      </c>
      <c r="N117" s="243">
        <f t="shared" si="52"/>
        <v>14332.601723849999</v>
      </c>
      <c r="O117" s="243">
        <f t="shared" si="53"/>
        <v>21475.32</v>
      </c>
      <c r="P117" s="243">
        <f t="shared" si="53"/>
        <v>18254.022000000001</v>
      </c>
      <c r="Q117" s="330" t="str" cm="1">
        <f t="array" ref="Q117">IFERROR(_xlfn.IFS(O117&gt;P117,"CAMBIÓ"),"")</f>
        <v>CAMBIÓ</v>
      </c>
    </row>
    <row r="118" spans="1:17" x14ac:dyDescent="0.25">
      <c r="A118" s="330">
        <v>111</v>
      </c>
      <c r="B118" s="47" t="s">
        <v>3402</v>
      </c>
      <c r="C118" s="48"/>
      <c r="D118" s="48"/>
      <c r="E118" s="48"/>
      <c r="F118" s="48"/>
      <c r="G118" s="85"/>
      <c r="H118" s="85"/>
      <c r="I118" s="281"/>
      <c r="J118" s="281"/>
      <c r="K118" s="282"/>
      <c r="L118" s="282"/>
      <c r="M118" s="282"/>
      <c r="N118" s="282"/>
      <c r="O118" s="282"/>
      <c r="P118" s="282"/>
      <c r="Q118" s="330" t="str" cm="1">
        <f t="array" ref="Q118">IFERROR(_xlfn.IFS(O118&gt;P118,"CAMBIÓ"),"")</f>
        <v/>
      </c>
    </row>
    <row r="119" spans="1:17" x14ac:dyDescent="0.25">
      <c r="A119" s="330">
        <v>112</v>
      </c>
      <c r="B119" s="49">
        <v>16301</v>
      </c>
      <c r="C119" s="50" t="s">
        <v>1822</v>
      </c>
      <c r="D119" s="51" t="s">
        <v>3324</v>
      </c>
      <c r="E119" s="51">
        <v>4</v>
      </c>
      <c r="F119" s="51" t="s">
        <v>3403</v>
      </c>
      <c r="G119" s="51">
        <f>IFERROR(VLOOKUP(C119,BASEINV01,3,FALSE),"SIN INFO")</f>
        <v>165</v>
      </c>
      <c r="H119" s="51">
        <f>IFERROR(VLOOKUP(B119,BASEINV01,3,FALSE),"SIN INFO")</f>
        <v>-150</v>
      </c>
      <c r="I119" s="121">
        <v>547</v>
      </c>
      <c r="J119" s="121">
        <f>IFERROR(VLOOKUP(C119,BASEDESCT02,4,FALSE),I119)</f>
        <v>464.95</v>
      </c>
      <c r="K119" s="243">
        <f>J119*1.16</f>
        <v>539.34199999999998</v>
      </c>
      <c r="L119" s="243">
        <f t="shared" ref="L119:N121" si="54">K119*(1-L$7)</f>
        <v>404.50649999999996</v>
      </c>
      <c r="M119" s="243">
        <f t="shared" si="54"/>
        <v>384.28117499999996</v>
      </c>
      <c r="N119" s="243">
        <f t="shared" si="54"/>
        <v>365.06711624999997</v>
      </c>
      <c r="O119" s="243">
        <f t="shared" ref="O119:P121" si="55">I119*$E119</f>
        <v>2188</v>
      </c>
      <c r="P119" s="243">
        <f t="shared" si="55"/>
        <v>1859.8</v>
      </c>
      <c r="Q119" s="330" t="str" cm="1">
        <f t="array" ref="Q119">IFERROR(_xlfn.IFS(O119&gt;P119,"CAMBIÓ"),"")</f>
        <v>CAMBIÓ</v>
      </c>
    </row>
    <row r="120" spans="1:17" x14ac:dyDescent="0.25">
      <c r="A120" s="330">
        <v>113</v>
      </c>
      <c r="B120" s="49">
        <v>1198</v>
      </c>
      <c r="C120" s="50" t="s">
        <v>594</v>
      </c>
      <c r="D120" s="51" t="s">
        <v>3314</v>
      </c>
      <c r="E120" s="51">
        <v>1</v>
      </c>
      <c r="F120" s="51" t="s">
        <v>3397</v>
      </c>
      <c r="G120" s="51">
        <f>IFERROR(VLOOKUP(C120,BASEINV01,3,FALSE),"SIN INFO")</f>
        <v>970</v>
      </c>
      <c r="H120" s="51">
        <f>IFERROR(VLOOKUP(B120,BASEINV01,3,FALSE),"SIN INFO")</f>
        <v>0</v>
      </c>
      <c r="I120" s="121">
        <v>2010.72</v>
      </c>
      <c r="J120" s="121">
        <f>IFERROR(VLOOKUP(C120,BASEDESCT02,4,FALSE),I120)</f>
        <v>1709.1120000000001</v>
      </c>
      <c r="K120" s="243">
        <f>J120*1.16</f>
        <v>1982.5699199999999</v>
      </c>
      <c r="L120" s="243">
        <f t="shared" si="54"/>
        <v>1486.9274399999999</v>
      </c>
      <c r="M120" s="243">
        <f t="shared" si="54"/>
        <v>1412.581068</v>
      </c>
      <c r="N120" s="243">
        <f t="shared" si="54"/>
        <v>1341.9520146</v>
      </c>
      <c r="O120" s="243">
        <f t="shared" si="55"/>
        <v>2010.72</v>
      </c>
      <c r="P120" s="243">
        <f t="shared" si="55"/>
        <v>1709.1120000000001</v>
      </c>
      <c r="Q120" s="330" t="str" cm="1">
        <f t="array" ref="Q120">IFERROR(_xlfn.IFS(O120&gt;P120,"CAMBIÓ"),"")</f>
        <v>CAMBIÓ</v>
      </c>
    </row>
    <row r="121" spans="1:17" x14ac:dyDescent="0.25">
      <c r="A121" s="330">
        <v>114</v>
      </c>
      <c r="B121" s="49">
        <v>1199</v>
      </c>
      <c r="C121" s="50" t="s">
        <v>596</v>
      </c>
      <c r="D121" s="51" t="s">
        <v>3318</v>
      </c>
      <c r="E121" s="51">
        <v>1</v>
      </c>
      <c r="F121" s="51" t="s">
        <v>3398</v>
      </c>
      <c r="G121" s="51">
        <f>IFERROR(VLOOKUP(C121,BASEINV01,3,FALSE),"SIN INFO")</f>
        <v>4</v>
      </c>
      <c r="H121" s="51">
        <f>IFERROR(VLOOKUP(B121,BASEINV01,3,FALSE),"SIN INFO")</f>
        <v>-5</v>
      </c>
      <c r="I121" s="121">
        <v>21265.87</v>
      </c>
      <c r="J121" s="121">
        <f>IFERROR(VLOOKUP(C121,BASEDESCT02,4,FALSE),I121)</f>
        <v>18075.9895</v>
      </c>
      <c r="K121" s="243">
        <f>J121*1.16</f>
        <v>20968.147819999998</v>
      </c>
      <c r="L121" s="243">
        <f t="shared" si="54"/>
        <v>15726.110864999999</v>
      </c>
      <c r="M121" s="243">
        <f t="shared" si="54"/>
        <v>14939.805321749998</v>
      </c>
      <c r="N121" s="243">
        <f t="shared" si="54"/>
        <v>14192.815055662497</v>
      </c>
      <c r="O121" s="243">
        <f t="shared" si="55"/>
        <v>21265.87</v>
      </c>
      <c r="P121" s="243">
        <f t="shared" si="55"/>
        <v>18075.9895</v>
      </c>
      <c r="Q121" s="330" t="str" cm="1">
        <f t="array" ref="Q121">IFERROR(_xlfn.IFS(O121&gt;P121,"CAMBIÓ"),"")</f>
        <v>CAMBIÓ</v>
      </c>
    </row>
    <row r="122" spans="1:17" x14ac:dyDescent="0.25">
      <c r="A122" s="330">
        <v>115</v>
      </c>
      <c r="B122" s="47" t="s">
        <v>3404</v>
      </c>
      <c r="C122" s="48"/>
      <c r="D122" s="48"/>
      <c r="E122" s="48"/>
      <c r="F122" s="48"/>
      <c r="G122" s="85"/>
      <c r="H122" s="85"/>
      <c r="I122" s="281"/>
      <c r="J122" s="281"/>
      <c r="K122" s="282"/>
      <c r="L122" s="282"/>
      <c r="M122" s="282"/>
      <c r="N122" s="282"/>
      <c r="O122" s="282"/>
      <c r="P122" s="282"/>
      <c r="Q122" s="330" t="str" cm="1">
        <f t="array" ref="Q122">IFERROR(_xlfn.IFS(O122&gt;P122,"CAMBIÓ"),"")</f>
        <v/>
      </c>
    </row>
    <row r="123" spans="1:17" x14ac:dyDescent="0.25">
      <c r="A123" s="330">
        <v>116</v>
      </c>
      <c r="B123" s="60">
        <v>16603</v>
      </c>
      <c r="C123" s="61" t="s">
        <v>1913</v>
      </c>
      <c r="D123" s="62" t="s">
        <v>3314</v>
      </c>
      <c r="E123" s="62">
        <v>1</v>
      </c>
      <c r="F123" s="62" t="s">
        <v>3397</v>
      </c>
      <c r="G123" s="62">
        <f>IFERROR(VLOOKUP(C123,BASEINV01,3,FALSE),"SIN INFO")</f>
        <v>304</v>
      </c>
      <c r="H123" s="62">
        <f>IFERROR(VLOOKUP(B123,BASEINV01,3,FALSE),"SIN INFO")</f>
        <v>4</v>
      </c>
      <c r="I123" s="137">
        <v>2336.77</v>
      </c>
      <c r="J123" s="137">
        <f>IFERROR(VLOOKUP(C123,BASEDESCT02,4,FALSE),I123)</f>
        <v>1986.2545</v>
      </c>
      <c r="K123" s="251">
        <f>J123*1.16</f>
        <v>2304.0552199999997</v>
      </c>
      <c r="L123" s="251">
        <f t="shared" ref="L123:N124" si="56">K123*(1-L$7)</f>
        <v>1728.0414149999997</v>
      </c>
      <c r="M123" s="251">
        <f t="shared" si="56"/>
        <v>1641.6393442499996</v>
      </c>
      <c r="N123" s="251">
        <f t="shared" si="56"/>
        <v>1559.5573770374995</v>
      </c>
      <c r="O123" s="251">
        <f>I123*$E123</f>
        <v>2336.77</v>
      </c>
      <c r="P123" s="251">
        <f>J123*$E123</f>
        <v>1986.2545</v>
      </c>
      <c r="Q123" s="330" t="str" cm="1">
        <f t="array" ref="Q123">IFERROR(_xlfn.IFS(O123&gt;P123,"CAMBIÓ"),"")</f>
        <v>CAMBIÓ</v>
      </c>
    </row>
    <row r="124" spans="1:17" ht="15.75" thickBot="1" x14ac:dyDescent="0.3">
      <c r="A124" s="330">
        <v>117</v>
      </c>
      <c r="B124" s="138">
        <v>16702</v>
      </c>
      <c r="C124" s="139" t="s">
        <v>1949</v>
      </c>
      <c r="D124" s="140" t="s">
        <v>3318</v>
      </c>
      <c r="E124" s="140">
        <v>1</v>
      </c>
      <c r="F124" s="140" t="s">
        <v>3398</v>
      </c>
      <c r="G124" s="140">
        <f>IFERROR(VLOOKUP(C124,BASEINV01,3,FALSE),"SIN INFO")</f>
        <v>3</v>
      </c>
      <c r="H124" s="140">
        <f>IFERROR(VLOOKUP(B124,BASEINV01,3,FALSE),"SIN INFO")</f>
        <v>-3</v>
      </c>
      <c r="I124" s="141">
        <v>24698.58</v>
      </c>
      <c r="J124" s="141">
        <f>IFERROR(VLOOKUP(C124,BASEDESCT02,4,FALSE),I124)</f>
        <v>20993.793000000001</v>
      </c>
      <c r="K124" s="252">
        <f>J124*1.16</f>
        <v>24352.799879999999</v>
      </c>
      <c r="L124" s="252">
        <f t="shared" si="56"/>
        <v>18264.599909999997</v>
      </c>
      <c r="M124" s="252">
        <f t="shared" si="56"/>
        <v>17351.369914499996</v>
      </c>
      <c r="N124" s="252">
        <f t="shared" si="56"/>
        <v>16483.801418774994</v>
      </c>
      <c r="O124" s="252">
        <f>I124*$E124</f>
        <v>24698.58</v>
      </c>
      <c r="P124" s="252">
        <f>J124*$E124</f>
        <v>20993.793000000001</v>
      </c>
      <c r="Q124" s="330" t="str" cm="1">
        <f t="array" ref="Q124">IFERROR(_xlfn.IFS(O124&gt;P124,"CAMBIÓ"),"")</f>
        <v>CAMBIÓ</v>
      </c>
    </row>
    <row r="125" spans="1:17" x14ac:dyDescent="0.25">
      <c r="A125" s="330">
        <v>118</v>
      </c>
      <c r="B125" s="81" t="s">
        <v>2276</v>
      </c>
      <c r="C125" s="343"/>
      <c r="D125" s="342"/>
      <c r="E125" s="342"/>
      <c r="F125" s="342"/>
      <c r="G125" s="350"/>
      <c r="H125" s="350"/>
      <c r="I125" s="299"/>
      <c r="J125" s="299"/>
      <c r="K125" s="300"/>
      <c r="L125" s="300"/>
      <c r="M125" s="300"/>
      <c r="N125" s="300"/>
      <c r="O125" s="300"/>
      <c r="P125" s="300"/>
      <c r="Q125" s="330" t="str" cm="1">
        <f t="array" ref="Q125">IFERROR(_xlfn.IFS(O125&gt;P125,"CAMBIÓ"),"")</f>
        <v/>
      </c>
    </row>
    <row r="126" spans="1:17" x14ac:dyDescent="0.25">
      <c r="A126" s="330">
        <v>119</v>
      </c>
      <c r="B126" s="78" t="s">
        <v>2317</v>
      </c>
      <c r="C126" s="341"/>
      <c r="D126" s="340"/>
      <c r="E126" s="340"/>
      <c r="F126" s="340"/>
      <c r="G126" s="84"/>
      <c r="H126" s="84"/>
      <c r="I126" s="301"/>
      <c r="J126" s="301"/>
      <c r="K126" s="302"/>
      <c r="L126" s="302"/>
      <c r="M126" s="302"/>
      <c r="N126" s="302"/>
      <c r="O126" s="302"/>
      <c r="P126" s="302"/>
      <c r="Q126" s="330" t="str" cm="1">
        <f t="array" ref="Q126">IFERROR(_xlfn.IFS(O126&gt;P126,"CAMBIÓ"),"")</f>
        <v/>
      </c>
    </row>
    <row r="127" spans="1:17" x14ac:dyDescent="0.25">
      <c r="A127" s="330">
        <v>120</v>
      </c>
      <c r="B127" s="47" t="s">
        <v>3405</v>
      </c>
      <c r="C127" s="48"/>
      <c r="D127" s="48"/>
      <c r="E127" s="48"/>
      <c r="F127" s="48"/>
      <c r="G127" s="85"/>
      <c r="H127" s="85"/>
      <c r="I127" s="303"/>
      <c r="J127" s="303"/>
      <c r="K127" s="304"/>
      <c r="L127" s="304"/>
      <c r="M127" s="304"/>
      <c r="N127" s="304"/>
      <c r="O127" s="304"/>
      <c r="P127" s="304"/>
      <c r="Q127" s="330" t="str" cm="1">
        <f t="array" ref="Q127">IFERROR(_xlfn.IFS(O127&gt;P127,"CAMBIÓ"),"")</f>
        <v/>
      </c>
    </row>
    <row r="128" spans="1:17" x14ac:dyDescent="0.25">
      <c r="A128" s="330">
        <v>121</v>
      </c>
      <c r="B128" s="49">
        <v>1790</v>
      </c>
      <c r="C128" s="50" t="s">
        <v>658</v>
      </c>
      <c r="D128" s="51" t="s">
        <v>3314</v>
      </c>
      <c r="E128" s="51">
        <v>1</v>
      </c>
      <c r="F128" s="51" t="s">
        <v>3397</v>
      </c>
      <c r="G128" s="51" t="str">
        <f>IFERROR(VLOOKUP(C128,BASEINV01,3,FALSE),"SIN INFO")</f>
        <v>SIN INFO</v>
      </c>
      <c r="H128" s="51">
        <f>IFERROR(VLOOKUP(B128,BASEINV01,3,FALSE),"SIN INFO")</f>
        <v>167</v>
      </c>
      <c r="I128" s="121">
        <v>2181.56</v>
      </c>
      <c r="J128" s="121">
        <f>IFERROR(VLOOKUP(C128,BASEDESCT02,4,FALSE),I128)</f>
        <v>1854.3259999999998</v>
      </c>
      <c r="K128" s="243">
        <f>J128*1.16</f>
        <v>2151.0181599999996</v>
      </c>
      <c r="L128" s="243">
        <f t="shared" ref="L128:N129" si="57">K128*(1-L$7)</f>
        <v>1613.2636199999997</v>
      </c>
      <c r="M128" s="243">
        <f t="shared" si="57"/>
        <v>1532.6004389999996</v>
      </c>
      <c r="N128" s="243">
        <f t="shared" si="57"/>
        <v>1455.9704170499995</v>
      </c>
      <c r="O128" s="243">
        <f>I128*$E128</f>
        <v>2181.56</v>
      </c>
      <c r="P128" s="243">
        <f>J128*$E128</f>
        <v>1854.3259999999998</v>
      </c>
      <c r="Q128" s="330" t="str" cm="1">
        <f t="array" ref="Q128">IFERROR(_xlfn.IFS(O128&gt;P128,"CAMBIÓ"),"")</f>
        <v>CAMBIÓ</v>
      </c>
    </row>
    <row r="129" spans="1:17" x14ac:dyDescent="0.25">
      <c r="A129" s="330">
        <v>122</v>
      </c>
      <c r="B129" s="49">
        <v>1789</v>
      </c>
      <c r="C129" s="50" t="s">
        <v>656</v>
      </c>
      <c r="D129" s="51" t="s">
        <v>3318</v>
      </c>
      <c r="E129" s="51">
        <v>1</v>
      </c>
      <c r="F129" s="51" t="s">
        <v>3398</v>
      </c>
      <c r="G129" s="51" t="str">
        <f>IFERROR(VLOOKUP(C129,BASEINV01,3,FALSE),"SIN INFO")</f>
        <v>SIN INFO</v>
      </c>
      <c r="H129" s="51" t="str">
        <f>IFERROR(VLOOKUP(B129,BASEINV01,3,FALSE),"SIN INFO")</f>
        <v>SIN INFO</v>
      </c>
      <c r="I129" s="121">
        <v>23035.22</v>
      </c>
      <c r="J129" s="121">
        <f>IFERROR(VLOOKUP(C129,BASEDESCT02,4,FALSE),I129)</f>
        <v>19579.937000000002</v>
      </c>
      <c r="K129" s="243">
        <f>J129*1.16</f>
        <v>22712.726920000001</v>
      </c>
      <c r="L129" s="243">
        <f t="shared" si="57"/>
        <v>17034.545190000001</v>
      </c>
      <c r="M129" s="243">
        <f t="shared" si="57"/>
        <v>16182.817930499999</v>
      </c>
      <c r="N129" s="243">
        <f t="shared" si="57"/>
        <v>15373.677033974998</v>
      </c>
      <c r="O129" s="243">
        <f>I129*$E129</f>
        <v>23035.22</v>
      </c>
      <c r="P129" s="243">
        <f>J129*$E129</f>
        <v>19579.937000000002</v>
      </c>
      <c r="Q129" s="330" t="str" cm="1">
        <f t="array" ref="Q129">IFERROR(_xlfn.IFS(O129&gt;P129,"CAMBIÓ"),"")</f>
        <v>CAMBIÓ</v>
      </c>
    </row>
    <row r="130" spans="1:17" x14ac:dyDescent="0.25">
      <c r="A130" s="330">
        <v>123</v>
      </c>
      <c r="B130" s="143" t="s">
        <v>3406</v>
      </c>
      <c r="C130" s="344"/>
      <c r="D130" s="347"/>
      <c r="E130" s="347"/>
      <c r="F130" s="347"/>
      <c r="G130" s="347"/>
      <c r="H130" s="347"/>
      <c r="I130" s="144"/>
      <c r="J130" s="144"/>
      <c r="K130" s="253"/>
      <c r="L130" s="253"/>
      <c r="M130" s="253"/>
      <c r="N130" s="253"/>
      <c r="O130" s="253"/>
      <c r="P130" s="253"/>
      <c r="Q130" s="330" t="str" cm="1">
        <f t="array" ref="Q130">IFERROR(_xlfn.IFS(O130&gt;P130,"CAMBIÓ"),"")</f>
        <v/>
      </c>
    </row>
    <row r="131" spans="1:17" x14ac:dyDescent="0.25">
      <c r="A131" s="330">
        <v>124</v>
      </c>
      <c r="B131" s="145">
        <v>16849</v>
      </c>
      <c r="C131" s="146" t="s">
        <v>2062</v>
      </c>
      <c r="D131" s="51" t="s">
        <v>3318</v>
      </c>
      <c r="E131" s="51">
        <v>1</v>
      </c>
      <c r="F131" s="51" t="s">
        <v>3407</v>
      </c>
      <c r="G131" s="51" t="str">
        <f>IFERROR(VLOOKUP(C131,BASEINV01,3,FALSE),"SIN INFO")</f>
        <v>SIN INFO</v>
      </c>
      <c r="H131" s="51" t="str">
        <f>IFERROR(VLOOKUP(B131,BASEINV01,3,FALSE),"SIN INFO")</f>
        <v>SIN INFO</v>
      </c>
      <c r="I131" s="126">
        <v>27427.96</v>
      </c>
      <c r="J131" s="126">
        <f>IFERROR(VLOOKUP(C131,BASEDESCT02,4,FALSE),I131)</f>
        <v>27427.96</v>
      </c>
      <c r="K131" s="246">
        <f>J131*1.16</f>
        <v>31816.433599999997</v>
      </c>
      <c r="L131" s="246">
        <f>K131*(1-L$7)</f>
        <v>23862.325199999999</v>
      </c>
      <c r="M131" s="246">
        <f>L131*(1-M$7)</f>
        <v>22669.208939999997</v>
      </c>
      <c r="N131" s="246">
        <f>M131*(1-N$7)</f>
        <v>21535.748492999996</v>
      </c>
      <c r="O131" s="246">
        <f>I131*$E131</f>
        <v>27427.96</v>
      </c>
      <c r="P131" s="246">
        <f>J131*$E131</f>
        <v>27427.96</v>
      </c>
      <c r="Q131" s="330" t="str" cm="1">
        <f t="array" ref="Q131">IFERROR(_xlfn.IFS(O131&gt;P131,"CAMBIÓ"),"")</f>
        <v/>
      </c>
    </row>
    <row r="132" spans="1:17" x14ac:dyDescent="0.25">
      <c r="A132" s="330">
        <v>125</v>
      </c>
      <c r="B132" s="47" t="s">
        <v>3408</v>
      </c>
      <c r="C132" s="48"/>
      <c r="D132" s="48"/>
      <c r="E132" s="48"/>
      <c r="F132" s="48"/>
      <c r="G132" s="85"/>
      <c r="H132" s="85"/>
      <c r="I132" s="281"/>
      <c r="J132" s="281"/>
      <c r="K132" s="282"/>
      <c r="L132" s="282"/>
      <c r="M132" s="282"/>
      <c r="N132" s="282"/>
      <c r="O132" s="282"/>
      <c r="P132" s="282"/>
      <c r="Q132" s="330" t="str" cm="1">
        <f t="array" ref="Q132">IFERROR(_xlfn.IFS(O132&gt;P132,"CAMBIÓ"),"")</f>
        <v/>
      </c>
    </row>
    <row r="133" spans="1:17" x14ac:dyDescent="0.25">
      <c r="A133" s="330">
        <v>126</v>
      </c>
      <c r="B133" s="49">
        <v>433</v>
      </c>
      <c r="C133" s="50" t="s">
        <v>301</v>
      </c>
      <c r="D133" s="51" t="s">
        <v>3314</v>
      </c>
      <c r="E133" s="51">
        <v>1</v>
      </c>
      <c r="F133" s="51" t="s">
        <v>3409</v>
      </c>
      <c r="G133" s="51">
        <f>IFERROR(VLOOKUP(C133,BASEINV01,3,FALSE),"SIN INFO")</f>
        <v>91</v>
      </c>
      <c r="H133" s="51">
        <f>IFERROR(VLOOKUP(B133,BASEINV01,3,FALSE),"SIN INFO")</f>
        <v>28</v>
      </c>
      <c r="I133" s="121">
        <v>4136.51</v>
      </c>
      <c r="J133" s="121">
        <f>IFERROR(VLOOKUP(C133,BASEDESCT02,4,FALSE),I133)</f>
        <v>3516.0335</v>
      </c>
      <c r="K133" s="243">
        <f>J133*1.16</f>
        <v>4078.5988599999996</v>
      </c>
      <c r="L133" s="243">
        <f t="shared" ref="L133:N134" si="58">K133*(1-L$7)</f>
        <v>3058.9491449999996</v>
      </c>
      <c r="M133" s="243">
        <f t="shared" si="58"/>
        <v>2906.0016877499993</v>
      </c>
      <c r="N133" s="243">
        <f t="shared" si="58"/>
        <v>2760.7016033624991</v>
      </c>
      <c r="O133" s="243">
        <f>I133*$E133</f>
        <v>4136.51</v>
      </c>
      <c r="P133" s="243">
        <f>J133*$E133</f>
        <v>3516.0335</v>
      </c>
      <c r="Q133" s="330" t="str" cm="1">
        <f t="array" ref="Q133">IFERROR(_xlfn.IFS(O133&gt;P133,"CAMBIÓ"),"")</f>
        <v>CAMBIÓ</v>
      </c>
    </row>
    <row r="134" spans="1:17" x14ac:dyDescent="0.25">
      <c r="A134" s="330">
        <v>127</v>
      </c>
      <c r="B134" s="49">
        <v>434</v>
      </c>
      <c r="C134" s="50" t="s">
        <v>303</v>
      </c>
      <c r="D134" s="51" t="s">
        <v>3318</v>
      </c>
      <c r="E134" s="51">
        <v>1</v>
      </c>
      <c r="F134" s="51" t="s">
        <v>3410</v>
      </c>
      <c r="G134" s="51" t="str">
        <f>IFERROR(VLOOKUP(C134,BASEINV01,3,FALSE),"SIN INFO")</f>
        <v>SIN INFO</v>
      </c>
      <c r="H134" s="51">
        <f>IFERROR(VLOOKUP(B134,BASEINV01,3,FALSE),"SIN INFO")</f>
        <v>1</v>
      </c>
      <c r="I134" s="121">
        <v>43642.54</v>
      </c>
      <c r="J134" s="121">
        <f>IFERROR(VLOOKUP(C134,BASEDESCT02,4,FALSE),I134)</f>
        <v>37096.159</v>
      </c>
      <c r="K134" s="243">
        <f>J134*1.16</f>
        <v>43031.544439999998</v>
      </c>
      <c r="L134" s="243">
        <f t="shared" si="58"/>
        <v>32273.658329999998</v>
      </c>
      <c r="M134" s="243">
        <f t="shared" si="58"/>
        <v>30659.975413499997</v>
      </c>
      <c r="N134" s="243">
        <f t="shared" si="58"/>
        <v>29126.976642824997</v>
      </c>
      <c r="O134" s="243">
        <f>I134*$E134</f>
        <v>43642.54</v>
      </c>
      <c r="P134" s="243">
        <f>J134*$E134</f>
        <v>37096.159</v>
      </c>
      <c r="Q134" s="330" t="str" cm="1">
        <f t="array" ref="Q134">IFERROR(_xlfn.IFS(O134&gt;P134,"CAMBIÓ"),"")</f>
        <v>CAMBIÓ</v>
      </c>
    </row>
    <row r="135" spans="1:17" x14ac:dyDescent="0.25">
      <c r="A135" s="330">
        <v>128</v>
      </c>
      <c r="B135" s="147" t="s">
        <v>3411</v>
      </c>
      <c r="C135" s="148"/>
      <c r="D135" s="346"/>
      <c r="E135" s="346"/>
      <c r="F135" s="346"/>
      <c r="G135" s="346"/>
      <c r="H135" s="346"/>
      <c r="I135" s="149"/>
      <c r="J135" s="149"/>
      <c r="K135" s="254"/>
      <c r="L135" s="254"/>
      <c r="M135" s="254"/>
      <c r="N135" s="254"/>
      <c r="O135" s="254"/>
      <c r="P135" s="254"/>
      <c r="Q135" s="330" t="str" cm="1">
        <f t="array" ref="Q135">IFERROR(_xlfn.IFS(O135&gt;P135,"CAMBIÓ"),"")</f>
        <v/>
      </c>
    </row>
    <row r="136" spans="1:17" x14ac:dyDescent="0.25">
      <c r="A136" s="330">
        <v>129</v>
      </c>
      <c r="B136" s="150">
        <v>16748</v>
      </c>
      <c r="C136" s="151" t="s">
        <v>2009</v>
      </c>
      <c r="D136" s="51" t="s">
        <v>3318</v>
      </c>
      <c r="E136" s="51">
        <v>1</v>
      </c>
      <c r="F136" s="51" t="s">
        <v>3412</v>
      </c>
      <c r="G136" s="51" t="str">
        <f>IFERROR(VLOOKUP(C136,BASEINV01,3,FALSE),"SIN INFO")</f>
        <v>SIN INFO</v>
      </c>
      <c r="H136" s="51" t="str">
        <f>IFERROR(VLOOKUP(B136,BASEINV01,3,FALSE),"SIN INFO")</f>
        <v>SIN INFO</v>
      </c>
      <c r="I136" s="126">
        <v>35375.33</v>
      </c>
      <c r="J136" s="126">
        <f>IFERROR(VLOOKUP(C136,BASEDESCT02,4,FALSE),I136)</f>
        <v>35375.33</v>
      </c>
      <c r="K136" s="246">
        <f>J136*1.16</f>
        <v>41035.382799999999</v>
      </c>
      <c r="L136" s="246">
        <f>K136*(1-L$7)</f>
        <v>30776.537100000001</v>
      </c>
      <c r="M136" s="246">
        <f>L136*(1-M$7)</f>
        <v>29237.710244999998</v>
      </c>
      <c r="N136" s="246">
        <f>M136*(1-N$7)</f>
        <v>27775.824732749996</v>
      </c>
      <c r="O136" s="246">
        <f>I136*$E136</f>
        <v>35375.33</v>
      </c>
      <c r="P136" s="246">
        <f>J136*$E136</f>
        <v>35375.33</v>
      </c>
      <c r="Q136" s="330" t="str" cm="1">
        <f t="array" ref="Q136">IFERROR(_xlfn.IFS(O136&gt;P136,"CAMBIÓ"),"")</f>
        <v/>
      </c>
    </row>
    <row r="137" spans="1:17" x14ac:dyDescent="0.25">
      <c r="A137" s="330">
        <v>130</v>
      </c>
      <c r="B137" s="47" t="s">
        <v>3413</v>
      </c>
      <c r="C137" s="346"/>
      <c r="D137" s="346"/>
      <c r="E137" s="346"/>
      <c r="F137" s="346"/>
      <c r="G137" s="346"/>
      <c r="H137" s="346"/>
      <c r="I137" s="152"/>
      <c r="J137" s="152"/>
      <c r="K137" s="255"/>
      <c r="L137" s="255"/>
      <c r="M137" s="255"/>
      <c r="N137" s="255"/>
      <c r="O137" s="255"/>
      <c r="P137" s="255"/>
      <c r="Q137" s="330" t="str" cm="1">
        <f t="array" ref="Q137">IFERROR(_xlfn.IFS(O137&gt;P137,"CAMBIÓ"),"")</f>
        <v/>
      </c>
    </row>
    <row r="138" spans="1:17" x14ac:dyDescent="0.25">
      <c r="A138" s="330">
        <v>131</v>
      </c>
      <c r="B138" s="153">
        <v>16172</v>
      </c>
      <c r="C138" s="154" t="s">
        <v>1802</v>
      </c>
      <c r="D138" s="155" t="s">
        <v>3318</v>
      </c>
      <c r="E138" s="155">
        <v>1</v>
      </c>
      <c r="F138" s="155" t="s">
        <v>3398</v>
      </c>
      <c r="G138" s="155" t="str">
        <f>IFERROR(VLOOKUP(C138,BASEINV01,3,FALSE),"SIN INFO")</f>
        <v>SIN INFO</v>
      </c>
      <c r="H138" s="155" t="str">
        <f>IFERROR(VLOOKUP(B138,BASEINV01,3,FALSE),"SIN INFO")</f>
        <v>SIN INFO</v>
      </c>
      <c r="I138" s="156">
        <v>23851.86</v>
      </c>
      <c r="J138" s="156">
        <f>IFERROR(VLOOKUP(C138,BASEDESCT02,4,FALSE),I138)</f>
        <v>20274.080999999998</v>
      </c>
      <c r="K138" s="256">
        <f>J138*1.16</f>
        <v>23517.933959999995</v>
      </c>
      <c r="L138" s="256">
        <f>K138*(1-L$7)</f>
        <v>17638.450469999996</v>
      </c>
      <c r="M138" s="256">
        <f>L138*(1-M$7)</f>
        <v>16756.527946499995</v>
      </c>
      <c r="N138" s="256">
        <f>M138*(1-N$7)</f>
        <v>15918.701549174993</v>
      </c>
      <c r="O138" s="256">
        <f>I138*$E138</f>
        <v>23851.86</v>
      </c>
      <c r="P138" s="256">
        <f>J138*$E138</f>
        <v>20274.080999999998</v>
      </c>
      <c r="Q138" s="330" t="str" cm="1">
        <f t="array" ref="Q138">IFERROR(_xlfn.IFS(O138&gt;P138,"CAMBIÓ"),"")</f>
        <v>CAMBIÓ</v>
      </c>
    </row>
    <row r="139" spans="1:17" x14ac:dyDescent="0.25">
      <c r="A139" s="330">
        <v>132</v>
      </c>
      <c r="B139" s="47" t="s">
        <v>3414</v>
      </c>
      <c r="C139" s="48"/>
      <c r="D139" s="48"/>
      <c r="E139" s="48"/>
      <c r="F139" s="48"/>
      <c r="G139" s="85"/>
      <c r="H139" s="85"/>
      <c r="I139" s="281"/>
      <c r="J139" s="281"/>
      <c r="K139" s="282"/>
      <c r="L139" s="282"/>
      <c r="M139" s="282"/>
      <c r="N139" s="282"/>
      <c r="O139" s="282"/>
      <c r="P139" s="282"/>
      <c r="Q139" s="330" t="str" cm="1">
        <f t="array" ref="Q139">IFERROR(_xlfn.IFS(O139&gt;P139,"CAMBIÓ"),"")</f>
        <v/>
      </c>
    </row>
    <row r="140" spans="1:17" x14ac:dyDescent="0.25">
      <c r="A140" s="330">
        <v>133</v>
      </c>
      <c r="B140" s="49">
        <v>16600</v>
      </c>
      <c r="C140" s="50" t="s">
        <v>1907</v>
      </c>
      <c r="D140" s="51" t="s">
        <v>3314</v>
      </c>
      <c r="E140" s="51">
        <v>1</v>
      </c>
      <c r="F140" s="51" t="s">
        <v>3415</v>
      </c>
      <c r="G140" s="51">
        <f>IFERROR(VLOOKUP(C140,BASEINV01,3,FALSE),"SIN INFO")</f>
        <v>215</v>
      </c>
      <c r="H140" s="51">
        <f>IFERROR(VLOOKUP(B140,BASEINV01,3,FALSE),"SIN INFO")</f>
        <v>161</v>
      </c>
      <c r="I140" s="121">
        <v>3725.15</v>
      </c>
      <c r="J140" s="121">
        <f>IFERROR(VLOOKUP(C140,BASEDESCT02,4,FALSE),I140)</f>
        <v>3166.3775000000001</v>
      </c>
      <c r="K140" s="243">
        <f>J140*1.16</f>
        <v>3672.9978999999998</v>
      </c>
      <c r="L140" s="243">
        <f t="shared" ref="L140:N141" si="59">K140*(1-L$7)</f>
        <v>2754.7484249999998</v>
      </c>
      <c r="M140" s="243">
        <f t="shared" si="59"/>
        <v>2617.0110037499999</v>
      </c>
      <c r="N140" s="243">
        <f t="shared" si="59"/>
        <v>2486.1604535624997</v>
      </c>
      <c r="O140" s="243">
        <f>I140*$E140</f>
        <v>3725.15</v>
      </c>
      <c r="P140" s="243">
        <f>J140*$E140</f>
        <v>3166.3775000000001</v>
      </c>
      <c r="Q140" s="330" t="str" cm="1">
        <f t="array" ref="Q140">IFERROR(_xlfn.IFS(O140&gt;P140,"CAMBIÓ"),"")</f>
        <v>CAMBIÓ</v>
      </c>
    </row>
    <row r="141" spans="1:17" x14ac:dyDescent="0.25">
      <c r="A141" s="330">
        <v>134</v>
      </c>
      <c r="B141" s="49">
        <v>16700</v>
      </c>
      <c r="C141" s="50" t="s">
        <v>1945</v>
      </c>
      <c r="D141" s="51" t="s">
        <v>3318</v>
      </c>
      <c r="E141" s="51">
        <v>1</v>
      </c>
      <c r="F141" s="51" t="s">
        <v>3416</v>
      </c>
      <c r="G141" s="51">
        <f>IFERROR(VLOOKUP(C141,BASEINV01,3,FALSE),"SIN INFO")</f>
        <v>3</v>
      </c>
      <c r="H141" s="51" t="str">
        <f>IFERROR(VLOOKUP(B141,BASEINV01,3,FALSE),"SIN INFO")</f>
        <v>SIN INFO</v>
      </c>
      <c r="I141" s="121">
        <v>38760.620000000003</v>
      </c>
      <c r="J141" s="121">
        <f>IFERROR(VLOOKUP(C141,BASEDESCT02,4,FALSE),I141)</f>
        <v>32946.527000000002</v>
      </c>
      <c r="K141" s="243">
        <f>J141*1.16</f>
        <v>38217.971319999997</v>
      </c>
      <c r="L141" s="243">
        <f t="shared" si="59"/>
        <v>28663.478489999998</v>
      </c>
      <c r="M141" s="243">
        <f t="shared" si="59"/>
        <v>27230.304565499995</v>
      </c>
      <c r="N141" s="243">
        <f t="shared" si="59"/>
        <v>25868.789337224993</v>
      </c>
      <c r="O141" s="243">
        <f>I141*$E141</f>
        <v>38760.620000000003</v>
      </c>
      <c r="P141" s="243">
        <f>J141*$E141</f>
        <v>32946.527000000002</v>
      </c>
      <c r="Q141" s="330" t="str" cm="1">
        <f t="array" ref="Q141">IFERROR(_xlfn.IFS(O141&gt;P141,"CAMBIÓ"),"")</f>
        <v>CAMBIÓ</v>
      </c>
    </row>
    <row r="142" spans="1:17" x14ac:dyDescent="0.25">
      <c r="A142" s="330">
        <v>135</v>
      </c>
      <c r="B142" s="81" t="s">
        <v>3417</v>
      </c>
      <c r="C142" s="343"/>
      <c r="D142" s="342"/>
      <c r="E142" s="342"/>
      <c r="F142" s="342"/>
      <c r="G142" s="350"/>
      <c r="H142" s="350"/>
      <c r="I142" s="297"/>
      <c r="J142" s="297"/>
      <c r="K142" s="298"/>
      <c r="L142" s="298"/>
      <c r="M142" s="298"/>
      <c r="N142" s="298"/>
      <c r="O142" s="298"/>
      <c r="P142" s="298"/>
      <c r="Q142" s="330" t="str" cm="1">
        <f t="array" ref="Q142">IFERROR(_xlfn.IFS(O142&gt;P142,"CAMBIÓ"),"")</f>
        <v/>
      </c>
    </row>
    <row r="143" spans="1:17" x14ac:dyDescent="0.25">
      <c r="A143" s="330">
        <v>136</v>
      </c>
      <c r="B143" s="47" t="s">
        <v>3418</v>
      </c>
      <c r="C143" s="48"/>
      <c r="D143" s="48"/>
      <c r="E143" s="48"/>
      <c r="F143" s="48"/>
      <c r="G143" s="85"/>
      <c r="H143" s="85"/>
      <c r="I143" s="281"/>
      <c r="J143" s="281"/>
      <c r="K143" s="282"/>
      <c r="L143" s="282"/>
      <c r="M143" s="282"/>
      <c r="N143" s="282"/>
      <c r="O143" s="282"/>
      <c r="P143" s="282"/>
      <c r="Q143" s="330" t="str" cm="1">
        <f t="array" ref="Q143">IFERROR(_xlfn.IFS(O143&gt;P143,"CAMBIÓ"),"")</f>
        <v/>
      </c>
    </row>
    <row r="144" spans="1:17" x14ac:dyDescent="0.25">
      <c r="A144" s="330">
        <v>137</v>
      </c>
      <c r="B144" s="49">
        <v>52</v>
      </c>
      <c r="C144" s="50" t="s">
        <v>48</v>
      </c>
      <c r="D144" s="51" t="s">
        <v>3311</v>
      </c>
      <c r="E144" s="51">
        <v>16</v>
      </c>
      <c r="F144" s="51" t="s">
        <v>3419</v>
      </c>
      <c r="G144" s="51">
        <f t="shared" ref="G144:G157" si="60">IFERROR(VLOOKUP(C144,BASEINV01,3,FALSE),"SIN INFO")</f>
        <v>102</v>
      </c>
      <c r="H144" s="51">
        <f t="shared" ref="H144:H157" si="61">IFERROR(VLOOKUP(B144,BASEINV01,3,FALSE),"SIN INFO")</f>
        <v>-127</v>
      </c>
      <c r="I144" s="121">
        <v>91.39</v>
      </c>
      <c r="J144" s="121">
        <f t="shared" ref="J144:J157" si="62">IFERROR(VLOOKUP(C144,BASEDESCT02,4,FALSE),I144)</f>
        <v>91.39</v>
      </c>
      <c r="K144" s="243">
        <f t="shared" ref="K144:K157" si="63">J144*1.16</f>
        <v>106.0124</v>
      </c>
      <c r="L144" s="243">
        <f t="shared" ref="L144:N157" si="64">K144*(1-L$7)</f>
        <v>79.509299999999996</v>
      </c>
      <c r="M144" s="243">
        <f t="shared" si="64"/>
        <v>75.533834999999996</v>
      </c>
      <c r="N144" s="243">
        <f t="shared" si="64"/>
        <v>71.757143249999999</v>
      </c>
      <c r="O144" s="243">
        <f t="shared" ref="O144:O157" si="65">I144*$E144</f>
        <v>1462.24</v>
      </c>
      <c r="P144" s="243">
        <f t="shared" ref="P144:P157" si="66">J144*$E144</f>
        <v>1462.24</v>
      </c>
      <c r="Q144" s="330" t="str" cm="1">
        <f t="array" ref="Q144">IFERROR(_xlfn.IFS(O144&gt;P144,"CAMBIÓ"),"")</f>
        <v/>
      </c>
    </row>
    <row r="145" spans="1:17" x14ac:dyDescent="0.25">
      <c r="A145" s="330">
        <v>138</v>
      </c>
      <c r="B145" s="49">
        <v>129</v>
      </c>
      <c r="C145" s="50" t="s">
        <v>121</v>
      </c>
      <c r="D145" s="51" t="s">
        <v>3311</v>
      </c>
      <c r="E145" s="51">
        <v>16</v>
      </c>
      <c r="F145" s="51" t="s">
        <v>3420</v>
      </c>
      <c r="G145" s="51">
        <f t="shared" si="60"/>
        <v>116</v>
      </c>
      <c r="H145" s="51">
        <f t="shared" si="61"/>
        <v>-182</v>
      </c>
      <c r="I145" s="121">
        <v>97.46</v>
      </c>
      <c r="J145" s="121">
        <f t="shared" si="62"/>
        <v>97.46</v>
      </c>
      <c r="K145" s="243">
        <f t="shared" si="63"/>
        <v>113.05359999999999</v>
      </c>
      <c r="L145" s="243">
        <f t="shared" si="64"/>
        <v>84.790199999999999</v>
      </c>
      <c r="M145" s="243">
        <f t="shared" si="64"/>
        <v>80.550689999999989</v>
      </c>
      <c r="N145" s="243">
        <f t="shared" si="64"/>
        <v>76.523155499999987</v>
      </c>
      <c r="O145" s="243">
        <f t="shared" si="65"/>
        <v>1559.36</v>
      </c>
      <c r="P145" s="243">
        <f t="shared" si="66"/>
        <v>1559.36</v>
      </c>
      <c r="Q145" s="330" t="str" cm="1">
        <f t="array" ref="Q145">IFERROR(_xlfn.IFS(O145&gt;P145,"CAMBIÓ"),"")</f>
        <v/>
      </c>
    </row>
    <row r="146" spans="1:17" x14ac:dyDescent="0.25">
      <c r="A146" s="330">
        <v>139</v>
      </c>
      <c r="B146" s="49">
        <v>130</v>
      </c>
      <c r="C146" s="50" t="s">
        <v>123</v>
      </c>
      <c r="D146" s="51" t="s">
        <v>3324</v>
      </c>
      <c r="E146" s="51">
        <v>4</v>
      </c>
      <c r="F146" s="51" t="s">
        <v>3421</v>
      </c>
      <c r="G146" s="51">
        <f t="shared" si="60"/>
        <v>104</v>
      </c>
      <c r="H146" s="51">
        <f t="shared" si="61"/>
        <v>-100</v>
      </c>
      <c r="I146" s="121">
        <v>500.51</v>
      </c>
      <c r="J146" s="121">
        <f t="shared" si="62"/>
        <v>500.51</v>
      </c>
      <c r="K146" s="243">
        <f t="shared" si="63"/>
        <v>580.59159999999997</v>
      </c>
      <c r="L146" s="243">
        <f t="shared" si="64"/>
        <v>435.44369999999998</v>
      </c>
      <c r="M146" s="243">
        <f t="shared" si="64"/>
        <v>413.67151499999994</v>
      </c>
      <c r="N146" s="243">
        <f t="shared" si="64"/>
        <v>392.98793924999995</v>
      </c>
      <c r="O146" s="243">
        <f t="shared" si="65"/>
        <v>2002.04</v>
      </c>
      <c r="P146" s="243">
        <f t="shared" si="66"/>
        <v>2002.04</v>
      </c>
      <c r="Q146" s="330" t="str" cm="1">
        <f t="array" ref="Q146">IFERROR(_xlfn.IFS(O146&gt;P146,"CAMBIÓ"),"")</f>
        <v/>
      </c>
    </row>
    <row r="147" spans="1:17" x14ac:dyDescent="0.25">
      <c r="A147" s="330">
        <v>140</v>
      </c>
      <c r="B147" s="49">
        <v>131</v>
      </c>
      <c r="C147" s="50" t="s">
        <v>125</v>
      </c>
      <c r="D147" s="51" t="s">
        <v>3314</v>
      </c>
      <c r="E147" s="51">
        <v>1</v>
      </c>
      <c r="F147" s="51" t="s">
        <v>3422</v>
      </c>
      <c r="G147" s="51">
        <f t="shared" si="60"/>
        <v>138</v>
      </c>
      <c r="H147" s="51">
        <f t="shared" si="61"/>
        <v>-195</v>
      </c>
      <c r="I147" s="121">
        <v>1830.3</v>
      </c>
      <c r="J147" s="121">
        <f t="shared" si="62"/>
        <v>1830.3</v>
      </c>
      <c r="K147" s="243">
        <f t="shared" si="63"/>
        <v>2123.1479999999997</v>
      </c>
      <c r="L147" s="243">
        <f t="shared" si="64"/>
        <v>1592.3609999999999</v>
      </c>
      <c r="M147" s="243">
        <f t="shared" si="64"/>
        <v>1512.7429499999998</v>
      </c>
      <c r="N147" s="243">
        <f t="shared" si="64"/>
        <v>1437.1058024999998</v>
      </c>
      <c r="O147" s="243">
        <f t="shared" si="65"/>
        <v>1830.3</v>
      </c>
      <c r="P147" s="243">
        <f t="shared" si="66"/>
        <v>1830.3</v>
      </c>
      <c r="Q147" s="330" t="str" cm="1">
        <f t="array" ref="Q147">IFERROR(_xlfn.IFS(O147&gt;P147,"CAMBIÓ"),"")</f>
        <v/>
      </c>
    </row>
    <row r="148" spans="1:17" ht="15.75" thickBot="1" x14ac:dyDescent="0.3">
      <c r="A148" s="330">
        <v>141</v>
      </c>
      <c r="B148" s="55">
        <v>132</v>
      </c>
      <c r="C148" s="56" t="s">
        <v>127</v>
      </c>
      <c r="D148" s="57" t="s">
        <v>3318</v>
      </c>
      <c r="E148" s="57">
        <v>1</v>
      </c>
      <c r="F148" s="57" t="s">
        <v>3423</v>
      </c>
      <c r="G148" s="57">
        <f t="shared" si="60"/>
        <v>1</v>
      </c>
      <c r="H148" s="57">
        <f t="shared" si="61"/>
        <v>0</v>
      </c>
      <c r="I148" s="122">
        <v>19372.91</v>
      </c>
      <c r="J148" s="122">
        <f t="shared" si="62"/>
        <v>19372.91</v>
      </c>
      <c r="K148" s="244">
        <f t="shared" si="63"/>
        <v>22472.575599999996</v>
      </c>
      <c r="L148" s="244">
        <f t="shared" si="64"/>
        <v>16854.431699999997</v>
      </c>
      <c r="M148" s="244">
        <f t="shared" si="64"/>
        <v>16011.710114999996</v>
      </c>
      <c r="N148" s="244">
        <f t="shared" si="64"/>
        <v>15211.124609249995</v>
      </c>
      <c r="O148" s="244">
        <f t="shared" si="65"/>
        <v>19372.91</v>
      </c>
      <c r="P148" s="244">
        <f t="shared" si="66"/>
        <v>19372.91</v>
      </c>
      <c r="Q148" s="330" t="str" cm="1">
        <f t="array" ref="Q148">IFERROR(_xlfn.IFS(O148&gt;P148,"CAMBIÓ"),"")</f>
        <v/>
      </c>
    </row>
    <row r="149" spans="1:17" x14ac:dyDescent="0.25">
      <c r="A149" s="330">
        <v>142</v>
      </c>
      <c r="B149" s="60">
        <v>49</v>
      </c>
      <c r="C149" s="61" t="s">
        <v>40</v>
      </c>
      <c r="D149" s="62" t="s">
        <v>3311</v>
      </c>
      <c r="E149" s="62">
        <v>16</v>
      </c>
      <c r="F149" s="62" t="s">
        <v>3424</v>
      </c>
      <c r="G149" s="62">
        <f t="shared" si="60"/>
        <v>109</v>
      </c>
      <c r="H149" s="62">
        <f t="shared" si="61"/>
        <v>-121</v>
      </c>
      <c r="I149" s="137">
        <v>91.64</v>
      </c>
      <c r="J149" s="137">
        <f t="shared" si="62"/>
        <v>91.64</v>
      </c>
      <c r="K149" s="251">
        <f t="shared" si="63"/>
        <v>106.30239999999999</v>
      </c>
      <c r="L149" s="251">
        <f t="shared" si="64"/>
        <v>79.726799999999997</v>
      </c>
      <c r="M149" s="251">
        <f t="shared" si="64"/>
        <v>75.740459999999999</v>
      </c>
      <c r="N149" s="251">
        <f t="shared" si="64"/>
        <v>71.953436999999994</v>
      </c>
      <c r="O149" s="251">
        <f t="shared" si="65"/>
        <v>1466.24</v>
      </c>
      <c r="P149" s="251">
        <f t="shared" si="66"/>
        <v>1466.24</v>
      </c>
      <c r="Q149" s="330" t="str" cm="1">
        <f t="array" ref="Q149">IFERROR(_xlfn.IFS(O149&gt;P149,"CAMBIÓ"),"")</f>
        <v/>
      </c>
    </row>
    <row r="150" spans="1:17" x14ac:dyDescent="0.25">
      <c r="A150" s="330">
        <v>143</v>
      </c>
      <c r="B150" s="49">
        <v>133</v>
      </c>
      <c r="C150" s="50" t="s">
        <v>129</v>
      </c>
      <c r="D150" s="51" t="s">
        <v>3311</v>
      </c>
      <c r="E150" s="51">
        <v>16</v>
      </c>
      <c r="F150" s="51" t="s">
        <v>3425</v>
      </c>
      <c r="G150" s="51">
        <f t="shared" si="60"/>
        <v>121</v>
      </c>
      <c r="H150" s="51">
        <f t="shared" si="61"/>
        <v>-181</v>
      </c>
      <c r="I150" s="121">
        <v>98.77</v>
      </c>
      <c r="J150" s="121">
        <f t="shared" si="62"/>
        <v>98.77</v>
      </c>
      <c r="K150" s="243">
        <f t="shared" si="63"/>
        <v>114.57319999999999</v>
      </c>
      <c r="L150" s="243">
        <f t="shared" si="64"/>
        <v>85.929899999999989</v>
      </c>
      <c r="M150" s="243">
        <f t="shared" si="64"/>
        <v>81.633404999999982</v>
      </c>
      <c r="N150" s="243">
        <f t="shared" si="64"/>
        <v>77.55173474999998</v>
      </c>
      <c r="O150" s="243">
        <f t="shared" si="65"/>
        <v>1580.32</v>
      </c>
      <c r="P150" s="243">
        <f t="shared" si="66"/>
        <v>1580.32</v>
      </c>
      <c r="Q150" s="330" t="str" cm="1">
        <f t="array" ref="Q150">IFERROR(_xlfn.IFS(O150&gt;P150,"CAMBIÓ"),"")</f>
        <v/>
      </c>
    </row>
    <row r="151" spans="1:17" x14ac:dyDescent="0.25">
      <c r="A151" s="330">
        <v>144</v>
      </c>
      <c r="B151" s="49">
        <v>134</v>
      </c>
      <c r="C151" s="50" t="s">
        <v>131</v>
      </c>
      <c r="D151" s="51" t="s">
        <v>3324</v>
      </c>
      <c r="E151" s="51">
        <v>4</v>
      </c>
      <c r="F151" s="51" t="s">
        <v>3426</v>
      </c>
      <c r="G151" s="51">
        <f t="shared" si="60"/>
        <v>101</v>
      </c>
      <c r="H151" s="51">
        <f t="shared" si="61"/>
        <v>-137</v>
      </c>
      <c r="I151" s="121">
        <v>499.52</v>
      </c>
      <c r="J151" s="121">
        <f t="shared" si="62"/>
        <v>499.52</v>
      </c>
      <c r="K151" s="243">
        <f t="shared" si="63"/>
        <v>579.44319999999993</v>
      </c>
      <c r="L151" s="243">
        <f t="shared" si="64"/>
        <v>434.58239999999995</v>
      </c>
      <c r="M151" s="243">
        <f t="shared" si="64"/>
        <v>412.85327999999993</v>
      </c>
      <c r="N151" s="243">
        <f t="shared" si="64"/>
        <v>392.2106159999999</v>
      </c>
      <c r="O151" s="243">
        <f t="shared" si="65"/>
        <v>1998.08</v>
      </c>
      <c r="P151" s="243">
        <f t="shared" si="66"/>
        <v>1998.08</v>
      </c>
      <c r="Q151" s="330" t="str" cm="1">
        <f t="array" ref="Q151">IFERROR(_xlfn.IFS(O151&gt;P151,"CAMBIÓ"),"")</f>
        <v/>
      </c>
    </row>
    <row r="152" spans="1:17" x14ac:dyDescent="0.25">
      <c r="A152" s="330">
        <v>145</v>
      </c>
      <c r="B152" s="49">
        <v>135</v>
      </c>
      <c r="C152" s="50" t="s">
        <v>133</v>
      </c>
      <c r="D152" s="51" t="s">
        <v>3314</v>
      </c>
      <c r="E152" s="51">
        <v>1</v>
      </c>
      <c r="F152" s="51" t="s">
        <v>3427</v>
      </c>
      <c r="G152" s="51">
        <f t="shared" si="60"/>
        <v>114</v>
      </c>
      <c r="H152" s="51">
        <f t="shared" si="61"/>
        <v>-296</v>
      </c>
      <c r="I152" s="121">
        <v>1825.26</v>
      </c>
      <c r="J152" s="121">
        <f t="shared" si="62"/>
        <v>1825.26</v>
      </c>
      <c r="K152" s="243">
        <f t="shared" si="63"/>
        <v>2117.3015999999998</v>
      </c>
      <c r="L152" s="243">
        <f t="shared" si="64"/>
        <v>1587.9761999999998</v>
      </c>
      <c r="M152" s="243">
        <f t="shared" si="64"/>
        <v>1508.5773899999997</v>
      </c>
      <c r="N152" s="243">
        <f t="shared" si="64"/>
        <v>1433.1485204999997</v>
      </c>
      <c r="O152" s="243">
        <f t="shared" si="65"/>
        <v>1825.26</v>
      </c>
      <c r="P152" s="243">
        <f t="shared" si="66"/>
        <v>1825.26</v>
      </c>
      <c r="Q152" s="330" t="str" cm="1">
        <f t="array" ref="Q152">IFERROR(_xlfn.IFS(O152&gt;P152,"CAMBIÓ"),"")</f>
        <v/>
      </c>
    </row>
    <row r="153" spans="1:17" ht="15.75" thickBot="1" x14ac:dyDescent="0.3">
      <c r="A153" s="330">
        <v>146</v>
      </c>
      <c r="B153" s="55">
        <v>136</v>
      </c>
      <c r="C153" s="56" t="s">
        <v>135</v>
      </c>
      <c r="D153" s="57" t="s">
        <v>3318</v>
      </c>
      <c r="E153" s="57">
        <v>1</v>
      </c>
      <c r="F153" s="57" t="s">
        <v>3428</v>
      </c>
      <c r="G153" s="57">
        <f t="shared" si="60"/>
        <v>3</v>
      </c>
      <c r="H153" s="57">
        <f t="shared" si="61"/>
        <v>-4</v>
      </c>
      <c r="I153" s="122">
        <v>19318.41</v>
      </c>
      <c r="J153" s="122">
        <f t="shared" si="62"/>
        <v>19318.41</v>
      </c>
      <c r="K153" s="244">
        <f t="shared" si="63"/>
        <v>22409.355599999999</v>
      </c>
      <c r="L153" s="244">
        <f t="shared" si="64"/>
        <v>16807.0167</v>
      </c>
      <c r="M153" s="244">
        <f t="shared" si="64"/>
        <v>15966.665864999999</v>
      </c>
      <c r="N153" s="244">
        <f t="shared" si="64"/>
        <v>15168.332571749999</v>
      </c>
      <c r="O153" s="244">
        <f t="shared" si="65"/>
        <v>19318.41</v>
      </c>
      <c r="P153" s="244">
        <f t="shared" si="66"/>
        <v>19318.41</v>
      </c>
      <c r="Q153" s="330" t="str" cm="1">
        <f t="array" ref="Q153">IFERROR(_xlfn.IFS(O153&gt;P153,"CAMBIÓ"),"")</f>
        <v/>
      </c>
    </row>
    <row r="154" spans="1:17" x14ac:dyDescent="0.25">
      <c r="A154" s="330">
        <v>147</v>
      </c>
      <c r="B154" s="60">
        <v>139</v>
      </c>
      <c r="C154" s="61" t="s">
        <v>141</v>
      </c>
      <c r="D154" s="62" t="s">
        <v>3311</v>
      </c>
      <c r="E154" s="62">
        <v>16</v>
      </c>
      <c r="F154" s="62" t="s">
        <v>3429</v>
      </c>
      <c r="G154" s="62">
        <f t="shared" si="60"/>
        <v>107</v>
      </c>
      <c r="H154" s="62">
        <f t="shared" si="61"/>
        <v>-175</v>
      </c>
      <c r="I154" s="137">
        <v>96.79</v>
      </c>
      <c r="J154" s="137">
        <f t="shared" si="62"/>
        <v>96.79</v>
      </c>
      <c r="K154" s="251">
        <f t="shared" si="63"/>
        <v>112.2764</v>
      </c>
      <c r="L154" s="251">
        <f t="shared" si="64"/>
        <v>84.207300000000004</v>
      </c>
      <c r="M154" s="251">
        <f t="shared" si="64"/>
        <v>79.996934999999993</v>
      </c>
      <c r="N154" s="251">
        <f t="shared" si="64"/>
        <v>75.99708824999999</v>
      </c>
      <c r="O154" s="251">
        <f t="shared" si="65"/>
        <v>1548.64</v>
      </c>
      <c r="P154" s="251">
        <f t="shared" si="66"/>
        <v>1548.64</v>
      </c>
      <c r="Q154" s="330" t="str" cm="1">
        <f t="array" ref="Q154">IFERROR(_xlfn.IFS(O154&gt;P154,"CAMBIÓ"),"")</f>
        <v/>
      </c>
    </row>
    <row r="155" spans="1:17" x14ac:dyDescent="0.25">
      <c r="A155" s="330">
        <v>148</v>
      </c>
      <c r="B155" s="49">
        <v>140</v>
      </c>
      <c r="C155" s="50" t="s">
        <v>143</v>
      </c>
      <c r="D155" s="51" t="s">
        <v>3324</v>
      </c>
      <c r="E155" s="51">
        <v>4</v>
      </c>
      <c r="F155" s="51" t="s">
        <v>3430</v>
      </c>
      <c r="G155" s="51">
        <f t="shared" si="60"/>
        <v>104</v>
      </c>
      <c r="H155" s="51">
        <f t="shared" si="61"/>
        <v>-146</v>
      </c>
      <c r="I155" s="121">
        <v>504.04</v>
      </c>
      <c r="J155" s="121">
        <f t="shared" si="62"/>
        <v>504.04</v>
      </c>
      <c r="K155" s="243">
        <f t="shared" si="63"/>
        <v>584.68639999999994</v>
      </c>
      <c r="L155" s="243">
        <f t="shared" si="64"/>
        <v>438.51479999999992</v>
      </c>
      <c r="M155" s="243">
        <f t="shared" si="64"/>
        <v>416.5890599999999</v>
      </c>
      <c r="N155" s="243">
        <f t="shared" si="64"/>
        <v>395.7596069999999</v>
      </c>
      <c r="O155" s="243">
        <f t="shared" si="65"/>
        <v>2016.16</v>
      </c>
      <c r="P155" s="243">
        <f t="shared" si="66"/>
        <v>2016.16</v>
      </c>
      <c r="Q155" s="330" t="str" cm="1">
        <f t="array" ref="Q155">IFERROR(_xlfn.IFS(O155&gt;P155,"CAMBIÓ"),"")</f>
        <v/>
      </c>
    </row>
    <row r="156" spans="1:17" x14ac:dyDescent="0.25">
      <c r="A156" s="330">
        <v>149</v>
      </c>
      <c r="B156" s="49">
        <v>141</v>
      </c>
      <c r="C156" s="50" t="s">
        <v>145</v>
      </c>
      <c r="D156" s="51" t="s">
        <v>3314</v>
      </c>
      <c r="E156" s="51">
        <v>1</v>
      </c>
      <c r="F156" s="51" t="s">
        <v>3431</v>
      </c>
      <c r="G156" s="51">
        <f t="shared" si="60"/>
        <v>113</v>
      </c>
      <c r="H156" s="51">
        <f t="shared" si="61"/>
        <v>-246</v>
      </c>
      <c r="I156" s="121">
        <v>1819.8</v>
      </c>
      <c r="J156" s="121">
        <f t="shared" si="62"/>
        <v>1819.8</v>
      </c>
      <c r="K156" s="243">
        <f t="shared" si="63"/>
        <v>2110.9679999999998</v>
      </c>
      <c r="L156" s="243">
        <f t="shared" si="64"/>
        <v>1583.2259999999999</v>
      </c>
      <c r="M156" s="243">
        <f t="shared" si="64"/>
        <v>1504.0646999999999</v>
      </c>
      <c r="N156" s="243">
        <f t="shared" si="64"/>
        <v>1428.861465</v>
      </c>
      <c r="O156" s="243">
        <f t="shared" si="65"/>
        <v>1819.8</v>
      </c>
      <c r="P156" s="243">
        <f t="shared" si="66"/>
        <v>1819.8</v>
      </c>
      <c r="Q156" s="330" t="str" cm="1">
        <f t="array" ref="Q156">IFERROR(_xlfn.IFS(O156&gt;P156,"CAMBIÓ"),"")</f>
        <v/>
      </c>
    </row>
    <row r="157" spans="1:17" x14ac:dyDescent="0.25">
      <c r="A157" s="330">
        <v>150</v>
      </c>
      <c r="B157" s="49">
        <v>142</v>
      </c>
      <c r="C157" s="50" t="s">
        <v>147</v>
      </c>
      <c r="D157" s="51" t="s">
        <v>3318</v>
      </c>
      <c r="E157" s="51">
        <v>1</v>
      </c>
      <c r="F157" s="51" t="s">
        <v>3432</v>
      </c>
      <c r="G157" s="51" t="str">
        <f t="shared" si="60"/>
        <v>SIN INFO</v>
      </c>
      <c r="H157" s="51">
        <f t="shared" si="61"/>
        <v>-1</v>
      </c>
      <c r="I157" s="121">
        <v>19259.939999999999</v>
      </c>
      <c r="J157" s="121">
        <f t="shared" si="62"/>
        <v>19259.939999999999</v>
      </c>
      <c r="K157" s="243">
        <f t="shared" si="63"/>
        <v>22341.530399999996</v>
      </c>
      <c r="L157" s="243">
        <f t="shared" si="64"/>
        <v>16756.147799999999</v>
      </c>
      <c r="M157" s="243">
        <f t="shared" si="64"/>
        <v>15918.340409999999</v>
      </c>
      <c r="N157" s="243">
        <f t="shared" si="64"/>
        <v>15122.423389499998</v>
      </c>
      <c r="O157" s="243">
        <f t="shared" si="65"/>
        <v>19259.939999999999</v>
      </c>
      <c r="P157" s="243">
        <f t="shared" si="66"/>
        <v>19259.939999999999</v>
      </c>
      <c r="Q157" s="330" t="str" cm="1">
        <f t="array" ref="Q157">IFERROR(_xlfn.IFS(O157&gt;P157,"CAMBIÓ"),"")</f>
        <v/>
      </c>
    </row>
    <row r="158" spans="1:17" x14ac:dyDescent="0.25">
      <c r="A158" s="330">
        <v>151</v>
      </c>
      <c r="B158" s="47" t="s">
        <v>3433</v>
      </c>
      <c r="C158" s="48"/>
      <c r="D158" s="48"/>
      <c r="E158" s="48"/>
      <c r="F158" s="48"/>
      <c r="G158" s="85"/>
      <c r="H158" s="85"/>
      <c r="I158" s="281"/>
      <c r="J158" s="281"/>
      <c r="K158" s="282"/>
      <c r="L158" s="282"/>
      <c r="M158" s="282"/>
      <c r="N158" s="282"/>
      <c r="O158" s="282"/>
      <c r="P158" s="282"/>
      <c r="Q158" s="330" t="str" cm="1">
        <f t="array" ref="Q158">IFERROR(_xlfn.IFS(O158&gt;P158,"CAMBIÓ"),"")</f>
        <v/>
      </c>
    </row>
    <row r="159" spans="1:17" x14ac:dyDescent="0.25">
      <c r="A159" s="330">
        <v>152</v>
      </c>
      <c r="B159" s="49">
        <v>83</v>
      </c>
      <c r="C159" s="50" t="s">
        <v>72</v>
      </c>
      <c r="D159" s="51" t="s">
        <v>3314</v>
      </c>
      <c r="E159" s="51">
        <v>1</v>
      </c>
      <c r="F159" s="51" t="s">
        <v>3422</v>
      </c>
      <c r="G159" s="51">
        <f t="shared" ref="G159:G164" si="67">IFERROR(VLOOKUP(C159,BASEINV01,3,FALSE),"SIN INFO")</f>
        <v>29</v>
      </c>
      <c r="H159" s="51">
        <f t="shared" ref="H159:H164" si="68">IFERROR(VLOOKUP(B159,BASEINV01,3,FALSE),"SIN INFO")</f>
        <v>24</v>
      </c>
      <c r="I159" s="121">
        <v>1893.43</v>
      </c>
      <c r="J159" s="121">
        <f t="shared" ref="J159:J164" si="69">IFERROR(VLOOKUP(C159,BASEDESCT02,4,FALSE),I159)</f>
        <v>1893.43</v>
      </c>
      <c r="K159" s="243">
        <f t="shared" ref="K159:K164" si="70">J159*1.16</f>
        <v>2196.3788</v>
      </c>
      <c r="L159" s="243">
        <f t="shared" ref="L159:N164" si="71">K159*(1-L$7)</f>
        <v>1647.2840999999999</v>
      </c>
      <c r="M159" s="243">
        <f t="shared" si="71"/>
        <v>1564.9198949999998</v>
      </c>
      <c r="N159" s="243">
        <f t="shared" si="71"/>
        <v>1486.6739002499996</v>
      </c>
      <c r="O159" s="243">
        <f t="shared" ref="O159:P164" si="72">I159*$E159</f>
        <v>1893.43</v>
      </c>
      <c r="P159" s="243">
        <f t="shared" si="72"/>
        <v>1893.43</v>
      </c>
      <c r="Q159" s="330" t="str" cm="1">
        <f t="array" ref="Q159">IFERROR(_xlfn.IFS(O159&gt;P159,"CAMBIÓ"),"")</f>
        <v/>
      </c>
    </row>
    <row r="160" spans="1:17" ht="15.75" thickBot="1" x14ac:dyDescent="0.3">
      <c r="A160" s="330">
        <v>153</v>
      </c>
      <c r="B160" s="55">
        <v>89</v>
      </c>
      <c r="C160" s="56" t="s">
        <v>82</v>
      </c>
      <c r="D160" s="57" t="s">
        <v>3318</v>
      </c>
      <c r="E160" s="57">
        <v>1</v>
      </c>
      <c r="F160" s="57" t="s">
        <v>3423</v>
      </c>
      <c r="G160" s="57">
        <f t="shared" si="67"/>
        <v>4</v>
      </c>
      <c r="H160" s="57">
        <f t="shared" si="68"/>
        <v>0</v>
      </c>
      <c r="I160" s="136">
        <v>20035.990000000002</v>
      </c>
      <c r="J160" s="136">
        <f t="shared" si="69"/>
        <v>20035.990000000002</v>
      </c>
      <c r="K160" s="250">
        <f t="shared" si="70"/>
        <v>23241.7484</v>
      </c>
      <c r="L160" s="250">
        <f t="shared" si="71"/>
        <v>17431.311300000001</v>
      </c>
      <c r="M160" s="250">
        <f t="shared" si="71"/>
        <v>16559.745735</v>
      </c>
      <c r="N160" s="250">
        <f t="shared" si="71"/>
        <v>15731.758448249999</v>
      </c>
      <c r="O160" s="250">
        <f t="shared" si="72"/>
        <v>20035.990000000002</v>
      </c>
      <c r="P160" s="250">
        <f t="shared" si="72"/>
        <v>20035.990000000002</v>
      </c>
      <c r="Q160" s="330" t="str" cm="1">
        <f t="array" ref="Q160">IFERROR(_xlfn.IFS(O160&gt;P160,"CAMBIÓ"),"")</f>
        <v/>
      </c>
    </row>
    <row r="161" spans="1:17" x14ac:dyDescent="0.25">
      <c r="A161" s="330">
        <v>154</v>
      </c>
      <c r="B161" s="60">
        <v>84</v>
      </c>
      <c r="C161" s="61" t="s">
        <v>75</v>
      </c>
      <c r="D161" s="62" t="s">
        <v>3314</v>
      </c>
      <c r="E161" s="62">
        <v>1</v>
      </c>
      <c r="F161" s="62" t="s">
        <v>3427</v>
      </c>
      <c r="G161" s="62">
        <f t="shared" si="67"/>
        <v>40</v>
      </c>
      <c r="H161" s="62">
        <f t="shared" si="68"/>
        <v>-53</v>
      </c>
      <c r="I161" s="157">
        <v>1888.64</v>
      </c>
      <c r="J161" s="157">
        <f t="shared" si="69"/>
        <v>1888.64</v>
      </c>
      <c r="K161" s="257">
        <f t="shared" si="70"/>
        <v>2190.8224</v>
      </c>
      <c r="L161" s="257">
        <f t="shared" si="71"/>
        <v>1643.1168</v>
      </c>
      <c r="M161" s="257">
        <f t="shared" si="71"/>
        <v>1560.9609599999999</v>
      </c>
      <c r="N161" s="257">
        <f t="shared" si="71"/>
        <v>1482.9129119999998</v>
      </c>
      <c r="O161" s="257">
        <f t="shared" si="72"/>
        <v>1888.64</v>
      </c>
      <c r="P161" s="257">
        <f t="shared" si="72"/>
        <v>1888.64</v>
      </c>
      <c r="Q161" s="330" t="str" cm="1">
        <f t="array" ref="Q161">IFERROR(_xlfn.IFS(O161&gt;P161,"CAMBIÓ"),"")</f>
        <v/>
      </c>
    </row>
    <row r="162" spans="1:17" ht="15.75" thickBot="1" x14ac:dyDescent="0.3">
      <c r="A162" s="330">
        <v>155</v>
      </c>
      <c r="B162" s="55">
        <v>90</v>
      </c>
      <c r="C162" s="56" t="s">
        <v>84</v>
      </c>
      <c r="D162" s="57" t="s">
        <v>3318</v>
      </c>
      <c r="E162" s="57">
        <v>1</v>
      </c>
      <c r="F162" s="57" t="s">
        <v>3434</v>
      </c>
      <c r="G162" s="57" t="str">
        <f t="shared" si="67"/>
        <v>SIN INFO</v>
      </c>
      <c r="H162" s="57">
        <f t="shared" si="68"/>
        <v>0</v>
      </c>
      <c r="I162" s="122">
        <v>20009.310000000001</v>
      </c>
      <c r="J162" s="122">
        <f t="shared" si="69"/>
        <v>20009.310000000001</v>
      </c>
      <c r="K162" s="244">
        <f t="shared" si="70"/>
        <v>23210.799599999998</v>
      </c>
      <c r="L162" s="244">
        <f t="shared" si="71"/>
        <v>17408.099699999999</v>
      </c>
      <c r="M162" s="244">
        <f t="shared" si="71"/>
        <v>16537.694714999998</v>
      </c>
      <c r="N162" s="244">
        <f t="shared" si="71"/>
        <v>15710.809979249998</v>
      </c>
      <c r="O162" s="244">
        <f t="shared" si="72"/>
        <v>20009.310000000001</v>
      </c>
      <c r="P162" s="244">
        <f t="shared" si="72"/>
        <v>20009.310000000001</v>
      </c>
      <c r="Q162" s="330" t="str" cm="1">
        <f t="array" ref="Q162">IFERROR(_xlfn.IFS(O162&gt;P162,"CAMBIÓ"),"")</f>
        <v/>
      </c>
    </row>
    <row r="163" spans="1:17" x14ac:dyDescent="0.25">
      <c r="A163" s="330">
        <v>156</v>
      </c>
      <c r="B163" s="60">
        <v>85</v>
      </c>
      <c r="C163" s="61" t="s">
        <v>77</v>
      </c>
      <c r="D163" s="62" t="s">
        <v>3314</v>
      </c>
      <c r="E163" s="62">
        <v>1</v>
      </c>
      <c r="F163" s="62" t="s">
        <v>3431</v>
      </c>
      <c r="G163" s="62">
        <f t="shared" si="67"/>
        <v>37</v>
      </c>
      <c r="H163" s="62">
        <f t="shared" si="68"/>
        <v>-37</v>
      </c>
      <c r="I163" s="137">
        <v>1884.3</v>
      </c>
      <c r="J163" s="137">
        <f t="shared" si="69"/>
        <v>1884.3</v>
      </c>
      <c r="K163" s="251">
        <f t="shared" si="70"/>
        <v>2185.788</v>
      </c>
      <c r="L163" s="251">
        <f t="shared" si="71"/>
        <v>1639.3409999999999</v>
      </c>
      <c r="M163" s="251">
        <f t="shared" si="71"/>
        <v>1557.3739499999999</v>
      </c>
      <c r="N163" s="251">
        <f t="shared" si="71"/>
        <v>1479.5052524999999</v>
      </c>
      <c r="O163" s="251">
        <f t="shared" si="72"/>
        <v>1884.3</v>
      </c>
      <c r="P163" s="251">
        <f t="shared" si="72"/>
        <v>1884.3</v>
      </c>
      <c r="Q163" s="330" t="str" cm="1">
        <f t="array" ref="Q163">IFERROR(_xlfn.IFS(O163&gt;P163,"CAMBIÓ"),"")</f>
        <v/>
      </c>
    </row>
    <row r="164" spans="1:17" x14ac:dyDescent="0.25">
      <c r="A164" s="330">
        <v>157</v>
      </c>
      <c r="B164" s="49">
        <v>91</v>
      </c>
      <c r="C164" s="50" t="s">
        <v>86</v>
      </c>
      <c r="D164" s="51" t="s">
        <v>3318</v>
      </c>
      <c r="E164" s="51">
        <v>1</v>
      </c>
      <c r="F164" s="51" t="s">
        <v>3432</v>
      </c>
      <c r="G164" s="51">
        <f t="shared" si="67"/>
        <v>4</v>
      </c>
      <c r="H164" s="51">
        <f t="shared" si="68"/>
        <v>-3</v>
      </c>
      <c r="I164" s="121">
        <v>19902.939999999999</v>
      </c>
      <c r="J164" s="121">
        <f t="shared" si="69"/>
        <v>19902.939999999999</v>
      </c>
      <c r="K164" s="243">
        <f t="shared" si="70"/>
        <v>23087.410399999997</v>
      </c>
      <c r="L164" s="243">
        <f t="shared" si="71"/>
        <v>17315.557799999999</v>
      </c>
      <c r="M164" s="243">
        <f t="shared" si="71"/>
        <v>16449.779909999997</v>
      </c>
      <c r="N164" s="243">
        <f t="shared" si="71"/>
        <v>15627.290914499998</v>
      </c>
      <c r="O164" s="243">
        <f t="shared" si="72"/>
        <v>19902.939999999999</v>
      </c>
      <c r="P164" s="243">
        <f t="shared" si="72"/>
        <v>19902.939999999999</v>
      </c>
      <c r="Q164" s="330" t="str" cm="1">
        <f t="array" ref="Q164">IFERROR(_xlfn.IFS(O164&gt;P164,"CAMBIÓ"),"")</f>
        <v/>
      </c>
    </row>
    <row r="165" spans="1:17" x14ac:dyDescent="0.25">
      <c r="A165" s="330">
        <v>158</v>
      </c>
      <c r="B165" s="47" t="s">
        <v>3435</v>
      </c>
      <c r="C165" s="48"/>
      <c r="D165" s="48"/>
      <c r="E165" s="48"/>
      <c r="F165" s="48"/>
      <c r="G165" s="85"/>
      <c r="H165" s="85"/>
      <c r="I165" s="281"/>
      <c r="J165" s="281"/>
      <c r="K165" s="282"/>
      <c r="L165" s="282"/>
      <c r="M165" s="282"/>
      <c r="N165" s="282"/>
      <c r="O165" s="282"/>
      <c r="P165" s="282"/>
      <c r="Q165" s="330" t="str" cm="1">
        <f t="array" ref="Q165">IFERROR(_xlfn.IFS(O165&gt;P165,"CAMBIÓ"),"")</f>
        <v/>
      </c>
    </row>
    <row r="166" spans="1:17" x14ac:dyDescent="0.25">
      <c r="A166" s="330">
        <v>159</v>
      </c>
      <c r="B166" s="49">
        <v>101</v>
      </c>
      <c r="C166" s="50" t="s">
        <v>94</v>
      </c>
      <c r="D166" s="51" t="s">
        <v>3314</v>
      </c>
      <c r="E166" s="51">
        <v>1</v>
      </c>
      <c r="F166" s="51" t="s">
        <v>3422</v>
      </c>
      <c r="G166" s="51">
        <f t="shared" ref="G166:G179" si="73">IFERROR(VLOOKUP(C166,BASEINV01,3,FALSE),"SIN INFO")</f>
        <v>47</v>
      </c>
      <c r="H166" s="51">
        <f t="shared" ref="H166:H179" si="74">IFERROR(VLOOKUP(B166,BASEINV01,3,FALSE),"SIN INFO")</f>
        <v>-9</v>
      </c>
      <c r="I166" s="121">
        <v>1975.57</v>
      </c>
      <c r="J166" s="121">
        <f t="shared" ref="J166:J179" si="75">IFERROR(VLOOKUP(C166,BASEDESCT02,4,FALSE),I166)</f>
        <v>1975.57</v>
      </c>
      <c r="K166" s="243">
        <f t="shared" ref="K166:K179" si="76">J166*1.16</f>
        <v>2291.6611999999996</v>
      </c>
      <c r="L166" s="243">
        <f t="shared" ref="L166:N179" si="77">K166*(1-L$7)</f>
        <v>1718.7458999999997</v>
      </c>
      <c r="M166" s="243">
        <f t="shared" si="77"/>
        <v>1632.8086049999997</v>
      </c>
      <c r="N166" s="243">
        <f t="shared" si="77"/>
        <v>1551.1681747499997</v>
      </c>
      <c r="O166" s="243">
        <f t="shared" ref="O166:O179" si="78">I166*$E166</f>
        <v>1975.57</v>
      </c>
      <c r="P166" s="243">
        <f t="shared" ref="P166:P179" si="79">J166*$E166</f>
        <v>1975.57</v>
      </c>
      <c r="Q166" s="330" t="str" cm="1">
        <f t="array" ref="Q166">IFERROR(_xlfn.IFS(O166&gt;P166,"CAMBIÓ"),"")</f>
        <v/>
      </c>
    </row>
    <row r="167" spans="1:17" ht="15.75" thickBot="1" x14ac:dyDescent="0.3">
      <c r="A167" s="330">
        <v>160</v>
      </c>
      <c r="B167" s="55">
        <v>107</v>
      </c>
      <c r="C167" s="56" t="s">
        <v>101</v>
      </c>
      <c r="D167" s="57" t="s">
        <v>3318</v>
      </c>
      <c r="E167" s="57">
        <v>1</v>
      </c>
      <c r="F167" s="57" t="s">
        <v>3423</v>
      </c>
      <c r="G167" s="57" t="str">
        <f t="shared" si="73"/>
        <v>SIN INFO</v>
      </c>
      <c r="H167" s="57">
        <f t="shared" si="74"/>
        <v>3</v>
      </c>
      <c r="I167" s="136">
        <v>20902.12</v>
      </c>
      <c r="J167" s="136">
        <f t="shared" si="75"/>
        <v>20902.12</v>
      </c>
      <c r="K167" s="250">
        <f t="shared" si="76"/>
        <v>24246.459199999998</v>
      </c>
      <c r="L167" s="250">
        <f t="shared" si="77"/>
        <v>18184.844399999998</v>
      </c>
      <c r="M167" s="250">
        <f t="shared" si="77"/>
        <v>17275.602179999998</v>
      </c>
      <c r="N167" s="250">
        <f t="shared" si="77"/>
        <v>16411.822070999999</v>
      </c>
      <c r="O167" s="250">
        <f t="shared" si="78"/>
        <v>20902.12</v>
      </c>
      <c r="P167" s="250">
        <f t="shared" si="79"/>
        <v>20902.12</v>
      </c>
      <c r="Q167" s="330" t="str" cm="1">
        <f t="array" ref="Q167">IFERROR(_xlfn.IFS(O167&gt;P167,"CAMBIÓ"),"")</f>
        <v/>
      </c>
    </row>
    <row r="168" spans="1:17" x14ac:dyDescent="0.25">
      <c r="A168" s="330">
        <v>161</v>
      </c>
      <c r="B168" s="60">
        <v>102</v>
      </c>
      <c r="C168" s="61" t="s">
        <v>97</v>
      </c>
      <c r="D168" s="62" t="s">
        <v>3314</v>
      </c>
      <c r="E168" s="62">
        <v>1</v>
      </c>
      <c r="F168" s="62" t="s">
        <v>3427</v>
      </c>
      <c r="G168" s="62">
        <f t="shared" si="73"/>
        <v>73</v>
      </c>
      <c r="H168" s="62">
        <f t="shared" si="74"/>
        <v>-69</v>
      </c>
      <c r="I168" s="157">
        <v>1965.31</v>
      </c>
      <c r="J168" s="157">
        <f t="shared" si="75"/>
        <v>1965.31</v>
      </c>
      <c r="K168" s="257">
        <f t="shared" si="76"/>
        <v>2279.7595999999999</v>
      </c>
      <c r="L168" s="257">
        <f t="shared" si="77"/>
        <v>1709.8197</v>
      </c>
      <c r="M168" s="257">
        <f t="shared" si="77"/>
        <v>1624.3287149999999</v>
      </c>
      <c r="N168" s="257">
        <f t="shared" si="77"/>
        <v>1543.1122792499998</v>
      </c>
      <c r="O168" s="257">
        <f t="shared" si="78"/>
        <v>1965.31</v>
      </c>
      <c r="P168" s="257">
        <f t="shared" si="79"/>
        <v>1965.31</v>
      </c>
      <c r="Q168" s="330" t="str" cm="1">
        <f t="array" ref="Q168">IFERROR(_xlfn.IFS(O168&gt;P168,"CAMBIÓ"),"")</f>
        <v/>
      </c>
    </row>
    <row r="169" spans="1:17" ht="15.75" thickBot="1" x14ac:dyDescent="0.3">
      <c r="A169" s="330">
        <v>162</v>
      </c>
      <c r="B169" s="55">
        <v>108</v>
      </c>
      <c r="C169" s="56" t="s">
        <v>103</v>
      </c>
      <c r="D169" s="57" t="s">
        <v>3318</v>
      </c>
      <c r="E169" s="57">
        <v>1</v>
      </c>
      <c r="F169" s="57" t="s">
        <v>3428</v>
      </c>
      <c r="G169" s="57" t="str">
        <f t="shared" si="73"/>
        <v>SIN INFO</v>
      </c>
      <c r="H169" s="57">
        <f t="shared" si="74"/>
        <v>-1</v>
      </c>
      <c r="I169" s="122">
        <v>20794.060000000001</v>
      </c>
      <c r="J169" s="122">
        <f t="shared" si="75"/>
        <v>20794.060000000001</v>
      </c>
      <c r="K169" s="244">
        <f t="shared" si="76"/>
        <v>24121.1096</v>
      </c>
      <c r="L169" s="244">
        <f t="shared" si="77"/>
        <v>18090.832200000001</v>
      </c>
      <c r="M169" s="244">
        <f t="shared" si="77"/>
        <v>17186.290590000001</v>
      </c>
      <c r="N169" s="244">
        <f t="shared" si="77"/>
        <v>16326.976060499999</v>
      </c>
      <c r="O169" s="244">
        <f t="shared" si="78"/>
        <v>20794.060000000001</v>
      </c>
      <c r="P169" s="244">
        <f t="shared" si="79"/>
        <v>20794.060000000001</v>
      </c>
      <c r="Q169" s="330" t="str" cm="1">
        <f t="array" ref="Q169">IFERROR(_xlfn.IFS(O169&gt;P169,"CAMBIÓ"),"")</f>
        <v/>
      </c>
    </row>
    <row r="170" spans="1:17" x14ac:dyDescent="0.25">
      <c r="A170" s="330">
        <v>163</v>
      </c>
      <c r="B170" s="60">
        <v>103</v>
      </c>
      <c r="C170" s="61" t="s">
        <v>99</v>
      </c>
      <c r="D170" s="62" t="s">
        <v>3314</v>
      </c>
      <c r="E170" s="62">
        <v>1</v>
      </c>
      <c r="F170" s="62" t="s">
        <v>3431</v>
      </c>
      <c r="G170" s="62">
        <f t="shared" si="73"/>
        <v>32</v>
      </c>
      <c r="H170" s="62">
        <f t="shared" si="74"/>
        <v>-36</v>
      </c>
      <c r="I170" s="137">
        <v>1963.67</v>
      </c>
      <c r="J170" s="137">
        <f t="shared" si="75"/>
        <v>1963.67</v>
      </c>
      <c r="K170" s="251">
        <f t="shared" si="76"/>
        <v>2277.8571999999999</v>
      </c>
      <c r="L170" s="251">
        <f t="shared" si="77"/>
        <v>1708.3928999999998</v>
      </c>
      <c r="M170" s="251">
        <f t="shared" si="77"/>
        <v>1622.9732549999997</v>
      </c>
      <c r="N170" s="251">
        <f t="shared" si="77"/>
        <v>1541.8245922499996</v>
      </c>
      <c r="O170" s="251">
        <f t="shared" si="78"/>
        <v>1963.67</v>
      </c>
      <c r="P170" s="251">
        <f t="shared" si="79"/>
        <v>1963.67</v>
      </c>
      <c r="Q170" s="330" t="str" cm="1">
        <f t="array" ref="Q170">IFERROR(_xlfn.IFS(O170&gt;P170,"CAMBIÓ"),"")</f>
        <v/>
      </c>
    </row>
    <row r="171" spans="1:17" ht="15.75" thickBot="1" x14ac:dyDescent="0.3">
      <c r="A171" s="330">
        <v>164</v>
      </c>
      <c r="B171" s="55">
        <v>109</v>
      </c>
      <c r="C171" s="56" t="s">
        <v>105</v>
      </c>
      <c r="D171" s="57" t="s">
        <v>3318</v>
      </c>
      <c r="E171" s="57">
        <v>1</v>
      </c>
      <c r="F171" s="57" t="s">
        <v>3432</v>
      </c>
      <c r="G171" s="57" t="str">
        <f t="shared" si="73"/>
        <v>SIN INFO</v>
      </c>
      <c r="H171" s="57" t="str">
        <f t="shared" si="74"/>
        <v>SIN INFO</v>
      </c>
      <c r="I171" s="122">
        <v>20773.36</v>
      </c>
      <c r="J171" s="122">
        <f t="shared" si="75"/>
        <v>20773.36</v>
      </c>
      <c r="K171" s="244">
        <f t="shared" si="76"/>
        <v>24097.097599999997</v>
      </c>
      <c r="L171" s="244">
        <f t="shared" si="77"/>
        <v>18072.823199999999</v>
      </c>
      <c r="M171" s="244">
        <f t="shared" si="77"/>
        <v>17169.18204</v>
      </c>
      <c r="N171" s="244">
        <f t="shared" si="77"/>
        <v>16310.722937999999</v>
      </c>
      <c r="O171" s="244">
        <f t="shared" si="78"/>
        <v>20773.36</v>
      </c>
      <c r="P171" s="244">
        <f t="shared" si="79"/>
        <v>20773.36</v>
      </c>
      <c r="Q171" s="330" t="str" cm="1">
        <f t="array" ref="Q171">IFERROR(_xlfn.IFS(O171&gt;P171,"CAMBIÓ"),"")</f>
        <v/>
      </c>
    </row>
    <row r="172" spans="1:17" x14ac:dyDescent="0.25">
      <c r="A172" s="330">
        <v>165</v>
      </c>
      <c r="B172" s="60">
        <v>137</v>
      </c>
      <c r="C172" s="61" t="s">
        <v>137</v>
      </c>
      <c r="D172" s="62" t="s">
        <v>3311</v>
      </c>
      <c r="E172" s="62">
        <v>16</v>
      </c>
      <c r="F172" s="62" t="s">
        <v>3436</v>
      </c>
      <c r="G172" s="62">
        <f t="shared" si="73"/>
        <v>156</v>
      </c>
      <c r="H172" s="62">
        <f t="shared" si="74"/>
        <v>-160</v>
      </c>
      <c r="I172" s="137">
        <v>105.36</v>
      </c>
      <c r="J172" s="137">
        <f t="shared" si="75"/>
        <v>105.36</v>
      </c>
      <c r="K172" s="251">
        <f t="shared" si="76"/>
        <v>122.21759999999999</v>
      </c>
      <c r="L172" s="251">
        <f t="shared" si="77"/>
        <v>91.663199999999989</v>
      </c>
      <c r="M172" s="251">
        <f t="shared" si="77"/>
        <v>87.080039999999983</v>
      </c>
      <c r="N172" s="251">
        <f t="shared" si="77"/>
        <v>82.726037999999974</v>
      </c>
      <c r="O172" s="251">
        <f t="shared" si="78"/>
        <v>1685.76</v>
      </c>
      <c r="P172" s="251">
        <f t="shared" si="79"/>
        <v>1685.76</v>
      </c>
      <c r="Q172" s="330" t="str" cm="1">
        <f t="array" ref="Q172">IFERROR(_xlfn.IFS(O172&gt;P172,"CAMBIÓ"),"")</f>
        <v/>
      </c>
    </row>
    <row r="173" spans="1:17" x14ac:dyDescent="0.25">
      <c r="A173" s="330">
        <v>166</v>
      </c>
      <c r="B173" s="49">
        <v>138</v>
      </c>
      <c r="C173" s="50" t="s">
        <v>139</v>
      </c>
      <c r="D173" s="51" t="s">
        <v>3324</v>
      </c>
      <c r="E173" s="51">
        <v>4</v>
      </c>
      <c r="F173" s="51" t="s">
        <v>3437</v>
      </c>
      <c r="G173" s="51">
        <f t="shared" si="73"/>
        <v>45</v>
      </c>
      <c r="H173" s="51">
        <f t="shared" si="74"/>
        <v>19</v>
      </c>
      <c r="I173" s="121">
        <v>539.55999999999995</v>
      </c>
      <c r="J173" s="121">
        <f t="shared" si="75"/>
        <v>539.55999999999995</v>
      </c>
      <c r="K173" s="243">
        <f t="shared" si="76"/>
        <v>625.88959999999986</v>
      </c>
      <c r="L173" s="243">
        <f t="shared" si="77"/>
        <v>469.41719999999987</v>
      </c>
      <c r="M173" s="243">
        <f t="shared" si="77"/>
        <v>445.94633999999985</v>
      </c>
      <c r="N173" s="243">
        <f t="shared" si="77"/>
        <v>423.64902299999983</v>
      </c>
      <c r="O173" s="243">
        <f t="shared" si="78"/>
        <v>2158.2399999999998</v>
      </c>
      <c r="P173" s="243">
        <f t="shared" si="79"/>
        <v>2158.2399999999998</v>
      </c>
      <c r="Q173" s="330" t="str" cm="1">
        <f t="array" ref="Q173">IFERROR(_xlfn.IFS(O173&gt;P173,"CAMBIÓ"),"")</f>
        <v/>
      </c>
    </row>
    <row r="174" spans="1:17" x14ac:dyDescent="0.25">
      <c r="A174" s="330">
        <v>167</v>
      </c>
      <c r="B174" s="49">
        <v>823</v>
      </c>
      <c r="C174" s="50" t="s">
        <v>520</v>
      </c>
      <c r="D174" s="51" t="s">
        <v>3314</v>
      </c>
      <c r="E174" s="51">
        <v>1</v>
      </c>
      <c r="F174" s="51" t="s">
        <v>3438</v>
      </c>
      <c r="G174" s="51">
        <f t="shared" si="73"/>
        <v>212</v>
      </c>
      <c r="H174" s="51">
        <f t="shared" si="74"/>
        <v>-197</v>
      </c>
      <c r="I174" s="121">
        <v>1977.63</v>
      </c>
      <c r="J174" s="121">
        <f t="shared" si="75"/>
        <v>1977.63</v>
      </c>
      <c r="K174" s="243">
        <f t="shared" si="76"/>
        <v>2294.0508</v>
      </c>
      <c r="L174" s="243">
        <f t="shared" si="77"/>
        <v>1720.5381</v>
      </c>
      <c r="M174" s="243">
        <f t="shared" si="77"/>
        <v>1634.5111949999998</v>
      </c>
      <c r="N174" s="243">
        <f t="shared" si="77"/>
        <v>1552.7856352499998</v>
      </c>
      <c r="O174" s="243">
        <f t="shared" si="78"/>
        <v>1977.63</v>
      </c>
      <c r="P174" s="243">
        <f t="shared" si="79"/>
        <v>1977.63</v>
      </c>
      <c r="Q174" s="330" t="str" cm="1">
        <f t="array" ref="Q174">IFERROR(_xlfn.IFS(O174&gt;P174,"CAMBIÓ"),"")</f>
        <v/>
      </c>
    </row>
    <row r="175" spans="1:17" ht="15.75" thickBot="1" x14ac:dyDescent="0.3">
      <c r="A175" s="330">
        <v>168</v>
      </c>
      <c r="B175" s="55">
        <v>776</v>
      </c>
      <c r="C175" s="56" t="s">
        <v>499</v>
      </c>
      <c r="D175" s="57" t="s">
        <v>3318</v>
      </c>
      <c r="E175" s="57">
        <v>1</v>
      </c>
      <c r="F175" s="57" t="s">
        <v>3439</v>
      </c>
      <c r="G175" s="57">
        <f t="shared" si="73"/>
        <v>8</v>
      </c>
      <c r="H175" s="57">
        <f t="shared" si="74"/>
        <v>-3</v>
      </c>
      <c r="I175" s="122">
        <v>20920.689999999999</v>
      </c>
      <c r="J175" s="122">
        <f t="shared" si="75"/>
        <v>20920.689999999999</v>
      </c>
      <c r="K175" s="244">
        <f t="shared" si="76"/>
        <v>24268.000399999997</v>
      </c>
      <c r="L175" s="244">
        <f t="shared" si="77"/>
        <v>18201.0003</v>
      </c>
      <c r="M175" s="244">
        <f t="shared" si="77"/>
        <v>17290.950284999999</v>
      </c>
      <c r="N175" s="244">
        <f t="shared" si="77"/>
        <v>16426.402770749999</v>
      </c>
      <c r="O175" s="244">
        <f t="shared" si="78"/>
        <v>20920.689999999999</v>
      </c>
      <c r="P175" s="244">
        <f t="shared" si="79"/>
        <v>20920.689999999999</v>
      </c>
      <c r="Q175" s="330" t="str" cm="1">
        <f t="array" ref="Q175">IFERROR(_xlfn.IFS(O175&gt;P175,"CAMBIÓ"),"")</f>
        <v/>
      </c>
    </row>
    <row r="176" spans="1:17" x14ac:dyDescent="0.25">
      <c r="A176" s="330">
        <v>169</v>
      </c>
      <c r="B176" s="60">
        <v>127</v>
      </c>
      <c r="C176" s="61" t="s">
        <v>117</v>
      </c>
      <c r="D176" s="62" t="s">
        <v>3311</v>
      </c>
      <c r="E176" s="62">
        <v>16</v>
      </c>
      <c r="F176" s="62" t="s">
        <v>3440</v>
      </c>
      <c r="G176" s="62">
        <f t="shared" si="73"/>
        <v>113</v>
      </c>
      <c r="H176" s="62">
        <f t="shared" si="74"/>
        <v>-134</v>
      </c>
      <c r="I176" s="137">
        <v>107.96</v>
      </c>
      <c r="J176" s="137">
        <f t="shared" si="75"/>
        <v>107.96</v>
      </c>
      <c r="K176" s="251">
        <f t="shared" si="76"/>
        <v>125.23359999999998</v>
      </c>
      <c r="L176" s="251">
        <f t="shared" si="77"/>
        <v>93.92519999999999</v>
      </c>
      <c r="M176" s="251">
        <f t="shared" si="77"/>
        <v>89.22893999999998</v>
      </c>
      <c r="N176" s="251">
        <f t="shared" si="77"/>
        <v>84.767492999999973</v>
      </c>
      <c r="O176" s="251">
        <f t="shared" si="78"/>
        <v>1727.36</v>
      </c>
      <c r="P176" s="251">
        <f t="shared" si="79"/>
        <v>1727.36</v>
      </c>
      <c r="Q176" s="330" t="str" cm="1">
        <f t="array" ref="Q176">IFERROR(_xlfn.IFS(O176&gt;P176,"CAMBIÓ"),"")</f>
        <v/>
      </c>
    </row>
    <row r="177" spans="1:17" x14ac:dyDescent="0.25">
      <c r="A177" s="330">
        <v>170</v>
      </c>
      <c r="B177" s="49">
        <v>128</v>
      </c>
      <c r="C177" s="50" t="s">
        <v>119</v>
      </c>
      <c r="D177" s="51" t="s">
        <v>3324</v>
      </c>
      <c r="E177" s="51">
        <v>4</v>
      </c>
      <c r="F177" s="51" t="s">
        <v>3441</v>
      </c>
      <c r="G177" s="51">
        <f t="shared" si="73"/>
        <v>17</v>
      </c>
      <c r="H177" s="51">
        <f t="shared" si="74"/>
        <v>12</v>
      </c>
      <c r="I177" s="121">
        <v>544.80999999999995</v>
      </c>
      <c r="J177" s="121">
        <f t="shared" si="75"/>
        <v>544.80999999999995</v>
      </c>
      <c r="K177" s="243">
        <f t="shared" si="76"/>
        <v>631.97959999999989</v>
      </c>
      <c r="L177" s="243">
        <f t="shared" si="77"/>
        <v>473.98469999999992</v>
      </c>
      <c r="M177" s="243">
        <f t="shared" si="77"/>
        <v>450.28546499999987</v>
      </c>
      <c r="N177" s="243">
        <f t="shared" si="77"/>
        <v>427.77119174999984</v>
      </c>
      <c r="O177" s="243">
        <f t="shared" si="78"/>
        <v>2179.2399999999998</v>
      </c>
      <c r="P177" s="243">
        <f t="shared" si="79"/>
        <v>2179.2399999999998</v>
      </c>
      <c r="Q177" s="330" t="str" cm="1">
        <f t="array" ref="Q177">IFERROR(_xlfn.IFS(O177&gt;P177,"CAMBIÓ"),"")</f>
        <v/>
      </c>
    </row>
    <row r="178" spans="1:17" x14ac:dyDescent="0.25">
      <c r="A178" s="330">
        <v>171</v>
      </c>
      <c r="B178" s="49">
        <v>725</v>
      </c>
      <c r="C178" s="50" t="s">
        <v>472</v>
      </c>
      <c r="D178" s="51" t="s">
        <v>3314</v>
      </c>
      <c r="E178" s="51">
        <v>1</v>
      </c>
      <c r="F178" s="51" t="s">
        <v>3442</v>
      </c>
      <c r="G178" s="51">
        <f t="shared" si="73"/>
        <v>126</v>
      </c>
      <c r="H178" s="51">
        <f t="shared" si="74"/>
        <v>-135</v>
      </c>
      <c r="I178" s="121">
        <v>1994.22</v>
      </c>
      <c r="J178" s="121">
        <f t="shared" si="75"/>
        <v>1994.22</v>
      </c>
      <c r="K178" s="243">
        <f t="shared" si="76"/>
        <v>2313.2952</v>
      </c>
      <c r="L178" s="243">
        <f t="shared" si="77"/>
        <v>1734.9713999999999</v>
      </c>
      <c r="M178" s="243">
        <f t="shared" si="77"/>
        <v>1648.2228299999999</v>
      </c>
      <c r="N178" s="243">
        <f t="shared" si="77"/>
        <v>1565.8116884999999</v>
      </c>
      <c r="O178" s="243">
        <f t="shared" si="78"/>
        <v>1994.22</v>
      </c>
      <c r="P178" s="243">
        <f t="shared" si="79"/>
        <v>1994.22</v>
      </c>
      <c r="Q178" s="330" t="str" cm="1">
        <f t="array" ref="Q178">IFERROR(_xlfn.IFS(O178&gt;P178,"CAMBIÓ"),"")</f>
        <v/>
      </c>
    </row>
    <row r="179" spans="1:17" x14ac:dyDescent="0.25">
      <c r="A179" s="330">
        <v>172</v>
      </c>
      <c r="B179" s="71">
        <v>726</v>
      </c>
      <c r="C179" s="72" t="s">
        <v>474</v>
      </c>
      <c r="D179" s="73" t="s">
        <v>3318</v>
      </c>
      <c r="E179" s="73">
        <v>1</v>
      </c>
      <c r="F179" s="73" t="s">
        <v>3443</v>
      </c>
      <c r="G179" s="73">
        <f t="shared" si="73"/>
        <v>3</v>
      </c>
      <c r="H179" s="73">
        <f t="shared" si="74"/>
        <v>-2</v>
      </c>
      <c r="I179" s="136">
        <v>21092.92</v>
      </c>
      <c r="J179" s="136">
        <f t="shared" si="75"/>
        <v>21092.92</v>
      </c>
      <c r="K179" s="250">
        <f t="shared" si="76"/>
        <v>24467.787199999995</v>
      </c>
      <c r="L179" s="250">
        <f t="shared" si="77"/>
        <v>18350.840399999997</v>
      </c>
      <c r="M179" s="250">
        <f t="shared" si="77"/>
        <v>17433.298379999997</v>
      </c>
      <c r="N179" s="250">
        <f t="shared" si="77"/>
        <v>16561.633460999998</v>
      </c>
      <c r="O179" s="250">
        <f t="shared" si="78"/>
        <v>21092.92</v>
      </c>
      <c r="P179" s="250">
        <f t="shared" si="79"/>
        <v>21092.92</v>
      </c>
      <c r="Q179" s="330" t="str" cm="1">
        <f t="array" ref="Q179">IFERROR(_xlfn.IFS(O179&gt;P179,"CAMBIÓ"),"")</f>
        <v/>
      </c>
    </row>
    <row r="180" spans="1:17" x14ac:dyDescent="0.25">
      <c r="A180" s="330">
        <v>173</v>
      </c>
      <c r="B180" s="158" t="s">
        <v>471</v>
      </c>
      <c r="C180" s="159"/>
      <c r="D180" s="160"/>
      <c r="E180" s="160"/>
      <c r="F180" s="160"/>
      <c r="G180" s="160"/>
      <c r="H180" s="160"/>
      <c r="I180" s="161"/>
      <c r="J180" s="161"/>
      <c r="K180" s="258"/>
      <c r="L180" s="258"/>
      <c r="M180" s="258"/>
      <c r="N180" s="258"/>
      <c r="O180" s="258"/>
      <c r="P180" s="258"/>
      <c r="Q180" s="330" t="str" cm="1">
        <f t="array" ref="Q180">IFERROR(_xlfn.IFS(O180&gt;P180,"CAMBIÓ"),"")</f>
        <v/>
      </c>
    </row>
    <row r="181" spans="1:17" x14ac:dyDescent="0.25">
      <c r="A181" s="330">
        <v>174</v>
      </c>
      <c r="B181" s="153">
        <v>709</v>
      </c>
      <c r="C181" s="154" t="s">
        <v>469</v>
      </c>
      <c r="D181" s="162" t="s">
        <v>3314</v>
      </c>
      <c r="E181" s="162">
        <v>1</v>
      </c>
      <c r="F181" s="162" t="s">
        <v>3444</v>
      </c>
      <c r="G181" s="162">
        <f>IFERROR(VLOOKUP(C181,BASEINV01,3,FALSE),"SIN INFO")</f>
        <v>9</v>
      </c>
      <c r="H181" s="162" t="str">
        <f>IFERROR(VLOOKUP(B181,BASEINV01,3,FALSE),"SIN INFO")</f>
        <v>SIN INFO</v>
      </c>
      <c r="I181" s="163">
        <v>4465.79</v>
      </c>
      <c r="J181" s="163">
        <f>IFERROR(VLOOKUP(C181,BASEDESCT02,4,FALSE),I181)</f>
        <v>4465.79</v>
      </c>
      <c r="K181" s="259">
        <f>J181*1.16</f>
        <v>5180.3163999999997</v>
      </c>
      <c r="L181" s="259">
        <f>K181*(1-L$7)</f>
        <v>3885.2372999999998</v>
      </c>
      <c r="M181" s="259">
        <f>L181*(1-M$7)</f>
        <v>3690.9754349999998</v>
      </c>
      <c r="N181" s="259">
        <f>M181*(1-N$7)</f>
        <v>3506.4266632499998</v>
      </c>
      <c r="O181" s="259">
        <f>I181*$E181</f>
        <v>4465.79</v>
      </c>
      <c r="P181" s="259">
        <f>J181*$E181</f>
        <v>4465.79</v>
      </c>
      <c r="Q181" s="330" t="str" cm="1">
        <f t="array" ref="Q181">IFERROR(_xlfn.IFS(O181&gt;P181,"CAMBIÓ"),"")</f>
        <v/>
      </c>
    </row>
    <row r="182" spans="1:17" x14ac:dyDescent="0.25">
      <c r="A182" s="330">
        <v>175</v>
      </c>
      <c r="B182" s="158" t="s">
        <v>466</v>
      </c>
      <c r="C182" s="159"/>
      <c r="D182" s="160"/>
      <c r="E182" s="160"/>
      <c r="F182" s="160"/>
      <c r="G182" s="160"/>
      <c r="H182" s="160"/>
      <c r="I182" s="161"/>
      <c r="J182" s="161"/>
      <c r="K182" s="258"/>
      <c r="L182" s="258"/>
      <c r="M182" s="258"/>
      <c r="N182" s="258"/>
      <c r="O182" s="258"/>
      <c r="P182" s="258"/>
      <c r="Q182" s="330" t="str" cm="1">
        <f t="array" ref="Q182">IFERROR(_xlfn.IFS(O182&gt;P182,"CAMBIÓ"),"")</f>
        <v/>
      </c>
    </row>
    <row r="183" spans="1:17" x14ac:dyDescent="0.25">
      <c r="A183" s="330">
        <v>176</v>
      </c>
      <c r="B183" s="153">
        <v>706</v>
      </c>
      <c r="C183" s="154" t="s">
        <v>464</v>
      </c>
      <c r="D183" s="162" t="s">
        <v>3314</v>
      </c>
      <c r="E183" s="162">
        <v>1</v>
      </c>
      <c r="F183" s="162" t="s">
        <v>3445</v>
      </c>
      <c r="G183" s="162">
        <f>IFERROR(VLOOKUP(C183,BASEINV01,3,FALSE),"SIN INFO")</f>
        <v>10</v>
      </c>
      <c r="H183" s="162" t="str">
        <f>IFERROR(VLOOKUP(B183,BASEINV01,3,FALSE),"SIN INFO")</f>
        <v>SIN INFO</v>
      </c>
      <c r="I183" s="163">
        <v>9626.73</v>
      </c>
      <c r="J183" s="163">
        <f>IFERROR(VLOOKUP(C183,BASEDESCT02,4,FALSE),I183)</f>
        <v>9626.73</v>
      </c>
      <c r="K183" s="259">
        <f>J183*1.16</f>
        <v>11167.006799999999</v>
      </c>
      <c r="L183" s="259">
        <f>K183*(1-L$7)</f>
        <v>8375.2550999999985</v>
      </c>
      <c r="M183" s="259">
        <f>L183*(1-M$7)</f>
        <v>7956.4923449999978</v>
      </c>
      <c r="N183" s="259">
        <f>M183*(1-N$7)</f>
        <v>7558.6677277499975</v>
      </c>
      <c r="O183" s="259">
        <f>I183*$E183</f>
        <v>9626.73</v>
      </c>
      <c r="P183" s="259">
        <f>J183*$E183</f>
        <v>9626.73</v>
      </c>
      <c r="Q183" s="330" t="str" cm="1">
        <f t="array" ref="Q183">IFERROR(_xlfn.IFS(O183&gt;P183,"CAMBIÓ"),"")</f>
        <v/>
      </c>
    </row>
    <row r="184" spans="1:17" x14ac:dyDescent="0.25">
      <c r="A184" s="330">
        <v>177</v>
      </c>
      <c r="B184" s="158" t="s">
        <v>488</v>
      </c>
      <c r="C184" s="159"/>
      <c r="D184" s="160"/>
      <c r="E184" s="160"/>
      <c r="F184" s="160"/>
      <c r="G184" s="160"/>
      <c r="H184" s="160"/>
      <c r="I184" s="161"/>
      <c r="J184" s="161"/>
      <c r="K184" s="258"/>
      <c r="L184" s="258"/>
      <c r="M184" s="258"/>
      <c r="N184" s="258"/>
      <c r="O184" s="258"/>
      <c r="P184" s="258"/>
      <c r="Q184" s="330" t="str" cm="1">
        <f t="array" ref="Q184">IFERROR(_xlfn.IFS(O184&gt;P184,"CAMBIÓ"),"")</f>
        <v/>
      </c>
    </row>
    <row r="185" spans="1:17" x14ac:dyDescent="0.25">
      <c r="A185" s="330">
        <v>178</v>
      </c>
      <c r="B185" s="164">
        <v>767</v>
      </c>
      <c r="C185" s="165" t="s">
        <v>492</v>
      </c>
      <c r="D185" s="166" t="s">
        <v>3314</v>
      </c>
      <c r="E185" s="166">
        <v>1</v>
      </c>
      <c r="F185" s="166" t="s">
        <v>3446</v>
      </c>
      <c r="G185" s="166">
        <f>IFERROR(VLOOKUP(C185,BASEINV01,3,FALSE),"SIN INFO")</f>
        <v>9</v>
      </c>
      <c r="H185" s="166" t="str">
        <f>IFERROR(VLOOKUP(B185,BASEINV01,3,FALSE),"SIN INFO")</f>
        <v>SIN INFO</v>
      </c>
      <c r="I185" s="163">
        <v>7220.57</v>
      </c>
      <c r="J185" s="163">
        <f>IFERROR(VLOOKUP(C185,BASEDESCT02,4,FALSE),I185)</f>
        <v>7220.57</v>
      </c>
      <c r="K185" s="259">
        <f>J185*1.16</f>
        <v>8375.8611999999994</v>
      </c>
      <c r="L185" s="259">
        <f>K185*(1-L$7)</f>
        <v>6281.8958999999995</v>
      </c>
      <c r="M185" s="259">
        <f>L185*(1-M$7)</f>
        <v>5967.8011049999996</v>
      </c>
      <c r="N185" s="259">
        <f>M185*(1-N$7)</f>
        <v>5669.4110497499996</v>
      </c>
      <c r="O185" s="259">
        <f>I185*$E185</f>
        <v>7220.57</v>
      </c>
      <c r="P185" s="259">
        <f>J185*$E185</f>
        <v>7220.57</v>
      </c>
      <c r="Q185" s="330" t="str" cm="1">
        <f t="array" ref="Q185">IFERROR(_xlfn.IFS(O185&gt;P185,"CAMBIÓ"),"")</f>
        <v/>
      </c>
    </row>
    <row r="186" spans="1:17" x14ac:dyDescent="0.25">
      <c r="A186" s="330">
        <v>179</v>
      </c>
      <c r="B186" s="47" t="s">
        <v>3447</v>
      </c>
      <c r="C186" s="48"/>
      <c r="D186" s="48"/>
      <c r="E186" s="48"/>
      <c r="F186" s="48"/>
      <c r="G186" s="85"/>
      <c r="H186" s="85"/>
      <c r="I186" s="281"/>
      <c r="J186" s="281"/>
      <c r="K186" s="282"/>
      <c r="L186" s="282"/>
      <c r="M186" s="282"/>
      <c r="N186" s="282"/>
      <c r="O186" s="282"/>
      <c r="P186" s="282"/>
      <c r="Q186" s="330" t="str" cm="1">
        <f t="array" ref="Q186">IFERROR(_xlfn.IFS(O186&gt;P186,"CAMBIÓ"),"")</f>
        <v/>
      </c>
    </row>
    <row r="187" spans="1:17" x14ac:dyDescent="0.25">
      <c r="A187" s="330">
        <v>180</v>
      </c>
      <c r="B187" s="49">
        <v>515</v>
      </c>
      <c r="C187" s="50" t="s">
        <v>358</v>
      </c>
      <c r="D187" s="51" t="s">
        <v>3311</v>
      </c>
      <c r="E187" s="51">
        <v>16</v>
      </c>
      <c r="F187" s="51" t="s">
        <v>2630</v>
      </c>
      <c r="G187" s="51">
        <f>IFERROR(VLOOKUP(C187,BASEINV01,3,FALSE),"SIN INFO")</f>
        <v>217</v>
      </c>
      <c r="H187" s="51">
        <f>IFERROR(VLOOKUP(B187,BASEINV01,3,FALSE),"SIN INFO")</f>
        <v>-220</v>
      </c>
      <c r="I187" s="121">
        <v>85.72</v>
      </c>
      <c r="J187" s="121">
        <f>IFERROR(VLOOKUP(C187,BASEDESCT02,4,FALSE),I187)</f>
        <v>85.72</v>
      </c>
      <c r="K187" s="243">
        <f>J187*1.16</f>
        <v>99.435199999999995</v>
      </c>
      <c r="L187" s="243">
        <f t="shared" ref="L187:N191" si="80">K187*(1-L$7)</f>
        <v>74.576399999999992</v>
      </c>
      <c r="M187" s="243">
        <f t="shared" si="80"/>
        <v>70.847579999999994</v>
      </c>
      <c r="N187" s="243">
        <f t="shared" si="80"/>
        <v>67.305200999999997</v>
      </c>
      <c r="O187" s="243">
        <f t="shared" ref="O187:P191" si="81">I187*$E187</f>
        <v>1371.52</v>
      </c>
      <c r="P187" s="243">
        <f t="shared" si="81"/>
        <v>1371.52</v>
      </c>
      <c r="Q187" s="330" t="str" cm="1">
        <f t="array" ref="Q187">IFERROR(_xlfn.IFS(O187&gt;P187,"CAMBIÓ"),"")</f>
        <v/>
      </c>
    </row>
    <row r="188" spans="1:17" x14ac:dyDescent="0.25">
      <c r="A188" s="330">
        <v>181</v>
      </c>
      <c r="B188" s="49">
        <v>491</v>
      </c>
      <c r="C188" s="50" t="s">
        <v>345</v>
      </c>
      <c r="D188" s="51" t="s">
        <v>3311</v>
      </c>
      <c r="E188" s="51">
        <v>16</v>
      </c>
      <c r="F188" s="51" t="s">
        <v>3448</v>
      </c>
      <c r="G188" s="51">
        <f>IFERROR(VLOOKUP(C188,BASEINV01,3,FALSE),"SIN INFO")</f>
        <v>173</v>
      </c>
      <c r="H188" s="51">
        <f>IFERROR(VLOOKUP(B188,BASEINV01,3,FALSE),"SIN INFO")</f>
        <v>-282</v>
      </c>
      <c r="I188" s="121">
        <v>91.74</v>
      </c>
      <c r="J188" s="121">
        <f>IFERROR(VLOOKUP(C188,BASEDESCT02,4,FALSE),I188)</f>
        <v>91.74</v>
      </c>
      <c r="K188" s="243">
        <f>J188*1.16</f>
        <v>106.41839999999999</v>
      </c>
      <c r="L188" s="243">
        <f t="shared" si="80"/>
        <v>79.813799999999986</v>
      </c>
      <c r="M188" s="243">
        <f t="shared" si="80"/>
        <v>75.823109999999986</v>
      </c>
      <c r="N188" s="243">
        <f t="shared" si="80"/>
        <v>72.031954499999983</v>
      </c>
      <c r="O188" s="243">
        <f t="shared" si="81"/>
        <v>1467.84</v>
      </c>
      <c r="P188" s="243">
        <f t="shared" si="81"/>
        <v>1467.84</v>
      </c>
      <c r="Q188" s="330" t="str" cm="1">
        <f t="array" ref="Q188">IFERROR(_xlfn.IFS(O188&gt;P188,"CAMBIÓ"),"")</f>
        <v/>
      </c>
    </row>
    <row r="189" spans="1:17" x14ac:dyDescent="0.25">
      <c r="A189" s="330">
        <v>182</v>
      </c>
      <c r="B189" s="49">
        <v>486</v>
      </c>
      <c r="C189" s="50" t="s">
        <v>337</v>
      </c>
      <c r="D189" s="51" t="s">
        <v>3324</v>
      </c>
      <c r="E189" s="51">
        <v>4</v>
      </c>
      <c r="F189" s="51" t="s">
        <v>2646</v>
      </c>
      <c r="G189" s="51">
        <f>IFERROR(VLOOKUP(C189,BASEINV01,3,FALSE),"SIN INFO")</f>
        <v>161</v>
      </c>
      <c r="H189" s="51">
        <f>IFERROR(VLOOKUP(B189,BASEINV01,3,FALSE),"SIN INFO")</f>
        <v>-247</v>
      </c>
      <c r="I189" s="121">
        <v>472.44</v>
      </c>
      <c r="J189" s="121">
        <f>IFERROR(VLOOKUP(C189,BASEDESCT02,4,FALSE),I189)</f>
        <v>472.44</v>
      </c>
      <c r="K189" s="243">
        <f>J189*1.16</f>
        <v>548.03039999999999</v>
      </c>
      <c r="L189" s="243">
        <f t="shared" si="80"/>
        <v>411.02279999999996</v>
      </c>
      <c r="M189" s="243">
        <f t="shared" si="80"/>
        <v>390.47165999999993</v>
      </c>
      <c r="N189" s="243">
        <f t="shared" si="80"/>
        <v>370.9480769999999</v>
      </c>
      <c r="O189" s="243">
        <f t="shared" si="81"/>
        <v>1889.76</v>
      </c>
      <c r="P189" s="243">
        <f t="shared" si="81"/>
        <v>1889.76</v>
      </c>
      <c r="Q189" s="330" t="str" cm="1">
        <f t="array" ref="Q189">IFERROR(_xlfn.IFS(O189&gt;P189,"CAMBIÓ"),"")</f>
        <v/>
      </c>
    </row>
    <row r="190" spans="1:17" x14ac:dyDescent="0.25">
      <c r="A190" s="330">
        <v>183</v>
      </c>
      <c r="B190" s="49">
        <v>492</v>
      </c>
      <c r="C190" s="50" t="s">
        <v>347</v>
      </c>
      <c r="D190" s="51" t="s">
        <v>3314</v>
      </c>
      <c r="E190" s="51">
        <v>1</v>
      </c>
      <c r="F190" s="51" t="s">
        <v>3449</v>
      </c>
      <c r="G190" s="51">
        <f>IFERROR(VLOOKUP(C190,BASEINV01,3,FALSE),"SIN INFO")</f>
        <v>40</v>
      </c>
      <c r="H190" s="51">
        <f>IFERROR(VLOOKUP(B190,BASEINV01,3,FALSE),"SIN INFO")</f>
        <v>-158</v>
      </c>
      <c r="I190" s="121">
        <v>1722.58</v>
      </c>
      <c r="J190" s="121">
        <f>IFERROR(VLOOKUP(C190,BASEDESCT02,4,FALSE),I190)</f>
        <v>1722.58</v>
      </c>
      <c r="K190" s="243">
        <f>J190*1.16</f>
        <v>1998.1927999999998</v>
      </c>
      <c r="L190" s="243">
        <f t="shared" si="80"/>
        <v>1498.6445999999999</v>
      </c>
      <c r="M190" s="243">
        <f t="shared" si="80"/>
        <v>1423.7123699999997</v>
      </c>
      <c r="N190" s="243">
        <f t="shared" si="80"/>
        <v>1352.5267514999996</v>
      </c>
      <c r="O190" s="243">
        <f t="shared" si="81"/>
        <v>1722.58</v>
      </c>
      <c r="P190" s="243">
        <f t="shared" si="81"/>
        <v>1722.58</v>
      </c>
      <c r="Q190" s="330" t="str" cm="1">
        <f t="array" ref="Q190">IFERROR(_xlfn.IFS(O190&gt;P190,"CAMBIÓ"),"")</f>
        <v/>
      </c>
    </row>
    <row r="191" spans="1:17" x14ac:dyDescent="0.25">
      <c r="A191" s="330">
        <v>184</v>
      </c>
      <c r="B191" s="49">
        <v>493</v>
      </c>
      <c r="C191" s="50" t="s">
        <v>349</v>
      </c>
      <c r="D191" s="51" t="s">
        <v>3318</v>
      </c>
      <c r="E191" s="51">
        <v>1</v>
      </c>
      <c r="F191" s="51" t="s">
        <v>3450</v>
      </c>
      <c r="G191" s="51">
        <f>IFERROR(VLOOKUP(C191,BASEINV01,3,FALSE),"SIN INFO")</f>
        <v>5</v>
      </c>
      <c r="H191" s="51">
        <f>IFERROR(VLOOKUP(B191,BASEINV01,3,FALSE),"SIN INFO")</f>
        <v>-6</v>
      </c>
      <c r="I191" s="121">
        <v>18236.47</v>
      </c>
      <c r="J191" s="121">
        <f>IFERROR(VLOOKUP(C191,BASEDESCT02,4,FALSE),I191)</f>
        <v>18236.47</v>
      </c>
      <c r="K191" s="243">
        <f>J191*1.16</f>
        <v>21154.305199999999</v>
      </c>
      <c r="L191" s="243">
        <f t="shared" si="80"/>
        <v>15865.728899999998</v>
      </c>
      <c r="M191" s="243">
        <f t="shared" si="80"/>
        <v>15072.442454999999</v>
      </c>
      <c r="N191" s="243">
        <f t="shared" si="80"/>
        <v>14318.820332249998</v>
      </c>
      <c r="O191" s="243">
        <f t="shared" si="81"/>
        <v>18236.47</v>
      </c>
      <c r="P191" s="243">
        <f t="shared" si="81"/>
        <v>18236.47</v>
      </c>
      <c r="Q191" s="330" t="str" cm="1">
        <f t="array" ref="Q191">IFERROR(_xlfn.IFS(O191&gt;P191,"CAMBIÓ"),"")</f>
        <v/>
      </c>
    </row>
    <row r="192" spans="1:17" x14ac:dyDescent="0.25">
      <c r="A192" s="330">
        <v>185</v>
      </c>
      <c r="B192" s="47" t="s">
        <v>3451</v>
      </c>
      <c r="C192" s="48"/>
      <c r="D192" s="48"/>
      <c r="E192" s="48"/>
      <c r="F192" s="48"/>
      <c r="G192" s="85"/>
      <c r="H192" s="85"/>
      <c r="I192" s="281"/>
      <c r="J192" s="281"/>
      <c r="K192" s="282"/>
      <c r="L192" s="282"/>
      <c r="M192" s="282"/>
      <c r="N192" s="282"/>
      <c r="O192" s="282"/>
      <c r="P192" s="282"/>
      <c r="Q192" s="330" t="str" cm="1">
        <f t="array" ref="Q192">IFERROR(_xlfn.IFS(O192&gt;P192,"CAMBIÓ"),"")</f>
        <v/>
      </c>
    </row>
    <row r="193" spans="1:17" x14ac:dyDescent="0.25">
      <c r="A193" s="330">
        <v>186</v>
      </c>
      <c r="B193" s="49"/>
      <c r="C193" s="50" t="s">
        <v>3219</v>
      </c>
      <c r="D193" s="51" t="s">
        <v>3311</v>
      </c>
      <c r="E193" s="51">
        <v>16</v>
      </c>
      <c r="F193" s="51" t="s">
        <v>3452</v>
      </c>
      <c r="G193" s="51">
        <f>IFERROR(VLOOKUP(C193,BASEINV01,3,FALSE),"SIN INFO")</f>
        <v>188</v>
      </c>
      <c r="H193" s="51" t="str">
        <f>IFERROR(VLOOKUP(B193,BASEINV01,3,FALSE),"SIN INFO")</f>
        <v>SIN INFO</v>
      </c>
      <c r="I193" s="121">
        <v>145</v>
      </c>
      <c r="J193" s="121">
        <f>IFERROR(VLOOKUP(C193,BASEDESCT02,4,FALSE),I193)</f>
        <v>145</v>
      </c>
      <c r="K193" s="243">
        <f>J193*1.16</f>
        <v>168.2</v>
      </c>
      <c r="L193" s="243">
        <f>K193*(1-L$7)</f>
        <v>126.14999999999999</v>
      </c>
      <c r="M193" s="243">
        <f>L193*(1-M$7)</f>
        <v>119.84249999999999</v>
      </c>
      <c r="N193" s="243">
        <f>M193*(1-N$7)</f>
        <v>113.85037499999999</v>
      </c>
      <c r="O193" s="243">
        <f>I193*$E193</f>
        <v>2320</v>
      </c>
      <c r="P193" s="243">
        <f>J193*$E193</f>
        <v>2320</v>
      </c>
      <c r="Q193" s="330" t="str" cm="1">
        <f t="array" ref="Q193">IFERROR(_xlfn.IFS(O193&gt;P193,"CAMBIÓ"),"")</f>
        <v/>
      </c>
    </row>
    <row r="194" spans="1:17" x14ac:dyDescent="0.25">
      <c r="A194" s="330">
        <v>187</v>
      </c>
      <c r="B194" s="47" t="s">
        <v>3453</v>
      </c>
      <c r="C194" s="48"/>
      <c r="D194" s="48"/>
      <c r="E194" s="48"/>
      <c r="F194" s="48"/>
      <c r="G194" s="85"/>
      <c r="H194" s="85"/>
      <c r="I194" s="281"/>
      <c r="J194" s="281"/>
      <c r="K194" s="282"/>
      <c r="L194" s="282"/>
      <c r="M194" s="282"/>
      <c r="N194" s="282"/>
      <c r="O194" s="282"/>
      <c r="P194" s="282"/>
      <c r="Q194" s="330" t="str" cm="1">
        <f t="array" ref="Q194">IFERROR(_xlfn.IFS(O194&gt;P194,"CAMBIÓ"),"")</f>
        <v/>
      </c>
    </row>
    <row r="195" spans="1:17" x14ac:dyDescent="0.25">
      <c r="A195" s="330">
        <v>188</v>
      </c>
      <c r="B195" s="49">
        <v>490</v>
      </c>
      <c r="C195" s="50" t="s">
        <v>342</v>
      </c>
      <c r="D195" s="51" t="s">
        <v>3311</v>
      </c>
      <c r="E195" s="51">
        <v>16</v>
      </c>
      <c r="F195" s="51" t="s">
        <v>3452</v>
      </c>
      <c r="G195" s="51">
        <f>IFERROR(VLOOKUP(C195,BASEINV01,3,FALSE),"SIN INFO")</f>
        <v>107</v>
      </c>
      <c r="H195" s="51">
        <f>IFERROR(VLOOKUP(B195,BASEINV01,3,FALSE),"SIN INFO")</f>
        <v>12</v>
      </c>
      <c r="I195" s="121">
        <v>159.24</v>
      </c>
      <c r="J195" s="121">
        <f>IFERROR(VLOOKUP(C195,BASEDESCT02,4,FALSE),I195)</f>
        <v>159.24</v>
      </c>
      <c r="K195" s="243">
        <f>J195*1.16</f>
        <v>184.7184</v>
      </c>
      <c r="L195" s="243">
        <f t="shared" ref="L195:N196" si="82">K195*(1-L$7)</f>
        <v>138.53880000000001</v>
      </c>
      <c r="M195" s="243">
        <f t="shared" si="82"/>
        <v>131.61186000000001</v>
      </c>
      <c r="N195" s="243">
        <f t="shared" si="82"/>
        <v>125.031267</v>
      </c>
      <c r="O195" s="243">
        <f>I195*$E195</f>
        <v>2547.84</v>
      </c>
      <c r="P195" s="243">
        <f>J195*$E195</f>
        <v>2547.84</v>
      </c>
      <c r="Q195" s="330" t="str" cm="1">
        <f t="array" ref="Q195">IFERROR(_xlfn.IFS(O195&gt;P195,"CAMBIÓ"),"")</f>
        <v/>
      </c>
    </row>
    <row r="196" spans="1:17" ht="15.75" thickBot="1" x14ac:dyDescent="0.3">
      <c r="A196" s="330">
        <v>189</v>
      </c>
      <c r="B196" s="138">
        <v>736</v>
      </c>
      <c r="C196" s="139" t="s">
        <v>478</v>
      </c>
      <c r="D196" s="140" t="s">
        <v>3314</v>
      </c>
      <c r="E196" s="140">
        <v>1</v>
      </c>
      <c r="F196" s="140" t="s">
        <v>3449</v>
      </c>
      <c r="G196" s="140" t="str">
        <f>IFERROR(VLOOKUP(C196,BASEINV01,3,FALSE),"SIN INFO")</f>
        <v>SIN INFO</v>
      </c>
      <c r="H196" s="140">
        <f>IFERROR(VLOOKUP(B196,BASEINV01,3,FALSE),"SIN INFO")</f>
        <v>-1</v>
      </c>
      <c r="I196" s="141">
        <v>3052.77</v>
      </c>
      <c r="J196" s="141">
        <f>IFERROR(VLOOKUP(C196,BASEDESCT02,4,FALSE),I196)</f>
        <v>3052.77</v>
      </c>
      <c r="K196" s="252">
        <f>J196*1.16</f>
        <v>3541.2131999999997</v>
      </c>
      <c r="L196" s="252">
        <f t="shared" si="82"/>
        <v>2655.9098999999997</v>
      </c>
      <c r="M196" s="252">
        <f t="shared" si="82"/>
        <v>2523.1144049999994</v>
      </c>
      <c r="N196" s="252">
        <f t="shared" si="82"/>
        <v>2396.9586847499991</v>
      </c>
      <c r="O196" s="252">
        <f>I196*$E196</f>
        <v>3052.77</v>
      </c>
      <c r="P196" s="252">
        <f>J196*$E196</f>
        <v>3052.77</v>
      </c>
      <c r="Q196" s="330" t="str" cm="1">
        <f t="array" ref="Q196">IFERROR(_xlfn.IFS(O196&gt;P196,"CAMBIÓ"),"")</f>
        <v/>
      </c>
    </row>
    <row r="197" spans="1:17" x14ac:dyDescent="0.25">
      <c r="A197" s="330">
        <v>190</v>
      </c>
      <c r="B197" s="81" t="s">
        <v>3417</v>
      </c>
      <c r="C197" s="343"/>
      <c r="D197" s="342"/>
      <c r="E197" s="342"/>
      <c r="F197" s="342"/>
      <c r="G197" s="350"/>
      <c r="H197" s="350"/>
      <c r="I197" s="305"/>
      <c r="J197" s="305"/>
      <c r="K197" s="306"/>
      <c r="L197" s="306"/>
      <c r="M197" s="306"/>
      <c r="N197" s="306"/>
      <c r="O197" s="306"/>
      <c r="P197" s="306"/>
      <c r="Q197" s="330" t="str" cm="1">
        <f t="array" ref="Q197">IFERROR(_xlfn.IFS(O197&gt;P197,"CAMBIÓ"),"")</f>
        <v/>
      </c>
    </row>
    <row r="198" spans="1:17" x14ac:dyDescent="0.25">
      <c r="A198" s="330">
        <v>191</v>
      </c>
      <c r="B198" s="47" t="s">
        <v>3454</v>
      </c>
      <c r="C198" s="48"/>
      <c r="D198" s="48"/>
      <c r="E198" s="48"/>
      <c r="F198" s="349"/>
      <c r="G198" s="351"/>
      <c r="H198" s="351"/>
      <c r="I198" s="303"/>
      <c r="J198" s="303"/>
      <c r="K198" s="304"/>
      <c r="L198" s="304"/>
      <c r="M198" s="304"/>
      <c r="N198" s="304"/>
      <c r="O198" s="304"/>
      <c r="P198" s="304"/>
      <c r="Q198" s="330" t="str" cm="1">
        <f t="array" ref="Q198">IFERROR(_xlfn.IFS(O198&gt;P198,"CAMBIÓ"),"")</f>
        <v/>
      </c>
    </row>
    <row r="199" spans="1:17" x14ac:dyDescent="0.25">
      <c r="A199" s="330">
        <v>192</v>
      </c>
      <c r="B199" s="49">
        <v>16922</v>
      </c>
      <c r="C199" s="50" t="s">
        <v>2089</v>
      </c>
      <c r="D199" s="51" t="s">
        <v>3311</v>
      </c>
      <c r="E199" s="51">
        <v>16</v>
      </c>
      <c r="F199" s="51" t="s">
        <v>3455</v>
      </c>
      <c r="G199" s="51">
        <f>IFERROR(VLOOKUP(C199,BASEINV01,3,FALSE),"SIN INFO")</f>
        <v>132</v>
      </c>
      <c r="H199" s="51">
        <f>IFERROR(VLOOKUP(B199,BASEINV01,3,FALSE),"SIN INFO")</f>
        <v>-115</v>
      </c>
      <c r="I199" s="54">
        <v>178.24</v>
      </c>
      <c r="J199" s="54">
        <f>IFERROR(VLOOKUP(C199,BASEDESCT02,4,FALSE),I199)</f>
        <v>178.24</v>
      </c>
      <c r="K199" s="239">
        <f>J199*1.16</f>
        <v>206.75839999999999</v>
      </c>
      <c r="L199" s="239">
        <f t="shared" ref="L199:N201" si="83">K199*(1-L$7)</f>
        <v>155.06880000000001</v>
      </c>
      <c r="M199" s="239">
        <f t="shared" si="83"/>
        <v>147.31536</v>
      </c>
      <c r="N199" s="239">
        <f t="shared" si="83"/>
        <v>139.949592</v>
      </c>
      <c r="O199" s="239">
        <f t="shared" ref="O199:P201" si="84">I199*$E199</f>
        <v>2851.84</v>
      </c>
      <c r="P199" s="239">
        <f t="shared" si="84"/>
        <v>2851.84</v>
      </c>
      <c r="Q199" s="330" t="str" cm="1">
        <f t="array" ref="Q199">IFERROR(_xlfn.IFS(O199&gt;P199,"CAMBIÓ"),"")</f>
        <v/>
      </c>
    </row>
    <row r="200" spans="1:17" x14ac:dyDescent="0.25">
      <c r="A200" s="330">
        <v>193</v>
      </c>
      <c r="B200" s="49">
        <v>16614</v>
      </c>
      <c r="C200" s="50" t="s">
        <v>1936</v>
      </c>
      <c r="D200" s="51" t="s">
        <v>3314</v>
      </c>
      <c r="E200" s="51">
        <v>1</v>
      </c>
      <c r="F200" s="51" t="s">
        <v>3456</v>
      </c>
      <c r="G200" s="51" t="str">
        <f>IFERROR(VLOOKUP(C200,BASEINV01,3,FALSE),"SIN INFO")</f>
        <v>SIN INFO</v>
      </c>
      <c r="H200" s="51" t="str">
        <f>IFERROR(VLOOKUP(B200,BASEINV01,3,FALSE),"SIN INFO")</f>
        <v>SIN INFO</v>
      </c>
      <c r="I200" s="54">
        <v>3453.54</v>
      </c>
      <c r="J200" s="54">
        <f>IFERROR(VLOOKUP(C200,BASEDESCT02,4,FALSE),I200)</f>
        <v>3453.54</v>
      </c>
      <c r="K200" s="239">
        <f>J200*1.16</f>
        <v>4006.1063999999997</v>
      </c>
      <c r="L200" s="239">
        <f t="shared" si="83"/>
        <v>3004.5797999999995</v>
      </c>
      <c r="M200" s="239">
        <f t="shared" si="83"/>
        <v>2854.3508099999995</v>
      </c>
      <c r="N200" s="239">
        <f t="shared" si="83"/>
        <v>2711.6332694999992</v>
      </c>
      <c r="O200" s="239">
        <f t="shared" si="84"/>
        <v>3453.54</v>
      </c>
      <c r="P200" s="239">
        <f t="shared" si="84"/>
        <v>3453.54</v>
      </c>
      <c r="Q200" s="330" t="str" cm="1">
        <f t="array" ref="Q200">IFERROR(_xlfn.IFS(O200&gt;P200,"CAMBIÓ"),"")</f>
        <v/>
      </c>
    </row>
    <row r="201" spans="1:17" x14ac:dyDescent="0.25">
      <c r="A201" s="330">
        <v>194</v>
      </c>
      <c r="B201" s="49">
        <v>16715</v>
      </c>
      <c r="C201" s="50" t="s">
        <v>1963</v>
      </c>
      <c r="D201" s="51" t="s">
        <v>3318</v>
      </c>
      <c r="E201" s="51">
        <v>1</v>
      </c>
      <c r="F201" s="51" t="s">
        <v>3457</v>
      </c>
      <c r="G201" s="51" t="str">
        <f>IFERROR(VLOOKUP(C201,BASEINV01,3,FALSE),"SIN INFO")</f>
        <v>SIN INFO</v>
      </c>
      <c r="H201" s="51" t="str">
        <f>IFERROR(VLOOKUP(B201,BASEINV01,3,FALSE),"SIN INFO")</f>
        <v>SIN INFO</v>
      </c>
      <c r="I201" s="54">
        <v>36178.43</v>
      </c>
      <c r="J201" s="54">
        <f>IFERROR(VLOOKUP(C201,BASEDESCT02,4,FALSE),I201)</f>
        <v>36178.43</v>
      </c>
      <c r="K201" s="239">
        <f>J201*1.16</f>
        <v>41966.978799999997</v>
      </c>
      <c r="L201" s="239">
        <f t="shared" si="83"/>
        <v>31475.234099999998</v>
      </c>
      <c r="M201" s="239">
        <f t="shared" si="83"/>
        <v>29901.472394999997</v>
      </c>
      <c r="N201" s="239">
        <f t="shared" si="83"/>
        <v>28406.398775249996</v>
      </c>
      <c r="O201" s="239">
        <f t="shared" si="84"/>
        <v>36178.43</v>
      </c>
      <c r="P201" s="239">
        <f t="shared" si="84"/>
        <v>36178.43</v>
      </c>
      <c r="Q201" s="330" t="str" cm="1">
        <f t="array" ref="Q201">IFERROR(_xlfn.IFS(O201&gt;P201,"CAMBIÓ"),"")</f>
        <v/>
      </c>
    </row>
    <row r="202" spans="1:17" x14ac:dyDescent="0.25">
      <c r="A202" s="330">
        <v>195</v>
      </c>
      <c r="B202" s="81" t="s">
        <v>3458</v>
      </c>
      <c r="C202" s="343"/>
      <c r="D202" s="167"/>
      <c r="E202" s="167"/>
      <c r="F202" s="167"/>
      <c r="G202" s="227"/>
      <c r="H202" s="227"/>
      <c r="I202" s="297"/>
      <c r="J202" s="297"/>
      <c r="K202" s="298"/>
      <c r="L202" s="298"/>
      <c r="M202" s="298"/>
      <c r="N202" s="298"/>
      <c r="O202" s="298"/>
      <c r="P202" s="298"/>
      <c r="Q202" s="330" t="str" cm="1">
        <f t="array" ref="Q202">IFERROR(_xlfn.IFS(O202&gt;P202,"CAMBIÓ"),"")</f>
        <v/>
      </c>
    </row>
    <row r="203" spans="1:17" x14ac:dyDescent="0.25">
      <c r="A203" s="330">
        <v>196</v>
      </c>
      <c r="B203" s="47" t="s">
        <v>3008</v>
      </c>
      <c r="C203" s="48"/>
      <c r="D203" s="48"/>
      <c r="E203" s="48"/>
      <c r="F203" s="48"/>
      <c r="G203" s="85"/>
      <c r="H203" s="85"/>
      <c r="I203" s="281"/>
      <c r="J203" s="281"/>
      <c r="K203" s="282"/>
      <c r="L203" s="282"/>
      <c r="M203" s="282"/>
      <c r="N203" s="282"/>
      <c r="O203" s="282"/>
      <c r="P203" s="282"/>
      <c r="Q203" s="330" t="str" cm="1">
        <f t="array" ref="Q203">IFERROR(_xlfn.IFS(O203&gt;P203,"CAMBIÓ"),"")</f>
        <v/>
      </c>
    </row>
    <row r="204" spans="1:17" x14ac:dyDescent="0.25">
      <c r="A204" s="330">
        <v>197</v>
      </c>
      <c r="B204" s="49">
        <v>689</v>
      </c>
      <c r="C204" s="50" t="s">
        <v>462</v>
      </c>
      <c r="D204" s="51" t="s">
        <v>3314</v>
      </c>
      <c r="E204" s="51">
        <v>1</v>
      </c>
      <c r="F204" s="51" t="s">
        <v>3459</v>
      </c>
      <c r="G204" s="51">
        <f>IFERROR(VLOOKUP(C204,BASEINV01,3,FALSE),"SIN INFO")</f>
        <v>3703</v>
      </c>
      <c r="H204" s="51">
        <f>IFERROR(VLOOKUP(B204,BASEINV01,3,FALSE),"SIN INFO")</f>
        <v>-3148</v>
      </c>
      <c r="I204" s="54">
        <v>1377.57</v>
      </c>
      <c r="J204" s="54">
        <f>IFERROR(VLOOKUP(C204,BASEDESCT02,4,FALSE),I204)</f>
        <v>1377.57</v>
      </c>
      <c r="K204" s="239">
        <f>J204*1.16</f>
        <v>1597.9811999999997</v>
      </c>
      <c r="L204" s="239">
        <f t="shared" ref="L204:N205" si="85">K204*(1-L$7)</f>
        <v>1198.4858999999997</v>
      </c>
      <c r="M204" s="239">
        <f t="shared" si="85"/>
        <v>1138.5616049999996</v>
      </c>
      <c r="N204" s="239">
        <f t="shared" si="85"/>
        <v>1081.6335247499997</v>
      </c>
      <c r="O204" s="239">
        <f>I204*$E204</f>
        <v>1377.57</v>
      </c>
      <c r="P204" s="239">
        <f>J204*$E204</f>
        <v>1377.57</v>
      </c>
      <c r="Q204" s="330" t="str" cm="1">
        <f t="array" ref="Q204">IFERROR(_xlfn.IFS(O204&gt;P204,"CAMBIÓ"),"")</f>
        <v/>
      </c>
    </row>
    <row r="205" spans="1:17" x14ac:dyDescent="0.25">
      <c r="A205" s="330">
        <v>198</v>
      </c>
      <c r="B205" s="49">
        <v>688</v>
      </c>
      <c r="C205" s="50" t="s">
        <v>460</v>
      </c>
      <c r="D205" s="51" t="s">
        <v>3318</v>
      </c>
      <c r="E205" s="51">
        <v>1</v>
      </c>
      <c r="F205" s="51" t="s">
        <v>3460</v>
      </c>
      <c r="G205" s="51">
        <f>IFERROR(VLOOKUP(C205,BASEINV01,3,FALSE),"SIN INFO")</f>
        <v>29</v>
      </c>
      <c r="H205" s="51">
        <f>IFERROR(VLOOKUP(B205,BASEINV01,3,FALSE),"SIN INFO")</f>
        <v>-28</v>
      </c>
      <c r="I205" s="54">
        <v>14584.94</v>
      </c>
      <c r="J205" s="54">
        <f>IFERROR(VLOOKUP(C205,BASEDESCT02,4,FALSE),I205)</f>
        <v>14584.94</v>
      </c>
      <c r="K205" s="239">
        <f>J205*1.16</f>
        <v>16918.5304</v>
      </c>
      <c r="L205" s="239">
        <f t="shared" si="85"/>
        <v>12688.897799999999</v>
      </c>
      <c r="M205" s="239">
        <f t="shared" si="85"/>
        <v>12054.452909999998</v>
      </c>
      <c r="N205" s="239">
        <f t="shared" si="85"/>
        <v>11451.730264499998</v>
      </c>
      <c r="O205" s="239">
        <f>I205*$E205</f>
        <v>14584.94</v>
      </c>
      <c r="P205" s="239">
        <f>J205*$E205</f>
        <v>14584.94</v>
      </c>
      <c r="Q205" s="330" t="str" cm="1">
        <f t="array" ref="Q205">IFERROR(_xlfn.IFS(O205&gt;P205,"CAMBIÓ"),"")</f>
        <v/>
      </c>
    </row>
    <row r="206" spans="1:17" x14ac:dyDescent="0.25">
      <c r="A206" s="330">
        <v>199</v>
      </c>
      <c r="B206" s="47" t="s">
        <v>3461</v>
      </c>
      <c r="C206" s="48"/>
      <c r="D206" s="48"/>
      <c r="E206" s="48"/>
      <c r="F206" s="48"/>
      <c r="G206" s="85"/>
      <c r="H206" s="85"/>
      <c r="I206" s="281"/>
      <c r="J206" s="281"/>
      <c r="K206" s="282"/>
      <c r="L206" s="282"/>
      <c r="M206" s="282"/>
      <c r="N206" s="282"/>
      <c r="O206" s="282"/>
      <c r="P206" s="282"/>
      <c r="Q206" s="330" t="str" cm="1">
        <f t="array" ref="Q206">IFERROR(_xlfn.IFS(O206&gt;P206,"CAMBIÓ"),"")</f>
        <v/>
      </c>
    </row>
    <row r="207" spans="1:17" x14ac:dyDescent="0.25">
      <c r="A207" s="330">
        <v>200</v>
      </c>
      <c r="B207" s="49">
        <v>653</v>
      </c>
      <c r="C207" s="50" t="s">
        <v>439</v>
      </c>
      <c r="D207" s="51" t="s">
        <v>3311</v>
      </c>
      <c r="E207" s="51">
        <v>16</v>
      </c>
      <c r="F207" s="51" t="s">
        <v>3462</v>
      </c>
      <c r="G207" s="51">
        <f>IFERROR(VLOOKUP(C207,BASEINV01,3,FALSE),"SIN INFO")</f>
        <v>97</v>
      </c>
      <c r="H207" s="51">
        <f>IFERROR(VLOOKUP(B207,BASEINV01,3,FALSE),"SIN INFO")</f>
        <v>-77</v>
      </c>
      <c r="I207" s="54">
        <v>92.44</v>
      </c>
      <c r="J207" s="54">
        <f>IFERROR(VLOOKUP(C207,BASEDESCT02,4,FALSE),I207)</f>
        <v>92.44</v>
      </c>
      <c r="K207" s="239">
        <f>J207*1.16</f>
        <v>107.23039999999999</v>
      </c>
      <c r="L207" s="239">
        <f t="shared" ref="L207:N210" si="86">K207*(1-L$7)</f>
        <v>80.422799999999995</v>
      </c>
      <c r="M207" s="239">
        <f t="shared" si="86"/>
        <v>76.401659999999993</v>
      </c>
      <c r="N207" s="239">
        <f t="shared" si="86"/>
        <v>72.581576999999996</v>
      </c>
      <c r="O207" s="239">
        <f t="shared" ref="O207:P210" si="87">I207*$E207</f>
        <v>1479.04</v>
      </c>
      <c r="P207" s="239">
        <f t="shared" si="87"/>
        <v>1479.04</v>
      </c>
      <c r="Q207" s="330" t="str" cm="1">
        <f t="array" ref="Q207">IFERROR(_xlfn.IFS(O207&gt;P207,"CAMBIÓ"),"")</f>
        <v/>
      </c>
    </row>
    <row r="208" spans="1:17" x14ac:dyDescent="0.25">
      <c r="A208" s="330">
        <v>201</v>
      </c>
      <c r="B208" s="49">
        <v>655</v>
      </c>
      <c r="C208" s="50" t="s">
        <v>444</v>
      </c>
      <c r="D208" s="51" t="s">
        <v>3324</v>
      </c>
      <c r="E208" s="51">
        <v>4</v>
      </c>
      <c r="F208" s="51" t="s">
        <v>3463</v>
      </c>
      <c r="G208" s="51">
        <f>IFERROR(VLOOKUP(C208,BASEINV01,3,FALSE),"SIN INFO")</f>
        <v>137</v>
      </c>
      <c r="H208" s="51">
        <f>IFERROR(VLOOKUP(B208,BASEINV01,3,FALSE),"SIN INFO")</f>
        <v>-121</v>
      </c>
      <c r="I208" s="54">
        <v>473.6</v>
      </c>
      <c r="J208" s="54">
        <f>IFERROR(VLOOKUP(C208,BASEDESCT02,4,FALSE),I208)</f>
        <v>473.6</v>
      </c>
      <c r="K208" s="239">
        <f>J208*1.16</f>
        <v>549.37599999999998</v>
      </c>
      <c r="L208" s="239">
        <f t="shared" si="86"/>
        <v>412.03199999999998</v>
      </c>
      <c r="M208" s="239">
        <f t="shared" si="86"/>
        <v>391.43039999999996</v>
      </c>
      <c r="N208" s="239">
        <f t="shared" si="86"/>
        <v>371.85887999999994</v>
      </c>
      <c r="O208" s="239">
        <f t="shared" si="87"/>
        <v>1894.4</v>
      </c>
      <c r="P208" s="239">
        <f t="shared" si="87"/>
        <v>1894.4</v>
      </c>
      <c r="Q208" s="330" t="str" cm="1">
        <f t="array" ref="Q208">IFERROR(_xlfn.IFS(O208&gt;P208,"CAMBIÓ"),"")</f>
        <v/>
      </c>
    </row>
    <row r="209" spans="1:17" x14ac:dyDescent="0.25">
      <c r="A209" s="330">
        <v>202</v>
      </c>
      <c r="B209" s="49">
        <v>960</v>
      </c>
      <c r="C209" s="50" t="s">
        <v>557</v>
      </c>
      <c r="D209" s="51" t="s">
        <v>3314</v>
      </c>
      <c r="E209" s="51">
        <v>1</v>
      </c>
      <c r="F209" s="51" t="s">
        <v>3459</v>
      </c>
      <c r="G209" s="51">
        <f>IFERROR(VLOOKUP(C209,BASEINV01,3,FALSE),"SIN INFO")</f>
        <v>690</v>
      </c>
      <c r="H209" s="51">
        <f>IFERROR(VLOOKUP(B209,BASEINV01,3,FALSE),"SIN INFO")</f>
        <v>-785</v>
      </c>
      <c r="I209" s="54">
        <v>1734.71</v>
      </c>
      <c r="J209" s="54">
        <f>IFERROR(VLOOKUP(C209,BASEDESCT02,4,FALSE),I209)</f>
        <v>1734.71</v>
      </c>
      <c r="K209" s="239">
        <f>J209*1.16</f>
        <v>2012.2636</v>
      </c>
      <c r="L209" s="239">
        <f t="shared" si="86"/>
        <v>1509.1976999999999</v>
      </c>
      <c r="M209" s="239">
        <f t="shared" si="86"/>
        <v>1433.737815</v>
      </c>
      <c r="N209" s="239">
        <f t="shared" si="86"/>
        <v>1362.05092425</v>
      </c>
      <c r="O209" s="239">
        <f t="shared" si="87"/>
        <v>1734.71</v>
      </c>
      <c r="P209" s="239">
        <f t="shared" si="87"/>
        <v>1734.71</v>
      </c>
      <c r="Q209" s="330" t="str" cm="1">
        <f t="array" ref="Q209">IFERROR(_xlfn.IFS(O209&gt;P209,"CAMBIÓ"),"")</f>
        <v/>
      </c>
    </row>
    <row r="210" spans="1:17" x14ac:dyDescent="0.25">
      <c r="A210" s="330">
        <v>203</v>
      </c>
      <c r="B210" s="49">
        <v>961</v>
      </c>
      <c r="C210" s="50" t="s">
        <v>559</v>
      </c>
      <c r="D210" s="51" t="s">
        <v>3318</v>
      </c>
      <c r="E210" s="51">
        <v>1</v>
      </c>
      <c r="F210" s="51" t="s">
        <v>3460</v>
      </c>
      <c r="G210" s="51">
        <f>IFERROR(VLOOKUP(C210,BASEINV01,3,FALSE),"SIN INFO")</f>
        <v>42</v>
      </c>
      <c r="H210" s="51">
        <f>IFERROR(VLOOKUP(B210,BASEINV01,3,FALSE),"SIN INFO")</f>
        <v>-29</v>
      </c>
      <c r="I210" s="54">
        <v>18166.23</v>
      </c>
      <c r="J210" s="54">
        <f>IFERROR(VLOOKUP(C210,BASEDESCT02,4,FALSE),I210)</f>
        <v>18166.23</v>
      </c>
      <c r="K210" s="239">
        <f>J210*1.16</f>
        <v>21072.826799999999</v>
      </c>
      <c r="L210" s="239">
        <f t="shared" si="86"/>
        <v>15804.6201</v>
      </c>
      <c r="M210" s="239">
        <f t="shared" si="86"/>
        <v>15014.389094999999</v>
      </c>
      <c r="N210" s="239">
        <f t="shared" si="86"/>
        <v>14263.669640249998</v>
      </c>
      <c r="O210" s="239">
        <f t="shared" si="87"/>
        <v>18166.23</v>
      </c>
      <c r="P210" s="239">
        <f t="shared" si="87"/>
        <v>18166.23</v>
      </c>
      <c r="Q210" s="330" t="str" cm="1">
        <f t="array" ref="Q210">IFERROR(_xlfn.IFS(O210&gt;P210,"CAMBIÓ"),"")</f>
        <v/>
      </c>
    </row>
    <row r="211" spans="1:17" x14ac:dyDescent="0.25">
      <c r="A211" s="330">
        <v>204</v>
      </c>
      <c r="B211" s="47" t="s">
        <v>3464</v>
      </c>
      <c r="C211" s="48"/>
      <c r="D211" s="48"/>
      <c r="E211" s="48"/>
      <c r="F211" s="48"/>
      <c r="G211" s="85"/>
      <c r="H211" s="85"/>
      <c r="I211" s="281"/>
      <c r="J211" s="281"/>
      <c r="K211" s="282"/>
      <c r="L211" s="282"/>
      <c r="M211" s="282"/>
      <c r="N211" s="282"/>
      <c r="O211" s="282"/>
      <c r="P211" s="282"/>
      <c r="Q211" s="330" t="str" cm="1">
        <f t="array" ref="Q211">IFERROR(_xlfn.IFS(O211&gt;P211,"CAMBIÓ"),"")</f>
        <v/>
      </c>
    </row>
    <row r="212" spans="1:17" x14ac:dyDescent="0.25">
      <c r="A212" s="330">
        <v>205</v>
      </c>
      <c r="B212" s="49">
        <v>902</v>
      </c>
      <c r="C212" s="50" t="s">
        <v>551</v>
      </c>
      <c r="D212" s="51" t="s">
        <v>3314</v>
      </c>
      <c r="E212" s="51">
        <v>1</v>
      </c>
      <c r="F212" s="51" t="s">
        <v>3449</v>
      </c>
      <c r="G212" s="51">
        <f>IFERROR(VLOOKUP(C212,BASEINV01,3,FALSE),"SIN INFO")</f>
        <v>9</v>
      </c>
      <c r="H212" s="51">
        <f>IFERROR(VLOOKUP(B212,BASEINV01,3,FALSE),"SIN INFO")</f>
        <v>-3</v>
      </c>
      <c r="I212" s="54">
        <v>2261.34</v>
      </c>
      <c r="J212" s="54">
        <f>IFERROR(VLOOKUP(C212,BASEDESCT02,4,FALSE),I212)</f>
        <v>2261.34</v>
      </c>
      <c r="K212" s="239">
        <f>J212*1.16</f>
        <v>2623.1543999999999</v>
      </c>
      <c r="L212" s="239">
        <f t="shared" ref="L212:N213" si="88">K212*(1-L$7)</f>
        <v>1967.3658</v>
      </c>
      <c r="M212" s="239">
        <f t="shared" si="88"/>
        <v>1868.9975099999999</v>
      </c>
      <c r="N212" s="239">
        <f t="shared" si="88"/>
        <v>1775.5476344999997</v>
      </c>
      <c r="O212" s="239">
        <f>I212*$E212</f>
        <v>2261.34</v>
      </c>
      <c r="P212" s="239">
        <f>J212*$E212</f>
        <v>2261.34</v>
      </c>
      <c r="Q212" s="330" t="str" cm="1">
        <f t="array" ref="Q212">IFERROR(_xlfn.IFS(O212&gt;P212,"CAMBIÓ"),"")</f>
        <v/>
      </c>
    </row>
    <row r="213" spans="1:17" x14ac:dyDescent="0.25">
      <c r="A213" s="330">
        <v>206</v>
      </c>
      <c r="B213" s="49">
        <v>903</v>
      </c>
      <c r="C213" s="50" t="s">
        <v>553</v>
      </c>
      <c r="D213" s="51" t="s">
        <v>3318</v>
      </c>
      <c r="E213" s="51">
        <v>1</v>
      </c>
      <c r="F213" s="51" t="s">
        <v>3450</v>
      </c>
      <c r="G213" s="51">
        <f>IFERROR(VLOOKUP(C213,BASEINV01,3,FALSE),"SIN INFO")</f>
        <v>2</v>
      </c>
      <c r="H213" s="51" t="str">
        <f>IFERROR(VLOOKUP(B213,BASEINV01,3,FALSE),"SIN INFO")</f>
        <v>SIN INFO</v>
      </c>
      <c r="I213" s="54">
        <v>23683.84</v>
      </c>
      <c r="J213" s="54">
        <f>IFERROR(VLOOKUP(C213,BASEDESCT02,4,FALSE),I213)</f>
        <v>23683.84</v>
      </c>
      <c r="K213" s="239">
        <f>J213*1.16</f>
        <v>27473.254399999998</v>
      </c>
      <c r="L213" s="239">
        <f t="shared" si="88"/>
        <v>20604.940799999997</v>
      </c>
      <c r="M213" s="239">
        <f t="shared" si="88"/>
        <v>19574.693759999995</v>
      </c>
      <c r="N213" s="239">
        <f t="shared" si="88"/>
        <v>18595.959071999994</v>
      </c>
      <c r="O213" s="239">
        <f>I213*$E213</f>
        <v>23683.84</v>
      </c>
      <c r="P213" s="239">
        <f>J213*$E213</f>
        <v>23683.84</v>
      </c>
      <c r="Q213" s="330" t="str" cm="1">
        <f t="array" ref="Q213">IFERROR(_xlfn.IFS(O213&gt;P213,"CAMBIÓ"),"")</f>
        <v/>
      </c>
    </row>
    <row r="214" spans="1:17" x14ac:dyDescent="0.25">
      <c r="A214" s="330">
        <v>207</v>
      </c>
      <c r="B214" s="47" t="s">
        <v>3465</v>
      </c>
      <c r="C214" s="48"/>
      <c r="D214" s="48"/>
      <c r="E214" s="48"/>
      <c r="F214" s="48"/>
      <c r="G214" s="85"/>
      <c r="H214" s="85"/>
      <c r="I214" s="281"/>
      <c r="J214" s="281"/>
      <c r="K214" s="282"/>
      <c r="L214" s="282"/>
      <c r="M214" s="282"/>
      <c r="N214" s="282"/>
      <c r="O214" s="282"/>
      <c r="P214" s="282"/>
      <c r="Q214" s="330" t="str" cm="1">
        <f t="array" ref="Q214">IFERROR(_xlfn.IFS(O214&gt;P214,"CAMBIÓ"),"")</f>
        <v/>
      </c>
    </row>
    <row r="215" spans="1:17" x14ac:dyDescent="0.25">
      <c r="A215" s="330">
        <v>208</v>
      </c>
      <c r="B215" s="71">
        <v>177</v>
      </c>
      <c r="C215" s="72" t="s">
        <v>149</v>
      </c>
      <c r="D215" s="73" t="s">
        <v>3314</v>
      </c>
      <c r="E215" s="73">
        <v>1</v>
      </c>
      <c r="F215" s="73" t="s">
        <v>3449</v>
      </c>
      <c r="G215" s="73">
        <f>IFERROR(VLOOKUP(C215,BASEINV01,3,FALSE),"SIN INFO")</f>
        <v>5</v>
      </c>
      <c r="H215" s="73">
        <f>IFERROR(VLOOKUP(B215,BASEINV01,3,FALSE),"SIN INFO")</f>
        <v>-8</v>
      </c>
      <c r="I215" s="54">
        <v>2555.48</v>
      </c>
      <c r="J215" s="54">
        <f>IFERROR(VLOOKUP(C215,BASEDESCT02,4,FALSE),I215)</f>
        <v>2555.48</v>
      </c>
      <c r="K215" s="239">
        <f>J215*1.16</f>
        <v>2964.3568</v>
      </c>
      <c r="L215" s="239">
        <f t="shared" ref="L215:N216" si="89">K215*(1-L$7)</f>
        <v>2223.2676000000001</v>
      </c>
      <c r="M215" s="239">
        <f t="shared" si="89"/>
        <v>2112.1042200000002</v>
      </c>
      <c r="N215" s="239">
        <f t="shared" si="89"/>
        <v>2006.4990090000001</v>
      </c>
      <c r="O215" s="239">
        <f>I215*$E215</f>
        <v>2555.48</v>
      </c>
      <c r="P215" s="239">
        <f>J215*$E215</f>
        <v>2555.48</v>
      </c>
      <c r="Q215" s="330" t="str" cm="1">
        <f t="array" ref="Q215">IFERROR(_xlfn.IFS(O215&gt;P215,"CAMBIÓ"),"")</f>
        <v/>
      </c>
    </row>
    <row r="216" spans="1:17" x14ac:dyDescent="0.25">
      <c r="A216" s="330">
        <v>209</v>
      </c>
      <c r="B216" s="49">
        <v>179</v>
      </c>
      <c r="C216" s="50" t="s">
        <v>156</v>
      </c>
      <c r="D216" s="51" t="s">
        <v>3318</v>
      </c>
      <c r="E216" s="51">
        <v>1</v>
      </c>
      <c r="F216" s="51" t="s">
        <v>3450</v>
      </c>
      <c r="G216" s="51">
        <f>IFERROR(VLOOKUP(C216,BASEINV01,3,FALSE),"SIN INFO")</f>
        <v>2</v>
      </c>
      <c r="H216" s="51">
        <f>IFERROR(VLOOKUP(B216,BASEINV01,3,FALSE),"SIN INFO")</f>
        <v>-3</v>
      </c>
      <c r="I216" s="54">
        <v>27038.639999999999</v>
      </c>
      <c r="J216" s="54">
        <f>IFERROR(VLOOKUP(C216,BASEDESCT02,4,FALSE),I216)</f>
        <v>27038.639999999999</v>
      </c>
      <c r="K216" s="239">
        <f>J216*1.16</f>
        <v>31364.822399999997</v>
      </c>
      <c r="L216" s="239">
        <f t="shared" si="89"/>
        <v>23523.616799999996</v>
      </c>
      <c r="M216" s="239">
        <f t="shared" si="89"/>
        <v>22347.435959999995</v>
      </c>
      <c r="N216" s="239">
        <f t="shared" si="89"/>
        <v>21230.064161999995</v>
      </c>
      <c r="O216" s="239">
        <f>I216*$E216</f>
        <v>27038.639999999999</v>
      </c>
      <c r="P216" s="239">
        <f>J216*$E216</f>
        <v>27038.639999999999</v>
      </c>
      <c r="Q216" s="330" t="str" cm="1">
        <f t="array" ref="Q216">IFERROR(_xlfn.IFS(O216&gt;P216,"CAMBIÓ"),"")</f>
        <v/>
      </c>
    </row>
    <row r="217" spans="1:17" x14ac:dyDescent="0.25">
      <c r="A217" s="330">
        <v>210</v>
      </c>
      <c r="B217" s="81" t="s">
        <v>3466</v>
      </c>
      <c r="C217" s="343"/>
      <c r="D217" s="343"/>
      <c r="E217" s="343"/>
      <c r="F217" s="343"/>
      <c r="G217" s="350"/>
      <c r="H217" s="350"/>
      <c r="I217" s="297"/>
      <c r="J217" s="297"/>
      <c r="K217" s="298"/>
      <c r="L217" s="298"/>
      <c r="M217" s="298"/>
      <c r="N217" s="298"/>
      <c r="O217" s="298"/>
      <c r="P217" s="298"/>
      <c r="Q217" s="330" t="str" cm="1">
        <f t="array" ref="Q217">IFERROR(_xlfn.IFS(O217&gt;P217,"CAMBIÓ"),"")</f>
        <v/>
      </c>
    </row>
    <row r="218" spans="1:17" x14ac:dyDescent="0.25">
      <c r="A218" s="330">
        <v>211</v>
      </c>
      <c r="B218" s="47" t="s">
        <v>3467</v>
      </c>
      <c r="C218" s="48"/>
      <c r="D218" s="48"/>
      <c r="E218" s="48"/>
      <c r="F218" s="48"/>
      <c r="G218" s="85"/>
      <c r="H218" s="85"/>
      <c r="I218" s="281"/>
      <c r="J218" s="281"/>
      <c r="K218" s="282"/>
      <c r="L218" s="282"/>
      <c r="M218" s="282"/>
      <c r="N218" s="282"/>
      <c r="O218" s="282"/>
      <c r="P218" s="282"/>
      <c r="Q218" s="330" t="str" cm="1">
        <f t="array" ref="Q218">IFERROR(_xlfn.IFS(O218&gt;P218,"CAMBIÓ"),"")</f>
        <v/>
      </c>
    </row>
    <row r="219" spans="1:17" x14ac:dyDescent="0.25">
      <c r="A219" s="330">
        <v>212</v>
      </c>
      <c r="B219" s="49">
        <v>587</v>
      </c>
      <c r="C219" s="50" t="s">
        <v>391</v>
      </c>
      <c r="D219" s="51" t="s">
        <v>3468</v>
      </c>
      <c r="E219" s="51">
        <v>1</v>
      </c>
      <c r="F219" s="51" t="s">
        <v>3449</v>
      </c>
      <c r="G219" s="51">
        <f>IFERROR(VLOOKUP(C219,BASEINV01,3,FALSE),"SIN INFO")</f>
        <v>305</v>
      </c>
      <c r="H219" s="51">
        <f>IFERROR(VLOOKUP(B219,BASEINV01,3,FALSE),"SIN INFO")</f>
        <v>-455</v>
      </c>
      <c r="I219" s="54">
        <v>399.03</v>
      </c>
      <c r="J219" s="54">
        <f>IFERROR(VLOOKUP(C219,BASEDESCT02,4,FALSE),I219)</f>
        <v>399.03</v>
      </c>
      <c r="K219" s="239">
        <f>J219*1.16</f>
        <v>462.87479999999994</v>
      </c>
      <c r="L219" s="239">
        <f t="shared" ref="L219:N221" si="90">K219*(1-L$7)</f>
        <v>347.15609999999992</v>
      </c>
      <c r="M219" s="239">
        <f t="shared" si="90"/>
        <v>329.79829499999994</v>
      </c>
      <c r="N219" s="239">
        <f t="shared" si="90"/>
        <v>313.30838024999991</v>
      </c>
      <c r="O219" s="239">
        <f t="shared" ref="O219:P221" si="91">I219*$E219</f>
        <v>399.03</v>
      </c>
      <c r="P219" s="239">
        <f t="shared" si="91"/>
        <v>399.03</v>
      </c>
      <c r="Q219" s="330" t="str" cm="1">
        <f t="array" ref="Q219">IFERROR(_xlfn.IFS(O219&gt;P219,"CAMBIÓ"),"")</f>
        <v/>
      </c>
    </row>
    <row r="220" spans="1:17" x14ac:dyDescent="0.25">
      <c r="A220" s="330">
        <v>213</v>
      </c>
      <c r="B220" s="49">
        <v>257</v>
      </c>
      <c r="C220" s="50" t="s">
        <v>177</v>
      </c>
      <c r="D220" s="51" t="s">
        <v>3469</v>
      </c>
      <c r="E220" s="51">
        <v>1</v>
      </c>
      <c r="F220" s="51" t="s">
        <v>3449</v>
      </c>
      <c r="G220" s="51">
        <f>IFERROR(VLOOKUP(C220,BASEINV01,3,FALSE),"SIN INFO")</f>
        <v>147</v>
      </c>
      <c r="H220" s="51">
        <f>IFERROR(VLOOKUP(B220,BASEINV01,3,FALSE),"SIN INFO")</f>
        <v>-215</v>
      </c>
      <c r="I220" s="54">
        <v>1735.21</v>
      </c>
      <c r="J220" s="54">
        <f>IFERROR(VLOOKUP(C220,BASEDESCT02,4,FALSE),I220)</f>
        <v>1735.21</v>
      </c>
      <c r="K220" s="239">
        <f>J220*1.16</f>
        <v>2012.8435999999999</v>
      </c>
      <c r="L220" s="239">
        <f t="shared" si="90"/>
        <v>1509.6326999999999</v>
      </c>
      <c r="M220" s="239">
        <f t="shared" si="90"/>
        <v>1434.1510649999998</v>
      </c>
      <c r="N220" s="239">
        <f t="shared" si="90"/>
        <v>1362.4435117499997</v>
      </c>
      <c r="O220" s="239">
        <f t="shared" si="91"/>
        <v>1735.21</v>
      </c>
      <c r="P220" s="239">
        <f t="shared" si="91"/>
        <v>1735.21</v>
      </c>
      <c r="Q220" s="330" t="str" cm="1">
        <f t="array" ref="Q220">IFERROR(_xlfn.IFS(O220&gt;P220,"CAMBIÓ"),"")</f>
        <v/>
      </c>
    </row>
    <row r="221" spans="1:17" x14ac:dyDescent="0.25">
      <c r="A221" s="330">
        <v>214</v>
      </c>
      <c r="B221" s="49">
        <v>263</v>
      </c>
      <c r="C221" s="50" t="s">
        <v>183</v>
      </c>
      <c r="D221" s="51" t="s">
        <v>3470</v>
      </c>
      <c r="E221" s="51">
        <v>1</v>
      </c>
      <c r="F221" s="51" t="s">
        <v>3450</v>
      </c>
      <c r="G221" s="51">
        <f>IFERROR(VLOOKUP(C221,BASEINV01,3,FALSE),"SIN INFO")</f>
        <v>5</v>
      </c>
      <c r="H221" s="51">
        <f>IFERROR(VLOOKUP(B221,BASEINV01,3,FALSE),"SIN INFO")</f>
        <v>-8</v>
      </c>
      <c r="I221" s="54">
        <v>18702.88</v>
      </c>
      <c r="J221" s="54">
        <f>IFERROR(VLOOKUP(C221,BASEDESCT02,4,FALSE),I221)</f>
        <v>18702.88</v>
      </c>
      <c r="K221" s="239">
        <f>J221*1.16</f>
        <v>21695.340799999998</v>
      </c>
      <c r="L221" s="239">
        <f t="shared" si="90"/>
        <v>16271.505599999999</v>
      </c>
      <c r="M221" s="239">
        <f t="shared" si="90"/>
        <v>15457.930319999998</v>
      </c>
      <c r="N221" s="239">
        <f t="shared" si="90"/>
        <v>14685.033803999997</v>
      </c>
      <c r="O221" s="239">
        <f t="shared" si="91"/>
        <v>18702.88</v>
      </c>
      <c r="P221" s="239">
        <f t="shared" si="91"/>
        <v>18702.88</v>
      </c>
      <c r="Q221" s="330" t="str" cm="1">
        <f t="array" ref="Q221">IFERROR(_xlfn.IFS(O221&gt;P221,"CAMBIÓ"),"")</f>
        <v/>
      </c>
    </row>
    <row r="222" spans="1:17" x14ac:dyDescent="0.25">
      <c r="A222" s="330">
        <v>215</v>
      </c>
      <c r="B222" s="47" t="s">
        <v>3471</v>
      </c>
      <c r="C222" s="48"/>
      <c r="D222" s="48"/>
      <c r="E222" s="48"/>
      <c r="F222" s="48"/>
      <c r="G222" s="85"/>
      <c r="H222" s="85"/>
      <c r="I222" s="281"/>
      <c r="J222" s="281"/>
      <c r="K222" s="282"/>
      <c r="L222" s="282"/>
      <c r="M222" s="282"/>
      <c r="N222" s="282"/>
      <c r="O222" s="282"/>
      <c r="P222" s="282"/>
      <c r="Q222" s="330" t="str" cm="1">
        <f t="array" ref="Q222">IFERROR(_xlfn.IFS(O222&gt;P222,"CAMBIÓ"),"")</f>
        <v/>
      </c>
    </row>
    <row r="223" spans="1:17" x14ac:dyDescent="0.25">
      <c r="A223" s="330">
        <v>216</v>
      </c>
      <c r="B223" s="168">
        <v>590</v>
      </c>
      <c r="C223" s="169" t="s">
        <v>395</v>
      </c>
      <c r="D223" s="166" t="s">
        <v>3468</v>
      </c>
      <c r="E223" s="166">
        <v>1</v>
      </c>
      <c r="F223" s="166" t="s">
        <v>3449</v>
      </c>
      <c r="G223" s="166" t="str">
        <f>IFERROR(VLOOKUP(C223,BASEINV01,3,FALSE),"SIN INFO")</f>
        <v>SIN INFO</v>
      </c>
      <c r="H223" s="166" t="str">
        <f>IFERROR(VLOOKUP(B223,BASEINV01,3,FALSE),"SIN INFO")</f>
        <v>SIN INFO</v>
      </c>
      <c r="I223" s="307">
        <v>399.81</v>
      </c>
      <c r="J223" s="307">
        <f>IFERROR(VLOOKUP(C223,BASEDESCT02,4,FALSE),I223)</f>
        <v>399.81</v>
      </c>
      <c r="K223" s="308">
        <f>J223*1.16</f>
        <v>463.77959999999996</v>
      </c>
      <c r="L223" s="308">
        <f t="shared" ref="L223:N225" si="92">K223*(1-L$7)</f>
        <v>347.8347</v>
      </c>
      <c r="M223" s="308">
        <f t="shared" si="92"/>
        <v>330.44296499999996</v>
      </c>
      <c r="N223" s="308">
        <f t="shared" si="92"/>
        <v>313.92081674999997</v>
      </c>
      <c r="O223" s="308">
        <f t="shared" ref="O223:P225" si="93">I223*$E223</f>
        <v>399.81</v>
      </c>
      <c r="P223" s="308">
        <f t="shared" si="93"/>
        <v>399.81</v>
      </c>
      <c r="Q223" s="330" t="str" cm="1">
        <f t="array" ref="Q223">IFERROR(_xlfn.IFS(O223&gt;P223,"CAMBIÓ"),"")</f>
        <v/>
      </c>
    </row>
    <row r="224" spans="1:17" x14ac:dyDescent="0.25">
      <c r="A224" s="330">
        <v>217</v>
      </c>
      <c r="B224" s="170">
        <v>258</v>
      </c>
      <c r="C224" s="171" t="s">
        <v>179</v>
      </c>
      <c r="D224" s="62" t="s">
        <v>3469</v>
      </c>
      <c r="E224" s="62">
        <v>1</v>
      </c>
      <c r="F224" s="62" t="s">
        <v>3450</v>
      </c>
      <c r="G224" s="62" t="str">
        <f>IFERROR(VLOOKUP(C224,BASEINV01,3,FALSE),"SIN INFO")</f>
        <v>SIN INFO</v>
      </c>
      <c r="H224" s="62" t="str">
        <f>IFERROR(VLOOKUP(B224,BASEINV01,3,FALSE),"SIN INFO")</f>
        <v>SIN INFO</v>
      </c>
      <c r="I224" s="309">
        <v>1738.73</v>
      </c>
      <c r="J224" s="309">
        <f>IFERROR(VLOOKUP(C224,BASEDESCT02,4,FALSE),I224)</f>
        <v>1738.73</v>
      </c>
      <c r="K224" s="310">
        <f>J224*1.16</f>
        <v>2016.9268</v>
      </c>
      <c r="L224" s="310">
        <f t="shared" si="92"/>
        <v>1512.6950999999999</v>
      </c>
      <c r="M224" s="310">
        <f t="shared" si="92"/>
        <v>1437.0603449999999</v>
      </c>
      <c r="N224" s="310">
        <f t="shared" si="92"/>
        <v>1365.2073277499999</v>
      </c>
      <c r="O224" s="310">
        <f t="shared" si="93"/>
        <v>1738.73</v>
      </c>
      <c r="P224" s="310">
        <f t="shared" si="93"/>
        <v>1738.73</v>
      </c>
      <c r="Q224" s="330" t="str" cm="1">
        <f t="array" ref="Q224">IFERROR(_xlfn.IFS(O224&gt;P224,"CAMBIÓ"),"")</f>
        <v/>
      </c>
    </row>
    <row r="225" spans="1:17" x14ac:dyDescent="0.25">
      <c r="A225" s="330">
        <v>218</v>
      </c>
      <c r="B225" s="49">
        <v>264</v>
      </c>
      <c r="C225" s="50" t="s">
        <v>185</v>
      </c>
      <c r="D225" s="51" t="s">
        <v>3470</v>
      </c>
      <c r="E225" s="51">
        <v>1</v>
      </c>
      <c r="F225" s="51" t="s">
        <v>3450</v>
      </c>
      <c r="G225" s="51">
        <f>IFERROR(VLOOKUP(C225,BASEINV01,3,FALSE),"SIN INFO")</f>
        <v>3</v>
      </c>
      <c r="H225" s="51">
        <f>IFERROR(VLOOKUP(B225,BASEINV01,3,FALSE),"SIN INFO")</f>
        <v>-4</v>
      </c>
      <c r="I225" s="54">
        <v>18740.310000000001</v>
      </c>
      <c r="J225" s="54">
        <f>IFERROR(VLOOKUP(C225,BASEDESCT02,4,FALSE),I225)</f>
        <v>18740.310000000001</v>
      </c>
      <c r="K225" s="239">
        <f>J225*1.16</f>
        <v>21738.759600000001</v>
      </c>
      <c r="L225" s="239">
        <f t="shared" si="92"/>
        <v>16304.0697</v>
      </c>
      <c r="M225" s="239">
        <f t="shared" si="92"/>
        <v>15488.866215</v>
      </c>
      <c r="N225" s="239">
        <f t="shared" si="92"/>
        <v>14714.422904249999</v>
      </c>
      <c r="O225" s="239">
        <f t="shared" si="93"/>
        <v>18740.310000000001</v>
      </c>
      <c r="P225" s="239">
        <f t="shared" si="93"/>
        <v>18740.310000000001</v>
      </c>
      <c r="Q225" s="330" t="str" cm="1">
        <f t="array" ref="Q225">IFERROR(_xlfn.IFS(O225&gt;P225,"CAMBIÓ"),"")</f>
        <v/>
      </c>
    </row>
    <row r="226" spans="1:17" x14ac:dyDescent="0.25">
      <c r="A226" s="330">
        <v>219</v>
      </c>
      <c r="B226" s="47" t="s">
        <v>3472</v>
      </c>
      <c r="C226" s="48"/>
      <c r="D226" s="48"/>
      <c r="E226" s="48"/>
      <c r="F226" s="48"/>
      <c r="G226" s="85"/>
      <c r="H226" s="85"/>
      <c r="I226" s="281"/>
      <c r="J226" s="281"/>
      <c r="K226" s="282"/>
      <c r="L226" s="282"/>
      <c r="M226" s="282"/>
      <c r="N226" s="282"/>
      <c r="O226" s="282"/>
      <c r="P226" s="282"/>
      <c r="Q226" s="330" t="str" cm="1">
        <f t="array" ref="Q226">IFERROR(_xlfn.IFS(O226&gt;P226,"CAMBIÓ"),"")</f>
        <v/>
      </c>
    </row>
    <row r="227" spans="1:17" x14ac:dyDescent="0.25">
      <c r="A227" s="330">
        <v>220</v>
      </c>
      <c r="B227" s="49">
        <v>1295</v>
      </c>
      <c r="C227" s="50" t="s">
        <v>652</v>
      </c>
      <c r="D227" s="51" t="s">
        <v>3473</v>
      </c>
      <c r="E227" s="51">
        <v>24</v>
      </c>
      <c r="F227" s="51" t="s">
        <v>3474</v>
      </c>
      <c r="G227" s="51">
        <f t="shared" ref="G227:G232" si="94">IFERROR(VLOOKUP(C227,BASEINV01,3,FALSE),"SIN INFO")</f>
        <v>2</v>
      </c>
      <c r="H227" s="51">
        <f t="shared" ref="H227:H232" si="95">IFERROR(VLOOKUP(B227,BASEINV01,3,FALSE),"SIN INFO")</f>
        <v>-42</v>
      </c>
      <c r="I227" s="54">
        <v>35.19</v>
      </c>
      <c r="J227" s="54">
        <f t="shared" ref="J227:J232" si="96">IFERROR(VLOOKUP(C227,BASEDESCT02,4,FALSE),I227)</f>
        <v>35.19</v>
      </c>
      <c r="K227" s="239">
        <f t="shared" ref="K227:K232" si="97">J227*1.16</f>
        <v>40.820399999999992</v>
      </c>
      <c r="L227" s="239">
        <f t="shared" ref="L227:N232" si="98">K227*(1-L$7)</f>
        <v>30.615299999999994</v>
      </c>
      <c r="M227" s="239">
        <f t="shared" si="98"/>
        <v>29.084534999999992</v>
      </c>
      <c r="N227" s="239">
        <f t="shared" si="98"/>
        <v>27.630308249999992</v>
      </c>
      <c r="O227" s="239">
        <f t="shared" ref="O227:P232" si="99">I227*$E227</f>
        <v>844.56</v>
      </c>
      <c r="P227" s="239">
        <f t="shared" si="99"/>
        <v>844.56</v>
      </c>
      <c r="Q227" s="330" t="str" cm="1">
        <f t="array" ref="Q227">IFERROR(_xlfn.IFS(O227&gt;P227,"CAMBIÓ"),"")</f>
        <v/>
      </c>
    </row>
    <row r="228" spans="1:17" x14ac:dyDescent="0.25">
      <c r="A228" s="330">
        <v>221</v>
      </c>
      <c r="B228" s="49">
        <v>1294</v>
      </c>
      <c r="C228" s="50" t="s">
        <v>650</v>
      </c>
      <c r="D228" s="51" t="s">
        <v>3475</v>
      </c>
      <c r="E228" s="51">
        <v>24</v>
      </c>
      <c r="F228" s="51" t="s">
        <v>3474</v>
      </c>
      <c r="G228" s="51">
        <f t="shared" si="94"/>
        <v>72</v>
      </c>
      <c r="H228" s="51">
        <f t="shared" si="95"/>
        <v>-69</v>
      </c>
      <c r="I228" s="54">
        <v>60.32</v>
      </c>
      <c r="J228" s="54">
        <f t="shared" si="96"/>
        <v>60.32</v>
      </c>
      <c r="K228" s="239">
        <f t="shared" si="97"/>
        <v>69.971199999999996</v>
      </c>
      <c r="L228" s="239">
        <f t="shared" si="98"/>
        <v>52.478399999999993</v>
      </c>
      <c r="M228" s="239">
        <f t="shared" si="98"/>
        <v>49.854479999999988</v>
      </c>
      <c r="N228" s="239">
        <f t="shared" si="98"/>
        <v>47.361755999999986</v>
      </c>
      <c r="O228" s="239">
        <f t="shared" si="99"/>
        <v>1447.68</v>
      </c>
      <c r="P228" s="239">
        <f t="shared" si="99"/>
        <v>1447.68</v>
      </c>
      <c r="Q228" s="330" t="str" cm="1">
        <f t="array" ref="Q228">IFERROR(_xlfn.IFS(O228&gt;P228,"CAMBIÓ"),"")</f>
        <v/>
      </c>
    </row>
    <row r="229" spans="1:17" x14ac:dyDescent="0.25">
      <c r="A229" s="330">
        <v>222</v>
      </c>
      <c r="B229" s="49">
        <v>1292</v>
      </c>
      <c r="C229" s="50" t="s">
        <v>646</v>
      </c>
      <c r="D229" s="51" t="s">
        <v>3476</v>
      </c>
      <c r="E229" s="51">
        <v>12</v>
      </c>
      <c r="F229" s="51" t="s">
        <v>3474</v>
      </c>
      <c r="G229" s="51">
        <f t="shared" si="94"/>
        <v>118</v>
      </c>
      <c r="H229" s="51">
        <f t="shared" si="95"/>
        <v>-63</v>
      </c>
      <c r="I229" s="54">
        <v>106.91</v>
      </c>
      <c r="J229" s="54">
        <f t="shared" si="96"/>
        <v>106.91</v>
      </c>
      <c r="K229" s="239">
        <f t="shared" si="97"/>
        <v>124.01559999999999</v>
      </c>
      <c r="L229" s="239">
        <f t="shared" si="98"/>
        <v>93.01169999999999</v>
      </c>
      <c r="M229" s="239">
        <f t="shared" si="98"/>
        <v>88.361114999999984</v>
      </c>
      <c r="N229" s="239">
        <f t="shared" si="98"/>
        <v>83.943059249999976</v>
      </c>
      <c r="O229" s="239">
        <f t="shared" si="99"/>
        <v>1282.92</v>
      </c>
      <c r="P229" s="239">
        <f t="shared" si="99"/>
        <v>1282.92</v>
      </c>
      <c r="Q229" s="330" t="str" cm="1">
        <f t="array" ref="Q229">IFERROR(_xlfn.IFS(O229&gt;P229,"CAMBIÓ"),"")</f>
        <v/>
      </c>
    </row>
    <row r="230" spans="1:17" x14ac:dyDescent="0.25">
      <c r="A230" s="330">
        <v>223</v>
      </c>
      <c r="B230" s="49">
        <v>1287</v>
      </c>
      <c r="C230" s="50" t="s">
        <v>639</v>
      </c>
      <c r="D230" s="51" t="s">
        <v>3468</v>
      </c>
      <c r="E230" s="51">
        <v>1</v>
      </c>
      <c r="F230" s="51" t="s">
        <v>3449</v>
      </c>
      <c r="G230" s="51">
        <f t="shared" si="94"/>
        <v>210</v>
      </c>
      <c r="H230" s="51">
        <f t="shared" si="95"/>
        <v>-339</v>
      </c>
      <c r="I230" s="54">
        <v>414.69</v>
      </c>
      <c r="J230" s="54">
        <f t="shared" si="96"/>
        <v>414.69</v>
      </c>
      <c r="K230" s="239">
        <f t="shared" si="97"/>
        <v>481.04039999999998</v>
      </c>
      <c r="L230" s="239">
        <f t="shared" si="98"/>
        <v>360.78030000000001</v>
      </c>
      <c r="M230" s="239">
        <f t="shared" si="98"/>
        <v>342.741285</v>
      </c>
      <c r="N230" s="239">
        <f t="shared" si="98"/>
        <v>325.60422074999997</v>
      </c>
      <c r="O230" s="239">
        <f t="shared" si="99"/>
        <v>414.69</v>
      </c>
      <c r="P230" s="239">
        <f t="shared" si="99"/>
        <v>414.69</v>
      </c>
      <c r="Q230" s="330" t="str" cm="1">
        <f t="array" ref="Q230">IFERROR(_xlfn.IFS(O230&gt;P230,"CAMBIÓ"),"")</f>
        <v/>
      </c>
    </row>
    <row r="231" spans="1:17" x14ac:dyDescent="0.25">
      <c r="A231" s="330">
        <v>224</v>
      </c>
      <c r="B231" s="49">
        <v>1288</v>
      </c>
      <c r="C231" s="50" t="s">
        <v>642</v>
      </c>
      <c r="D231" s="51" t="s">
        <v>3469</v>
      </c>
      <c r="E231" s="51">
        <v>1</v>
      </c>
      <c r="F231" s="51" t="s">
        <v>3449</v>
      </c>
      <c r="G231" s="51">
        <f t="shared" si="94"/>
        <v>142</v>
      </c>
      <c r="H231" s="51">
        <f t="shared" si="95"/>
        <v>14</v>
      </c>
      <c r="I231" s="54">
        <v>1806.8</v>
      </c>
      <c r="J231" s="54">
        <f t="shared" si="96"/>
        <v>1806.8</v>
      </c>
      <c r="K231" s="239">
        <f t="shared" si="97"/>
        <v>2095.8879999999999</v>
      </c>
      <c r="L231" s="239">
        <f t="shared" si="98"/>
        <v>1571.9159999999999</v>
      </c>
      <c r="M231" s="239">
        <f t="shared" si="98"/>
        <v>1493.3201999999999</v>
      </c>
      <c r="N231" s="239">
        <f t="shared" si="98"/>
        <v>1418.6541899999997</v>
      </c>
      <c r="O231" s="239">
        <f t="shared" si="99"/>
        <v>1806.8</v>
      </c>
      <c r="P231" s="239">
        <f t="shared" si="99"/>
        <v>1806.8</v>
      </c>
      <c r="Q231" s="330" t="str" cm="1">
        <f t="array" ref="Q231">IFERROR(_xlfn.IFS(O231&gt;P231,"CAMBIÓ"),"")</f>
        <v/>
      </c>
    </row>
    <row r="232" spans="1:17" x14ac:dyDescent="0.25">
      <c r="A232" s="330">
        <v>225</v>
      </c>
      <c r="B232" s="49">
        <v>1289</v>
      </c>
      <c r="C232" s="50" t="s">
        <v>644</v>
      </c>
      <c r="D232" s="51" t="s">
        <v>3470</v>
      </c>
      <c r="E232" s="51">
        <v>1</v>
      </c>
      <c r="F232" s="51" t="s">
        <v>3450</v>
      </c>
      <c r="G232" s="51">
        <f t="shared" si="94"/>
        <v>6</v>
      </c>
      <c r="H232" s="51">
        <f t="shared" si="95"/>
        <v>8</v>
      </c>
      <c r="I232" s="54">
        <v>19463.45</v>
      </c>
      <c r="J232" s="54">
        <f t="shared" si="96"/>
        <v>19463.45</v>
      </c>
      <c r="K232" s="239">
        <f t="shared" si="97"/>
        <v>22577.601999999999</v>
      </c>
      <c r="L232" s="239">
        <f t="shared" si="98"/>
        <v>16933.201499999999</v>
      </c>
      <c r="M232" s="239">
        <f t="shared" si="98"/>
        <v>16086.541424999998</v>
      </c>
      <c r="N232" s="239">
        <f t="shared" si="98"/>
        <v>15282.214353749998</v>
      </c>
      <c r="O232" s="239">
        <f t="shared" si="99"/>
        <v>19463.45</v>
      </c>
      <c r="P232" s="239">
        <f t="shared" si="99"/>
        <v>19463.45</v>
      </c>
      <c r="Q232" s="330" t="str" cm="1">
        <f t="array" ref="Q232">IFERROR(_xlfn.IFS(O232&gt;P232,"CAMBIÓ"),"")</f>
        <v/>
      </c>
    </row>
    <row r="233" spans="1:17" x14ac:dyDescent="0.25">
      <c r="A233" s="330">
        <v>226</v>
      </c>
      <c r="B233" s="47" t="s">
        <v>3477</v>
      </c>
      <c r="C233" s="48"/>
      <c r="D233" s="48"/>
      <c r="E233" s="48"/>
      <c r="F233" s="48"/>
      <c r="G233" s="85"/>
      <c r="H233" s="85"/>
      <c r="I233" s="281"/>
      <c r="J233" s="281"/>
      <c r="K233" s="282"/>
      <c r="L233" s="282"/>
      <c r="M233" s="282"/>
      <c r="N233" s="282"/>
      <c r="O233" s="282"/>
      <c r="P233" s="282"/>
      <c r="Q233" s="330" t="str" cm="1">
        <f t="array" ref="Q233">IFERROR(_xlfn.IFS(O233&gt;P233,"CAMBIÓ"),"")</f>
        <v/>
      </c>
    </row>
    <row r="234" spans="1:17" x14ac:dyDescent="0.25">
      <c r="A234" s="330">
        <v>227</v>
      </c>
      <c r="B234" s="49">
        <v>235</v>
      </c>
      <c r="C234" s="50" t="s">
        <v>162</v>
      </c>
      <c r="D234" s="51" t="s">
        <v>3473</v>
      </c>
      <c r="E234" s="51">
        <v>24</v>
      </c>
      <c r="F234" s="51" t="s">
        <v>3474</v>
      </c>
      <c r="G234" s="51">
        <f t="shared" ref="G234:G240" si="100">IFERROR(VLOOKUP(C234,BASEINV01,3,FALSE),"SIN INFO")</f>
        <v>0</v>
      </c>
      <c r="H234" s="51">
        <f t="shared" ref="H234:H240" si="101">IFERROR(VLOOKUP(B234,BASEINV01,3,FALSE),"SIN INFO")</f>
        <v>-12</v>
      </c>
      <c r="I234" s="54">
        <v>34.17</v>
      </c>
      <c r="J234" s="54">
        <f t="shared" ref="J234:J240" si="102">IFERROR(VLOOKUP(C234,BASEDESCT02,4,FALSE),I234)</f>
        <v>34.17</v>
      </c>
      <c r="K234" s="239">
        <f t="shared" ref="K234:K240" si="103">J234*1.16</f>
        <v>39.6372</v>
      </c>
      <c r="L234" s="239">
        <f t="shared" ref="L234:N240" si="104">K234*(1-L$7)</f>
        <v>29.727899999999998</v>
      </c>
      <c r="M234" s="239">
        <f t="shared" si="104"/>
        <v>28.241504999999997</v>
      </c>
      <c r="N234" s="239">
        <f t="shared" si="104"/>
        <v>26.829429749999996</v>
      </c>
      <c r="O234" s="239">
        <f t="shared" ref="O234:P240" si="105">I234*$E234</f>
        <v>820.08</v>
      </c>
      <c r="P234" s="239">
        <f t="shared" si="105"/>
        <v>820.08</v>
      </c>
      <c r="Q234" s="330" t="str" cm="1">
        <f t="array" ref="Q234">IFERROR(_xlfn.IFS(O234&gt;P234,"CAMBIÓ"),"")</f>
        <v/>
      </c>
    </row>
    <row r="235" spans="1:17" x14ac:dyDescent="0.25">
      <c r="A235" s="330">
        <v>228</v>
      </c>
      <c r="B235" s="49">
        <v>236</v>
      </c>
      <c r="C235" s="50" t="s">
        <v>166</v>
      </c>
      <c r="D235" s="51" t="s">
        <v>3475</v>
      </c>
      <c r="E235" s="51">
        <v>24</v>
      </c>
      <c r="F235" s="51" t="s">
        <v>3474</v>
      </c>
      <c r="G235" s="51">
        <f t="shared" si="100"/>
        <v>19</v>
      </c>
      <c r="H235" s="51">
        <f t="shared" si="101"/>
        <v>-41</v>
      </c>
      <c r="I235" s="54">
        <v>56.58</v>
      </c>
      <c r="J235" s="54">
        <f t="shared" si="102"/>
        <v>56.58</v>
      </c>
      <c r="K235" s="239">
        <f t="shared" si="103"/>
        <v>65.632799999999989</v>
      </c>
      <c r="L235" s="239">
        <f t="shared" si="104"/>
        <v>49.224599999999995</v>
      </c>
      <c r="M235" s="239">
        <f t="shared" si="104"/>
        <v>46.763369999999995</v>
      </c>
      <c r="N235" s="239">
        <f t="shared" si="104"/>
        <v>44.425201499999993</v>
      </c>
      <c r="O235" s="239">
        <f t="shared" si="105"/>
        <v>1357.92</v>
      </c>
      <c r="P235" s="239">
        <f t="shared" si="105"/>
        <v>1357.92</v>
      </c>
      <c r="Q235" s="330" t="str" cm="1">
        <f t="array" ref="Q235">IFERROR(_xlfn.IFS(O235&gt;P235,"CAMBIÓ"),"")</f>
        <v/>
      </c>
    </row>
    <row r="236" spans="1:17" x14ac:dyDescent="0.25">
      <c r="A236" s="330">
        <v>229</v>
      </c>
      <c r="B236" s="49">
        <v>237</v>
      </c>
      <c r="C236" s="50" t="s">
        <v>168</v>
      </c>
      <c r="D236" s="51" t="s">
        <v>3476</v>
      </c>
      <c r="E236" s="51">
        <v>12</v>
      </c>
      <c r="F236" s="51" t="s">
        <v>3474</v>
      </c>
      <c r="G236" s="51">
        <f t="shared" si="100"/>
        <v>14</v>
      </c>
      <c r="H236" s="51">
        <f t="shared" si="101"/>
        <v>-35</v>
      </c>
      <c r="I236" s="54">
        <v>103.42</v>
      </c>
      <c r="J236" s="54">
        <f t="shared" si="102"/>
        <v>103.42</v>
      </c>
      <c r="K236" s="239">
        <f t="shared" si="103"/>
        <v>119.96719999999999</v>
      </c>
      <c r="L236" s="239">
        <f t="shared" si="104"/>
        <v>89.975399999999993</v>
      </c>
      <c r="M236" s="239">
        <f t="shared" si="104"/>
        <v>85.476629999999986</v>
      </c>
      <c r="N236" s="239">
        <f t="shared" si="104"/>
        <v>81.202798499999986</v>
      </c>
      <c r="O236" s="239">
        <f t="shared" si="105"/>
        <v>1241.04</v>
      </c>
      <c r="P236" s="239">
        <f t="shared" si="105"/>
        <v>1241.04</v>
      </c>
      <c r="Q236" s="330" t="str" cm="1">
        <f t="array" ref="Q236">IFERROR(_xlfn.IFS(O236&gt;P236,"CAMBIÓ"),"")</f>
        <v/>
      </c>
    </row>
    <row r="237" spans="1:17" x14ac:dyDescent="0.25">
      <c r="A237" s="330">
        <v>230</v>
      </c>
      <c r="B237" s="49">
        <v>442</v>
      </c>
      <c r="C237" s="50" t="s">
        <v>312</v>
      </c>
      <c r="D237" s="51" t="s">
        <v>3478</v>
      </c>
      <c r="E237" s="51">
        <v>1</v>
      </c>
      <c r="F237" s="51" t="s">
        <v>3449</v>
      </c>
      <c r="G237" s="51" t="str">
        <f t="shared" si="100"/>
        <v>SIN INFO</v>
      </c>
      <c r="H237" s="51">
        <f t="shared" si="101"/>
        <v>1</v>
      </c>
      <c r="I237" s="54">
        <v>769.39</v>
      </c>
      <c r="J237" s="54">
        <f t="shared" si="102"/>
        <v>769.39</v>
      </c>
      <c r="K237" s="239">
        <f t="shared" si="103"/>
        <v>892.49239999999998</v>
      </c>
      <c r="L237" s="239">
        <f t="shared" si="104"/>
        <v>669.36929999999995</v>
      </c>
      <c r="M237" s="239">
        <f t="shared" si="104"/>
        <v>635.90083499999992</v>
      </c>
      <c r="N237" s="239">
        <f t="shared" si="104"/>
        <v>604.10579324999992</v>
      </c>
      <c r="O237" s="239">
        <f t="shared" si="105"/>
        <v>769.39</v>
      </c>
      <c r="P237" s="239">
        <f t="shared" si="105"/>
        <v>769.39</v>
      </c>
      <c r="Q237" s="330" t="str" cm="1">
        <f t="array" ref="Q237">IFERROR(_xlfn.IFS(O237&gt;P237,"CAMBIÓ"),"")</f>
        <v/>
      </c>
    </row>
    <row r="238" spans="1:17" x14ac:dyDescent="0.25">
      <c r="A238" s="330">
        <v>231</v>
      </c>
      <c r="B238" s="49">
        <v>585</v>
      </c>
      <c r="C238" s="50" t="s">
        <v>387</v>
      </c>
      <c r="D238" s="51" t="s">
        <v>3468</v>
      </c>
      <c r="E238" s="51">
        <v>1</v>
      </c>
      <c r="F238" s="51" t="s">
        <v>3449</v>
      </c>
      <c r="G238" s="51">
        <f t="shared" si="100"/>
        <v>191</v>
      </c>
      <c r="H238" s="51">
        <f t="shared" si="101"/>
        <v>22</v>
      </c>
      <c r="I238" s="54">
        <v>400.32</v>
      </c>
      <c r="J238" s="54">
        <f t="shared" si="102"/>
        <v>400.32</v>
      </c>
      <c r="K238" s="239">
        <f t="shared" si="103"/>
        <v>464.37119999999999</v>
      </c>
      <c r="L238" s="239">
        <f t="shared" si="104"/>
        <v>348.27839999999998</v>
      </c>
      <c r="M238" s="239">
        <f t="shared" si="104"/>
        <v>330.86447999999996</v>
      </c>
      <c r="N238" s="239">
        <f t="shared" si="104"/>
        <v>314.32125599999995</v>
      </c>
      <c r="O238" s="239">
        <f t="shared" si="105"/>
        <v>400.32</v>
      </c>
      <c r="P238" s="239">
        <f t="shared" si="105"/>
        <v>400.32</v>
      </c>
      <c r="Q238" s="330" t="str" cm="1">
        <f t="array" ref="Q238">IFERROR(_xlfn.IFS(O238&gt;P238,"CAMBIÓ"),"")</f>
        <v/>
      </c>
    </row>
    <row r="239" spans="1:17" x14ac:dyDescent="0.25">
      <c r="A239" s="330">
        <v>232</v>
      </c>
      <c r="B239" s="49">
        <v>240</v>
      </c>
      <c r="C239" s="50" t="s">
        <v>170</v>
      </c>
      <c r="D239" s="51" t="s">
        <v>3469</v>
      </c>
      <c r="E239" s="51">
        <v>1</v>
      </c>
      <c r="F239" s="51" t="s">
        <v>3449</v>
      </c>
      <c r="G239" s="51">
        <f t="shared" si="100"/>
        <v>93</v>
      </c>
      <c r="H239" s="51">
        <f t="shared" si="101"/>
        <v>-148</v>
      </c>
      <c r="I239" s="54">
        <v>1740.67</v>
      </c>
      <c r="J239" s="54">
        <f t="shared" si="102"/>
        <v>1740.67</v>
      </c>
      <c r="K239" s="239">
        <f t="shared" si="103"/>
        <v>2019.1771999999999</v>
      </c>
      <c r="L239" s="239">
        <f t="shared" si="104"/>
        <v>1514.3828999999998</v>
      </c>
      <c r="M239" s="239">
        <f t="shared" si="104"/>
        <v>1438.6637549999998</v>
      </c>
      <c r="N239" s="239">
        <f t="shared" si="104"/>
        <v>1366.7305672499997</v>
      </c>
      <c r="O239" s="239">
        <f t="shared" si="105"/>
        <v>1740.67</v>
      </c>
      <c r="P239" s="239">
        <f t="shared" si="105"/>
        <v>1740.67</v>
      </c>
      <c r="Q239" s="330" t="str" cm="1">
        <f t="array" ref="Q239">IFERROR(_xlfn.IFS(O239&gt;P239,"CAMBIÓ"),"")</f>
        <v/>
      </c>
    </row>
    <row r="240" spans="1:17" x14ac:dyDescent="0.25">
      <c r="A240" s="330">
        <v>233</v>
      </c>
      <c r="B240" s="49">
        <v>242</v>
      </c>
      <c r="C240" s="50" t="s">
        <v>172</v>
      </c>
      <c r="D240" s="51" t="s">
        <v>3470</v>
      </c>
      <c r="E240" s="51">
        <v>1</v>
      </c>
      <c r="F240" s="51" t="s">
        <v>3450</v>
      </c>
      <c r="G240" s="51">
        <f t="shared" si="100"/>
        <v>4</v>
      </c>
      <c r="H240" s="51">
        <f t="shared" si="101"/>
        <v>-1</v>
      </c>
      <c r="I240" s="54">
        <v>18765.650000000001</v>
      </c>
      <c r="J240" s="54">
        <f t="shared" si="102"/>
        <v>18765.650000000001</v>
      </c>
      <c r="K240" s="239">
        <f t="shared" si="103"/>
        <v>21768.153999999999</v>
      </c>
      <c r="L240" s="239">
        <f t="shared" si="104"/>
        <v>16326.1155</v>
      </c>
      <c r="M240" s="239">
        <f t="shared" si="104"/>
        <v>15509.809724999999</v>
      </c>
      <c r="N240" s="239">
        <f t="shared" si="104"/>
        <v>14734.319238749998</v>
      </c>
      <c r="O240" s="239">
        <f t="shared" si="105"/>
        <v>18765.650000000001</v>
      </c>
      <c r="P240" s="239">
        <f t="shared" si="105"/>
        <v>18765.650000000001</v>
      </c>
      <c r="Q240" s="330" t="str" cm="1">
        <f t="array" ref="Q240">IFERROR(_xlfn.IFS(O240&gt;P240,"CAMBIÓ"),"")</f>
        <v/>
      </c>
    </row>
    <row r="241" spans="1:17" x14ac:dyDescent="0.25">
      <c r="A241" s="330">
        <v>234</v>
      </c>
      <c r="B241" s="47" t="s">
        <v>3479</v>
      </c>
      <c r="C241" s="48"/>
      <c r="D241" s="48"/>
      <c r="E241" s="48"/>
      <c r="F241" s="48"/>
      <c r="G241" s="85"/>
      <c r="H241" s="85"/>
      <c r="I241" s="281"/>
      <c r="J241" s="281"/>
      <c r="K241" s="282"/>
      <c r="L241" s="282"/>
      <c r="M241" s="282"/>
      <c r="N241" s="282"/>
      <c r="O241" s="282"/>
      <c r="P241" s="282"/>
      <c r="Q241" s="330" t="str" cm="1">
        <f t="array" ref="Q241">IFERROR(_xlfn.IFS(O241&gt;P241,"CAMBIÓ"),"")</f>
        <v/>
      </c>
    </row>
    <row r="242" spans="1:17" x14ac:dyDescent="0.25">
      <c r="A242" s="330">
        <v>235</v>
      </c>
      <c r="B242" s="49">
        <v>272</v>
      </c>
      <c r="C242" s="50" t="s">
        <v>187</v>
      </c>
      <c r="D242" s="51" t="s">
        <v>3473</v>
      </c>
      <c r="E242" s="51">
        <v>24</v>
      </c>
      <c r="F242" s="51" t="s">
        <v>3474</v>
      </c>
      <c r="G242" s="51">
        <f t="shared" ref="G242:G247" si="106">IFERROR(VLOOKUP(C242,BASEINV01,3,FALSE),"SIN INFO")</f>
        <v>102</v>
      </c>
      <c r="H242" s="51">
        <f t="shared" ref="H242:H247" si="107">IFERROR(VLOOKUP(B242,BASEINV01,3,FALSE),"SIN INFO")</f>
        <v>-142</v>
      </c>
      <c r="I242" s="54">
        <v>42.3</v>
      </c>
      <c r="J242" s="54">
        <f t="shared" ref="J242:J247" si="108">IFERROR(VLOOKUP(C242,BASEDESCT02,4,FALSE),I242)</f>
        <v>42.3</v>
      </c>
      <c r="K242" s="239">
        <f t="shared" ref="K242:K247" si="109">J242*1.16</f>
        <v>49.067999999999991</v>
      </c>
      <c r="L242" s="239">
        <f t="shared" ref="L242:N247" si="110">K242*(1-L$7)</f>
        <v>36.800999999999995</v>
      </c>
      <c r="M242" s="239">
        <f t="shared" si="110"/>
        <v>34.960949999999997</v>
      </c>
      <c r="N242" s="239">
        <f t="shared" si="110"/>
        <v>33.212902499999998</v>
      </c>
      <c r="O242" s="239">
        <f t="shared" ref="O242:P247" si="111">I242*$E242</f>
        <v>1015.1999999999999</v>
      </c>
      <c r="P242" s="239">
        <f t="shared" si="111"/>
        <v>1015.1999999999999</v>
      </c>
      <c r="Q242" s="330" t="str" cm="1">
        <f t="array" ref="Q242">IFERROR(_xlfn.IFS(O242&gt;P242,"CAMBIÓ"),"")</f>
        <v/>
      </c>
    </row>
    <row r="243" spans="1:17" x14ac:dyDescent="0.25">
      <c r="A243" s="330">
        <v>236</v>
      </c>
      <c r="B243" s="49">
        <v>273</v>
      </c>
      <c r="C243" s="50" t="s">
        <v>190</v>
      </c>
      <c r="D243" s="51" t="s">
        <v>3475</v>
      </c>
      <c r="E243" s="51">
        <v>24</v>
      </c>
      <c r="F243" s="51" t="s">
        <v>3474</v>
      </c>
      <c r="G243" s="51">
        <f t="shared" si="106"/>
        <v>144</v>
      </c>
      <c r="H243" s="51">
        <f t="shared" si="107"/>
        <v>-121</v>
      </c>
      <c r="I243" s="54">
        <v>70.44</v>
      </c>
      <c r="J243" s="54">
        <f t="shared" si="108"/>
        <v>70.44</v>
      </c>
      <c r="K243" s="239">
        <f t="shared" si="109"/>
        <v>81.710399999999993</v>
      </c>
      <c r="L243" s="239">
        <f t="shared" si="110"/>
        <v>61.282799999999995</v>
      </c>
      <c r="M243" s="239">
        <f t="shared" si="110"/>
        <v>58.218659999999993</v>
      </c>
      <c r="N243" s="239">
        <f t="shared" si="110"/>
        <v>55.307726999999993</v>
      </c>
      <c r="O243" s="239">
        <f t="shared" si="111"/>
        <v>1690.56</v>
      </c>
      <c r="P243" s="239">
        <f t="shared" si="111"/>
        <v>1690.56</v>
      </c>
      <c r="Q243" s="330" t="str" cm="1">
        <f t="array" ref="Q243">IFERROR(_xlfn.IFS(O243&gt;P243,"CAMBIÓ"),"")</f>
        <v/>
      </c>
    </row>
    <row r="244" spans="1:17" x14ac:dyDescent="0.25">
      <c r="A244" s="330">
        <v>237</v>
      </c>
      <c r="B244" s="49">
        <v>274</v>
      </c>
      <c r="C244" s="50" t="s">
        <v>192</v>
      </c>
      <c r="D244" s="51" t="s">
        <v>3476</v>
      </c>
      <c r="E244" s="51">
        <v>12</v>
      </c>
      <c r="F244" s="51" t="s">
        <v>3474</v>
      </c>
      <c r="G244" s="51">
        <f t="shared" si="106"/>
        <v>123</v>
      </c>
      <c r="H244" s="51">
        <f t="shared" si="107"/>
        <v>-117</v>
      </c>
      <c r="I244" s="54">
        <v>131.12</v>
      </c>
      <c r="J244" s="54">
        <f t="shared" si="108"/>
        <v>131.12</v>
      </c>
      <c r="K244" s="239">
        <f t="shared" si="109"/>
        <v>152.0992</v>
      </c>
      <c r="L244" s="239">
        <f t="shared" si="110"/>
        <v>114.0744</v>
      </c>
      <c r="M244" s="239">
        <f t="shared" si="110"/>
        <v>108.37067999999999</v>
      </c>
      <c r="N244" s="239">
        <f t="shared" si="110"/>
        <v>102.95214599999998</v>
      </c>
      <c r="O244" s="239">
        <f t="shared" si="111"/>
        <v>1573.44</v>
      </c>
      <c r="P244" s="239">
        <f t="shared" si="111"/>
        <v>1573.44</v>
      </c>
      <c r="Q244" s="330" t="str" cm="1">
        <f t="array" ref="Q244">IFERROR(_xlfn.IFS(O244&gt;P244,"CAMBIÓ"),"")</f>
        <v/>
      </c>
    </row>
    <row r="245" spans="1:17" x14ac:dyDescent="0.25">
      <c r="A245" s="330">
        <v>238</v>
      </c>
      <c r="B245" s="49">
        <v>588</v>
      </c>
      <c r="C245" s="50" t="s">
        <v>393</v>
      </c>
      <c r="D245" s="51" t="s">
        <v>3468</v>
      </c>
      <c r="E245" s="51">
        <v>1</v>
      </c>
      <c r="F245" s="51" t="s">
        <v>3449</v>
      </c>
      <c r="G245" s="51">
        <f t="shared" si="106"/>
        <v>483</v>
      </c>
      <c r="H245" s="51">
        <f t="shared" si="107"/>
        <v>-160</v>
      </c>
      <c r="I245" s="54">
        <v>514.36</v>
      </c>
      <c r="J245" s="54">
        <f t="shared" si="108"/>
        <v>514.36</v>
      </c>
      <c r="K245" s="239">
        <f t="shared" si="109"/>
        <v>596.6576</v>
      </c>
      <c r="L245" s="239">
        <f t="shared" si="110"/>
        <v>447.4932</v>
      </c>
      <c r="M245" s="239">
        <f t="shared" si="110"/>
        <v>425.11854</v>
      </c>
      <c r="N245" s="239">
        <f t="shared" si="110"/>
        <v>403.86261299999995</v>
      </c>
      <c r="O245" s="239">
        <f t="shared" si="111"/>
        <v>514.36</v>
      </c>
      <c r="P245" s="239">
        <f t="shared" si="111"/>
        <v>514.36</v>
      </c>
      <c r="Q245" s="330" t="str" cm="1">
        <f t="array" ref="Q245">IFERROR(_xlfn.IFS(O245&gt;P245,"CAMBIÓ"),"")</f>
        <v/>
      </c>
    </row>
    <row r="246" spans="1:17" x14ac:dyDescent="0.25">
      <c r="A246" s="330">
        <v>239</v>
      </c>
      <c r="B246" s="49">
        <v>277</v>
      </c>
      <c r="C246" s="50" t="s">
        <v>194</v>
      </c>
      <c r="D246" s="51" t="s">
        <v>3469</v>
      </c>
      <c r="E246" s="51">
        <v>1</v>
      </c>
      <c r="F246" s="51" t="s">
        <v>3449</v>
      </c>
      <c r="G246" s="51">
        <f t="shared" si="106"/>
        <v>136</v>
      </c>
      <c r="H246" s="51">
        <f t="shared" si="107"/>
        <v>-202</v>
      </c>
      <c r="I246" s="54">
        <v>2262.4699999999998</v>
      </c>
      <c r="J246" s="54">
        <f t="shared" si="108"/>
        <v>2262.4699999999998</v>
      </c>
      <c r="K246" s="239">
        <f t="shared" si="109"/>
        <v>2624.4651999999996</v>
      </c>
      <c r="L246" s="239">
        <f t="shared" si="110"/>
        <v>1968.3488999999997</v>
      </c>
      <c r="M246" s="239">
        <f t="shared" si="110"/>
        <v>1869.9314549999997</v>
      </c>
      <c r="N246" s="239">
        <f t="shared" si="110"/>
        <v>1776.4348822499996</v>
      </c>
      <c r="O246" s="239">
        <f t="shared" si="111"/>
        <v>2262.4699999999998</v>
      </c>
      <c r="P246" s="239">
        <f t="shared" si="111"/>
        <v>2262.4699999999998</v>
      </c>
      <c r="Q246" s="330" t="str" cm="1">
        <f t="array" ref="Q246">IFERROR(_xlfn.IFS(O246&gt;P246,"CAMBIÓ"),"")</f>
        <v/>
      </c>
    </row>
    <row r="247" spans="1:17" x14ac:dyDescent="0.25">
      <c r="A247" s="330">
        <v>240</v>
      </c>
      <c r="B247" s="49">
        <v>279</v>
      </c>
      <c r="C247" s="50" t="s">
        <v>196</v>
      </c>
      <c r="D247" s="51" t="s">
        <v>3470</v>
      </c>
      <c r="E247" s="51">
        <v>1</v>
      </c>
      <c r="F247" s="51" t="s">
        <v>3450</v>
      </c>
      <c r="G247" s="51">
        <f t="shared" si="106"/>
        <v>4</v>
      </c>
      <c r="H247" s="51">
        <f t="shared" si="107"/>
        <v>-2</v>
      </c>
      <c r="I247" s="54">
        <v>24304.97</v>
      </c>
      <c r="J247" s="54">
        <f t="shared" si="108"/>
        <v>24304.97</v>
      </c>
      <c r="K247" s="239">
        <f t="shared" si="109"/>
        <v>28193.765199999998</v>
      </c>
      <c r="L247" s="239">
        <f t="shared" si="110"/>
        <v>21145.323899999999</v>
      </c>
      <c r="M247" s="239">
        <f t="shared" si="110"/>
        <v>20088.057704999999</v>
      </c>
      <c r="N247" s="239">
        <f t="shared" si="110"/>
        <v>19083.654819749998</v>
      </c>
      <c r="O247" s="239">
        <f t="shared" si="111"/>
        <v>24304.97</v>
      </c>
      <c r="P247" s="239">
        <f t="shared" si="111"/>
        <v>24304.97</v>
      </c>
      <c r="Q247" s="330" t="str" cm="1">
        <f t="array" ref="Q247">IFERROR(_xlfn.IFS(O247&gt;P247,"CAMBIÓ"),"")</f>
        <v/>
      </c>
    </row>
    <row r="248" spans="1:17" x14ac:dyDescent="0.25">
      <c r="A248" s="330">
        <v>241</v>
      </c>
      <c r="B248" s="47" t="s">
        <v>3480</v>
      </c>
      <c r="C248" s="48"/>
      <c r="D248" s="48"/>
      <c r="E248" s="48"/>
      <c r="F248" s="48"/>
      <c r="G248" s="85"/>
      <c r="H248" s="85"/>
      <c r="I248" s="281"/>
      <c r="J248" s="281"/>
      <c r="K248" s="282"/>
      <c r="L248" s="282"/>
      <c r="M248" s="282"/>
      <c r="N248" s="282"/>
      <c r="O248" s="282"/>
      <c r="P248" s="282"/>
      <c r="Q248" s="330" t="str" cm="1">
        <f t="array" ref="Q248">IFERROR(_xlfn.IFS(O248&gt;P248,"CAMBIÓ"),"")</f>
        <v/>
      </c>
    </row>
    <row r="249" spans="1:17" x14ac:dyDescent="0.25">
      <c r="A249" s="330">
        <v>242</v>
      </c>
      <c r="B249" s="49">
        <v>593</v>
      </c>
      <c r="C249" s="50" t="s">
        <v>397</v>
      </c>
      <c r="D249" s="51" t="s">
        <v>3473</v>
      </c>
      <c r="E249" s="51">
        <v>24</v>
      </c>
      <c r="F249" s="51" t="s">
        <v>3474</v>
      </c>
      <c r="G249" s="51">
        <f>IFERROR(VLOOKUP(C249,BASEINV01,3,FALSE),"SIN INFO")</f>
        <v>95</v>
      </c>
      <c r="H249" s="51">
        <f>IFERROR(VLOOKUP(B249,BASEINV01,3,FALSE),"SIN INFO")</f>
        <v>-89</v>
      </c>
      <c r="I249" s="54">
        <v>41.57</v>
      </c>
      <c r="J249" s="54">
        <f>IFERROR(VLOOKUP(C249,BASEDESCT02,4,FALSE),I249)</f>
        <v>41.57</v>
      </c>
      <c r="K249" s="239">
        <f>J249*1.16</f>
        <v>48.221199999999996</v>
      </c>
      <c r="L249" s="239">
        <f t="shared" ref="L249:N252" si="112">K249*(1-L$7)</f>
        <v>36.165899999999993</v>
      </c>
      <c r="M249" s="239">
        <f t="shared" si="112"/>
        <v>34.357604999999992</v>
      </c>
      <c r="N249" s="239">
        <f t="shared" si="112"/>
        <v>32.639724749999992</v>
      </c>
      <c r="O249" s="239">
        <f t="shared" ref="O249:P252" si="113">I249*$E249</f>
        <v>997.68000000000006</v>
      </c>
      <c r="P249" s="239">
        <f t="shared" si="113"/>
        <v>997.68000000000006</v>
      </c>
      <c r="Q249" s="330" t="str" cm="1">
        <f t="array" ref="Q249">IFERROR(_xlfn.IFS(O249&gt;P249,"CAMBIÓ"),"")</f>
        <v/>
      </c>
    </row>
    <row r="250" spans="1:17" x14ac:dyDescent="0.25">
      <c r="A250" s="330">
        <v>243</v>
      </c>
      <c r="B250" s="49">
        <v>738</v>
      </c>
      <c r="C250" s="50" t="s">
        <v>480</v>
      </c>
      <c r="D250" s="51" t="s">
        <v>3475</v>
      </c>
      <c r="E250" s="51">
        <v>24</v>
      </c>
      <c r="F250" s="51" t="s">
        <v>3474</v>
      </c>
      <c r="G250" s="51">
        <f>IFERROR(VLOOKUP(C250,BASEINV01,3,FALSE),"SIN INFO")</f>
        <v>42</v>
      </c>
      <c r="H250" s="51">
        <f>IFERROR(VLOOKUP(B250,BASEINV01,3,FALSE),"SIN INFO")</f>
        <v>-41</v>
      </c>
      <c r="I250" s="54">
        <v>69.17</v>
      </c>
      <c r="J250" s="54">
        <f>IFERROR(VLOOKUP(C250,BASEDESCT02,4,FALSE),I250)</f>
        <v>69.17</v>
      </c>
      <c r="K250" s="239">
        <f>J250*1.16</f>
        <v>80.237200000000001</v>
      </c>
      <c r="L250" s="239">
        <f t="shared" si="112"/>
        <v>60.177900000000001</v>
      </c>
      <c r="M250" s="239">
        <f t="shared" si="112"/>
        <v>57.169004999999999</v>
      </c>
      <c r="N250" s="239">
        <f t="shared" si="112"/>
        <v>54.310554749999994</v>
      </c>
      <c r="O250" s="239">
        <f t="shared" si="113"/>
        <v>1660.08</v>
      </c>
      <c r="P250" s="239">
        <f t="shared" si="113"/>
        <v>1660.08</v>
      </c>
      <c r="Q250" s="330" t="str" cm="1">
        <f t="array" ref="Q250">IFERROR(_xlfn.IFS(O250&gt;P250,"CAMBIÓ"),"")</f>
        <v/>
      </c>
    </row>
    <row r="251" spans="1:17" x14ac:dyDescent="0.25">
      <c r="A251" s="330">
        <v>244</v>
      </c>
      <c r="B251" s="49">
        <v>656</v>
      </c>
      <c r="C251" s="50" t="s">
        <v>446</v>
      </c>
      <c r="D251" s="51" t="s">
        <v>3469</v>
      </c>
      <c r="E251" s="51">
        <v>1</v>
      </c>
      <c r="F251" s="51" t="s">
        <v>3449</v>
      </c>
      <c r="G251" s="51">
        <f>IFERROR(VLOOKUP(C251,BASEINV01,3,FALSE),"SIN INFO")</f>
        <v>10</v>
      </c>
      <c r="H251" s="51">
        <f>IFERROR(VLOOKUP(B251,BASEINV01,3,FALSE),"SIN INFO")</f>
        <v>-4</v>
      </c>
      <c r="I251" s="54">
        <v>2214.59</v>
      </c>
      <c r="J251" s="54">
        <f>IFERROR(VLOOKUP(C251,BASEDESCT02,4,FALSE),I251)</f>
        <v>2214.59</v>
      </c>
      <c r="K251" s="239">
        <f>J251*1.16</f>
        <v>2568.9243999999999</v>
      </c>
      <c r="L251" s="239">
        <f t="shared" si="112"/>
        <v>1926.6932999999999</v>
      </c>
      <c r="M251" s="239">
        <f t="shared" si="112"/>
        <v>1830.3586349999998</v>
      </c>
      <c r="N251" s="239">
        <f t="shared" si="112"/>
        <v>1738.8407032499997</v>
      </c>
      <c r="O251" s="239">
        <f t="shared" si="113"/>
        <v>2214.59</v>
      </c>
      <c r="P251" s="239">
        <f t="shared" si="113"/>
        <v>2214.59</v>
      </c>
      <c r="Q251" s="330" t="str" cm="1">
        <f t="array" ref="Q251">IFERROR(_xlfn.IFS(O251&gt;P251,"CAMBIÓ"),"")</f>
        <v/>
      </c>
    </row>
    <row r="252" spans="1:17" x14ac:dyDescent="0.25">
      <c r="A252" s="330">
        <v>245</v>
      </c>
      <c r="B252" s="172">
        <v>781</v>
      </c>
      <c r="C252" s="173" t="s">
        <v>501</v>
      </c>
      <c r="D252" s="174" t="s">
        <v>3470</v>
      </c>
      <c r="E252" s="174">
        <v>1</v>
      </c>
      <c r="F252" s="175" t="s">
        <v>3450</v>
      </c>
      <c r="G252" s="175" t="str">
        <f>IFERROR(VLOOKUP(C252,BASEINV01,3,FALSE),"SIN INFO")</f>
        <v>SIN INFO</v>
      </c>
      <c r="H252" s="175" t="str">
        <f>IFERROR(VLOOKUP(B252,BASEINV01,3,FALSE),"SIN INFO")</f>
        <v>SIN INFO</v>
      </c>
      <c r="I252" s="176">
        <v>23800.959999999999</v>
      </c>
      <c r="J252" s="176">
        <f>IFERROR(VLOOKUP(C252,BASEDESCT02,4,FALSE),I252)</f>
        <v>23800.959999999999</v>
      </c>
      <c r="K252" s="260">
        <f>J252*1.16</f>
        <v>27609.113599999997</v>
      </c>
      <c r="L252" s="260">
        <f t="shared" si="112"/>
        <v>20706.835199999998</v>
      </c>
      <c r="M252" s="260">
        <f t="shared" si="112"/>
        <v>19671.493439999998</v>
      </c>
      <c r="N252" s="260">
        <f t="shared" si="112"/>
        <v>18687.918767999996</v>
      </c>
      <c r="O252" s="260">
        <f t="shared" si="113"/>
        <v>23800.959999999999</v>
      </c>
      <c r="P252" s="260">
        <f t="shared" si="113"/>
        <v>23800.959999999999</v>
      </c>
      <c r="Q252" s="330" t="str" cm="1">
        <f t="array" ref="Q252">IFERROR(_xlfn.IFS(O252&gt;P252,"CAMBIÓ"),"")</f>
        <v/>
      </c>
    </row>
    <row r="253" spans="1:17" x14ac:dyDescent="0.25">
      <c r="A253" s="330">
        <v>246</v>
      </c>
      <c r="B253" s="47" t="s">
        <v>205</v>
      </c>
      <c r="C253" s="48"/>
      <c r="D253" s="177"/>
      <c r="E253" s="178"/>
      <c r="F253" s="178"/>
      <c r="G253" s="228"/>
      <c r="H253" s="228"/>
      <c r="I253" s="311"/>
      <c r="J253" s="311"/>
      <c r="K253" s="312"/>
      <c r="L253" s="312"/>
      <c r="M253" s="312"/>
      <c r="N253" s="312"/>
      <c r="O253" s="312"/>
      <c r="P253" s="312"/>
      <c r="Q253" s="330" t="str" cm="1">
        <f t="array" ref="Q253">IFERROR(_xlfn.IFS(O253&gt;P253,"CAMBIÓ"),"")</f>
        <v/>
      </c>
    </row>
    <row r="254" spans="1:17" x14ac:dyDescent="0.25">
      <c r="A254" s="330">
        <v>247</v>
      </c>
      <c r="B254" s="49">
        <v>288</v>
      </c>
      <c r="C254" s="50" t="s">
        <v>203</v>
      </c>
      <c r="D254" s="51" t="s">
        <v>3468</v>
      </c>
      <c r="E254" s="51">
        <v>1</v>
      </c>
      <c r="F254" s="51" t="s">
        <v>3449</v>
      </c>
      <c r="G254" s="51" t="str">
        <f>IFERROR(VLOOKUP(C254,BASEINV01,3,FALSE),"SIN INFO")</f>
        <v>SIN INFO</v>
      </c>
      <c r="H254" s="51">
        <f>IFERROR(VLOOKUP(B254,BASEINV01,3,FALSE),"SIN INFO")</f>
        <v>11</v>
      </c>
      <c r="I254" s="54">
        <v>413.6</v>
      </c>
      <c r="J254" s="54">
        <f>IFERROR(VLOOKUP(C254,BASEDESCT02,4,FALSE),I254)</f>
        <v>413.6</v>
      </c>
      <c r="K254" s="239">
        <f>J254*1.16</f>
        <v>479.77600000000001</v>
      </c>
      <c r="L254" s="239">
        <f t="shared" ref="L254:N255" si="114">K254*(1-L$7)</f>
        <v>359.83199999999999</v>
      </c>
      <c r="M254" s="239">
        <f t="shared" si="114"/>
        <v>341.84039999999999</v>
      </c>
      <c r="N254" s="239">
        <f t="shared" si="114"/>
        <v>324.74838</v>
      </c>
      <c r="O254" s="239">
        <f>I254*$E254</f>
        <v>413.6</v>
      </c>
      <c r="P254" s="239">
        <f>J254*$E254</f>
        <v>413.6</v>
      </c>
      <c r="Q254" s="330" t="str" cm="1">
        <f t="array" ref="Q254">IFERROR(_xlfn.IFS(O254&gt;P254,"CAMBIÓ"),"")</f>
        <v/>
      </c>
    </row>
    <row r="255" spans="1:17" x14ac:dyDescent="0.25">
      <c r="A255" s="330">
        <v>248</v>
      </c>
      <c r="B255" s="49">
        <v>296</v>
      </c>
      <c r="C255" s="50" t="s">
        <v>210</v>
      </c>
      <c r="D255" s="51" t="s">
        <v>3470</v>
      </c>
      <c r="E255" s="51">
        <v>1</v>
      </c>
      <c r="F255" s="51" t="s">
        <v>3450</v>
      </c>
      <c r="G255" s="51">
        <f>IFERROR(VLOOKUP(C255,BASEINV01,3,FALSE),"SIN INFO")</f>
        <v>4</v>
      </c>
      <c r="H255" s="51">
        <f>IFERROR(VLOOKUP(B255,BASEINV01,3,FALSE),"SIN INFO")</f>
        <v>-1</v>
      </c>
      <c r="I255" s="54">
        <v>19410.560000000001</v>
      </c>
      <c r="J255" s="54">
        <f>IFERROR(VLOOKUP(C255,BASEDESCT02,4,FALSE),I255)</f>
        <v>19410.560000000001</v>
      </c>
      <c r="K255" s="239">
        <f>J255*1.16</f>
        <v>22516.249599999999</v>
      </c>
      <c r="L255" s="239">
        <f t="shared" si="114"/>
        <v>16887.1872</v>
      </c>
      <c r="M255" s="239">
        <f t="shared" si="114"/>
        <v>16042.82784</v>
      </c>
      <c r="N255" s="239">
        <f t="shared" si="114"/>
        <v>15240.686447999999</v>
      </c>
      <c r="O255" s="239">
        <f>I255*$E255</f>
        <v>19410.560000000001</v>
      </c>
      <c r="P255" s="239">
        <f>J255*$E255</f>
        <v>19410.560000000001</v>
      </c>
      <c r="Q255" s="330" t="str" cm="1">
        <f t="array" ref="Q255">IFERROR(_xlfn.IFS(O255&gt;P255,"CAMBIÓ"),"")</f>
        <v/>
      </c>
    </row>
    <row r="256" spans="1:17" x14ac:dyDescent="0.25">
      <c r="A256" s="330">
        <v>249</v>
      </c>
      <c r="B256" s="47" t="s">
        <v>3481</v>
      </c>
      <c r="C256" s="48"/>
      <c r="D256" s="177"/>
      <c r="E256" s="178"/>
      <c r="F256" s="178"/>
      <c r="G256" s="228"/>
      <c r="H256" s="228"/>
      <c r="I256" s="311"/>
      <c r="J256" s="311"/>
      <c r="K256" s="312"/>
      <c r="L256" s="312"/>
      <c r="M256" s="312"/>
      <c r="N256" s="312"/>
      <c r="O256" s="312"/>
      <c r="P256" s="312"/>
      <c r="Q256" s="330" t="str" cm="1">
        <f t="array" ref="Q256">IFERROR(_xlfn.IFS(O256&gt;P256,"CAMBIÓ"),"")</f>
        <v/>
      </c>
    </row>
    <row r="257" spans="1:17" x14ac:dyDescent="0.25">
      <c r="A257" s="330">
        <v>250</v>
      </c>
      <c r="B257" s="49">
        <v>295</v>
      </c>
      <c r="C257" s="50" t="s">
        <v>208</v>
      </c>
      <c r="D257" s="51" t="s">
        <v>3469</v>
      </c>
      <c r="E257" s="51">
        <v>1</v>
      </c>
      <c r="F257" s="51" t="s">
        <v>3449</v>
      </c>
      <c r="G257" s="51">
        <f>IFERROR(VLOOKUP(C257,BASEINV01,3,FALSE),"SIN INFO")</f>
        <v>32</v>
      </c>
      <c r="H257" s="51" t="str">
        <f>IFERROR(VLOOKUP(B257,BASEINV01,3,FALSE),"SIN INFO")</f>
        <v>SIN INFO</v>
      </c>
      <c r="I257" s="54">
        <v>1801.37</v>
      </c>
      <c r="J257" s="54">
        <f>IFERROR(VLOOKUP(C257,BASEDESCT02,4,FALSE),I257)</f>
        <v>1801.37</v>
      </c>
      <c r="K257" s="239">
        <f>J257*1.16</f>
        <v>2089.5891999999999</v>
      </c>
      <c r="L257" s="239">
        <f>K257*(1-L$7)</f>
        <v>1567.1918999999998</v>
      </c>
      <c r="M257" s="239">
        <f>L257*(1-M$7)</f>
        <v>1488.8323049999997</v>
      </c>
      <c r="N257" s="239">
        <f>M257*(1-N$7)</f>
        <v>1414.3906897499996</v>
      </c>
      <c r="O257" s="239">
        <f>I257*$E257</f>
        <v>1801.37</v>
      </c>
      <c r="P257" s="239">
        <f>J257*$E257</f>
        <v>1801.37</v>
      </c>
      <c r="Q257" s="330" t="str" cm="1">
        <f t="array" ref="Q257">IFERROR(_xlfn.IFS(O257&gt;P257,"CAMBIÓ"),"")</f>
        <v/>
      </c>
    </row>
    <row r="258" spans="1:17" x14ac:dyDescent="0.25">
      <c r="A258" s="330">
        <v>251</v>
      </c>
      <c r="B258" s="47" t="s">
        <v>3482</v>
      </c>
      <c r="C258" s="48"/>
      <c r="D258" s="177"/>
      <c r="E258" s="178"/>
      <c r="F258" s="178"/>
      <c r="G258" s="228"/>
      <c r="H258" s="228"/>
      <c r="I258" s="311"/>
      <c r="J258" s="311"/>
      <c r="K258" s="312"/>
      <c r="L258" s="312"/>
      <c r="M258" s="312"/>
      <c r="N258" s="312"/>
      <c r="O258" s="312"/>
      <c r="P258" s="312"/>
      <c r="Q258" s="330" t="str" cm="1">
        <f t="array" ref="Q258">IFERROR(_xlfn.IFS(O258&gt;P258,"CAMBIÓ"),"")</f>
        <v/>
      </c>
    </row>
    <row r="259" spans="1:17" x14ac:dyDescent="0.25">
      <c r="A259" s="330">
        <v>252</v>
      </c>
      <c r="B259" s="49">
        <v>729</v>
      </c>
      <c r="C259" s="50" t="s">
        <v>476</v>
      </c>
      <c r="D259" s="51" t="s">
        <v>3468</v>
      </c>
      <c r="E259" s="51">
        <v>1</v>
      </c>
      <c r="F259" s="51" t="s">
        <v>3449</v>
      </c>
      <c r="G259" s="51" t="str">
        <f>IFERROR(VLOOKUP(C259,BASEINV01,3,FALSE),"SIN INFO")</f>
        <v>SIN INFO</v>
      </c>
      <c r="H259" s="51" t="str">
        <f>IFERROR(VLOOKUP(B259,BASEINV01,3,FALSE),"SIN INFO")</f>
        <v>SIN INFO</v>
      </c>
      <c r="I259" s="54">
        <v>468</v>
      </c>
      <c r="J259" s="54">
        <f>IFERROR(VLOOKUP(C259,BASEDESCT02,4,FALSE),I259)</f>
        <v>468</v>
      </c>
      <c r="K259" s="239">
        <f>J259*1.16</f>
        <v>542.88</v>
      </c>
      <c r="L259" s="239">
        <f t="shared" ref="L259:N261" si="115">K259*(1-L$7)</f>
        <v>407.15999999999997</v>
      </c>
      <c r="M259" s="239">
        <f t="shared" si="115"/>
        <v>386.80199999999996</v>
      </c>
      <c r="N259" s="239">
        <f t="shared" si="115"/>
        <v>367.46189999999996</v>
      </c>
      <c r="O259" s="239">
        <f t="shared" ref="O259:P261" si="116">I259*$E259</f>
        <v>468</v>
      </c>
      <c r="P259" s="239">
        <f t="shared" si="116"/>
        <v>468</v>
      </c>
      <c r="Q259" s="330" t="str" cm="1">
        <f t="array" ref="Q259">IFERROR(_xlfn.IFS(O259&gt;P259,"CAMBIÓ"),"")</f>
        <v/>
      </c>
    </row>
    <row r="260" spans="1:17" x14ac:dyDescent="0.25">
      <c r="A260" s="330">
        <v>253</v>
      </c>
      <c r="B260" s="49">
        <v>284</v>
      </c>
      <c r="C260" s="50" t="s">
        <v>198</v>
      </c>
      <c r="D260" s="51" t="s">
        <v>3469</v>
      </c>
      <c r="E260" s="51">
        <v>1</v>
      </c>
      <c r="F260" s="51" t="s">
        <v>3449</v>
      </c>
      <c r="G260" s="51">
        <f>IFERROR(VLOOKUP(C260,BASEINV01,3,FALSE),"SIN INFO")</f>
        <v>81</v>
      </c>
      <c r="H260" s="51" t="str">
        <f>IFERROR(VLOOKUP(B260,BASEINV01,3,FALSE),"SIN INFO")</f>
        <v>SIN INFO</v>
      </c>
      <c r="I260" s="54">
        <v>2050.04</v>
      </c>
      <c r="J260" s="54">
        <f>IFERROR(VLOOKUP(C260,BASEDESCT02,4,FALSE),I260)</f>
        <v>2050.04</v>
      </c>
      <c r="K260" s="239">
        <f>J260*1.16</f>
        <v>2378.0463999999997</v>
      </c>
      <c r="L260" s="239">
        <f t="shared" si="115"/>
        <v>1783.5347999999999</v>
      </c>
      <c r="M260" s="239">
        <f t="shared" si="115"/>
        <v>1694.3580599999998</v>
      </c>
      <c r="N260" s="239">
        <f t="shared" si="115"/>
        <v>1609.6401569999998</v>
      </c>
      <c r="O260" s="239">
        <f t="shared" si="116"/>
        <v>2050.04</v>
      </c>
      <c r="P260" s="239">
        <f t="shared" si="116"/>
        <v>2050.04</v>
      </c>
      <c r="Q260" s="330" t="str" cm="1">
        <f t="array" ref="Q260">IFERROR(_xlfn.IFS(O260&gt;P260,"CAMBIÓ"),"")</f>
        <v/>
      </c>
    </row>
    <row r="261" spans="1:17" x14ac:dyDescent="0.25">
      <c r="A261" s="330">
        <v>254</v>
      </c>
      <c r="B261" s="179">
        <v>286</v>
      </c>
      <c r="C261" s="173" t="s">
        <v>201</v>
      </c>
      <c r="D261" s="51" t="s">
        <v>3470</v>
      </c>
      <c r="E261" s="51">
        <v>1</v>
      </c>
      <c r="F261" s="51" t="s">
        <v>3450</v>
      </c>
      <c r="G261" s="51">
        <f>IFERROR(VLOOKUP(C261,BASEINV01,3,FALSE),"SIN INFO")</f>
        <v>2</v>
      </c>
      <c r="H261" s="51" t="str">
        <f>IFERROR(VLOOKUP(B261,BASEINV01,3,FALSE),"SIN INFO")</f>
        <v>SIN INFO</v>
      </c>
      <c r="I261" s="54">
        <v>22052.73</v>
      </c>
      <c r="J261" s="54">
        <f>IFERROR(VLOOKUP(C261,BASEDESCT02,4,FALSE),I261)</f>
        <v>22052.73</v>
      </c>
      <c r="K261" s="239">
        <f>J261*1.16</f>
        <v>25581.166799999999</v>
      </c>
      <c r="L261" s="239">
        <f t="shared" si="115"/>
        <v>19185.875099999997</v>
      </c>
      <c r="M261" s="239">
        <f t="shared" si="115"/>
        <v>18226.581344999995</v>
      </c>
      <c r="N261" s="239">
        <f t="shared" si="115"/>
        <v>17315.252277749994</v>
      </c>
      <c r="O261" s="239">
        <f t="shared" si="116"/>
        <v>22052.73</v>
      </c>
      <c r="P261" s="239">
        <f t="shared" si="116"/>
        <v>22052.73</v>
      </c>
      <c r="Q261" s="330" t="str" cm="1">
        <f t="array" ref="Q261">IFERROR(_xlfn.IFS(O261&gt;P261,"CAMBIÓ"),"")</f>
        <v/>
      </c>
    </row>
    <row r="262" spans="1:17" x14ac:dyDescent="0.25">
      <c r="A262" s="330">
        <v>255</v>
      </c>
      <c r="B262" s="47" t="s">
        <v>3483</v>
      </c>
      <c r="C262" s="48"/>
      <c r="D262" s="48"/>
      <c r="E262" s="48"/>
      <c r="F262" s="48"/>
      <c r="G262" s="85"/>
      <c r="H262" s="85"/>
      <c r="I262" s="281"/>
      <c r="J262" s="281"/>
      <c r="K262" s="282"/>
      <c r="L262" s="282"/>
      <c r="M262" s="282"/>
      <c r="N262" s="282"/>
      <c r="O262" s="282"/>
      <c r="P262" s="282"/>
      <c r="Q262" s="330" t="str" cm="1">
        <f t="array" ref="Q262">IFERROR(_xlfn.IFS(O262&gt;P262,"CAMBIÓ"),"")</f>
        <v/>
      </c>
    </row>
    <row r="263" spans="1:17" x14ac:dyDescent="0.25">
      <c r="A263" s="330">
        <v>256</v>
      </c>
      <c r="B263" s="49">
        <v>1224</v>
      </c>
      <c r="C263" s="50" t="s">
        <v>617</v>
      </c>
      <c r="D263" s="51" t="s">
        <v>3484</v>
      </c>
      <c r="E263" s="51">
        <v>12</v>
      </c>
      <c r="F263" s="51" t="s">
        <v>3485</v>
      </c>
      <c r="G263" s="51">
        <f>IFERROR(VLOOKUP(C263,BASEINV01,3,FALSE),"SIN INFO")</f>
        <v>114</v>
      </c>
      <c r="H263" s="51">
        <f>IFERROR(VLOOKUP(B263,BASEINV01,3,FALSE),"SIN INFO")</f>
        <v>-75</v>
      </c>
      <c r="I263" s="54">
        <v>69.42</v>
      </c>
      <c r="J263" s="54">
        <f>IFERROR(VLOOKUP(C263,BASEDESCT02,4,FALSE),I263)</f>
        <v>69.42</v>
      </c>
      <c r="K263" s="239">
        <f>J263*1.16</f>
        <v>80.527199999999993</v>
      </c>
      <c r="L263" s="239">
        <f t="shared" ref="L263:N265" si="117">K263*(1-L$7)</f>
        <v>60.395399999999995</v>
      </c>
      <c r="M263" s="239">
        <f t="shared" si="117"/>
        <v>57.375629999999994</v>
      </c>
      <c r="N263" s="239">
        <f t="shared" si="117"/>
        <v>54.50684849999999</v>
      </c>
      <c r="O263" s="239">
        <f t="shared" ref="O263:P265" si="118">I263*$E263</f>
        <v>833.04</v>
      </c>
      <c r="P263" s="239">
        <f t="shared" si="118"/>
        <v>833.04</v>
      </c>
      <c r="Q263" s="330" t="str" cm="1">
        <f t="array" ref="Q263">IFERROR(_xlfn.IFS(O263&gt;P263,"CAMBIÓ"),"")</f>
        <v/>
      </c>
    </row>
    <row r="264" spans="1:17" x14ac:dyDescent="0.25">
      <c r="A264" s="330">
        <v>257</v>
      </c>
      <c r="B264" s="71">
        <v>299</v>
      </c>
      <c r="C264" s="72" t="s">
        <v>212</v>
      </c>
      <c r="D264" s="73" t="s">
        <v>3469</v>
      </c>
      <c r="E264" s="73">
        <v>1</v>
      </c>
      <c r="F264" s="73" t="s">
        <v>3449</v>
      </c>
      <c r="G264" s="73">
        <f>IFERROR(VLOOKUP(C264,BASEINV01,3,FALSE),"SIN INFO")</f>
        <v>45</v>
      </c>
      <c r="H264" s="73">
        <f>IFERROR(VLOOKUP(B264,BASEINV01,3,FALSE),"SIN INFO")</f>
        <v>-25</v>
      </c>
      <c r="I264" s="58">
        <v>2461.81</v>
      </c>
      <c r="J264" s="58">
        <f>IFERROR(VLOOKUP(C264,BASEDESCT02,4,FALSE),I264)</f>
        <v>2461.81</v>
      </c>
      <c r="K264" s="242">
        <f>J264*1.16</f>
        <v>2855.6995999999999</v>
      </c>
      <c r="L264" s="242">
        <f t="shared" si="117"/>
        <v>2141.7746999999999</v>
      </c>
      <c r="M264" s="242">
        <f t="shared" si="117"/>
        <v>2034.6859649999999</v>
      </c>
      <c r="N264" s="242">
        <f t="shared" si="117"/>
        <v>1932.9516667499997</v>
      </c>
      <c r="O264" s="242">
        <f t="shared" si="118"/>
        <v>2461.81</v>
      </c>
      <c r="P264" s="242">
        <f t="shared" si="118"/>
        <v>2461.81</v>
      </c>
      <c r="Q264" s="330" t="str" cm="1">
        <f t="array" ref="Q264">IFERROR(_xlfn.IFS(O264&gt;P264,"CAMBIÓ"),"")</f>
        <v/>
      </c>
    </row>
    <row r="265" spans="1:17" ht="15.75" thickBot="1" x14ac:dyDescent="0.3">
      <c r="A265" s="330">
        <v>258</v>
      </c>
      <c r="B265" s="180">
        <v>300</v>
      </c>
      <c r="C265" s="181" t="s">
        <v>215</v>
      </c>
      <c r="D265" s="182" t="s">
        <v>3470</v>
      </c>
      <c r="E265" s="182">
        <v>1</v>
      </c>
      <c r="F265" s="182" t="s">
        <v>3450</v>
      </c>
      <c r="G265" s="182" t="str">
        <f>IFERROR(VLOOKUP(C265,BASEINV01,3,FALSE),"SIN INFO")</f>
        <v>SIN INFO</v>
      </c>
      <c r="H265" s="182" t="str">
        <f>IFERROR(VLOOKUP(B265,BASEINV01,3,FALSE),"SIN INFO")</f>
        <v>SIN INFO</v>
      </c>
      <c r="I265" s="183">
        <v>26427.73</v>
      </c>
      <c r="J265" s="183">
        <f>IFERROR(VLOOKUP(C265,BASEDESCT02,4,FALSE),I265)</f>
        <v>26427.73</v>
      </c>
      <c r="K265" s="261">
        <f>J265*1.16</f>
        <v>30656.166799999999</v>
      </c>
      <c r="L265" s="261">
        <f t="shared" si="117"/>
        <v>22992.125099999997</v>
      </c>
      <c r="M265" s="261">
        <f t="shared" si="117"/>
        <v>21842.518844999995</v>
      </c>
      <c r="N265" s="261">
        <f t="shared" si="117"/>
        <v>20750.392902749994</v>
      </c>
      <c r="O265" s="261">
        <f t="shared" si="118"/>
        <v>26427.73</v>
      </c>
      <c r="P265" s="261">
        <f t="shared" si="118"/>
        <v>26427.73</v>
      </c>
      <c r="Q265" s="330" t="str" cm="1">
        <f t="array" ref="Q265">IFERROR(_xlfn.IFS(O265&gt;P265,"CAMBIÓ"),"")</f>
        <v/>
      </c>
    </row>
    <row r="266" spans="1:17" x14ac:dyDescent="0.25">
      <c r="A266" s="330">
        <v>259</v>
      </c>
      <c r="B266" s="81" t="s">
        <v>3486</v>
      </c>
      <c r="C266" s="343"/>
      <c r="D266" s="343"/>
      <c r="E266" s="343"/>
      <c r="F266" s="343"/>
      <c r="G266" s="350"/>
      <c r="H266" s="350"/>
      <c r="I266" s="299"/>
      <c r="J266" s="299"/>
      <c r="K266" s="300"/>
      <c r="L266" s="300"/>
      <c r="M266" s="300"/>
      <c r="N266" s="300"/>
      <c r="O266" s="300"/>
      <c r="P266" s="300"/>
      <c r="Q266" s="330" t="str" cm="1">
        <f t="array" ref="Q266">IFERROR(_xlfn.IFS(O266&gt;P266,"CAMBIÓ"),"")</f>
        <v/>
      </c>
    </row>
    <row r="267" spans="1:17" x14ac:dyDescent="0.25">
      <c r="A267" s="330">
        <v>260</v>
      </c>
      <c r="B267" s="47" t="s">
        <v>3487</v>
      </c>
      <c r="C267" s="48"/>
      <c r="D267" s="48"/>
      <c r="E267" s="48"/>
      <c r="F267" s="48"/>
      <c r="G267" s="85"/>
      <c r="H267" s="85"/>
      <c r="I267" s="303"/>
      <c r="J267" s="303"/>
      <c r="K267" s="304"/>
      <c r="L267" s="304"/>
      <c r="M267" s="304"/>
      <c r="N267" s="304"/>
      <c r="O267" s="304"/>
      <c r="P267" s="304"/>
      <c r="Q267" s="330" t="str" cm="1">
        <f t="array" ref="Q267">IFERROR(_xlfn.IFS(O267&gt;P267,"CAMBIÓ"),"")</f>
        <v/>
      </c>
    </row>
    <row r="268" spans="1:17" x14ac:dyDescent="0.25">
      <c r="A268" s="330">
        <v>261</v>
      </c>
      <c r="B268" s="49">
        <v>1816</v>
      </c>
      <c r="C268" s="50" t="s">
        <v>666</v>
      </c>
      <c r="D268" s="51" t="s">
        <v>3362</v>
      </c>
      <c r="E268" s="51">
        <v>6</v>
      </c>
      <c r="F268" s="51" t="s">
        <v>3488</v>
      </c>
      <c r="G268" s="51">
        <f t="shared" ref="G268:G273" si="119">IFERROR(VLOOKUP(C268,BASEINV01,3,FALSE),"SIN INFO")</f>
        <v>82</v>
      </c>
      <c r="H268" s="51">
        <f t="shared" ref="H268:H273" si="120">IFERROR(VLOOKUP(B268,BASEINV01,3,FALSE),"SIN INFO")</f>
        <v>-23</v>
      </c>
      <c r="I268" s="54">
        <v>34.1</v>
      </c>
      <c r="J268" s="54">
        <f t="shared" ref="J268:J273" si="121">IFERROR(VLOOKUP(C268,BASEDESCT02,4,FALSE),I268)</f>
        <v>34.1</v>
      </c>
      <c r="K268" s="239">
        <f t="shared" ref="K268:K273" si="122">J268*1.16</f>
        <v>39.555999999999997</v>
      </c>
      <c r="L268" s="239">
        <f t="shared" ref="L268:N273" si="123">K268*(1-L$7)</f>
        <v>29.666999999999998</v>
      </c>
      <c r="M268" s="239">
        <f t="shared" si="123"/>
        <v>28.183649999999997</v>
      </c>
      <c r="N268" s="239">
        <f t="shared" si="123"/>
        <v>26.774467499999997</v>
      </c>
      <c r="O268" s="239">
        <f t="shared" ref="O268:P273" si="124">I268*$E268</f>
        <v>204.60000000000002</v>
      </c>
      <c r="P268" s="239">
        <f t="shared" si="124"/>
        <v>204.60000000000002</v>
      </c>
      <c r="Q268" s="330" t="str" cm="1">
        <f t="array" ref="Q268">IFERROR(_xlfn.IFS(O268&gt;P268,"CAMBIÓ"),"")</f>
        <v/>
      </c>
    </row>
    <row r="269" spans="1:17" x14ac:dyDescent="0.25">
      <c r="A269" s="330">
        <v>262</v>
      </c>
      <c r="B269" s="49">
        <v>1814</v>
      </c>
      <c r="C269" s="50" t="s">
        <v>660</v>
      </c>
      <c r="D269" s="51" t="s">
        <v>3362</v>
      </c>
      <c r="E269" s="51">
        <v>6</v>
      </c>
      <c r="F269" s="51" t="s">
        <v>3489</v>
      </c>
      <c r="G269" s="51">
        <f t="shared" si="119"/>
        <v>69</v>
      </c>
      <c r="H269" s="51">
        <f t="shared" si="120"/>
        <v>-36</v>
      </c>
      <c r="I269" s="54">
        <v>34.96</v>
      </c>
      <c r="J269" s="54">
        <f t="shared" si="121"/>
        <v>34.96</v>
      </c>
      <c r="K269" s="239">
        <f t="shared" si="122"/>
        <v>40.553599999999996</v>
      </c>
      <c r="L269" s="239">
        <f t="shared" si="123"/>
        <v>30.415199999999999</v>
      </c>
      <c r="M269" s="239">
        <f t="shared" si="123"/>
        <v>28.894439999999996</v>
      </c>
      <c r="N269" s="239">
        <f t="shared" si="123"/>
        <v>27.449717999999994</v>
      </c>
      <c r="O269" s="239">
        <f t="shared" si="124"/>
        <v>209.76</v>
      </c>
      <c r="P269" s="239">
        <f t="shared" si="124"/>
        <v>209.76</v>
      </c>
      <c r="Q269" s="330" t="str" cm="1">
        <f t="array" ref="Q269">IFERROR(_xlfn.IFS(O269&gt;P269,"CAMBIÓ"),"")</f>
        <v/>
      </c>
    </row>
    <row r="270" spans="1:17" x14ac:dyDescent="0.25">
      <c r="A270" s="330">
        <v>263</v>
      </c>
      <c r="B270" s="49">
        <v>1815</v>
      </c>
      <c r="C270" s="50" t="s">
        <v>663</v>
      </c>
      <c r="D270" s="51" t="s">
        <v>3362</v>
      </c>
      <c r="E270" s="51">
        <v>6</v>
      </c>
      <c r="F270" s="51" t="s">
        <v>3490</v>
      </c>
      <c r="G270" s="51">
        <f t="shared" si="119"/>
        <v>60</v>
      </c>
      <c r="H270" s="51">
        <f t="shared" si="120"/>
        <v>-40</v>
      </c>
      <c r="I270" s="54">
        <v>48.2</v>
      </c>
      <c r="J270" s="54">
        <f t="shared" si="121"/>
        <v>48.2</v>
      </c>
      <c r="K270" s="239">
        <f t="shared" si="122"/>
        <v>55.911999999999999</v>
      </c>
      <c r="L270" s="239">
        <f t="shared" si="123"/>
        <v>41.933999999999997</v>
      </c>
      <c r="M270" s="239">
        <f t="shared" si="123"/>
        <v>39.837299999999999</v>
      </c>
      <c r="N270" s="239">
        <f t="shared" si="123"/>
        <v>37.845434999999995</v>
      </c>
      <c r="O270" s="239">
        <f t="shared" si="124"/>
        <v>289.20000000000005</v>
      </c>
      <c r="P270" s="239">
        <f t="shared" si="124"/>
        <v>289.20000000000005</v>
      </c>
      <c r="Q270" s="330" t="str" cm="1">
        <f t="array" ref="Q270">IFERROR(_xlfn.IFS(O270&gt;P270,"CAMBIÓ"),"")</f>
        <v/>
      </c>
    </row>
    <row r="271" spans="1:17" x14ac:dyDescent="0.25">
      <c r="A271" s="330">
        <v>264</v>
      </c>
      <c r="B271" s="184">
        <v>16402</v>
      </c>
      <c r="C271" s="185" t="s">
        <v>1858</v>
      </c>
      <c r="D271" s="51" t="s">
        <v>3491</v>
      </c>
      <c r="E271" s="51">
        <v>6</v>
      </c>
      <c r="F271" s="51" t="s">
        <v>3492</v>
      </c>
      <c r="G271" s="51" t="str">
        <f t="shared" si="119"/>
        <v>SIN INFO</v>
      </c>
      <c r="H271" s="51" t="str">
        <f t="shared" si="120"/>
        <v>SIN INFO</v>
      </c>
      <c r="I271" s="54">
        <v>145.71</v>
      </c>
      <c r="J271" s="54">
        <f t="shared" si="121"/>
        <v>145.71</v>
      </c>
      <c r="K271" s="239">
        <f t="shared" si="122"/>
        <v>169.02359999999999</v>
      </c>
      <c r="L271" s="239">
        <f t="shared" si="123"/>
        <v>126.76769999999999</v>
      </c>
      <c r="M271" s="239">
        <f t="shared" si="123"/>
        <v>120.42931499999999</v>
      </c>
      <c r="N271" s="239">
        <f t="shared" si="123"/>
        <v>114.40784924999998</v>
      </c>
      <c r="O271" s="239">
        <f t="shared" si="124"/>
        <v>874.26</v>
      </c>
      <c r="P271" s="239">
        <f t="shared" si="124"/>
        <v>874.26</v>
      </c>
      <c r="Q271" s="330" t="str" cm="1">
        <f t="array" ref="Q271">IFERROR(_xlfn.IFS(O271&gt;P271,"CAMBIÓ"),"")</f>
        <v/>
      </c>
    </row>
    <row r="272" spans="1:17" x14ac:dyDescent="0.25">
      <c r="A272" s="330">
        <v>265</v>
      </c>
      <c r="B272" s="186">
        <v>16404</v>
      </c>
      <c r="C272" s="187" t="s">
        <v>1864</v>
      </c>
      <c r="D272" s="73" t="s">
        <v>3491</v>
      </c>
      <c r="E272" s="73">
        <v>6</v>
      </c>
      <c r="F272" s="73" t="s">
        <v>3493</v>
      </c>
      <c r="G272" s="73" t="str">
        <f t="shared" si="119"/>
        <v>SIN INFO</v>
      </c>
      <c r="H272" s="73" t="str">
        <f t="shared" si="120"/>
        <v>SIN INFO</v>
      </c>
      <c r="I272" s="58">
        <v>67.319999999999993</v>
      </c>
      <c r="J272" s="58">
        <f t="shared" si="121"/>
        <v>67.319999999999993</v>
      </c>
      <c r="K272" s="242">
        <f t="shared" si="122"/>
        <v>78.091199999999986</v>
      </c>
      <c r="L272" s="242">
        <f t="shared" si="123"/>
        <v>58.56839999999999</v>
      </c>
      <c r="M272" s="242">
        <f t="shared" si="123"/>
        <v>55.639979999999987</v>
      </c>
      <c r="N272" s="242">
        <f t="shared" si="123"/>
        <v>52.857980999999988</v>
      </c>
      <c r="O272" s="242">
        <f t="shared" si="124"/>
        <v>403.91999999999996</v>
      </c>
      <c r="P272" s="242">
        <f t="shared" si="124"/>
        <v>403.91999999999996</v>
      </c>
      <c r="Q272" s="330" t="str" cm="1">
        <f t="array" ref="Q272">IFERROR(_xlfn.IFS(O272&gt;P272,"CAMBIÓ"),"")</f>
        <v/>
      </c>
    </row>
    <row r="273" spans="1:17" x14ac:dyDescent="0.25">
      <c r="A273" s="330">
        <v>266</v>
      </c>
      <c r="B273" s="164">
        <v>16403</v>
      </c>
      <c r="C273" s="169" t="s">
        <v>1861</v>
      </c>
      <c r="D273" s="166" t="s">
        <v>3491</v>
      </c>
      <c r="E273" s="166">
        <v>6</v>
      </c>
      <c r="F273" s="166" t="s">
        <v>3494</v>
      </c>
      <c r="G273" s="166" t="str">
        <f t="shared" si="119"/>
        <v>SIN INFO</v>
      </c>
      <c r="H273" s="166" t="str">
        <f t="shared" si="120"/>
        <v>SIN INFO</v>
      </c>
      <c r="I273" s="163">
        <v>82.37</v>
      </c>
      <c r="J273" s="163">
        <f t="shared" si="121"/>
        <v>82.37</v>
      </c>
      <c r="K273" s="259">
        <f t="shared" si="122"/>
        <v>95.549199999999999</v>
      </c>
      <c r="L273" s="259">
        <f t="shared" si="123"/>
        <v>71.661900000000003</v>
      </c>
      <c r="M273" s="259">
        <f t="shared" si="123"/>
        <v>68.078805000000003</v>
      </c>
      <c r="N273" s="259">
        <f t="shared" si="123"/>
        <v>64.674864749999998</v>
      </c>
      <c r="O273" s="259">
        <f t="shared" si="124"/>
        <v>494.22</v>
      </c>
      <c r="P273" s="259">
        <f t="shared" si="124"/>
        <v>494.22</v>
      </c>
      <c r="Q273" s="330" t="str" cm="1">
        <f t="array" ref="Q273">IFERROR(_xlfn.IFS(O273&gt;P273,"CAMBIÓ"),"")</f>
        <v/>
      </c>
    </row>
    <row r="274" spans="1:17" x14ac:dyDescent="0.25">
      <c r="A274" s="330">
        <v>267</v>
      </c>
      <c r="B274" s="47" t="s">
        <v>3495</v>
      </c>
      <c r="C274" s="48"/>
      <c r="D274" s="48"/>
      <c r="E274" s="48"/>
      <c r="F274" s="48"/>
      <c r="G274" s="85"/>
      <c r="H274" s="85"/>
      <c r="I274" s="281"/>
      <c r="J274" s="281"/>
      <c r="K274" s="282"/>
      <c r="L274" s="282"/>
      <c r="M274" s="282"/>
      <c r="N274" s="282"/>
      <c r="O274" s="282"/>
      <c r="P274" s="282"/>
      <c r="Q274" s="330" t="str" cm="1">
        <f t="array" ref="Q274">IFERROR(_xlfn.IFS(O274&gt;P274,"CAMBIÓ"),"")</f>
        <v/>
      </c>
    </row>
    <row r="275" spans="1:17" x14ac:dyDescent="0.25">
      <c r="A275" s="330">
        <v>268</v>
      </c>
      <c r="B275" s="49">
        <v>361</v>
      </c>
      <c r="C275" s="50" t="s">
        <v>245</v>
      </c>
      <c r="D275" s="51" t="s">
        <v>3496</v>
      </c>
      <c r="E275" s="51">
        <v>24</v>
      </c>
      <c r="F275" s="51" t="s">
        <v>3497</v>
      </c>
      <c r="G275" s="51">
        <f>IFERROR(VLOOKUP(C275,BASEINV01,3,FALSE),"SIN INFO")</f>
        <v>7</v>
      </c>
      <c r="H275" s="51" t="str">
        <f>IFERROR(VLOOKUP(B275,BASEINV01,3,FALSE),"SIN INFO")</f>
        <v>SIN INFO</v>
      </c>
      <c r="I275" s="54">
        <v>67.23</v>
      </c>
      <c r="J275" s="54">
        <f>IFERROR(VLOOKUP(C275,BASEDESCT02,4,FALSE),I275)</f>
        <v>67.23</v>
      </c>
      <c r="K275" s="239">
        <f>J275*1.16</f>
        <v>77.986800000000002</v>
      </c>
      <c r="L275" s="239">
        <f t="shared" ref="L275:N276" si="125">K275*(1-L$7)</f>
        <v>58.490099999999998</v>
      </c>
      <c r="M275" s="239">
        <f t="shared" si="125"/>
        <v>55.565594999999995</v>
      </c>
      <c r="N275" s="239">
        <f t="shared" si="125"/>
        <v>52.787315249999992</v>
      </c>
      <c r="O275" s="239">
        <f>I275*$E275</f>
        <v>1613.52</v>
      </c>
      <c r="P275" s="239">
        <f>J275*$E275</f>
        <v>1613.52</v>
      </c>
      <c r="Q275" s="330" t="str" cm="1">
        <f t="array" ref="Q275">IFERROR(_xlfn.IFS(O275&gt;P275,"CAMBIÓ"),"")</f>
        <v/>
      </c>
    </row>
    <row r="276" spans="1:17" x14ac:dyDescent="0.25">
      <c r="A276" s="330">
        <v>269</v>
      </c>
      <c r="B276" s="49">
        <v>392</v>
      </c>
      <c r="C276" s="50" t="s">
        <v>261</v>
      </c>
      <c r="D276" s="51" t="s">
        <v>3498</v>
      </c>
      <c r="E276" s="51">
        <v>24</v>
      </c>
      <c r="F276" s="51" t="s">
        <v>3499</v>
      </c>
      <c r="G276" s="51">
        <f>IFERROR(VLOOKUP(C276,BASEINV01,3,FALSE),"SIN INFO")</f>
        <v>74</v>
      </c>
      <c r="H276" s="51">
        <f>IFERROR(VLOOKUP(B276,BASEINV01,3,FALSE),"SIN INFO")</f>
        <v>-74</v>
      </c>
      <c r="I276" s="54">
        <v>57.23</v>
      </c>
      <c r="J276" s="54">
        <f>IFERROR(VLOOKUP(C276,BASEDESCT02,4,FALSE),I276)</f>
        <v>57.23</v>
      </c>
      <c r="K276" s="239">
        <f>J276*1.16</f>
        <v>66.386799999999994</v>
      </c>
      <c r="L276" s="239">
        <f t="shared" si="125"/>
        <v>49.790099999999995</v>
      </c>
      <c r="M276" s="239">
        <f t="shared" si="125"/>
        <v>47.300594999999994</v>
      </c>
      <c r="N276" s="239">
        <f t="shared" si="125"/>
        <v>44.935565249999989</v>
      </c>
      <c r="O276" s="239">
        <f>I276*$E276</f>
        <v>1373.52</v>
      </c>
      <c r="P276" s="239">
        <f>J276*$E276</f>
        <v>1373.52</v>
      </c>
      <c r="Q276" s="330" t="str" cm="1">
        <f t="array" ref="Q276">IFERROR(_xlfn.IFS(O276&gt;P276,"CAMBIÓ"),"")</f>
        <v/>
      </c>
    </row>
    <row r="277" spans="1:17" x14ac:dyDescent="0.25">
      <c r="A277" s="330">
        <v>270</v>
      </c>
      <c r="B277" s="47" t="s">
        <v>3500</v>
      </c>
      <c r="C277" s="48"/>
      <c r="D277" s="48"/>
      <c r="E277" s="48"/>
      <c r="F277" s="48"/>
      <c r="G277" s="85"/>
      <c r="H277" s="85"/>
      <c r="I277" s="281"/>
      <c r="J277" s="281"/>
      <c r="K277" s="282"/>
      <c r="L277" s="282"/>
      <c r="M277" s="282"/>
      <c r="N277" s="282"/>
      <c r="O277" s="282"/>
      <c r="P277" s="282"/>
      <c r="Q277" s="330" t="str" cm="1">
        <f t="array" ref="Q277">IFERROR(_xlfn.IFS(O277&gt;P277,"CAMBIÓ"),"")</f>
        <v/>
      </c>
    </row>
    <row r="278" spans="1:17" x14ac:dyDescent="0.25">
      <c r="A278" s="330">
        <v>271</v>
      </c>
      <c r="B278" s="49">
        <v>16401</v>
      </c>
      <c r="C278" s="50" t="s">
        <v>1856</v>
      </c>
      <c r="D278" s="51" t="s">
        <v>3491</v>
      </c>
      <c r="E278" s="51">
        <v>6</v>
      </c>
      <c r="F278" s="51" t="s">
        <v>3501</v>
      </c>
      <c r="G278" s="51">
        <f>IFERROR(VLOOKUP(C278,BASEINV01,3,FALSE),"SIN INFO")</f>
        <v>6</v>
      </c>
      <c r="H278" s="51">
        <f>IFERROR(VLOOKUP(B278,BASEINV01,3,FALSE),"SIN INFO")</f>
        <v>-22</v>
      </c>
      <c r="I278" s="54">
        <v>77.88</v>
      </c>
      <c r="J278" s="54">
        <f>IFERROR(VLOOKUP(C278,BASEDESCT02,4,FALSE),I278)</f>
        <v>77.88</v>
      </c>
      <c r="K278" s="239">
        <f>J278*1.16</f>
        <v>90.340799999999987</v>
      </c>
      <c r="L278" s="239">
        <f>K278*(1-L$7)</f>
        <v>67.755599999999987</v>
      </c>
      <c r="M278" s="239">
        <f>L278*(1-M$7)</f>
        <v>64.36781999999998</v>
      </c>
      <c r="N278" s="239">
        <f>M278*(1-N$7)</f>
        <v>61.149428999999976</v>
      </c>
      <c r="O278" s="239">
        <f>I278*$E278</f>
        <v>467.28</v>
      </c>
      <c r="P278" s="239">
        <f>J278*$E278</f>
        <v>467.28</v>
      </c>
      <c r="Q278" s="330" t="str" cm="1">
        <f t="array" ref="Q278">IFERROR(_xlfn.IFS(O278&gt;P278,"CAMBIÓ"),"")</f>
        <v/>
      </c>
    </row>
    <row r="279" spans="1:17" x14ac:dyDescent="0.25">
      <c r="A279" s="330">
        <v>272</v>
      </c>
      <c r="B279" s="81" t="s">
        <v>3502</v>
      </c>
      <c r="C279" s="343"/>
      <c r="D279" s="167"/>
      <c r="E279" s="167"/>
      <c r="F279" s="167"/>
      <c r="G279" s="227"/>
      <c r="H279" s="227"/>
      <c r="I279" s="297"/>
      <c r="J279" s="297"/>
      <c r="K279" s="298"/>
      <c r="L279" s="298"/>
      <c r="M279" s="298"/>
      <c r="N279" s="298"/>
      <c r="O279" s="298"/>
      <c r="P279" s="298"/>
      <c r="Q279" s="330" t="str" cm="1">
        <f t="array" ref="Q279">IFERROR(_xlfn.IFS(O279&gt;P279,"CAMBIÓ"),"")</f>
        <v/>
      </c>
    </row>
    <row r="280" spans="1:17" x14ac:dyDescent="0.25">
      <c r="A280" s="330">
        <v>273</v>
      </c>
      <c r="B280" s="47" t="s">
        <v>3503</v>
      </c>
      <c r="C280" s="48"/>
      <c r="D280" s="48"/>
      <c r="E280" s="48"/>
      <c r="F280" s="48"/>
      <c r="G280" s="85"/>
      <c r="H280" s="85"/>
      <c r="I280" s="281"/>
      <c r="J280" s="281"/>
      <c r="K280" s="282"/>
      <c r="L280" s="282"/>
      <c r="M280" s="282"/>
      <c r="N280" s="282"/>
      <c r="O280" s="282"/>
      <c r="P280" s="282"/>
      <c r="Q280" s="330" t="str" cm="1">
        <f t="array" ref="Q280">IFERROR(_xlfn.IFS(O280&gt;P280,"CAMBIÓ"),"")</f>
        <v/>
      </c>
    </row>
    <row r="281" spans="1:17" x14ac:dyDescent="0.25">
      <c r="A281" s="330">
        <v>274</v>
      </c>
      <c r="B281" s="179">
        <v>1260</v>
      </c>
      <c r="C281" s="188" t="s">
        <v>625</v>
      </c>
      <c r="D281" s="189" t="s">
        <v>3504</v>
      </c>
      <c r="E281" s="189">
        <v>1</v>
      </c>
      <c r="F281" s="189" t="s">
        <v>3505</v>
      </c>
      <c r="G281" s="189">
        <f>IFERROR(VLOOKUP(C281,BASEINV01,3,FALSE),"SIN INFO")</f>
        <v>9</v>
      </c>
      <c r="H281" s="189">
        <f>IFERROR(VLOOKUP(B281,BASEINV01,3,FALSE),"SIN INFO")</f>
        <v>-17</v>
      </c>
      <c r="I281" s="190">
        <v>672.06</v>
      </c>
      <c r="J281" s="190">
        <f>IFERROR(VLOOKUP(C281,BASEDESCT02,4,FALSE),I281)</f>
        <v>672.06</v>
      </c>
      <c r="K281" s="262">
        <f>J281*1.16</f>
        <v>779.5895999999999</v>
      </c>
      <c r="L281" s="262">
        <f>K281*(1-L$7)</f>
        <v>584.69219999999996</v>
      </c>
      <c r="M281" s="262">
        <f>L281*(1-M$7)</f>
        <v>555.45758999999998</v>
      </c>
      <c r="N281" s="262">
        <f>M281*(1-N$7)</f>
        <v>527.68471049999994</v>
      </c>
      <c r="O281" s="262">
        <f>I281*$E281</f>
        <v>672.06</v>
      </c>
      <c r="P281" s="262">
        <f>J281*$E281</f>
        <v>672.06</v>
      </c>
      <c r="Q281" s="330" t="str" cm="1">
        <f t="array" ref="Q281">IFERROR(_xlfn.IFS(O281&gt;P281,"CAMBIÓ"),"")</f>
        <v/>
      </c>
    </row>
    <row r="282" spans="1:17" x14ac:dyDescent="0.25">
      <c r="A282" s="330">
        <v>275</v>
      </c>
      <c r="B282" s="81" t="s">
        <v>3506</v>
      </c>
      <c r="C282" s="343"/>
      <c r="D282" s="342"/>
      <c r="E282" s="342"/>
      <c r="F282" s="342"/>
      <c r="G282" s="350"/>
      <c r="H282" s="350"/>
      <c r="I282" s="297"/>
      <c r="J282" s="297"/>
      <c r="K282" s="298"/>
      <c r="L282" s="298"/>
      <c r="M282" s="298"/>
      <c r="N282" s="298"/>
      <c r="O282" s="298"/>
      <c r="P282" s="298"/>
      <c r="Q282" s="330" t="str" cm="1">
        <f t="array" ref="Q282">IFERROR(_xlfn.IFS(O282&gt;P282,"CAMBIÓ"),"")</f>
        <v/>
      </c>
    </row>
    <row r="283" spans="1:17" x14ac:dyDescent="0.25">
      <c r="A283" s="330">
        <v>276</v>
      </c>
      <c r="B283" s="191" t="s">
        <v>3507</v>
      </c>
      <c r="C283" s="341"/>
      <c r="D283" s="340"/>
      <c r="E283" s="340"/>
      <c r="F283" s="340"/>
      <c r="G283" s="84"/>
      <c r="H283" s="84"/>
      <c r="I283" s="283"/>
      <c r="J283" s="283"/>
      <c r="K283" s="284"/>
      <c r="L283" s="284"/>
      <c r="M283" s="284"/>
      <c r="N283" s="284"/>
      <c r="O283" s="284"/>
      <c r="P283" s="284"/>
      <c r="Q283" s="330" t="str" cm="1">
        <f t="array" ref="Q283">IFERROR(_xlfn.IFS(O283&gt;P283,"CAMBIÓ"),"")</f>
        <v/>
      </c>
    </row>
    <row r="284" spans="1:17" x14ac:dyDescent="0.25">
      <c r="A284" s="330">
        <v>277</v>
      </c>
      <c r="B284" s="47" t="s">
        <v>3508</v>
      </c>
      <c r="C284" s="48"/>
      <c r="D284" s="48"/>
      <c r="E284" s="48"/>
      <c r="F284" s="48"/>
      <c r="G284" s="85"/>
      <c r="H284" s="85"/>
      <c r="I284" s="281"/>
      <c r="J284" s="281"/>
      <c r="K284" s="282"/>
      <c r="L284" s="282"/>
      <c r="M284" s="282"/>
      <c r="N284" s="282"/>
      <c r="O284" s="282"/>
      <c r="P284" s="282"/>
      <c r="Q284" s="330" t="str" cm="1">
        <f t="array" ref="Q284">IFERROR(_xlfn.IFS(O284&gt;P284,"CAMBIÓ"),"")</f>
        <v/>
      </c>
    </row>
    <row r="285" spans="1:17" x14ac:dyDescent="0.25">
      <c r="A285" s="330">
        <v>278</v>
      </c>
      <c r="B285" s="71">
        <v>8</v>
      </c>
      <c r="C285" s="72" t="s">
        <v>9</v>
      </c>
      <c r="D285" s="73" t="s">
        <v>3311</v>
      </c>
      <c r="E285" s="73">
        <v>16</v>
      </c>
      <c r="F285" s="73" t="s">
        <v>2630</v>
      </c>
      <c r="G285" s="73">
        <f>IFERROR(VLOOKUP(C285,BASEINV01,3,FALSE),"SIN INFO")</f>
        <v>97</v>
      </c>
      <c r="H285" s="73">
        <f>IFERROR(VLOOKUP(B285,BASEINV01,3,FALSE),"SIN INFO")</f>
        <v>-140</v>
      </c>
      <c r="I285" s="54">
        <v>44.44</v>
      </c>
      <c r="J285" s="54">
        <f>IFERROR(VLOOKUP(C285,BASEDESCT02,4,FALSE),I285)</f>
        <v>44.44</v>
      </c>
      <c r="K285" s="239">
        <f>J285*1.16</f>
        <v>51.550399999999996</v>
      </c>
      <c r="L285" s="239">
        <f t="shared" ref="L285:N288" si="126">K285*(1-L$7)</f>
        <v>38.662799999999997</v>
      </c>
      <c r="M285" s="239">
        <f t="shared" si="126"/>
        <v>36.729659999999996</v>
      </c>
      <c r="N285" s="239">
        <f t="shared" si="126"/>
        <v>34.893176999999994</v>
      </c>
      <c r="O285" s="239">
        <f t="shared" ref="O285:P288" si="127">I285*$E285</f>
        <v>711.04</v>
      </c>
      <c r="P285" s="239">
        <f t="shared" si="127"/>
        <v>711.04</v>
      </c>
      <c r="Q285" s="330" t="str" cm="1">
        <f t="array" ref="Q285">IFERROR(_xlfn.IFS(O285&gt;P285,"CAMBIÓ"),"")</f>
        <v/>
      </c>
    </row>
    <row r="286" spans="1:17" x14ac:dyDescent="0.25">
      <c r="A286" s="330">
        <v>279</v>
      </c>
      <c r="B286" s="49">
        <v>16083</v>
      </c>
      <c r="C286" s="50" t="s">
        <v>1740</v>
      </c>
      <c r="D286" s="51" t="s">
        <v>3509</v>
      </c>
      <c r="E286" s="51">
        <v>4</v>
      </c>
      <c r="F286" s="51" t="s">
        <v>3510</v>
      </c>
      <c r="G286" s="51">
        <f>IFERROR(VLOOKUP(C286,BASEINV01,3,FALSE),"SIN INFO")</f>
        <v>91</v>
      </c>
      <c r="H286" s="51">
        <f>IFERROR(VLOOKUP(B286,BASEINV01,3,FALSE),"SIN INFO")</f>
        <v>-133</v>
      </c>
      <c r="I286" s="54">
        <v>174.2</v>
      </c>
      <c r="J286" s="54">
        <f>IFERROR(VLOOKUP(C286,BASEDESCT02,4,FALSE),I286)</f>
        <v>174.2</v>
      </c>
      <c r="K286" s="239">
        <f>J286*1.16</f>
        <v>202.07199999999997</v>
      </c>
      <c r="L286" s="239">
        <f t="shared" si="126"/>
        <v>151.55399999999997</v>
      </c>
      <c r="M286" s="239">
        <f t="shared" si="126"/>
        <v>143.97629999999998</v>
      </c>
      <c r="N286" s="239">
        <f t="shared" si="126"/>
        <v>136.77748499999998</v>
      </c>
      <c r="O286" s="239">
        <f t="shared" si="127"/>
        <v>696.8</v>
      </c>
      <c r="P286" s="239">
        <f t="shared" si="127"/>
        <v>696.8</v>
      </c>
      <c r="Q286" s="330" t="str" cm="1">
        <f t="array" ref="Q286">IFERROR(_xlfn.IFS(O286&gt;P286,"CAMBIÓ"),"")</f>
        <v/>
      </c>
    </row>
    <row r="287" spans="1:17" x14ac:dyDescent="0.25">
      <c r="A287" s="330">
        <v>280</v>
      </c>
      <c r="B287" s="49">
        <v>674</v>
      </c>
      <c r="C287" s="50" t="s">
        <v>455</v>
      </c>
      <c r="D287" s="51" t="s">
        <v>3314</v>
      </c>
      <c r="E287" s="51">
        <v>1</v>
      </c>
      <c r="F287" s="51" t="s">
        <v>3449</v>
      </c>
      <c r="G287" s="51">
        <f>IFERROR(VLOOKUP(C287,BASEINV01,3,FALSE),"SIN INFO")</f>
        <v>122</v>
      </c>
      <c r="H287" s="51">
        <f>IFERROR(VLOOKUP(B287,BASEINV01,3,FALSE),"SIN INFO")</f>
        <v>-189</v>
      </c>
      <c r="I287" s="54">
        <v>912.64</v>
      </c>
      <c r="J287" s="54">
        <f>IFERROR(VLOOKUP(C287,BASEDESCT02,4,FALSE),I287)</f>
        <v>912.64</v>
      </c>
      <c r="K287" s="239">
        <f>J287*1.16</f>
        <v>1058.6623999999999</v>
      </c>
      <c r="L287" s="239">
        <f t="shared" si="126"/>
        <v>793.99679999999989</v>
      </c>
      <c r="M287" s="239">
        <f t="shared" si="126"/>
        <v>754.2969599999999</v>
      </c>
      <c r="N287" s="239">
        <f t="shared" si="126"/>
        <v>716.58211199999982</v>
      </c>
      <c r="O287" s="239">
        <f t="shared" si="127"/>
        <v>912.64</v>
      </c>
      <c r="P287" s="239">
        <f t="shared" si="127"/>
        <v>912.64</v>
      </c>
      <c r="Q287" s="330" t="str" cm="1">
        <f t="array" ref="Q287">IFERROR(_xlfn.IFS(O287&gt;P287,"CAMBIÓ"),"")</f>
        <v/>
      </c>
    </row>
    <row r="288" spans="1:17" x14ac:dyDescent="0.25">
      <c r="A288" s="330">
        <v>281</v>
      </c>
      <c r="B288" s="49">
        <v>1098</v>
      </c>
      <c r="C288" s="50" t="s">
        <v>569</v>
      </c>
      <c r="D288" s="51" t="s">
        <v>3318</v>
      </c>
      <c r="E288" s="51">
        <v>1</v>
      </c>
      <c r="F288" s="51" t="s">
        <v>3450</v>
      </c>
      <c r="G288" s="51">
        <f>IFERROR(VLOOKUP(C288,BASEINV01,3,FALSE),"SIN INFO")</f>
        <v>6</v>
      </c>
      <c r="H288" s="51">
        <f>IFERROR(VLOOKUP(B288,BASEINV01,3,FALSE),"SIN INFO")</f>
        <v>-7</v>
      </c>
      <c r="I288" s="54">
        <v>9109.77</v>
      </c>
      <c r="J288" s="54">
        <f>IFERROR(VLOOKUP(C288,BASEDESCT02,4,FALSE),I288)</f>
        <v>9109.77</v>
      </c>
      <c r="K288" s="239">
        <f>J288*1.16</f>
        <v>10567.333199999999</v>
      </c>
      <c r="L288" s="239">
        <f t="shared" si="126"/>
        <v>7925.4998999999989</v>
      </c>
      <c r="M288" s="239">
        <f t="shared" si="126"/>
        <v>7529.2249049999982</v>
      </c>
      <c r="N288" s="239">
        <f t="shared" si="126"/>
        <v>7152.7636597499977</v>
      </c>
      <c r="O288" s="239">
        <f t="shared" si="127"/>
        <v>9109.77</v>
      </c>
      <c r="P288" s="239">
        <f t="shared" si="127"/>
        <v>9109.77</v>
      </c>
      <c r="Q288" s="330" t="str" cm="1">
        <f t="array" ref="Q288">IFERROR(_xlfn.IFS(O288&gt;P288,"CAMBIÓ"),"")</f>
        <v/>
      </c>
    </row>
    <row r="289" spans="1:17" x14ac:dyDescent="0.25">
      <c r="A289" s="330">
        <v>282</v>
      </c>
      <c r="B289" s="47" t="s">
        <v>3511</v>
      </c>
      <c r="C289" s="48"/>
      <c r="D289" s="48"/>
      <c r="E289" s="48"/>
      <c r="F289" s="48"/>
      <c r="G289" s="85"/>
      <c r="H289" s="85"/>
      <c r="I289" s="281"/>
      <c r="J289" s="281"/>
      <c r="K289" s="282"/>
      <c r="L289" s="282"/>
      <c r="M289" s="282"/>
      <c r="N289" s="282"/>
      <c r="O289" s="282"/>
      <c r="P289" s="282"/>
      <c r="Q289" s="330" t="str" cm="1">
        <f t="array" ref="Q289">IFERROR(_xlfn.IFS(O289&gt;P289,"CAMBIÓ"),"")</f>
        <v/>
      </c>
    </row>
    <row r="290" spans="1:17" x14ac:dyDescent="0.25">
      <c r="A290" s="330">
        <v>283</v>
      </c>
      <c r="B290" s="49">
        <v>16</v>
      </c>
      <c r="C290" s="72" t="s">
        <v>19</v>
      </c>
      <c r="D290" s="73" t="s">
        <v>3311</v>
      </c>
      <c r="E290" s="73">
        <v>16</v>
      </c>
      <c r="F290" s="51" t="s">
        <v>2630</v>
      </c>
      <c r="G290" s="51">
        <f>IFERROR(VLOOKUP(C290,BASEINV01,3,FALSE),"SIN INFO")</f>
        <v>114</v>
      </c>
      <c r="H290" s="51">
        <f>IFERROR(VLOOKUP(B290,BASEINV01,3,FALSE),"SIN INFO")</f>
        <v>-159</v>
      </c>
      <c r="I290" s="54">
        <v>54.36</v>
      </c>
      <c r="J290" s="54">
        <f>IFERROR(VLOOKUP(C290,BASEDESCT02,4,FALSE),I290)</f>
        <v>54.36</v>
      </c>
      <c r="K290" s="239">
        <f>J290*1.16</f>
        <v>63.057599999999994</v>
      </c>
      <c r="L290" s="239">
        <f t="shared" ref="L290:N294" si="128">K290*(1-L$7)</f>
        <v>47.293199999999999</v>
      </c>
      <c r="M290" s="239">
        <f t="shared" si="128"/>
        <v>44.928539999999998</v>
      </c>
      <c r="N290" s="239">
        <f t="shared" si="128"/>
        <v>42.682112999999994</v>
      </c>
      <c r="O290" s="239">
        <f t="shared" ref="O290:P294" si="129">I290*$E290</f>
        <v>869.76</v>
      </c>
      <c r="P290" s="239">
        <f t="shared" si="129"/>
        <v>869.76</v>
      </c>
      <c r="Q290" s="330" t="str" cm="1">
        <f t="array" ref="Q290">IFERROR(_xlfn.IFS(O290&gt;P290,"CAMBIÓ"),"")</f>
        <v/>
      </c>
    </row>
    <row r="291" spans="1:17" x14ac:dyDescent="0.25">
      <c r="A291" s="330">
        <v>284</v>
      </c>
      <c r="B291" s="49">
        <v>428</v>
      </c>
      <c r="C291" s="72" t="s">
        <v>292</v>
      </c>
      <c r="D291" s="51" t="s">
        <v>3509</v>
      </c>
      <c r="E291" s="51">
        <v>4</v>
      </c>
      <c r="F291" s="51" t="s">
        <v>2646</v>
      </c>
      <c r="G291" s="51" t="str">
        <f>IFERROR(VLOOKUP(C291,BASEINV01,3,FALSE),"SIN INFO")</f>
        <v>SIN INFO</v>
      </c>
      <c r="H291" s="51">
        <f>IFERROR(VLOOKUP(B291,BASEINV01,3,FALSE),"SIN INFO")</f>
        <v>13</v>
      </c>
      <c r="I291" s="54">
        <v>235.8</v>
      </c>
      <c r="J291" s="54">
        <f>IFERROR(VLOOKUP(C291,BASEDESCT02,4,FALSE),I291)</f>
        <v>235.8</v>
      </c>
      <c r="K291" s="239">
        <f>J291*1.16</f>
        <v>273.52800000000002</v>
      </c>
      <c r="L291" s="239">
        <f t="shared" si="128"/>
        <v>205.14600000000002</v>
      </c>
      <c r="M291" s="239">
        <f t="shared" si="128"/>
        <v>194.8887</v>
      </c>
      <c r="N291" s="239">
        <f t="shared" si="128"/>
        <v>185.14426499999999</v>
      </c>
      <c r="O291" s="239">
        <f t="shared" si="129"/>
        <v>943.2</v>
      </c>
      <c r="P291" s="239">
        <f t="shared" si="129"/>
        <v>943.2</v>
      </c>
      <c r="Q291" s="330" t="str" cm="1">
        <f t="array" ref="Q291">IFERROR(_xlfn.IFS(O291&gt;P291,"CAMBIÓ"),"")</f>
        <v/>
      </c>
    </row>
    <row r="292" spans="1:17" x14ac:dyDescent="0.25">
      <c r="A292" s="330">
        <v>285</v>
      </c>
      <c r="B292" s="49">
        <v>16082</v>
      </c>
      <c r="C292" s="50" t="s">
        <v>1738</v>
      </c>
      <c r="D292" s="51" t="s">
        <v>3509</v>
      </c>
      <c r="E292" s="51">
        <v>4</v>
      </c>
      <c r="F292" s="51" t="s">
        <v>3510</v>
      </c>
      <c r="G292" s="51">
        <f>IFERROR(VLOOKUP(C292,BASEINV01,3,FALSE),"SIN INFO")</f>
        <v>109</v>
      </c>
      <c r="H292" s="51">
        <f>IFERROR(VLOOKUP(B292,BASEINV01,3,FALSE),"SIN INFO")</f>
        <v>-127</v>
      </c>
      <c r="I292" s="54">
        <v>215.22</v>
      </c>
      <c r="J292" s="54">
        <f>IFERROR(VLOOKUP(C292,BASEDESCT02,4,FALSE),I292)</f>
        <v>215.22</v>
      </c>
      <c r="K292" s="239">
        <f>J292*1.16</f>
        <v>249.65519999999998</v>
      </c>
      <c r="L292" s="239">
        <f t="shared" si="128"/>
        <v>187.2414</v>
      </c>
      <c r="M292" s="239">
        <f t="shared" si="128"/>
        <v>177.87932999999998</v>
      </c>
      <c r="N292" s="239">
        <f t="shared" si="128"/>
        <v>168.98536349999998</v>
      </c>
      <c r="O292" s="239">
        <f t="shared" si="129"/>
        <v>860.88</v>
      </c>
      <c r="P292" s="239">
        <f t="shared" si="129"/>
        <v>860.88</v>
      </c>
      <c r="Q292" s="330" t="str" cm="1">
        <f t="array" ref="Q292">IFERROR(_xlfn.IFS(O292&gt;P292,"CAMBIÓ"),"")</f>
        <v/>
      </c>
    </row>
    <row r="293" spans="1:17" x14ac:dyDescent="0.25">
      <c r="A293" s="330">
        <v>286</v>
      </c>
      <c r="B293" s="49">
        <v>632</v>
      </c>
      <c r="C293" s="50" t="s">
        <v>416</v>
      </c>
      <c r="D293" s="51" t="s">
        <v>3314</v>
      </c>
      <c r="E293" s="51">
        <v>1</v>
      </c>
      <c r="F293" s="51" t="s">
        <v>3449</v>
      </c>
      <c r="G293" s="51">
        <f>IFERROR(VLOOKUP(C293,BASEINV01,3,FALSE),"SIN INFO")</f>
        <v>102</v>
      </c>
      <c r="H293" s="51">
        <f>IFERROR(VLOOKUP(B293,BASEINV01,3,FALSE),"SIN INFO")</f>
        <v>-127</v>
      </c>
      <c r="I293" s="54">
        <v>1116.44</v>
      </c>
      <c r="J293" s="54">
        <f>IFERROR(VLOOKUP(C293,BASEDESCT02,4,FALSE),I293)</f>
        <v>1116.44</v>
      </c>
      <c r="K293" s="239">
        <f>J293*1.16</f>
        <v>1295.0704000000001</v>
      </c>
      <c r="L293" s="239">
        <f t="shared" si="128"/>
        <v>971.30280000000005</v>
      </c>
      <c r="M293" s="239">
        <f t="shared" si="128"/>
        <v>922.73766000000001</v>
      </c>
      <c r="N293" s="239">
        <f t="shared" si="128"/>
        <v>876.60077699999999</v>
      </c>
      <c r="O293" s="239">
        <f t="shared" si="129"/>
        <v>1116.44</v>
      </c>
      <c r="P293" s="239">
        <f t="shared" si="129"/>
        <v>1116.44</v>
      </c>
      <c r="Q293" s="330" t="str" cm="1">
        <f t="array" ref="Q293">IFERROR(_xlfn.IFS(O293&gt;P293,"CAMBIÓ"),"")</f>
        <v/>
      </c>
    </row>
    <row r="294" spans="1:17" x14ac:dyDescent="0.25">
      <c r="A294" s="330">
        <v>287</v>
      </c>
      <c r="B294" s="49">
        <v>639</v>
      </c>
      <c r="C294" s="50" t="s">
        <v>430</v>
      </c>
      <c r="D294" s="51" t="s">
        <v>3318</v>
      </c>
      <c r="E294" s="51">
        <v>1</v>
      </c>
      <c r="F294" s="51" t="s">
        <v>3450</v>
      </c>
      <c r="G294" s="51">
        <f>IFERROR(VLOOKUP(C294,BASEINV01,3,FALSE),"SIN INFO")</f>
        <v>5</v>
      </c>
      <c r="H294" s="51">
        <f>IFERROR(VLOOKUP(B294,BASEINV01,3,FALSE),"SIN INFO")</f>
        <v>-6</v>
      </c>
      <c r="I294" s="54">
        <v>11251.27</v>
      </c>
      <c r="J294" s="54">
        <f>IFERROR(VLOOKUP(C294,BASEDESCT02,4,FALSE),I294)</f>
        <v>11251.27</v>
      </c>
      <c r="K294" s="239">
        <f>J294*1.16</f>
        <v>13051.4732</v>
      </c>
      <c r="L294" s="239">
        <f t="shared" si="128"/>
        <v>9788.6049000000003</v>
      </c>
      <c r="M294" s="239">
        <f t="shared" si="128"/>
        <v>9299.1746550000007</v>
      </c>
      <c r="N294" s="239">
        <f t="shared" si="128"/>
        <v>8834.2159222499995</v>
      </c>
      <c r="O294" s="239">
        <f t="shared" si="129"/>
        <v>11251.27</v>
      </c>
      <c r="P294" s="239">
        <f t="shared" si="129"/>
        <v>11251.27</v>
      </c>
      <c r="Q294" s="330" t="str" cm="1">
        <f t="array" ref="Q294">IFERROR(_xlfn.IFS(O294&gt;P294,"CAMBIÓ"),"")</f>
        <v/>
      </c>
    </row>
    <row r="295" spans="1:17" x14ac:dyDescent="0.25">
      <c r="A295" s="330">
        <v>288</v>
      </c>
      <c r="B295" s="47" t="s">
        <v>3512</v>
      </c>
      <c r="C295" s="48"/>
      <c r="D295" s="48"/>
      <c r="E295" s="48"/>
      <c r="F295" s="48"/>
      <c r="G295" s="85"/>
      <c r="H295" s="85"/>
      <c r="I295" s="281"/>
      <c r="J295" s="281"/>
      <c r="K295" s="282"/>
      <c r="L295" s="282"/>
      <c r="M295" s="282"/>
      <c r="N295" s="282"/>
      <c r="O295" s="282"/>
      <c r="P295" s="282"/>
      <c r="Q295" s="330" t="str" cm="1">
        <f t="array" ref="Q295">IFERROR(_xlfn.IFS(O295&gt;P295,"CAMBIÓ"),"")</f>
        <v/>
      </c>
    </row>
    <row r="296" spans="1:17" x14ac:dyDescent="0.25">
      <c r="A296" s="330">
        <v>289</v>
      </c>
      <c r="B296" s="49">
        <v>16031</v>
      </c>
      <c r="C296" s="50" t="s">
        <v>1671</v>
      </c>
      <c r="D296" s="51" t="s">
        <v>3312</v>
      </c>
      <c r="E296" s="51">
        <v>15</v>
      </c>
      <c r="F296" s="51" t="s">
        <v>2630</v>
      </c>
      <c r="G296" s="51">
        <f>IFERROR(VLOOKUP(C296,BASEINV01,3,FALSE),"SIN INFO")</f>
        <v>88</v>
      </c>
      <c r="H296" s="51">
        <f>IFERROR(VLOOKUP(B296,BASEINV01,3,FALSE),"SIN INFO")</f>
        <v>-134</v>
      </c>
      <c r="I296" s="54">
        <v>66.459999999999994</v>
      </c>
      <c r="J296" s="54">
        <f>IFERROR(VLOOKUP(C296,BASEDESCT02,4,FALSE),I296)</f>
        <v>66.459999999999994</v>
      </c>
      <c r="K296" s="239">
        <f>J296*1.16</f>
        <v>77.093599999999981</v>
      </c>
      <c r="L296" s="239">
        <f t="shared" ref="L296:N299" si="130">K296*(1-L$7)</f>
        <v>57.820199999999986</v>
      </c>
      <c r="M296" s="239">
        <f t="shared" si="130"/>
        <v>54.929189999999984</v>
      </c>
      <c r="N296" s="239">
        <f t="shared" si="130"/>
        <v>52.182730499999984</v>
      </c>
      <c r="O296" s="239">
        <f t="shared" ref="O296:P299" si="131">I296*$E296</f>
        <v>996.89999999999986</v>
      </c>
      <c r="P296" s="239">
        <f t="shared" si="131"/>
        <v>996.89999999999986</v>
      </c>
      <c r="Q296" s="330" t="str" cm="1">
        <f t="array" ref="Q296">IFERROR(_xlfn.IFS(O296&gt;P296,"CAMBIÓ"),"")</f>
        <v/>
      </c>
    </row>
    <row r="297" spans="1:17" x14ac:dyDescent="0.25">
      <c r="A297" s="330">
        <v>290</v>
      </c>
      <c r="B297" s="49">
        <v>16081</v>
      </c>
      <c r="C297" s="50" t="s">
        <v>1736</v>
      </c>
      <c r="D297" s="51" t="s">
        <v>3509</v>
      </c>
      <c r="E297" s="51">
        <v>4</v>
      </c>
      <c r="F297" s="51" t="s">
        <v>3510</v>
      </c>
      <c r="G297" s="51">
        <f>IFERROR(VLOOKUP(C297,BASEINV01,3,FALSE),"SIN INFO")</f>
        <v>110</v>
      </c>
      <c r="H297" s="51">
        <f>IFERROR(VLOOKUP(B297,BASEINV01,3,FALSE),"SIN INFO")</f>
        <v>-152</v>
      </c>
      <c r="I297" s="54">
        <v>263.70999999999998</v>
      </c>
      <c r="J297" s="54">
        <f>IFERROR(VLOOKUP(C297,BASEDESCT02,4,FALSE),I297)</f>
        <v>263.70999999999998</v>
      </c>
      <c r="K297" s="239">
        <f>J297*1.16</f>
        <v>305.90359999999998</v>
      </c>
      <c r="L297" s="239">
        <f t="shared" si="130"/>
        <v>229.42769999999999</v>
      </c>
      <c r="M297" s="239">
        <f t="shared" si="130"/>
        <v>217.95631499999999</v>
      </c>
      <c r="N297" s="239">
        <f t="shared" si="130"/>
        <v>207.05849924999998</v>
      </c>
      <c r="O297" s="239">
        <f t="shared" si="131"/>
        <v>1054.8399999999999</v>
      </c>
      <c r="P297" s="239">
        <f t="shared" si="131"/>
        <v>1054.8399999999999</v>
      </c>
      <c r="Q297" s="330" t="str" cm="1">
        <f t="array" ref="Q297">IFERROR(_xlfn.IFS(O297&gt;P297,"CAMBIÓ"),"")</f>
        <v/>
      </c>
    </row>
    <row r="298" spans="1:17" x14ac:dyDescent="0.25">
      <c r="A298" s="330">
        <v>291</v>
      </c>
      <c r="B298" s="49">
        <v>16033</v>
      </c>
      <c r="C298" s="50" t="s">
        <v>1675</v>
      </c>
      <c r="D298" s="51" t="s">
        <v>3314</v>
      </c>
      <c r="E298" s="51">
        <v>1</v>
      </c>
      <c r="F298" s="51" t="s">
        <v>3449</v>
      </c>
      <c r="G298" s="51">
        <f>IFERROR(VLOOKUP(C298,BASEINV01,3,FALSE),"SIN INFO")</f>
        <v>145</v>
      </c>
      <c r="H298" s="51">
        <f>IFERROR(VLOOKUP(B298,BASEINV01,3,FALSE),"SIN INFO")</f>
        <v>-185</v>
      </c>
      <c r="I298" s="54">
        <v>1361.22</v>
      </c>
      <c r="J298" s="54">
        <f>IFERROR(VLOOKUP(C298,BASEDESCT02,4,FALSE),I298)</f>
        <v>1361.22</v>
      </c>
      <c r="K298" s="239">
        <f>J298*1.16</f>
        <v>1579.0151999999998</v>
      </c>
      <c r="L298" s="239">
        <f t="shared" si="130"/>
        <v>1184.2613999999999</v>
      </c>
      <c r="M298" s="239">
        <f t="shared" si="130"/>
        <v>1125.0483299999999</v>
      </c>
      <c r="N298" s="239">
        <f t="shared" si="130"/>
        <v>1068.7959134999999</v>
      </c>
      <c r="O298" s="239">
        <f t="shared" si="131"/>
        <v>1361.22</v>
      </c>
      <c r="P298" s="239">
        <f t="shared" si="131"/>
        <v>1361.22</v>
      </c>
      <c r="Q298" s="330" t="str" cm="1">
        <f t="array" ref="Q298">IFERROR(_xlfn.IFS(O298&gt;P298,"CAMBIÓ"),"")</f>
        <v/>
      </c>
    </row>
    <row r="299" spans="1:17" x14ac:dyDescent="0.25">
      <c r="A299" s="330">
        <v>292</v>
      </c>
      <c r="B299" s="49">
        <v>16034</v>
      </c>
      <c r="C299" s="50" t="s">
        <v>1677</v>
      </c>
      <c r="D299" s="51" t="s">
        <v>3318</v>
      </c>
      <c r="E299" s="51">
        <v>1</v>
      </c>
      <c r="F299" s="51" t="s">
        <v>3450</v>
      </c>
      <c r="G299" s="51">
        <f>IFERROR(VLOOKUP(C299,BASEINV01,3,FALSE),"SIN INFO")</f>
        <v>3</v>
      </c>
      <c r="H299" s="51">
        <f>IFERROR(VLOOKUP(B299,BASEINV01,3,FALSE),"SIN INFO")</f>
        <v>-4</v>
      </c>
      <c r="I299" s="54">
        <v>13801.68</v>
      </c>
      <c r="J299" s="54">
        <f>IFERROR(VLOOKUP(C299,BASEDESCT02,4,FALSE),I299)</f>
        <v>13801.68</v>
      </c>
      <c r="K299" s="239">
        <f>J299*1.16</f>
        <v>16009.9488</v>
      </c>
      <c r="L299" s="239">
        <f t="shared" si="130"/>
        <v>12007.461600000001</v>
      </c>
      <c r="M299" s="239">
        <f t="shared" si="130"/>
        <v>11407.088519999999</v>
      </c>
      <c r="N299" s="239">
        <f t="shared" si="130"/>
        <v>10836.734093999999</v>
      </c>
      <c r="O299" s="239">
        <f t="shared" si="131"/>
        <v>13801.68</v>
      </c>
      <c r="P299" s="239">
        <f t="shared" si="131"/>
        <v>13801.68</v>
      </c>
      <c r="Q299" s="330" t="str" cm="1">
        <f t="array" ref="Q299">IFERROR(_xlfn.IFS(O299&gt;P299,"CAMBIÓ"),"")</f>
        <v/>
      </c>
    </row>
    <row r="300" spans="1:17" x14ac:dyDescent="0.25">
      <c r="A300" s="330">
        <v>293</v>
      </c>
      <c r="B300" s="47" t="s">
        <v>3513</v>
      </c>
      <c r="C300" s="48"/>
      <c r="D300" s="48"/>
      <c r="E300" s="48"/>
      <c r="F300" s="48"/>
      <c r="G300" s="85"/>
      <c r="H300" s="85"/>
      <c r="I300" s="281"/>
      <c r="J300" s="281"/>
      <c r="K300" s="282"/>
      <c r="L300" s="282"/>
      <c r="M300" s="282"/>
      <c r="N300" s="282"/>
      <c r="O300" s="282"/>
      <c r="P300" s="282"/>
      <c r="Q300" s="330" t="str" cm="1">
        <f t="array" ref="Q300">IFERROR(_xlfn.IFS(O300&gt;P300,"CAMBIÓ"),"")</f>
        <v/>
      </c>
    </row>
    <row r="301" spans="1:17" x14ac:dyDescent="0.25">
      <c r="A301" s="330">
        <v>294</v>
      </c>
      <c r="B301" s="179">
        <v>16029</v>
      </c>
      <c r="C301" s="188" t="s">
        <v>1667</v>
      </c>
      <c r="D301" s="189" t="s">
        <v>3318</v>
      </c>
      <c r="E301" s="189">
        <v>1</v>
      </c>
      <c r="F301" s="189" t="s">
        <v>3450</v>
      </c>
      <c r="G301" s="189" t="str">
        <f>IFERROR(VLOOKUP(C301,BASEINV01,3,FALSE),"SIN INFO")</f>
        <v>SIN INFO</v>
      </c>
      <c r="H301" s="189" t="str">
        <f>IFERROR(VLOOKUP(B301,BASEINV01,3,FALSE),"SIN INFO")</f>
        <v>SIN INFO</v>
      </c>
      <c r="I301" s="190">
        <v>17765.03</v>
      </c>
      <c r="J301" s="190">
        <f>IFERROR(VLOOKUP(C301,BASEDESCT02,4,FALSE),I301)</f>
        <v>17765.03</v>
      </c>
      <c r="K301" s="262">
        <f>J301*1.16</f>
        <v>20607.434799999995</v>
      </c>
      <c r="L301" s="262">
        <f>K301*(1-L$7)</f>
        <v>15455.576099999997</v>
      </c>
      <c r="M301" s="262">
        <f>L301*(1-M$7)</f>
        <v>14682.797294999997</v>
      </c>
      <c r="N301" s="262">
        <f>M301*(1-N$7)</f>
        <v>13948.657430249996</v>
      </c>
      <c r="O301" s="262">
        <f>I301*$E301</f>
        <v>17765.03</v>
      </c>
      <c r="P301" s="262">
        <f>J301*$E301</f>
        <v>17765.03</v>
      </c>
      <c r="Q301" s="330" t="str" cm="1">
        <f t="array" ref="Q301">IFERROR(_xlfn.IFS(O301&gt;P301,"CAMBIÓ"),"")</f>
        <v/>
      </c>
    </row>
    <row r="302" spans="1:17" x14ac:dyDescent="0.25">
      <c r="A302" s="330">
        <v>295</v>
      </c>
      <c r="B302" s="78" t="s">
        <v>3514</v>
      </c>
      <c r="C302" s="341"/>
      <c r="D302" s="340"/>
      <c r="E302" s="340"/>
      <c r="F302" s="340"/>
      <c r="G302" s="84"/>
      <c r="H302" s="84"/>
      <c r="I302" s="283"/>
      <c r="J302" s="283"/>
      <c r="K302" s="284"/>
      <c r="L302" s="284"/>
      <c r="M302" s="284"/>
      <c r="N302" s="284"/>
      <c r="O302" s="284"/>
      <c r="P302" s="284"/>
      <c r="Q302" s="330" t="str" cm="1">
        <f t="array" ref="Q302">IFERROR(_xlfn.IFS(O302&gt;P302,"CAMBIÓ"),"")</f>
        <v/>
      </c>
    </row>
    <row r="303" spans="1:17" x14ac:dyDescent="0.25">
      <c r="A303" s="330">
        <v>296</v>
      </c>
      <c r="B303" s="47" t="s">
        <v>3515</v>
      </c>
      <c r="C303" s="48"/>
      <c r="D303" s="48"/>
      <c r="E303" s="48"/>
      <c r="F303" s="48"/>
      <c r="G303" s="85"/>
      <c r="H303" s="85"/>
      <c r="I303" s="281"/>
      <c r="J303" s="281"/>
      <c r="K303" s="282"/>
      <c r="L303" s="282"/>
      <c r="M303" s="282"/>
      <c r="N303" s="282"/>
      <c r="O303" s="282"/>
      <c r="P303" s="282"/>
      <c r="Q303" s="330" t="str" cm="1">
        <f t="array" ref="Q303">IFERROR(_xlfn.IFS(O303&gt;P303,"CAMBIÓ"),"")</f>
        <v/>
      </c>
    </row>
    <row r="304" spans="1:17" x14ac:dyDescent="0.25">
      <c r="A304" s="330">
        <v>297</v>
      </c>
      <c r="B304" s="49">
        <v>16303</v>
      </c>
      <c r="C304" s="192" t="s">
        <v>1824</v>
      </c>
      <c r="D304" s="51" t="s">
        <v>3509</v>
      </c>
      <c r="E304" s="51">
        <v>4</v>
      </c>
      <c r="F304" s="51" t="s">
        <v>2646</v>
      </c>
      <c r="G304" s="51" t="str">
        <f>IFERROR(VLOOKUP(C304,BASEINV01,3,FALSE),"SIN INFO")</f>
        <v>SIN INFO</v>
      </c>
      <c r="H304" s="51" t="str">
        <f>IFERROR(VLOOKUP(B304,BASEINV01,3,FALSE),"SIN INFO")</f>
        <v>SIN INFO</v>
      </c>
      <c r="I304" s="54">
        <v>353.79</v>
      </c>
      <c r="J304" s="54">
        <f>IFERROR(VLOOKUP(C304,BASEDESCT02,4,FALSE),I304)</f>
        <v>353.79</v>
      </c>
      <c r="K304" s="239">
        <f>J304*1.16</f>
        <v>410.39639999999997</v>
      </c>
      <c r="L304" s="239">
        <f t="shared" ref="L304:N306" si="132">K304*(1-L$7)</f>
        <v>307.79729999999995</v>
      </c>
      <c r="M304" s="239">
        <f t="shared" si="132"/>
        <v>292.40743499999996</v>
      </c>
      <c r="N304" s="239">
        <f t="shared" si="132"/>
        <v>277.78706324999996</v>
      </c>
      <c r="O304" s="239">
        <f t="shared" ref="O304:P306" si="133">I304*$E304</f>
        <v>1415.16</v>
      </c>
      <c r="P304" s="239">
        <f t="shared" si="133"/>
        <v>1415.16</v>
      </c>
      <c r="Q304" s="330" t="str" cm="1">
        <f t="array" ref="Q304">IFERROR(_xlfn.IFS(O304&gt;P304,"CAMBIÓ"),"")</f>
        <v/>
      </c>
    </row>
    <row r="305" spans="1:17" x14ac:dyDescent="0.25">
      <c r="A305" s="330">
        <v>298</v>
      </c>
      <c r="B305" s="49">
        <v>16604</v>
      </c>
      <c r="C305" s="173" t="s">
        <v>1915</v>
      </c>
      <c r="D305" s="51" t="s">
        <v>3314</v>
      </c>
      <c r="E305" s="51">
        <v>1</v>
      </c>
      <c r="F305" s="51" t="s">
        <v>3449</v>
      </c>
      <c r="G305" s="51">
        <f>IFERROR(VLOOKUP(C305,BASEINV01,3,FALSE),"SIN INFO")</f>
        <v>5</v>
      </c>
      <c r="H305" s="51" t="str">
        <f>IFERROR(VLOOKUP(B305,BASEINV01,3,FALSE),"SIN INFO")</f>
        <v>SIN INFO</v>
      </c>
      <c r="I305" s="54">
        <v>1732.13</v>
      </c>
      <c r="J305" s="54">
        <f>IFERROR(VLOOKUP(C305,BASEDESCT02,4,FALSE),I305)</f>
        <v>1732.13</v>
      </c>
      <c r="K305" s="239">
        <f>J305*1.16</f>
        <v>2009.2708</v>
      </c>
      <c r="L305" s="239">
        <f t="shared" si="132"/>
        <v>1506.9530999999999</v>
      </c>
      <c r="M305" s="239">
        <f t="shared" si="132"/>
        <v>1431.6054449999999</v>
      </c>
      <c r="N305" s="239">
        <f t="shared" si="132"/>
        <v>1360.0251727499999</v>
      </c>
      <c r="O305" s="239">
        <f t="shared" si="133"/>
        <v>1732.13</v>
      </c>
      <c r="P305" s="239">
        <f t="shared" si="133"/>
        <v>1732.13</v>
      </c>
      <c r="Q305" s="330" t="str" cm="1">
        <f t="array" ref="Q305">IFERROR(_xlfn.IFS(O305&gt;P305,"CAMBIÓ"),"")</f>
        <v/>
      </c>
    </row>
    <row r="306" spans="1:17" x14ac:dyDescent="0.25">
      <c r="A306" s="330">
        <v>299</v>
      </c>
      <c r="B306" s="49">
        <v>16705</v>
      </c>
      <c r="C306" s="313" t="s">
        <v>1953</v>
      </c>
      <c r="D306" s="51" t="s">
        <v>3318</v>
      </c>
      <c r="E306" s="51">
        <v>1</v>
      </c>
      <c r="F306" s="51" t="s">
        <v>3450</v>
      </c>
      <c r="G306" s="51" t="str">
        <f>IFERROR(VLOOKUP(C306,BASEINV01,3,FALSE),"SIN INFO")</f>
        <v>SIN INFO</v>
      </c>
      <c r="H306" s="51" t="str">
        <f>IFERROR(VLOOKUP(B306,BASEINV01,3,FALSE),"SIN INFO")</f>
        <v>SIN INFO</v>
      </c>
      <c r="I306" s="54">
        <v>18032.54</v>
      </c>
      <c r="J306" s="54">
        <f>IFERROR(VLOOKUP(C306,BASEDESCT02,4,FALSE),I306)</f>
        <v>18032.54</v>
      </c>
      <c r="K306" s="239">
        <f>J306*1.16</f>
        <v>20917.7464</v>
      </c>
      <c r="L306" s="239">
        <f t="shared" si="132"/>
        <v>15688.309799999999</v>
      </c>
      <c r="M306" s="239">
        <f t="shared" si="132"/>
        <v>14903.894309999998</v>
      </c>
      <c r="N306" s="239">
        <f t="shared" si="132"/>
        <v>14158.699594499998</v>
      </c>
      <c r="O306" s="239">
        <f t="shared" si="133"/>
        <v>18032.54</v>
      </c>
      <c r="P306" s="239">
        <f t="shared" si="133"/>
        <v>18032.54</v>
      </c>
      <c r="Q306" s="330" t="str" cm="1">
        <f t="array" ref="Q306">IFERROR(_xlfn.IFS(O306&gt;P306,"CAMBIÓ"),"")</f>
        <v/>
      </c>
    </row>
    <row r="307" spans="1:17" x14ac:dyDescent="0.25">
      <c r="A307" s="330">
        <v>300</v>
      </c>
      <c r="B307" s="147" t="s">
        <v>3516</v>
      </c>
      <c r="C307" s="193"/>
      <c r="D307" s="194"/>
      <c r="E307" s="194"/>
      <c r="F307" s="194"/>
      <c r="G307" s="229"/>
      <c r="H307" s="229"/>
      <c r="I307" s="314"/>
      <c r="J307" s="314"/>
      <c r="K307" s="315"/>
      <c r="L307" s="315"/>
      <c r="M307" s="315"/>
      <c r="N307" s="315"/>
      <c r="O307" s="315"/>
      <c r="P307" s="315"/>
      <c r="Q307" s="330" t="str" cm="1">
        <f t="array" ref="Q307">IFERROR(_xlfn.IFS(O307&gt;P307,"CAMBIÓ"),"")</f>
        <v/>
      </c>
    </row>
    <row r="308" spans="1:17" x14ac:dyDescent="0.25">
      <c r="A308" s="330">
        <v>301</v>
      </c>
      <c r="B308" s="170">
        <v>421</v>
      </c>
      <c r="C308" s="195" t="s">
        <v>284</v>
      </c>
      <c r="D308" s="51" t="s">
        <v>3509</v>
      </c>
      <c r="E308" s="51">
        <v>4</v>
      </c>
      <c r="F308" s="51" t="s">
        <v>2646</v>
      </c>
      <c r="G308" s="51" t="str">
        <f>IFERROR(VLOOKUP(C308,BASEINV01,3,FALSE),"SIN INFO")</f>
        <v>SIN INFO</v>
      </c>
      <c r="H308" s="51" t="str">
        <f>IFERROR(VLOOKUP(B308,BASEINV01,3,FALSE),"SIN INFO")</f>
        <v>SIN INFO</v>
      </c>
      <c r="I308" s="309">
        <v>241.4</v>
      </c>
      <c r="J308" s="309">
        <f>IFERROR(VLOOKUP(C308,BASEDESCT02,4,FALSE),I308)</f>
        <v>241.4</v>
      </c>
      <c r="K308" s="310">
        <f>J308*1.16</f>
        <v>280.024</v>
      </c>
      <c r="L308" s="310">
        <f t="shared" ref="L308:N310" si="134">K308*(1-L$7)</f>
        <v>210.018</v>
      </c>
      <c r="M308" s="310">
        <f t="shared" si="134"/>
        <v>199.5171</v>
      </c>
      <c r="N308" s="310">
        <f t="shared" si="134"/>
        <v>189.541245</v>
      </c>
      <c r="O308" s="310">
        <f t="shared" ref="O308:P310" si="135">I308*$E308</f>
        <v>965.6</v>
      </c>
      <c r="P308" s="310">
        <f t="shared" si="135"/>
        <v>965.6</v>
      </c>
      <c r="Q308" s="330" t="str" cm="1">
        <f t="array" ref="Q308">IFERROR(_xlfn.IFS(O308&gt;P308,"CAMBIÓ"),"")</f>
        <v/>
      </c>
    </row>
    <row r="309" spans="1:17" x14ac:dyDescent="0.25">
      <c r="A309" s="330">
        <v>302</v>
      </c>
      <c r="B309" s="71">
        <v>419</v>
      </c>
      <c r="C309" s="72" t="s">
        <v>282</v>
      </c>
      <c r="D309" s="73" t="s">
        <v>3314</v>
      </c>
      <c r="E309" s="73">
        <v>1</v>
      </c>
      <c r="F309" s="73" t="s">
        <v>3449</v>
      </c>
      <c r="G309" s="73">
        <f>IFERROR(VLOOKUP(C309,BASEINV01,3,FALSE),"SIN INFO")</f>
        <v>111</v>
      </c>
      <c r="H309" s="73">
        <f>IFERROR(VLOOKUP(B309,BASEINV01,3,FALSE),"SIN INFO")</f>
        <v>-8</v>
      </c>
      <c r="I309" s="58">
        <v>1123.6400000000001</v>
      </c>
      <c r="J309" s="58">
        <f>IFERROR(VLOOKUP(C309,BASEDESCT02,4,FALSE),I309)</f>
        <v>1123.6400000000001</v>
      </c>
      <c r="K309" s="242">
        <f>J309*1.16</f>
        <v>1303.4223999999999</v>
      </c>
      <c r="L309" s="242">
        <f t="shared" si="134"/>
        <v>977.56679999999994</v>
      </c>
      <c r="M309" s="242">
        <f t="shared" si="134"/>
        <v>928.68845999999985</v>
      </c>
      <c r="N309" s="242">
        <f t="shared" si="134"/>
        <v>882.25403699999981</v>
      </c>
      <c r="O309" s="242">
        <f t="shared" si="135"/>
        <v>1123.6400000000001</v>
      </c>
      <c r="P309" s="242">
        <f t="shared" si="135"/>
        <v>1123.6400000000001</v>
      </c>
      <c r="Q309" s="330" t="str" cm="1">
        <f t="array" ref="Q309">IFERROR(_xlfn.IFS(O309&gt;P309,"CAMBIÓ"),"")</f>
        <v/>
      </c>
    </row>
    <row r="310" spans="1:17" x14ac:dyDescent="0.25">
      <c r="A310" s="330">
        <v>303</v>
      </c>
      <c r="B310" s="179">
        <v>417</v>
      </c>
      <c r="C310" s="188" t="s">
        <v>280</v>
      </c>
      <c r="D310" s="189" t="s">
        <v>3318</v>
      </c>
      <c r="E310" s="189">
        <v>1</v>
      </c>
      <c r="F310" s="189" t="s">
        <v>3517</v>
      </c>
      <c r="G310" s="189">
        <f>IFERROR(VLOOKUP(C310,BASEINV01,3,FALSE),"SIN INFO")</f>
        <v>2</v>
      </c>
      <c r="H310" s="189" t="str">
        <f>IFERROR(VLOOKUP(B310,BASEINV01,3,FALSE),"SIN INFO")</f>
        <v>SIN INFO</v>
      </c>
      <c r="I310" s="190">
        <v>11259.49</v>
      </c>
      <c r="J310" s="190">
        <f>IFERROR(VLOOKUP(C310,BASEDESCT02,4,FALSE),I310)</f>
        <v>11259.49</v>
      </c>
      <c r="K310" s="262">
        <f>J310*1.16</f>
        <v>13061.008399999999</v>
      </c>
      <c r="L310" s="262">
        <f t="shared" si="134"/>
        <v>9795.7562999999991</v>
      </c>
      <c r="M310" s="262">
        <f t="shared" si="134"/>
        <v>9305.9684849999994</v>
      </c>
      <c r="N310" s="262">
        <f t="shared" si="134"/>
        <v>8840.6700607499988</v>
      </c>
      <c r="O310" s="262">
        <f t="shared" si="135"/>
        <v>11259.49</v>
      </c>
      <c r="P310" s="262">
        <f t="shared" si="135"/>
        <v>11259.49</v>
      </c>
      <c r="Q310" s="330" t="str" cm="1">
        <f t="array" ref="Q310">IFERROR(_xlfn.IFS(O310&gt;P310,"CAMBIÓ"),"")</f>
        <v/>
      </c>
    </row>
    <row r="311" spans="1:17" x14ac:dyDescent="0.25">
      <c r="A311" s="330">
        <v>304</v>
      </c>
      <c r="B311" s="196" t="s">
        <v>3518</v>
      </c>
      <c r="C311" s="197"/>
      <c r="D311" s="160"/>
      <c r="E311" s="160"/>
      <c r="F311" s="160"/>
      <c r="G311" s="160"/>
      <c r="H311" s="160"/>
      <c r="I311" s="161"/>
      <c r="J311" s="161"/>
      <c r="K311" s="258"/>
      <c r="L311" s="258"/>
      <c r="M311" s="258"/>
      <c r="N311" s="258"/>
      <c r="O311" s="258"/>
      <c r="P311" s="258"/>
      <c r="Q311" s="330" t="str" cm="1">
        <f t="array" ref="Q311">IFERROR(_xlfn.IFS(O311&gt;P311,"CAMBIÓ"),"")</f>
        <v/>
      </c>
    </row>
    <row r="312" spans="1:17" x14ac:dyDescent="0.25">
      <c r="A312" s="330">
        <v>305</v>
      </c>
      <c r="B312" s="153">
        <v>640</v>
      </c>
      <c r="C312" s="169" t="s">
        <v>432</v>
      </c>
      <c r="D312" s="198" t="s">
        <v>3318</v>
      </c>
      <c r="E312" s="198">
        <v>1</v>
      </c>
      <c r="F312" s="198" t="s">
        <v>3517</v>
      </c>
      <c r="G312" s="198">
        <f>IFERROR(VLOOKUP(C312,BASEINV01,3,FALSE),"SIN INFO")</f>
        <v>1</v>
      </c>
      <c r="H312" s="198" t="str">
        <f>IFERROR(VLOOKUP(B312,BASEINV01,3,FALSE),"SIN INFO")</f>
        <v>SIN INFO</v>
      </c>
      <c r="I312" s="199">
        <v>10551.6</v>
      </c>
      <c r="J312" s="199">
        <f>IFERROR(VLOOKUP(C312,BASEDESCT02,4,FALSE),I312)</f>
        <v>10551.6</v>
      </c>
      <c r="K312" s="263">
        <f>J312*1.16</f>
        <v>12239.856</v>
      </c>
      <c r="L312" s="263">
        <f t="shared" ref="L312:N313" si="136">K312*(1-L$7)</f>
        <v>9179.8919999999998</v>
      </c>
      <c r="M312" s="263">
        <f t="shared" si="136"/>
        <v>8720.8973999999998</v>
      </c>
      <c r="N312" s="263">
        <f t="shared" si="136"/>
        <v>8284.8525300000001</v>
      </c>
      <c r="O312" s="263">
        <f>I312*$E312</f>
        <v>10551.6</v>
      </c>
      <c r="P312" s="263">
        <f>J312*$E312</f>
        <v>10551.6</v>
      </c>
      <c r="Q312" s="330" t="str" cm="1">
        <f t="array" ref="Q312">IFERROR(_xlfn.IFS(O312&gt;P312,"CAMBIÓ"),"")</f>
        <v/>
      </c>
    </row>
    <row r="313" spans="1:17" x14ac:dyDescent="0.25">
      <c r="A313" s="330">
        <v>306</v>
      </c>
      <c r="B313" s="200">
        <v>641</v>
      </c>
      <c r="C313" s="201" t="s">
        <v>435</v>
      </c>
      <c r="D313" s="198" t="s">
        <v>3519</v>
      </c>
      <c r="E313" s="198">
        <v>1000</v>
      </c>
      <c r="F313" s="198" t="s">
        <v>3520</v>
      </c>
      <c r="G313" s="198">
        <f>IFERROR(VLOOKUP(C313,BASEINV01,3,FALSE),"SIN INFO")</f>
        <v>0</v>
      </c>
      <c r="H313" s="198" t="str">
        <f>IFERROR(VLOOKUP(B313,BASEINV01,3,FALSE),"SIN INFO")</f>
        <v>SIN INFO</v>
      </c>
      <c r="I313" s="199">
        <v>47.41</v>
      </c>
      <c r="J313" s="199">
        <f>IFERROR(VLOOKUP(C313,BASEDESCT02,4,FALSE),I313)</f>
        <v>47.41</v>
      </c>
      <c r="K313" s="263">
        <f>J313*1.16</f>
        <v>54.995599999999989</v>
      </c>
      <c r="L313" s="263">
        <f t="shared" si="136"/>
        <v>41.24669999999999</v>
      </c>
      <c r="M313" s="263">
        <f t="shared" si="136"/>
        <v>39.184364999999985</v>
      </c>
      <c r="N313" s="263">
        <f t="shared" si="136"/>
        <v>37.225146749999986</v>
      </c>
      <c r="O313" s="263">
        <f>I313*$E313</f>
        <v>47410</v>
      </c>
      <c r="P313" s="263">
        <f>J313*$E313</f>
        <v>47410</v>
      </c>
      <c r="Q313" s="330" t="str" cm="1">
        <f t="array" ref="Q313">IFERROR(_xlfn.IFS(O313&gt;P313,"CAMBIÓ"),"")</f>
        <v/>
      </c>
    </row>
    <row r="314" spans="1:17" x14ac:dyDescent="0.25">
      <c r="A314" s="330">
        <v>307</v>
      </c>
      <c r="B314" s="202" t="s">
        <v>3521</v>
      </c>
      <c r="C314" s="167"/>
      <c r="D314" s="167"/>
      <c r="E314" s="167"/>
      <c r="F314" s="167"/>
      <c r="G314" s="227"/>
      <c r="H314" s="227"/>
      <c r="I314" s="297"/>
      <c r="J314" s="297"/>
      <c r="K314" s="298"/>
      <c r="L314" s="298"/>
      <c r="M314" s="298"/>
      <c r="N314" s="298"/>
      <c r="O314" s="298"/>
      <c r="P314" s="298"/>
      <c r="Q314" s="330" t="str" cm="1">
        <f t="array" ref="Q314">IFERROR(_xlfn.IFS(O314&gt;P314,"CAMBIÓ"),"")</f>
        <v/>
      </c>
    </row>
    <row r="315" spans="1:17" x14ac:dyDescent="0.25">
      <c r="A315" s="330">
        <v>308</v>
      </c>
      <c r="B315" s="47" t="s">
        <v>3522</v>
      </c>
      <c r="C315" s="48"/>
      <c r="D315" s="203"/>
      <c r="E315" s="203"/>
      <c r="F315" s="203"/>
      <c r="G315" s="203"/>
      <c r="H315" s="203"/>
      <c r="I315" s="281"/>
      <c r="J315" s="281"/>
      <c r="K315" s="282"/>
      <c r="L315" s="282"/>
      <c r="M315" s="282"/>
      <c r="N315" s="282"/>
      <c r="O315" s="282"/>
      <c r="P315" s="282"/>
      <c r="Q315" s="330" t="str" cm="1">
        <f t="array" ref="Q315">IFERROR(_xlfn.IFS(O315&gt;P315,"CAMBIÓ"),"")</f>
        <v/>
      </c>
    </row>
    <row r="316" spans="1:17" x14ac:dyDescent="0.25">
      <c r="A316" s="330">
        <v>309</v>
      </c>
      <c r="B316" s="49">
        <v>1818</v>
      </c>
      <c r="C316" s="50" t="s">
        <v>670</v>
      </c>
      <c r="D316" s="51" t="s">
        <v>3523</v>
      </c>
      <c r="E316" s="51">
        <v>24</v>
      </c>
      <c r="F316" s="51" t="s">
        <v>3452</v>
      </c>
      <c r="G316" s="51">
        <f>IFERROR(VLOOKUP(C316,BASEINV01,3,FALSE),"SIN INFO")</f>
        <v>192</v>
      </c>
      <c r="H316" s="51">
        <f>IFERROR(VLOOKUP(B316,BASEINV01,3,FALSE),"SIN INFO")</f>
        <v>-152</v>
      </c>
      <c r="I316" s="54">
        <v>38.61</v>
      </c>
      <c r="J316" s="54">
        <f>IFERROR(VLOOKUP(C316,BASEDESCT02,4,FALSE),I316)</f>
        <v>38.61</v>
      </c>
      <c r="K316" s="239">
        <f>J316*1.16</f>
        <v>44.787599999999998</v>
      </c>
      <c r="L316" s="239">
        <f t="shared" ref="L316:N318" si="137">K316*(1-L$7)</f>
        <v>33.590699999999998</v>
      </c>
      <c r="M316" s="239">
        <f t="shared" si="137"/>
        <v>31.911164999999997</v>
      </c>
      <c r="N316" s="239">
        <f t="shared" si="137"/>
        <v>30.315606749999997</v>
      </c>
      <c r="O316" s="239">
        <f t="shared" ref="O316:P318" si="138">I316*$E316</f>
        <v>926.64</v>
      </c>
      <c r="P316" s="239">
        <f t="shared" si="138"/>
        <v>926.64</v>
      </c>
      <c r="Q316" s="330" t="str" cm="1">
        <f t="array" ref="Q316">IFERROR(_xlfn.IFS(O316&gt;P316,"CAMBIÓ"),"")</f>
        <v/>
      </c>
    </row>
    <row r="317" spans="1:17" x14ac:dyDescent="0.25">
      <c r="A317" s="330">
        <v>310</v>
      </c>
      <c r="B317" s="49">
        <v>1819</v>
      </c>
      <c r="C317" s="50" t="s">
        <v>672</v>
      </c>
      <c r="D317" s="51" t="s">
        <v>3524</v>
      </c>
      <c r="E317" s="51">
        <v>12</v>
      </c>
      <c r="F317" s="51" t="s">
        <v>3452</v>
      </c>
      <c r="G317" s="51">
        <f>IFERROR(VLOOKUP(C317,BASEINV01,3,FALSE),"SIN INFO")</f>
        <v>173</v>
      </c>
      <c r="H317" s="51">
        <f>IFERROR(VLOOKUP(B317,BASEINV01,3,FALSE),"SIN INFO")</f>
        <v>-136</v>
      </c>
      <c r="I317" s="54">
        <v>98.06</v>
      </c>
      <c r="J317" s="54">
        <f>IFERROR(VLOOKUP(C317,BASEDESCT02,4,FALSE),I317)</f>
        <v>98.06</v>
      </c>
      <c r="K317" s="239">
        <f>J317*1.16</f>
        <v>113.7496</v>
      </c>
      <c r="L317" s="239">
        <f t="shared" si="137"/>
        <v>85.312200000000004</v>
      </c>
      <c r="M317" s="239">
        <f t="shared" si="137"/>
        <v>81.046589999999995</v>
      </c>
      <c r="N317" s="239">
        <f t="shared" si="137"/>
        <v>76.994260499999996</v>
      </c>
      <c r="O317" s="239">
        <f t="shared" si="138"/>
        <v>1176.72</v>
      </c>
      <c r="P317" s="239">
        <f t="shared" si="138"/>
        <v>1176.72</v>
      </c>
      <c r="Q317" s="330" t="str" cm="1">
        <f t="array" ref="Q317">IFERROR(_xlfn.IFS(O317&gt;P317,"CAMBIÓ"),"")</f>
        <v/>
      </c>
    </row>
    <row r="318" spans="1:17" x14ac:dyDescent="0.25">
      <c r="A318" s="330">
        <v>311</v>
      </c>
      <c r="B318" s="49">
        <v>410</v>
      </c>
      <c r="C318" s="50" t="s">
        <v>269</v>
      </c>
      <c r="D318" s="51" t="s">
        <v>3318</v>
      </c>
      <c r="E318" s="51">
        <v>1</v>
      </c>
      <c r="F318" s="51" t="s">
        <v>3450</v>
      </c>
      <c r="G318" s="51" t="str">
        <f>IFERROR(VLOOKUP(C318,BASEINV01,3,FALSE),"SIN INFO")</f>
        <v>SIN INFO</v>
      </c>
      <c r="H318" s="51" t="str">
        <f>IFERROR(VLOOKUP(B318,BASEINV01,3,FALSE),"SIN INFO")</f>
        <v>SIN INFO</v>
      </c>
      <c r="I318" s="54">
        <v>18951.82</v>
      </c>
      <c r="J318" s="54">
        <f>IFERROR(VLOOKUP(C318,BASEDESCT02,4,FALSE),I318)</f>
        <v>18951.82</v>
      </c>
      <c r="K318" s="239">
        <f>J318*1.16</f>
        <v>21984.111199999999</v>
      </c>
      <c r="L318" s="239">
        <f t="shared" si="137"/>
        <v>16488.0834</v>
      </c>
      <c r="M318" s="239">
        <f t="shared" si="137"/>
        <v>15663.679229999998</v>
      </c>
      <c r="N318" s="239">
        <f t="shared" si="137"/>
        <v>14880.495268499997</v>
      </c>
      <c r="O318" s="239">
        <f t="shared" si="138"/>
        <v>18951.82</v>
      </c>
      <c r="P318" s="239">
        <f t="shared" si="138"/>
        <v>18951.82</v>
      </c>
      <c r="Q318" s="330" t="str" cm="1">
        <f t="array" ref="Q318">IFERROR(_xlfn.IFS(O318&gt;P318,"CAMBIÓ"),"")</f>
        <v/>
      </c>
    </row>
    <row r="319" spans="1:17" x14ac:dyDescent="0.25">
      <c r="A319" s="330">
        <v>312</v>
      </c>
      <c r="B319" s="47" t="s">
        <v>3525</v>
      </c>
      <c r="C319" s="48"/>
      <c r="D319" s="203"/>
      <c r="E319" s="203"/>
      <c r="F319" s="203"/>
      <c r="G319" s="203"/>
      <c r="H319" s="203"/>
      <c r="I319" s="281"/>
      <c r="J319" s="281"/>
      <c r="K319" s="282"/>
      <c r="L319" s="282"/>
      <c r="M319" s="282"/>
      <c r="N319" s="282"/>
      <c r="O319" s="282"/>
      <c r="P319" s="282"/>
      <c r="Q319" s="330" t="str" cm="1">
        <f t="array" ref="Q319">IFERROR(_xlfn.IFS(O319&gt;P319,"CAMBIÓ"),"")</f>
        <v/>
      </c>
    </row>
    <row r="320" spans="1:17" x14ac:dyDescent="0.25">
      <c r="A320" s="330">
        <v>313</v>
      </c>
      <c r="B320" s="49">
        <v>1273</v>
      </c>
      <c r="C320" s="50" t="s">
        <v>634</v>
      </c>
      <c r="D320" s="51" t="s">
        <v>3523</v>
      </c>
      <c r="E320" s="51">
        <v>24</v>
      </c>
      <c r="F320" s="51" t="s">
        <v>3452</v>
      </c>
      <c r="G320" s="51">
        <f>IFERROR(VLOOKUP(C320,BASEINV01,3,FALSE),"SIN INFO")</f>
        <v>42</v>
      </c>
      <c r="H320" s="51">
        <f>IFERROR(VLOOKUP(B320,BASEINV01,3,FALSE),"SIN INFO")</f>
        <v>9</v>
      </c>
      <c r="I320" s="54">
        <v>47.21</v>
      </c>
      <c r="J320" s="54">
        <f>IFERROR(VLOOKUP(C320,BASEDESCT02,4,FALSE),I320)</f>
        <v>47.21</v>
      </c>
      <c r="K320" s="239">
        <f>J320*1.16</f>
        <v>54.763599999999997</v>
      </c>
      <c r="L320" s="239">
        <f t="shared" ref="L320:N321" si="139">K320*(1-L$7)</f>
        <v>41.072699999999998</v>
      </c>
      <c r="M320" s="239">
        <f t="shared" si="139"/>
        <v>39.019064999999998</v>
      </c>
      <c r="N320" s="239">
        <f t="shared" si="139"/>
        <v>37.068111749999993</v>
      </c>
      <c r="O320" s="239">
        <f>I320*$E320</f>
        <v>1133.04</v>
      </c>
      <c r="P320" s="239">
        <f>J320*$E320</f>
        <v>1133.04</v>
      </c>
      <c r="Q320" s="330" t="str" cm="1">
        <f t="array" ref="Q320">IFERROR(_xlfn.IFS(O320&gt;P320,"CAMBIÓ"),"")</f>
        <v/>
      </c>
    </row>
    <row r="321" spans="1:17" x14ac:dyDescent="0.25">
      <c r="A321" s="330">
        <v>314</v>
      </c>
      <c r="B321" s="49">
        <v>1274</v>
      </c>
      <c r="C321" s="50" t="s">
        <v>637</v>
      </c>
      <c r="D321" s="51" t="s">
        <v>3526</v>
      </c>
      <c r="E321" s="51">
        <v>12</v>
      </c>
      <c r="F321" s="51" t="s">
        <v>3452</v>
      </c>
      <c r="G321" s="51">
        <f>IFERROR(VLOOKUP(C321,BASEINV01,3,FALSE),"SIN INFO")</f>
        <v>62</v>
      </c>
      <c r="H321" s="51">
        <f>IFERROR(VLOOKUP(B321,BASEINV01,3,FALSE),"SIN INFO")</f>
        <v>-85</v>
      </c>
      <c r="I321" s="54">
        <v>120.2</v>
      </c>
      <c r="J321" s="54">
        <f>IFERROR(VLOOKUP(C321,BASEDESCT02,4,FALSE),I321)</f>
        <v>120.2</v>
      </c>
      <c r="K321" s="239">
        <f>J321*1.16</f>
        <v>139.43199999999999</v>
      </c>
      <c r="L321" s="239">
        <f t="shared" si="139"/>
        <v>104.57399999999998</v>
      </c>
      <c r="M321" s="239">
        <f t="shared" si="139"/>
        <v>99.34529999999998</v>
      </c>
      <c r="N321" s="239">
        <f t="shared" si="139"/>
        <v>94.378034999999983</v>
      </c>
      <c r="O321" s="239">
        <f>I321*$E321</f>
        <v>1442.4</v>
      </c>
      <c r="P321" s="239">
        <f>J321*$E321</f>
        <v>1442.4</v>
      </c>
      <c r="Q321" s="330" t="str" cm="1">
        <f t="array" ref="Q321">IFERROR(_xlfn.IFS(O321&gt;P321,"CAMBIÓ"),"")</f>
        <v/>
      </c>
    </row>
    <row r="322" spans="1:17" x14ac:dyDescent="0.25">
      <c r="A322" s="330">
        <v>315</v>
      </c>
      <c r="B322" s="202" t="s">
        <v>3527</v>
      </c>
      <c r="C322" s="167"/>
      <c r="D322" s="167"/>
      <c r="E322" s="167"/>
      <c r="F322" s="167"/>
      <c r="G322" s="227"/>
      <c r="H322" s="227"/>
      <c r="I322" s="297"/>
      <c r="J322" s="297"/>
      <c r="K322" s="298"/>
      <c r="L322" s="298"/>
      <c r="M322" s="298"/>
      <c r="N322" s="298"/>
      <c r="O322" s="298"/>
      <c r="P322" s="298"/>
      <c r="Q322" s="330" t="str" cm="1">
        <f t="array" ref="Q322">IFERROR(_xlfn.IFS(O322&gt;P322,"CAMBIÓ"),"")</f>
        <v/>
      </c>
    </row>
    <row r="323" spans="1:17" x14ac:dyDescent="0.25">
      <c r="A323" s="330">
        <v>316</v>
      </c>
      <c r="B323" s="49">
        <v>17</v>
      </c>
      <c r="C323" s="50" t="s">
        <v>22</v>
      </c>
      <c r="D323" s="51" t="s">
        <v>3311</v>
      </c>
      <c r="E323" s="51">
        <v>16</v>
      </c>
      <c r="F323" s="51" t="s">
        <v>3528</v>
      </c>
      <c r="G323" s="51">
        <f>IFERROR(VLOOKUP(C323,BASEINV01,3,FALSE),"SIN INFO")</f>
        <v>76</v>
      </c>
      <c r="H323" s="51">
        <f>IFERROR(VLOOKUP(B323,BASEINV01,3,FALSE),"SIN INFO")</f>
        <v>-105</v>
      </c>
      <c r="I323" s="54">
        <v>43.26</v>
      </c>
      <c r="J323" s="54">
        <f>IFERROR(VLOOKUP(C323,BASEDESCT02,4,FALSE),I323)</f>
        <v>43.26</v>
      </c>
      <c r="K323" s="239">
        <f>J323*1.16</f>
        <v>50.181599999999996</v>
      </c>
      <c r="L323" s="239">
        <f t="shared" ref="L323:N327" si="140">K323*(1-L$7)</f>
        <v>37.636199999999995</v>
      </c>
      <c r="M323" s="239">
        <f t="shared" si="140"/>
        <v>35.754389999999994</v>
      </c>
      <c r="N323" s="239">
        <f t="shared" si="140"/>
        <v>33.966670499999992</v>
      </c>
      <c r="O323" s="239">
        <f t="shared" ref="O323:P327" si="141">I323*$E323</f>
        <v>692.16</v>
      </c>
      <c r="P323" s="239">
        <f t="shared" si="141"/>
        <v>692.16</v>
      </c>
      <c r="Q323" s="330" t="str" cm="1">
        <f t="array" ref="Q323">IFERROR(_xlfn.IFS(O323&gt;P323,"CAMBIÓ"),"")</f>
        <v/>
      </c>
    </row>
    <row r="324" spans="1:17" x14ac:dyDescent="0.25">
      <c r="A324" s="330">
        <v>317</v>
      </c>
      <c r="B324" s="49">
        <v>673</v>
      </c>
      <c r="C324" s="50" t="s">
        <v>452</v>
      </c>
      <c r="D324" s="51" t="s">
        <v>3523</v>
      </c>
      <c r="E324" s="51">
        <v>24</v>
      </c>
      <c r="F324" s="51" t="s">
        <v>3529</v>
      </c>
      <c r="G324" s="51">
        <f>IFERROR(VLOOKUP(C324,BASEINV01,3,FALSE),"SIN INFO")</f>
        <v>97</v>
      </c>
      <c r="H324" s="51">
        <f>IFERROR(VLOOKUP(B324,BASEINV01,3,FALSE),"SIN INFO")</f>
        <v>-17</v>
      </c>
      <c r="I324" s="54">
        <v>42.47</v>
      </c>
      <c r="J324" s="54">
        <f>IFERROR(VLOOKUP(C324,BASEDESCT02,4,FALSE),I324)</f>
        <v>42.47</v>
      </c>
      <c r="K324" s="239">
        <f>J324*1.16</f>
        <v>49.265199999999993</v>
      </c>
      <c r="L324" s="239">
        <f t="shared" si="140"/>
        <v>36.948899999999995</v>
      </c>
      <c r="M324" s="239">
        <f t="shared" si="140"/>
        <v>35.101454999999994</v>
      </c>
      <c r="N324" s="239">
        <f t="shared" si="140"/>
        <v>33.346382249999991</v>
      </c>
      <c r="O324" s="239">
        <f t="shared" si="141"/>
        <v>1019.28</v>
      </c>
      <c r="P324" s="239">
        <f t="shared" si="141"/>
        <v>1019.28</v>
      </c>
      <c r="Q324" s="330" t="str" cm="1">
        <f t="array" ref="Q324">IFERROR(_xlfn.IFS(O324&gt;P324,"CAMBIÓ"),"")</f>
        <v/>
      </c>
    </row>
    <row r="325" spans="1:17" ht="15.75" thickBot="1" x14ac:dyDescent="0.3">
      <c r="A325" s="330">
        <v>318</v>
      </c>
      <c r="B325" s="204">
        <v>16161</v>
      </c>
      <c r="C325" s="205" t="s">
        <v>1795</v>
      </c>
      <c r="D325" s="206" t="s">
        <v>3314</v>
      </c>
      <c r="E325" s="206">
        <v>1</v>
      </c>
      <c r="F325" s="206" t="s">
        <v>3530</v>
      </c>
      <c r="G325" s="206">
        <f>IFERROR(VLOOKUP(C325,BASEINV01,3,FALSE),"SIN INFO")</f>
        <v>23</v>
      </c>
      <c r="H325" s="206">
        <f>IFERROR(VLOOKUP(B325,BASEINV01,3,FALSE),"SIN INFO")</f>
        <v>-27</v>
      </c>
      <c r="I325" s="207">
        <v>817.17</v>
      </c>
      <c r="J325" s="207">
        <f>IFERROR(VLOOKUP(C325,BASEDESCT02,4,FALSE),I325)</f>
        <v>817.17</v>
      </c>
      <c r="K325" s="264">
        <f>J325*1.16</f>
        <v>947.91719999999987</v>
      </c>
      <c r="L325" s="264">
        <f t="shared" si="140"/>
        <v>710.9378999999999</v>
      </c>
      <c r="M325" s="264">
        <f t="shared" si="140"/>
        <v>675.39100499999984</v>
      </c>
      <c r="N325" s="264">
        <f t="shared" si="140"/>
        <v>641.62145474999977</v>
      </c>
      <c r="O325" s="264">
        <f t="shared" si="141"/>
        <v>817.17</v>
      </c>
      <c r="P325" s="264">
        <f t="shared" si="141"/>
        <v>817.17</v>
      </c>
      <c r="Q325" s="330" t="str" cm="1">
        <f t="array" ref="Q325">IFERROR(_xlfn.IFS(O325&gt;P325,"CAMBIÓ"),"")</f>
        <v/>
      </c>
    </row>
    <row r="326" spans="1:17" x14ac:dyDescent="0.25">
      <c r="A326" s="330">
        <v>319</v>
      </c>
      <c r="B326" s="208">
        <v>16162</v>
      </c>
      <c r="C326" s="209" t="s">
        <v>1797</v>
      </c>
      <c r="D326" s="198" t="s">
        <v>3318</v>
      </c>
      <c r="E326" s="198">
        <v>1</v>
      </c>
      <c r="F326" s="198" t="s">
        <v>3531</v>
      </c>
      <c r="G326" s="198" t="str">
        <f>IFERROR(VLOOKUP(C326,BASEINV01,3,FALSE),"SIN INFO")</f>
        <v>SIN INFO</v>
      </c>
      <c r="H326" s="198" t="str">
        <f>IFERROR(VLOOKUP(B326,BASEINV01,3,FALSE),"SIN INFO")</f>
        <v>SIN INFO</v>
      </c>
      <c r="I326" s="210">
        <v>8707.76</v>
      </c>
      <c r="J326" s="210">
        <f>IFERROR(VLOOKUP(C326,BASEDESCT02,4,FALSE),I326)</f>
        <v>8707.76</v>
      </c>
      <c r="K326" s="265">
        <f>J326*1.16</f>
        <v>10101.0016</v>
      </c>
      <c r="L326" s="265">
        <f t="shared" si="140"/>
        <v>7575.7511999999997</v>
      </c>
      <c r="M326" s="265">
        <f t="shared" si="140"/>
        <v>7196.963639999999</v>
      </c>
      <c r="N326" s="265">
        <f t="shared" si="140"/>
        <v>6837.1154579999984</v>
      </c>
      <c r="O326" s="265">
        <f t="shared" si="141"/>
        <v>8707.76</v>
      </c>
      <c r="P326" s="265">
        <f t="shared" si="141"/>
        <v>8707.76</v>
      </c>
      <c r="Q326" s="330" t="str" cm="1">
        <f t="array" ref="Q326">IFERROR(_xlfn.IFS(O326&gt;P326,"CAMBIÓ"),"")</f>
        <v/>
      </c>
    </row>
    <row r="327" spans="1:17" ht="15.75" thickBot="1" x14ac:dyDescent="0.3">
      <c r="A327" s="330">
        <v>320</v>
      </c>
      <c r="B327" s="211">
        <v>16160</v>
      </c>
      <c r="C327" s="212" t="s">
        <v>1793</v>
      </c>
      <c r="D327" s="213" t="s">
        <v>3532</v>
      </c>
      <c r="E327" s="213">
        <v>1000</v>
      </c>
      <c r="F327" s="213" t="s">
        <v>3533</v>
      </c>
      <c r="G327" s="213" t="str">
        <f>IFERROR(VLOOKUP(C327,BASEINV01,3,FALSE),"SIN INFO")</f>
        <v>SIN INFO</v>
      </c>
      <c r="H327" s="213" t="str">
        <f>IFERROR(VLOOKUP(B327,BASEINV01,3,FALSE),"SIN INFO")</f>
        <v>SIN INFO</v>
      </c>
      <c r="I327" s="214">
        <v>37.67</v>
      </c>
      <c r="J327" s="214">
        <f>IFERROR(VLOOKUP(C327,BASEDESCT02,4,FALSE),I327)</f>
        <v>37.67</v>
      </c>
      <c r="K327" s="266">
        <f>J327*1.16</f>
        <v>43.697200000000002</v>
      </c>
      <c r="L327" s="266">
        <f t="shared" si="140"/>
        <v>32.7729</v>
      </c>
      <c r="M327" s="266">
        <f t="shared" si="140"/>
        <v>31.134255</v>
      </c>
      <c r="N327" s="266">
        <f t="shared" si="140"/>
        <v>29.577542249999997</v>
      </c>
      <c r="O327" s="266">
        <f t="shared" si="141"/>
        <v>37670</v>
      </c>
      <c r="P327" s="266">
        <f t="shared" si="141"/>
        <v>37670</v>
      </c>
      <c r="Q327" s="330" t="str" cm="1">
        <f t="array" ref="Q327">IFERROR(_xlfn.IFS(O327&gt;P327,"CAMBIÓ"),"")</f>
        <v/>
      </c>
    </row>
    <row r="328" spans="1:17" x14ac:dyDescent="0.25">
      <c r="A328" s="330">
        <v>321</v>
      </c>
      <c r="B328" s="215" t="s">
        <v>3514</v>
      </c>
      <c r="C328" s="216"/>
      <c r="D328" s="217"/>
      <c r="E328" s="217"/>
      <c r="F328" s="217"/>
      <c r="G328" s="230"/>
      <c r="H328" s="230"/>
      <c r="I328" s="316"/>
      <c r="J328" s="316"/>
      <c r="K328" s="317"/>
      <c r="L328" s="317"/>
      <c r="M328" s="317"/>
      <c r="N328" s="317"/>
      <c r="O328" s="317"/>
      <c r="P328" s="317"/>
      <c r="Q328" s="330" t="str" cm="1">
        <f t="array" ref="Q328">IFERROR(_xlfn.IFS(O328&gt;P328,"CAMBIÓ"),"")</f>
        <v/>
      </c>
    </row>
    <row r="329" spans="1:17" x14ac:dyDescent="0.25">
      <c r="A329" s="330">
        <v>322</v>
      </c>
      <c r="B329" s="47" t="s">
        <v>3534</v>
      </c>
      <c r="C329" s="48"/>
      <c r="D329" s="48"/>
      <c r="E329" s="48"/>
      <c r="F329" s="48"/>
      <c r="G329" s="85"/>
      <c r="H329" s="85"/>
      <c r="I329" s="303"/>
      <c r="J329" s="303"/>
      <c r="K329" s="304"/>
      <c r="L329" s="304"/>
      <c r="M329" s="304"/>
      <c r="N329" s="304"/>
      <c r="O329" s="304"/>
      <c r="P329" s="304"/>
      <c r="Q329" s="330" t="str" cm="1">
        <f t="array" ref="Q329">IFERROR(_xlfn.IFS(O329&gt;P329,"CAMBIÓ"),"")</f>
        <v/>
      </c>
    </row>
    <row r="330" spans="1:17" x14ac:dyDescent="0.25">
      <c r="A330" s="330">
        <v>323</v>
      </c>
      <c r="B330" s="49">
        <v>409</v>
      </c>
      <c r="C330" s="50" t="s">
        <v>266</v>
      </c>
      <c r="D330" s="51" t="s">
        <v>3314</v>
      </c>
      <c r="E330" s="51">
        <v>1</v>
      </c>
      <c r="F330" s="51" t="s">
        <v>3449</v>
      </c>
      <c r="G330" s="51" t="str">
        <f>IFERROR(VLOOKUP(C330,BASEINV01,3,FALSE),"SIN INFO")</f>
        <v>SIN INFO</v>
      </c>
      <c r="H330" s="51" t="str">
        <f>IFERROR(VLOOKUP(B330,BASEINV01,3,FALSE),"SIN INFO")</f>
        <v>SIN INFO</v>
      </c>
      <c r="I330" s="54">
        <v>3134.64</v>
      </c>
      <c r="J330" s="54">
        <f>IFERROR(VLOOKUP(C330,BASEDESCT02,4,FALSE),I330)</f>
        <v>3134.64</v>
      </c>
      <c r="K330" s="239">
        <f>J330*1.16</f>
        <v>3636.1823999999997</v>
      </c>
      <c r="L330" s="239">
        <f t="shared" ref="L330:N331" si="142">K330*(1-L$7)</f>
        <v>2727.1367999999998</v>
      </c>
      <c r="M330" s="239">
        <f t="shared" si="142"/>
        <v>2590.7799599999998</v>
      </c>
      <c r="N330" s="239">
        <f t="shared" si="142"/>
        <v>2461.2409619999999</v>
      </c>
      <c r="O330" s="239">
        <f>I330*$E330</f>
        <v>3134.64</v>
      </c>
      <c r="P330" s="239">
        <f>J330*$E330</f>
        <v>3134.64</v>
      </c>
      <c r="Q330" s="330" t="str" cm="1">
        <f t="array" ref="Q330">IFERROR(_xlfn.IFS(O330&gt;P330,"CAMBIÓ"),"")</f>
        <v/>
      </c>
    </row>
    <row r="331" spans="1:17" x14ac:dyDescent="0.25">
      <c r="A331" s="330">
        <v>324</v>
      </c>
      <c r="B331" s="164">
        <v>431</v>
      </c>
      <c r="C331" s="169" t="s">
        <v>296</v>
      </c>
      <c r="D331" s="166" t="s">
        <v>3318</v>
      </c>
      <c r="E331" s="166">
        <v>1</v>
      </c>
      <c r="F331" s="166" t="s">
        <v>3450</v>
      </c>
      <c r="G331" s="166" t="str">
        <f>IFERROR(VLOOKUP(C331,BASEINV01,3,FALSE),"SIN INFO")</f>
        <v>SIN INFO</v>
      </c>
      <c r="H331" s="166">
        <f>IFERROR(VLOOKUP(B331,BASEINV01,3,FALSE),"SIN INFO")</f>
        <v>-1</v>
      </c>
      <c r="I331" s="163">
        <v>32743.94</v>
      </c>
      <c r="J331" s="163">
        <f>IFERROR(VLOOKUP(C331,BASEDESCT02,4,FALSE),I331)</f>
        <v>32743.94</v>
      </c>
      <c r="K331" s="259">
        <f>J331*1.16</f>
        <v>37982.970399999998</v>
      </c>
      <c r="L331" s="259">
        <f t="shared" si="142"/>
        <v>28487.227800000001</v>
      </c>
      <c r="M331" s="259">
        <f t="shared" si="142"/>
        <v>27062.866409999999</v>
      </c>
      <c r="N331" s="259">
        <f t="shared" si="142"/>
        <v>25709.723089499999</v>
      </c>
      <c r="O331" s="259">
        <f>I331*$E331</f>
        <v>32743.94</v>
      </c>
      <c r="P331" s="259">
        <f>J331*$E331</f>
        <v>32743.94</v>
      </c>
      <c r="Q331" s="330" t="str" cm="1">
        <f t="array" ref="Q331">IFERROR(_xlfn.IFS(O331&gt;P331,"CAMBIÓ"),"")</f>
        <v/>
      </c>
    </row>
    <row r="332" spans="1:17" x14ac:dyDescent="0.25">
      <c r="A332" s="330">
        <v>325</v>
      </c>
      <c r="B332" s="81" t="s">
        <v>3535</v>
      </c>
      <c r="C332" s="343"/>
      <c r="D332" s="342"/>
      <c r="E332" s="342"/>
      <c r="F332" s="342"/>
      <c r="G332" s="350"/>
      <c r="H332" s="350"/>
      <c r="I332" s="297"/>
      <c r="J332" s="297"/>
      <c r="K332" s="298"/>
      <c r="L332" s="298"/>
      <c r="M332" s="298"/>
      <c r="N332" s="298"/>
      <c r="O332" s="298"/>
      <c r="P332" s="298"/>
      <c r="Q332" s="330" t="str" cm="1">
        <f t="array" ref="Q332">IFERROR(_xlfn.IFS(O332&gt;P332,"CAMBIÓ"),"")</f>
        <v/>
      </c>
    </row>
    <row r="333" spans="1:17" x14ac:dyDescent="0.25">
      <c r="A333" s="330">
        <v>326</v>
      </c>
      <c r="B333" s="47" t="s">
        <v>3536</v>
      </c>
      <c r="C333" s="48"/>
      <c r="D333" s="203"/>
      <c r="E333" s="203"/>
      <c r="F333" s="203"/>
      <c r="G333" s="203"/>
      <c r="H333" s="203"/>
      <c r="I333" s="281"/>
      <c r="J333" s="281"/>
      <c r="K333" s="282"/>
      <c r="L333" s="282"/>
      <c r="M333" s="282"/>
      <c r="N333" s="282"/>
      <c r="O333" s="282"/>
      <c r="P333" s="282"/>
      <c r="Q333" s="330" t="str" cm="1">
        <f t="array" ref="Q333">IFERROR(_xlfn.IFS(O333&gt;P333,"CAMBIÓ"),"")</f>
        <v/>
      </c>
    </row>
    <row r="334" spans="1:17" x14ac:dyDescent="0.25">
      <c r="A334" s="330">
        <v>327</v>
      </c>
      <c r="B334" s="153">
        <v>16406</v>
      </c>
      <c r="C334" s="154" t="s">
        <v>1869</v>
      </c>
      <c r="D334" s="162" t="s">
        <v>3537</v>
      </c>
      <c r="E334" s="162">
        <v>6</v>
      </c>
      <c r="F334" s="162" t="s">
        <v>3538</v>
      </c>
      <c r="G334" s="162" t="str">
        <f>IFERROR(VLOOKUP(C334,BASEINV01,3,FALSE),"SIN INFO")</f>
        <v>SIN INFO</v>
      </c>
      <c r="H334" s="162">
        <f>IFERROR(VLOOKUP(B334,BASEINV01,3,FALSE),"SIN INFO")</f>
        <v>0</v>
      </c>
      <c r="I334" s="218">
        <v>52.86</v>
      </c>
      <c r="J334" s="218">
        <f>IFERROR(VLOOKUP(C334,BASEDESCT02,4,FALSE),I334)</f>
        <v>52.86</v>
      </c>
      <c r="K334" s="232">
        <f>J334*1.16</f>
        <v>61.317599999999992</v>
      </c>
      <c r="L334" s="232">
        <f t="shared" ref="L334:N335" si="143">K334*(1-L$7)</f>
        <v>45.988199999999992</v>
      </c>
      <c r="M334" s="232">
        <f t="shared" si="143"/>
        <v>43.68878999999999</v>
      </c>
      <c r="N334" s="232">
        <f t="shared" si="143"/>
        <v>41.504350499999987</v>
      </c>
      <c r="O334" s="232">
        <f>I334*$E334</f>
        <v>317.15999999999997</v>
      </c>
      <c r="P334" s="232">
        <f>J334*$E334</f>
        <v>317.15999999999997</v>
      </c>
      <c r="Q334" s="330" t="str" cm="1">
        <f t="array" ref="Q334">IFERROR(_xlfn.IFS(O334&gt;P334,"CAMBIÓ"),"")</f>
        <v/>
      </c>
    </row>
    <row r="335" spans="1:17" x14ac:dyDescent="0.25">
      <c r="A335" s="330">
        <v>328</v>
      </c>
      <c r="B335" s="153">
        <v>16408</v>
      </c>
      <c r="C335" s="154" t="s">
        <v>1873</v>
      </c>
      <c r="D335" s="162" t="s">
        <v>3539</v>
      </c>
      <c r="E335" s="162">
        <v>1</v>
      </c>
      <c r="F335" s="162" t="s">
        <v>2654</v>
      </c>
      <c r="G335" s="162">
        <f>IFERROR(VLOOKUP(C335,BASEINV01,3,FALSE),"SIN INFO")</f>
        <v>4</v>
      </c>
      <c r="H335" s="162">
        <f>IFERROR(VLOOKUP(B335,BASEINV01,3,FALSE),"SIN INFO")</f>
        <v>-2</v>
      </c>
      <c r="I335" s="218">
        <v>1307.95</v>
      </c>
      <c r="J335" s="218">
        <f>IFERROR(VLOOKUP(C335,BASEDESCT02,4,FALSE),I335)</f>
        <v>1307.95</v>
      </c>
      <c r="K335" s="232">
        <f>J335*1.16</f>
        <v>1517.222</v>
      </c>
      <c r="L335" s="232">
        <f t="shared" si="143"/>
        <v>1137.9165</v>
      </c>
      <c r="M335" s="232">
        <f t="shared" si="143"/>
        <v>1081.020675</v>
      </c>
      <c r="N335" s="232">
        <f t="shared" si="143"/>
        <v>1026.96964125</v>
      </c>
      <c r="O335" s="232">
        <f>I335*$E335</f>
        <v>1307.95</v>
      </c>
      <c r="P335" s="232">
        <f>J335*$E335</f>
        <v>1307.95</v>
      </c>
      <c r="Q335" s="330" t="str" cm="1">
        <f t="array" ref="Q335">IFERROR(_xlfn.IFS(O335&gt;P335,"CAMBIÓ"),"")</f>
        <v/>
      </c>
    </row>
    <row r="336" spans="1:17" x14ac:dyDescent="0.25">
      <c r="A336" s="330">
        <v>329</v>
      </c>
      <c r="B336" s="47" t="s">
        <v>3540</v>
      </c>
      <c r="C336" s="48"/>
      <c r="D336" s="203"/>
      <c r="E336" s="203"/>
      <c r="F336" s="203"/>
      <c r="G336" s="203"/>
      <c r="H336" s="203"/>
      <c r="I336" s="281"/>
      <c r="J336" s="281"/>
      <c r="K336" s="282"/>
      <c r="L336" s="282"/>
      <c r="M336" s="282"/>
      <c r="N336" s="282"/>
      <c r="O336" s="282"/>
      <c r="P336" s="282"/>
      <c r="Q336" s="330" t="str" cm="1">
        <f t="array" ref="Q336">IFERROR(_xlfn.IFS(O336&gt;P336,"CAMBIÓ"),"")</f>
        <v/>
      </c>
    </row>
    <row r="337" spans="1:17" x14ac:dyDescent="0.25">
      <c r="A337" s="330">
        <v>330</v>
      </c>
      <c r="B337" s="49">
        <v>16501</v>
      </c>
      <c r="C337" s="50" t="s">
        <v>1901</v>
      </c>
      <c r="D337" s="51" t="s">
        <v>3541</v>
      </c>
      <c r="E337" s="51">
        <v>15</v>
      </c>
      <c r="F337" s="51" t="s">
        <v>3542</v>
      </c>
      <c r="G337" s="51">
        <f>IFERROR(VLOOKUP(C337,BASEINV01,3,FALSE),"SIN INFO")</f>
        <v>9</v>
      </c>
      <c r="H337" s="51">
        <f>IFERROR(VLOOKUP(B337,BASEINV01,3,FALSE),"SIN INFO")</f>
        <v>-6</v>
      </c>
      <c r="I337" s="54">
        <v>48.49</v>
      </c>
      <c r="J337" s="54">
        <f>IFERROR(VLOOKUP(C337,BASEDESCT02,4,FALSE),I337)</f>
        <v>48.49</v>
      </c>
      <c r="K337" s="239">
        <f>J337*1.16</f>
        <v>56.248399999999997</v>
      </c>
      <c r="L337" s="239">
        <f t="shared" ref="L337:N339" si="144">K337*(1-L$7)</f>
        <v>42.186299999999996</v>
      </c>
      <c r="M337" s="239">
        <f t="shared" si="144"/>
        <v>40.076984999999993</v>
      </c>
      <c r="N337" s="239">
        <f t="shared" si="144"/>
        <v>38.073135749999992</v>
      </c>
      <c r="O337" s="239">
        <f t="shared" ref="O337:P339" si="145">I337*$E337</f>
        <v>727.35</v>
      </c>
      <c r="P337" s="239">
        <f t="shared" si="145"/>
        <v>727.35</v>
      </c>
      <c r="Q337" s="330" t="str" cm="1">
        <f t="array" ref="Q337">IFERROR(_xlfn.IFS(O337&gt;P337,"CAMBIÓ"),"")</f>
        <v/>
      </c>
    </row>
    <row r="338" spans="1:17" x14ac:dyDescent="0.25">
      <c r="A338" s="330">
        <v>331</v>
      </c>
      <c r="B338" s="49">
        <v>16410</v>
      </c>
      <c r="C338" s="50" t="s">
        <v>1877</v>
      </c>
      <c r="D338" s="51" t="s">
        <v>3539</v>
      </c>
      <c r="E338" s="51">
        <v>1</v>
      </c>
      <c r="F338" s="51" t="s">
        <v>2654</v>
      </c>
      <c r="G338" s="51">
        <f>IFERROR(VLOOKUP(C338,BASEINV01,3,FALSE),"SIN INFO")</f>
        <v>1</v>
      </c>
      <c r="H338" s="51" t="str">
        <f>IFERROR(VLOOKUP(B338,BASEINV01,3,FALSE),"SIN INFO")</f>
        <v>SIN INFO</v>
      </c>
      <c r="I338" s="54">
        <v>1049.8</v>
      </c>
      <c r="J338" s="54">
        <f>IFERROR(VLOOKUP(C338,BASEDESCT02,4,FALSE),I338)</f>
        <v>1049.8</v>
      </c>
      <c r="K338" s="239">
        <f>J338*1.16</f>
        <v>1217.7679999999998</v>
      </c>
      <c r="L338" s="239">
        <f t="shared" si="144"/>
        <v>913.32599999999979</v>
      </c>
      <c r="M338" s="239">
        <f t="shared" si="144"/>
        <v>867.65969999999982</v>
      </c>
      <c r="N338" s="239">
        <f t="shared" si="144"/>
        <v>824.27671499999974</v>
      </c>
      <c r="O338" s="239">
        <f t="shared" si="145"/>
        <v>1049.8</v>
      </c>
      <c r="P338" s="239">
        <f t="shared" si="145"/>
        <v>1049.8</v>
      </c>
      <c r="Q338" s="330" t="str" cm="1">
        <f t="array" ref="Q338">IFERROR(_xlfn.IFS(O338&gt;P338,"CAMBIÓ"),"")</f>
        <v/>
      </c>
    </row>
    <row r="339" spans="1:17" x14ac:dyDescent="0.25">
      <c r="A339" s="330">
        <v>332</v>
      </c>
      <c r="B339" s="49">
        <v>16717</v>
      </c>
      <c r="C339" s="50" t="s">
        <v>1967</v>
      </c>
      <c r="D339" s="51" t="s">
        <v>3318</v>
      </c>
      <c r="E339" s="51">
        <v>1</v>
      </c>
      <c r="F339" s="51" t="s">
        <v>3543</v>
      </c>
      <c r="G339" s="51">
        <f>IFERROR(VLOOKUP(C339,BASEINV01,3,FALSE),"SIN INFO")</f>
        <v>3</v>
      </c>
      <c r="H339" s="51" t="str">
        <f>IFERROR(VLOOKUP(B339,BASEINV01,3,FALSE),"SIN INFO")</f>
        <v>SIN INFO</v>
      </c>
      <c r="I339" s="54">
        <v>6309.28</v>
      </c>
      <c r="J339" s="54">
        <f>IFERROR(VLOOKUP(C339,BASEDESCT02,4,FALSE),I339)</f>
        <v>6309.28</v>
      </c>
      <c r="K339" s="239">
        <f>J339*1.16</f>
        <v>7318.764799999999</v>
      </c>
      <c r="L339" s="239">
        <f t="shared" si="144"/>
        <v>5489.0735999999997</v>
      </c>
      <c r="M339" s="239">
        <f t="shared" si="144"/>
        <v>5214.6199199999992</v>
      </c>
      <c r="N339" s="239">
        <f t="shared" si="144"/>
        <v>4953.888923999999</v>
      </c>
      <c r="O339" s="239">
        <f t="shared" si="145"/>
        <v>6309.28</v>
      </c>
      <c r="P339" s="239">
        <f t="shared" si="145"/>
        <v>6309.28</v>
      </c>
      <c r="Q339" s="330" t="str" cm="1">
        <f t="array" ref="Q339">IFERROR(_xlfn.IFS(O339&gt;P339,"CAMBIÓ"),"")</f>
        <v/>
      </c>
    </row>
    <row r="340" spans="1:17" x14ac:dyDescent="0.25">
      <c r="A340" s="330">
        <v>333</v>
      </c>
      <c r="B340" s="47" t="s">
        <v>3544</v>
      </c>
      <c r="C340" s="48"/>
      <c r="D340" s="203"/>
      <c r="E340" s="203"/>
      <c r="F340" s="203"/>
      <c r="G340" s="203"/>
      <c r="H340" s="203"/>
      <c r="I340" s="281"/>
      <c r="J340" s="281"/>
      <c r="K340" s="282"/>
      <c r="L340" s="282"/>
      <c r="M340" s="282"/>
      <c r="N340" s="282"/>
      <c r="O340" s="282"/>
      <c r="P340" s="282"/>
      <c r="Q340" s="330" t="str" cm="1">
        <f t="array" ref="Q340">IFERROR(_xlfn.IFS(O340&gt;P340,"CAMBIÓ"),"")</f>
        <v/>
      </c>
    </row>
    <row r="341" spans="1:17" x14ac:dyDescent="0.25">
      <c r="A341" s="330">
        <v>334</v>
      </c>
      <c r="B341" s="153">
        <v>1970</v>
      </c>
      <c r="C341" s="154" t="s">
        <v>684</v>
      </c>
      <c r="D341" s="162" t="s">
        <v>3539</v>
      </c>
      <c r="E341" s="162">
        <v>1</v>
      </c>
      <c r="F341" s="162" t="s">
        <v>3545</v>
      </c>
      <c r="G341" s="162" t="str">
        <f>IFERROR(VLOOKUP(C341,BASEINV01,3,FALSE),"SIN INFO")</f>
        <v>SIN INFO</v>
      </c>
      <c r="H341" s="162" t="str">
        <f>IFERROR(VLOOKUP(B341,BASEINV01,3,FALSE),"SIN INFO")</f>
        <v>SIN INFO</v>
      </c>
      <c r="I341" s="218">
        <v>1651.4</v>
      </c>
      <c r="J341" s="218">
        <f>IFERROR(VLOOKUP(C341,BASEDESCT02,4,FALSE),I341)</f>
        <v>1651.4</v>
      </c>
      <c r="K341" s="232">
        <f>J341*1.16</f>
        <v>1915.624</v>
      </c>
      <c r="L341" s="232">
        <f t="shared" ref="L341:N344" si="146">K341*(1-L$7)</f>
        <v>1436.7180000000001</v>
      </c>
      <c r="M341" s="232">
        <f t="shared" si="146"/>
        <v>1364.8821</v>
      </c>
      <c r="N341" s="232">
        <f t="shared" si="146"/>
        <v>1296.637995</v>
      </c>
      <c r="O341" s="232">
        <f t="shared" ref="O341:P344" si="147">I341*$E341</f>
        <v>1651.4</v>
      </c>
      <c r="P341" s="232">
        <f t="shared" si="147"/>
        <v>1651.4</v>
      </c>
      <c r="Q341" s="330" t="str" cm="1">
        <f t="array" ref="Q341">IFERROR(_xlfn.IFS(O341&gt;P341,"CAMBIÓ"),"")</f>
        <v/>
      </c>
    </row>
    <row r="342" spans="1:17" x14ac:dyDescent="0.25">
      <c r="A342" s="330">
        <v>335</v>
      </c>
      <c r="B342" s="153">
        <v>16407</v>
      </c>
      <c r="C342" s="154" t="s">
        <v>1871</v>
      </c>
      <c r="D342" s="162" t="s">
        <v>3539</v>
      </c>
      <c r="E342" s="162">
        <v>1</v>
      </c>
      <c r="F342" s="162" t="s">
        <v>2654</v>
      </c>
      <c r="G342" s="162" t="str">
        <f>IFERROR(VLOOKUP(C342,BASEINV01,3,FALSE),"SIN INFO")</f>
        <v>SIN INFO</v>
      </c>
      <c r="H342" s="162" t="str">
        <f>IFERROR(VLOOKUP(B342,BASEINV01,3,FALSE),"SIN INFO")</f>
        <v>SIN INFO</v>
      </c>
      <c r="I342" s="218">
        <v>1338.47</v>
      </c>
      <c r="J342" s="218">
        <f>IFERROR(VLOOKUP(C342,BASEDESCT02,4,FALSE),I342)</f>
        <v>1338.47</v>
      </c>
      <c r="K342" s="232">
        <f>J342*1.16</f>
        <v>1552.6251999999999</v>
      </c>
      <c r="L342" s="232">
        <f t="shared" si="146"/>
        <v>1164.4688999999998</v>
      </c>
      <c r="M342" s="232">
        <f t="shared" si="146"/>
        <v>1106.2454549999998</v>
      </c>
      <c r="N342" s="232">
        <f t="shared" si="146"/>
        <v>1050.9331822499996</v>
      </c>
      <c r="O342" s="232">
        <f t="shared" si="147"/>
        <v>1338.47</v>
      </c>
      <c r="P342" s="232">
        <f t="shared" si="147"/>
        <v>1338.47</v>
      </c>
      <c r="Q342" s="330" t="str" cm="1">
        <f t="array" ref="Q342">IFERROR(_xlfn.IFS(O342&gt;P342,"CAMBIÓ"),"")</f>
        <v/>
      </c>
    </row>
    <row r="343" spans="1:17" x14ac:dyDescent="0.25">
      <c r="A343" s="330">
        <v>336</v>
      </c>
      <c r="B343" s="153">
        <v>16254</v>
      </c>
      <c r="C343" s="154" t="s">
        <v>1812</v>
      </c>
      <c r="D343" s="162" t="s">
        <v>3509</v>
      </c>
      <c r="E343" s="162">
        <v>4</v>
      </c>
      <c r="F343" s="162" t="s">
        <v>3542</v>
      </c>
      <c r="G343" s="162" t="str">
        <f>IFERROR(VLOOKUP(C343,BASEINV01,3,FALSE),"SIN INFO")</f>
        <v>SIN INFO</v>
      </c>
      <c r="H343" s="162" t="str">
        <f>IFERROR(VLOOKUP(B343,BASEINV01,3,FALSE),"SIN INFO")</f>
        <v>SIN INFO</v>
      </c>
      <c r="I343" s="218">
        <v>246.98</v>
      </c>
      <c r="J343" s="218">
        <f>IFERROR(VLOOKUP(C343,BASEDESCT02,4,FALSE),I343)</f>
        <v>246.98</v>
      </c>
      <c r="K343" s="232">
        <f>J343*1.16</f>
        <v>286.49679999999995</v>
      </c>
      <c r="L343" s="232">
        <f t="shared" si="146"/>
        <v>214.87259999999998</v>
      </c>
      <c r="M343" s="232">
        <f t="shared" si="146"/>
        <v>204.12896999999998</v>
      </c>
      <c r="N343" s="232">
        <f t="shared" si="146"/>
        <v>193.92252149999996</v>
      </c>
      <c r="O343" s="232">
        <f t="shared" si="147"/>
        <v>987.92</v>
      </c>
      <c r="P343" s="232">
        <f t="shared" si="147"/>
        <v>987.92</v>
      </c>
      <c r="Q343" s="330" t="str" cm="1">
        <f t="array" ref="Q343">IFERROR(_xlfn.IFS(O343&gt;P343,"CAMBIÓ"),"")</f>
        <v/>
      </c>
    </row>
    <row r="344" spans="1:17" x14ac:dyDescent="0.25">
      <c r="A344" s="330">
        <v>337</v>
      </c>
      <c r="B344" s="153">
        <v>16720</v>
      </c>
      <c r="C344" s="154" t="s">
        <v>1973</v>
      </c>
      <c r="D344" s="162" t="s">
        <v>3318</v>
      </c>
      <c r="E344" s="162">
        <v>1</v>
      </c>
      <c r="F344" s="162" t="s">
        <v>3450</v>
      </c>
      <c r="G344" s="162" t="str">
        <f>IFERROR(VLOOKUP(C344,BASEINV01,3,FALSE),"SIN INFO")</f>
        <v>SIN INFO</v>
      </c>
      <c r="H344" s="162" t="str">
        <f>IFERROR(VLOOKUP(B344,BASEINV01,3,FALSE),"SIN INFO")</f>
        <v>SIN INFO</v>
      </c>
      <c r="I344" s="218">
        <v>12805.8</v>
      </c>
      <c r="J344" s="218">
        <f>IFERROR(VLOOKUP(C344,BASEDESCT02,4,FALSE),I344)</f>
        <v>12805.8</v>
      </c>
      <c r="K344" s="232">
        <f>J344*1.16</f>
        <v>14854.727999999997</v>
      </c>
      <c r="L344" s="232">
        <f t="shared" si="146"/>
        <v>11141.045999999998</v>
      </c>
      <c r="M344" s="232">
        <f t="shared" si="146"/>
        <v>10583.993699999997</v>
      </c>
      <c r="N344" s="232">
        <f t="shared" si="146"/>
        <v>10054.794014999998</v>
      </c>
      <c r="O344" s="232">
        <f t="shared" si="147"/>
        <v>12805.8</v>
      </c>
      <c r="P344" s="232">
        <f t="shared" si="147"/>
        <v>12805.8</v>
      </c>
      <c r="Q344" s="330" t="str" cm="1">
        <f t="array" ref="Q344">IFERROR(_xlfn.IFS(O344&gt;P344,"CAMBIÓ"),"")</f>
        <v/>
      </c>
    </row>
    <row r="345" spans="1:17" x14ac:dyDescent="0.25">
      <c r="A345" s="330">
        <v>338</v>
      </c>
      <c r="B345" s="47" t="s">
        <v>3546</v>
      </c>
      <c r="C345" s="48"/>
      <c r="D345" s="203"/>
      <c r="E345" s="203"/>
      <c r="F345" s="203"/>
      <c r="G345" s="203"/>
      <c r="H345" s="203"/>
      <c r="I345" s="281"/>
      <c r="J345" s="281"/>
      <c r="K345" s="282"/>
      <c r="L345" s="282"/>
      <c r="M345" s="282"/>
      <c r="N345" s="282"/>
      <c r="O345" s="282"/>
      <c r="P345" s="282"/>
      <c r="Q345" s="330" t="str" cm="1">
        <f t="array" ref="Q345">IFERROR(_xlfn.IFS(O345&gt;P345,"CAMBIÓ"),"")</f>
        <v/>
      </c>
    </row>
    <row r="346" spans="1:17" x14ac:dyDescent="0.25">
      <c r="A346" s="330">
        <v>339</v>
      </c>
      <c r="B346" s="153">
        <v>16409</v>
      </c>
      <c r="C346" s="154" t="s">
        <v>1875</v>
      </c>
      <c r="D346" s="162" t="s">
        <v>3539</v>
      </c>
      <c r="E346" s="162">
        <v>1</v>
      </c>
      <c r="F346" s="162" t="s">
        <v>2654</v>
      </c>
      <c r="G346" s="162">
        <f>IFERROR(VLOOKUP(C346,BASEINV01,3,FALSE),"SIN INFO")</f>
        <v>31</v>
      </c>
      <c r="H346" s="162" t="str">
        <f>IFERROR(VLOOKUP(B346,BASEINV01,3,FALSE),"SIN INFO")</f>
        <v>SIN INFO</v>
      </c>
      <c r="I346" s="218">
        <v>1422.74</v>
      </c>
      <c r="J346" s="218">
        <f>IFERROR(VLOOKUP(C346,BASEDESCT02,4,FALSE),I346)</f>
        <v>1422.74</v>
      </c>
      <c r="K346" s="232">
        <f>J346*1.16</f>
        <v>1650.3783999999998</v>
      </c>
      <c r="L346" s="232">
        <f t="shared" ref="L346:N347" si="148">K346*(1-L$7)</f>
        <v>1237.7837999999999</v>
      </c>
      <c r="M346" s="232">
        <f t="shared" si="148"/>
        <v>1175.8946099999998</v>
      </c>
      <c r="N346" s="232">
        <f t="shared" si="148"/>
        <v>1117.0998794999998</v>
      </c>
      <c r="O346" s="232">
        <f>I346*$E346</f>
        <v>1422.74</v>
      </c>
      <c r="P346" s="232">
        <f>J346*$E346</f>
        <v>1422.74</v>
      </c>
      <c r="Q346" s="330" t="str" cm="1">
        <f t="array" ref="Q346">IFERROR(_xlfn.IFS(O346&gt;P346,"CAMBIÓ"),"")</f>
        <v/>
      </c>
    </row>
    <row r="347" spans="1:17" x14ac:dyDescent="0.25">
      <c r="A347" s="330">
        <v>340</v>
      </c>
      <c r="B347" s="153">
        <v>16719</v>
      </c>
      <c r="C347" s="154" t="s">
        <v>1971</v>
      </c>
      <c r="D347" s="162" t="s">
        <v>3318</v>
      </c>
      <c r="E347" s="162">
        <v>1</v>
      </c>
      <c r="F347" s="162" t="s">
        <v>3450</v>
      </c>
      <c r="G347" s="162" t="str">
        <f>IFERROR(VLOOKUP(C347,BASEINV01,3,FALSE),"SIN INFO")</f>
        <v>SIN INFO</v>
      </c>
      <c r="H347" s="162" t="str">
        <f>IFERROR(VLOOKUP(B347,BASEINV01,3,FALSE),"SIN INFO")</f>
        <v>SIN INFO</v>
      </c>
      <c r="I347" s="218">
        <v>13358.48</v>
      </c>
      <c r="J347" s="218">
        <f>IFERROR(VLOOKUP(C347,BASEDESCT02,4,FALSE),I347)</f>
        <v>13358.48</v>
      </c>
      <c r="K347" s="232">
        <f>J347*1.16</f>
        <v>15495.836799999999</v>
      </c>
      <c r="L347" s="232">
        <f t="shared" si="148"/>
        <v>11621.8776</v>
      </c>
      <c r="M347" s="232">
        <f t="shared" si="148"/>
        <v>11040.783719999999</v>
      </c>
      <c r="N347" s="232">
        <f t="shared" si="148"/>
        <v>10488.744533999999</v>
      </c>
      <c r="O347" s="232">
        <f>I347*$E347</f>
        <v>13358.48</v>
      </c>
      <c r="P347" s="232">
        <f>J347*$E347</f>
        <v>13358.48</v>
      </c>
      <c r="Q347" s="330" t="str" cm="1">
        <f t="array" ref="Q347">IFERROR(_xlfn.IFS(O347&gt;P347,"CAMBIÓ"),"")</f>
        <v/>
      </c>
    </row>
    <row r="348" spans="1:17" x14ac:dyDescent="0.25">
      <c r="A348" s="330">
        <v>341</v>
      </c>
      <c r="B348" s="47" t="s">
        <v>3547</v>
      </c>
      <c r="C348" s="48"/>
      <c r="D348" s="203"/>
      <c r="E348" s="203"/>
      <c r="F348" s="203"/>
      <c r="G348" s="203"/>
      <c r="H348" s="203"/>
      <c r="I348" s="281"/>
      <c r="J348" s="318"/>
      <c r="K348" s="318"/>
      <c r="L348" s="318"/>
      <c r="M348" s="318"/>
      <c r="N348" s="318"/>
      <c r="O348" s="318"/>
      <c r="P348" s="318"/>
      <c r="Q348" s="330" t="str" cm="1">
        <f t="array" ref="Q348">IFERROR(_xlfn.IFS(O348&gt;P348,"CAMBIÓ"),"")</f>
        <v/>
      </c>
    </row>
    <row r="349" spans="1:17" x14ac:dyDescent="0.25">
      <c r="A349" s="330">
        <v>342</v>
      </c>
      <c r="B349" s="153">
        <v>39</v>
      </c>
      <c r="C349" s="154" t="s">
        <v>29</v>
      </c>
      <c r="D349" s="162" t="s">
        <v>3314</v>
      </c>
      <c r="E349" s="162">
        <v>1</v>
      </c>
      <c r="F349" s="162" t="s">
        <v>3548</v>
      </c>
      <c r="G349" s="162">
        <f t="shared" ref="G349:G354" si="149">IFERROR(VLOOKUP(C349,BASEINV01,3,FALSE),"SIN INFO")</f>
        <v>41</v>
      </c>
      <c r="H349" s="162">
        <f t="shared" ref="H349:H354" si="150">IFERROR(VLOOKUP(B349,BASEINV01,3,FALSE),"SIN INFO")</f>
        <v>-3</v>
      </c>
      <c r="I349" s="218">
        <v>2102.5500000000002</v>
      </c>
      <c r="J349" s="218">
        <f t="shared" ref="J349:J354" si="151">IFERROR(VLOOKUP(C349,BASEDESCT02,4,FALSE),I349)</f>
        <v>2102.5500000000002</v>
      </c>
      <c r="K349" s="232">
        <f t="shared" ref="K349:K354" si="152">J349*1.16</f>
        <v>2438.9580000000001</v>
      </c>
      <c r="L349" s="232">
        <f t="shared" ref="L349:N354" si="153">K349*(1-L$7)</f>
        <v>1829.2184999999999</v>
      </c>
      <c r="M349" s="232">
        <f t="shared" si="153"/>
        <v>1737.7575749999999</v>
      </c>
      <c r="N349" s="232">
        <f t="shared" si="153"/>
        <v>1650.8696962499998</v>
      </c>
      <c r="O349" s="232">
        <f t="shared" ref="O349:P354" si="154">I349*$E349</f>
        <v>2102.5500000000002</v>
      </c>
      <c r="P349" s="232">
        <f t="shared" si="154"/>
        <v>2102.5500000000002</v>
      </c>
      <c r="Q349" s="330" t="str" cm="1">
        <f t="array" ref="Q349">IFERROR(_xlfn.IFS(O349&gt;P349,"CAMBIÓ"),"")</f>
        <v/>
      </c>
    </row>
    <row r="350" spans="1:17" x14ac:dyDescent="0.25">
      <c r="A350" s="330">
        <v>343</v>
      </c>
      <c r="B350" s="153">
        <v>1213</v>
      </c>
      <c r="C350" s="154" t="s">
        <v>604</v>
      </c>
      <c r="D350" s="162" t="s">
        <v>3318</v>
      </c>
      <c r="E350" s="162">
        <v>1</v>
      </c>
      <c r="F350" s="162" t="s">
        <v>3548</v>
      </c>
      <c r="G350" s="162">
        <f t="shared" si="149"/>
        <v>4</v>
      </c>
      <c r="H350" s="162">
        <f t="shared" si="150"/>
        <v>-2</v>
      </c>
      <c r="I350" s="218">
        <v>22412.39</v>
      </c>
      <c r="J350" s="218">
        <f t="shared" si="151"/>
        <v>22412.39</v>
      </c>
      <c r="K350" s="232">
        <f t="shared" si="152"/>
        <v>25998.372399999997</v>
      </c>
      <c r="L350" s="232">
        <f t="shared" si="153"/>
        <v>19498.779299999998</v>
      </c>
      <c r="M350" s="232">
        <f t="shared" si="153"/>
        <v>18523.840334999997</v>
      </c>
      <c r="N350" s="232">
        <f t="shared" si="153"/>
        <v>17597.648318249998</v>
      </c>
      <c r="O350" s="232">
        <f t="shared" si="154"/>
        <v>22412.39</v>
      </c>
      <c r="P350" s="232">
        <f t="shared" si="154"/>
        <v>22412.39</v>
      </c>
      <c r="Q350" s="330" t="str" cm="1">
        <f t="array" ref="Q350">IFERROR(_xlfn.IFS(O350&gt;P350,"CAMBIÓ"),"")</f>
        <v/>
      </c>
    </row>
    <row r="351" spans="1:17" x14ac:dyDescent="0.25">
      <c r="A351" s="330">
        <v>344</v>
      </c>
      <c r="B351" s="153">
        <v>1217</v>
      </c>
      <c r="C351" s="154" t="s">
        <v>613</v>
      </c>
      <c r="D351" s="162" t="s">
        <v>3314</v>
      </c>
      <c r="E351" s="162">
        <v>1</v>
      </c>
      <c r="F351" s="162" t="s">
        <v>3549</v>
      </c>
      <c r="G351" s="162">
        <f t="shared" si="149"/>
        <v>64</v>
      </c>
      <c r="H351" s="162">
        <f t="shared" si="150"/>
        <v>-76</v>
      </c>
      <c r="I351" s="218">
        <v>2200.54</v>
      </c>
      <c r="J351" s="218">
        <f t="shared" si="151"/>
        <v>2200.54</v>
      </c>
      <c r="K351" s="232">
        <f t="shared" si="152"/>
        <v>2552.6263999999996</v>
      </c>
      <c r="L351" s="232">
        <f t="shared" si="153"/>
        <v>1914.4697999999999</v>
      </c>
      <c r="M351" s="232">
        <f t="shared" si="153"/>
        <v>1818.7463099999998</v>
      </c>
      <c r="N351" s="232">
        <f t="shared" si="153"/>
        <v>1727.8089944999997</v>
      </c>
      <c r="O351" s="232">
        <f t="shared" si="154"/>
        <v>2200.54</v>
      </c>
      <c r="P351" s="232">
        <f t="shared" si="154"/>
        <v>2200.54</v>
      </c>
      <c r="Q351" s="330" t="str" cm="1">
        <f t="array" ref="Q351">IFERROR(_xlfn.IFS(O351&gt;P351,"CAMBIÓ"),"")</f>
        <v/>
      </c>
    </row>
    <row r="352" spans="1:17" x14ac:dyDescent="0.25">
      <c r="A352" s="330">
        <v>345</v>
      </c>
      <c r="B352" s="153">
        <v>1214</v>
      </c>
      <c r="C352" s="154" t="s">
        <v>606</v>
      </c>
      <c r="D352" s="162" t="s">
        <v>3318</v>
      </c>
      <c r="E352" s="162">
        <v>1</v>
      </c>
      <c r="F352" s="162" t="s">
        <v>3549</v>
      </c>
      <c r="G352" s="162">
        <f t="shared" si="149"/>
        <v>3</v>
      </c>
      <c r="H352" s="162">
        <f t="shared" si="150"/>
        <v>-5</v>
      </c>
      <c r="I352" s="218">
        <v>23068.240000000002</v>
      </c>
      <c r="J352" s="218">
        <f t="shared" si="151"/>
        <v>23068.240000000002</v>
      </c>
      <c r="K352" s="232">
        <f t="shared" si="152"/>
        <v>26759.1584</v>
      </c>
      <c r="L352" s="232">
        <f t="shared" si="153"/>
        <v>20069.3688</v>
      </c>
      <c r="M352" s="232">
        <f t="shared" si="153"/>
        <v>19065.90036</v>
      </c>
      <c r="N352" s="232">
        <f t="shared" si="153"/>
        <v>18112.605341999999</v>
      </c>
      <c r="O352" s="232">
        <f t="shared" si="154"/>
        <v>23068.240000000002</v>
      </c>
      <c r="P352" s="232">
        <f t="shared" si="154"/>
        <v>23068.240000000002</v>
      </c>
      <c r="Q352" s="330" t="str" cm="1">
        <f t="array" ref="Q352">IFERROR(_xlfn.IFS(O352&gt;P352,"CAMBIÓ"),"")</f>
        <v/>
      </c>
    </row>
    <row r="353" spans="1:17" x14ac:dyDescent="0.25">
      <c r="A353" s="330">
        <v>346</v>
      </c>
      <c r="B353" s="153">
        <v>40</v>
      </c>
      <c r="C353" s="154" t="s">
        <v>33</v>
      </c>
      <c r="D353" s="162" t="s">
        <v>3314</v>
      </c>
      <c r="E353" s="162">
        <v>1</v>
      </c>
      <c r="F353" s="162" t="s">
        <v>3550</v>
      </c>
      <c r="G353" s="162">
        <f t="shared" si="149"/>
        <v>29</v>
      </c>
      <c r="H353" s="162">
        <f t="shared" si="150"/>
        <v>-51</v>
      </c>
      <c r="I353" s="218">
        <v>2216.89</v>
      </c>
      <c r="J353" s="218">
        <f t="shared" si="151"/>
        <v>2216.89</v>
      </c>
      <c r="K353" s="232">
        <f t="shared" si="152"/>
        <v>2571.5923999999995</v>
      </c>
      <c r="L353" s="232">
        <f t="shared" si="153"/>
        <v>1928.6942999999997</v>
      </c>
      <c r="M353" s="232">
        <f t="shared" si="153"/>
        <v>1832.2595849999996</v>
      </c>
      <c r="N353" s="232">
        <f t="shared" si="153"/>
        <v>1740.6466057499995</v>
      </c>
      <c r="O353" s="232">
        <f t="shared" si="154"/>
        <v>2216.89</v>
      </c>
      <c r="P353" s="232">
        <f t="shared" si="154"/>
        <v>2216.89</v>
      </c>
      <c r="Q353" s="330" t="str" cm="1">
        <f t="array" ref="Q353">IFERROR(_xlfn.IFS(O353&gt;P353,"CAMBIÓ"),"")</f>
        <v/>
      </c>
    </row>
    <row r="354" spans="1:17" x14ac:dyDescent="0.25">
      <c r="A354" s="330">
        <v>347</v>
      </c>
      <c r="B354" s="153">
        <v>1215</v>
      </c>
      <c r="C354" s="154" t="s">
        <v>608</v>
      </c>
      <c r="D354" s="162" t="s">
        <v>3318</v>
      </c>
      <c r="E354" s="162">
        <v>1</v>
      </c>
      <c r="F354" s="162" t="s">
        <v>3550</v>
      </c>
      <c r="G354" s="162">
        <f t="shared" si="149"/>
        <v>3</v>
      </c>
      <c r="H354" s="162">
        <f t="shared" si="150"/>
        <v>-3</v>
      </c>
      <c r="I354" s="218">
        <v>23178.99</v>
      </c>
      <c r="J354" s="218">
        <f t="shared" si="151"/>
        <v>23178.99</v>
      </c>
      <c r="K354" s="232">
        <f t="shared" si="152"/>
        <v>26887.628400000001</v>
      </c>
      <c r="L354" s="232">
        <f t="shared" si="153"/>
        <v>20165.721300000001</v>
      </c>
      <c r="M354" s="232">
        <f t="shared" si="153"/>
        <v>19157.435235000001</v>
      </c>
      <c r="N354" s="232">
        <f t="shared" si="153"/>
        <v>18199.56347325</v>
      </c>
      <c r="O354" s="232">
        <f t="shared" si="154"/>
        <v>23178.99</v>
      </c>
      <c r="P354" s="232">
        <f t="shared" si="154"/>
        <v>23178.99</v>
      </c>
      <c r="Q354" s="330" t="str" cm="1">
        <f t="array" ref="Q354">IFERROR(_xlfn.IFS(O354&gt;P354,"CAMBIÓ"),"")</f>
        <v/>
      </c>
    </row>
    <row r="355" spans="1:17" x14ac:dyDescent="0.25">
      <c r="A355" s="330">
        <v>348</v>
      </c>
      <c r="B355" s="319" t="s">
        <v>3551</v>
      </c>
      <c r="C355" s="345"/>
      <c r="D355" s="348"/>
      <c r="E355" s="348"/>
      <c r="F355" s="348" t="s">
        <v>2299</v>
      </c>
      <c r="G355" s="348"/>
      <c r="H355" s="348"/>
      <c r="I355" s="335"/>
      <c r="J355" s="332"/>
      <c r="K355" s="333"/>
      <c r="L355" s="333"/>
      <c r="M355" s="333"/>
      <c r="N355" s="333"/>
      <c r="O355" s="333"/>
      <c r="P355" s="334"/>
      <c r="Q355" s="330" t="str" cm="1">
        <f t="array" ref="Q355">IFERROR(_xlfn.IFS(O355&gt;P355,"CAMBIÓ"),"")</f>
        <v/>
      </c>
    </row>
    <row r="356" spans="1:17" x14ac:dyDescent="0.25">
      <c r="A356" s="330">
        <v>349</v>
      </c>
      <c r="B356" s="153">
        <v>432</v>
      </c>
      <c r="C356" s="154" t="s">
        <v>298</v>
      </c>
      <c r="D356" s="162" t="s">
        <v>3519</v>
      </c>
      <c r="E356" s="162">
        <v>1000</v>
      </c>
      <c r="F356" s="162" t="s">
        <v>3552</v>
      </c>
      <c r="G356" s="162" t="str">
        <f t="shared" ref="G356:G378" si="155">IFERROR(VLOOKUP(C356,BASEINV01,3,FALSE),"SIN INFO")</f>
        <v>SIN INFO</v>
      </c>
      <c r="H356" s="162" t="str">
        <f t="shared" ref="H356:H378" si="156">IFERROR(VLOOKUP(B356,BASEINV01,3,FALSE),"SIN INFO")</f>
        <v>SIN INFO</v>
      </c>
      <c r="I356" s="320">
        <v>209.98</v>
      </c>
      <c r="J356" s="320">
        <f t="shared" ref="J356:J378" si="157">IFERROR(VLOOKUP(C356,BASEDESCT02,4,FALSE),I356)</f>
        <v>209.98</v>
      </c>
      <c r="K356" s="232">
        <f t="shared" ref="K356:K378" si="158">J356*1.16</f>
        <v>243.57679999999996</v>
      </c>
      <c r="L356" s="321">
        <f t="shared" ref="L356:N378" si="159">K356*(1-L$7)</f>
        <v>182.68259999999998</v>
      </c>
      <c r="M356" s="321">
        <f t="shared" si="159"/>
        <v>173.54846999999998</v>
      </c>
      <c r="N356" s="321">
        <f t="shared" si="159"/>
        <v>164.87104649999998</v>
      </c>
      <c r="O356" s="321">
        <f t="shared" ref="O356:O378" si="160">I356*$E356</f>
        <v>209980</v>
      </c>
      <c r="P356" s="321">
        <f t="shared" ref="P356:P378" si="161">J356*$E356</f>
        <v>209980</v>
      </c>
      <c r="Q356" s="330" t="str" cm="1">
        <f t="array" ref="Q356">IFERROR(_xlfn.IFS(O356&gt;P356,"CAMBIÓ"),"")</f>
        <v/>
      </c>
    </row>
    <row r="357" spans="1:17" x14ac:dyDescent="0.25">
      <c r="A357" s="330">
        <v>350</v>
      </c>
      <c r="B357" s="153">
        <v>16800</v>
      </c>
      <c r="C357" s="154" t="s">
        <v>2014</v>
      </c>
      <c r="D357" s="162" t="s">
        <v>3519</v>
      </c>
      <c r="E357" s="162">
        <v>1000</v>
      </c>
      <c r="F357" s="162" t="s">
        <v>3553</v>
      </c>
      <c r="G357" s="162" t="str">
        <f t="shared" si="155"/>
        <v>SIN INFO</v>
      </c>
      <c r="H357" s="162" t="str">
        <f t="shared" si="156"/>
        <v>SIN INFO</v>
      </c>
      <c r="I357" s="320">
        <v>185.57</v>
      </c>
      <c r="J357" s="320">
        <f t="shared" si="157"/>
        <v>185.57</v>
      </c>
      <c r="K357" s="232">
        <f t="shared" si="158"/>
        <v>215.26119999999997</v>
      </c>
      <c r="L357" s="321">
        <f t="shared" si="159"/>
        <v>161.44589999999999</v>
      </c>
      <c r="M357" s="321">
        <f t="shared" si="159"/>
        <v>153.373605</v>
      </c>
      <c r="N357" s="321">
        <f t="shared" si="159"/>
        <v>145.70492475</v>
      </c>
      <c r="O357" s="321">
        <f t="shared" si="160"/>
        <v>185570</v>
      </c>
      <c r="P357" s="321">
        <f t="shared" si="161"/>
        <v>185570</v>
      </c>
      <c r="Q357" s="330" t="str" cm="1">
        <f t="array" ref="Q357">IFERROR(_xlfn.IFS(O357&gt;P357,"CAMBIÓ"),"")</f>
        <v/>
      </c>
    </row>
    <row r="358" spans="1:17" x14ac:dyDescent="0.25">
      <c r="A358" s="330">
        <v>351</v>
      </c>
      <c r="B358" s="153">
        <v>16801</v>
      </c>
      <c r="C358" s="154" t="s">
        <v>2016</v>
      </c>
      <c r="D358" s="162" t="s">
        <v>3519</v>
      </c>
      <c r="E358" s="162">
        <v>1000</v>
      </c>
      <c r="F358" s="155" t="s">
        <v>3554</v>
      </c>
      <c r="G358" s="155" t="str">
        <f t="shared" si="155"/>
        <v>SIN INFO</v>
      </c>
      <c r="H358" s="155" t="str">
        <f t="shared" si="156"/>
        <v>SIN INFO</v>
      </c>
      <c r="I358" s="219">
        <v>115.26</v>
      </c>
      <c r="J358" s="219">
        <f t="shared" si="157"/>
        <v>115.26</v>
      </c>
      <c r="K358" s="232">
        <f t="shared" si="158"/>
        <v>133.70159999999998</v>
      </c>
      <c r="L358" s="231">
        <f t="shared" si="159"/>
        <v>100.27619999999999</v>
      </c>
      <c r="M358" s="231">
        <f t="shared" si="159"/>
        <v>95.262389999999982</v>
      </c>
      <c r="N358" s="231">
        <f t="shared" si="159"/>
        <v>90.49927049999998</v>
      </c>
      <c r="O358" s="231">
        <f t="shared" si="160"/>
        <v>115260</v>
      </c>
      <c r="P358" s="231">
        <f t="shared" si="161"/>
        <v>115260</v>
      </c>
      <c r="Q358" s="330" t="str" cm="1">
        <f t="array" ref="Q358">IFERROR(_xlfn.IFS(O358&gt;P358,"CAMBIÓ"),"")</f>
        <v/>
      </c>
    </row>
    <row r="359" spans="1:17" x14ac:dyDescent="0.25">
      <c r="A359" s="330">
        <v>352</v>
      </c>
      <c r="B359" s="153">
        <v>10185</v>
      </c>
      <c r="C359" s="154" t="s">
        <v>808</v>
      </c>
      <c r="D359" s="162" t="s">
        <v>3519</v>
      </c>
      <c r="E359" s="162">
        <v>1000</v>
      </c>
      <c r="F359" s="155" t="s">
        <v>3555</v>
      </c>
      <c r="G359" s="155" t="str">
        <f t="shared" si="155"/>
        <v>SIN INFO</v>
      </c>
      <c r="H359" s="155" t="str">
        <f t="shared" si="156"/>
        <v>SIN INFO</v>
      </c>
      <c r="I359" s="219">
        <v>93.46</v>
      </c>
      <c r="J359" s="219">
        <f t="shared" si="157"/>
        <v>93.46</v>
      </c>
      <c r="K359" s="232">
        <f t="shared" si="158"/>
        <v>108.41359999999999</v>
      </c>
      <c r="L359" s="231">
        <f t="shared" si="159"/>
        <v>81.310199999999995</v>
      </c>
      <c r="M359" s="231">
        <f t="shared" si="159"/>
        <v>77.244689999999991</v>
      </c>
      <c r="N359" s="231">
        <f t="shared" si="159"/>
        <v>73.382455499999992</v>
      </c>
      <c r="O359" s="231">
        <f t="shared" si="160"/>
        <v>93460</v>
      </c>
      <c r="P359" s="231">
        <f t="shared" si="161"/>
        <v>93460</v>
      </c>
      <c r="Q359" s="330" t="str" cm="1">
        <f t="array" ref="Q359">IFERROR(_xlfn.IFS(O359&gt;P359,"CAMBIÓ"),"")</f>
        <v/>
      </c>
    </row>
    <row r="360" spans="1:17" x14ac:dyDescent="0.25">
      <c r="A360" s="330">
        <v>353</v>
      </c>
      <c r="B360" s="153">
        <v>10186</v>
      </c>
      <c r="C360" s="154" t="s">
        <v>810</v>
      </c>
      <c r="D360" s="162" t="s">
        <v>3519</v>
      </c>
      <c r="E360" s="162">
        <v>1000</v>
      </c>
      <c r="F360" s="155" t="s">
        <v>3556</v>
      </c>
      <c r="G360" s="155" t="str">
        <f t="shared" si="155"/>
        <v>SIN INFO</v>
      </c>
      <c r="H360" s="155" t="str">
        <f t="shared" si="156"/>
        <v>SIN INFO</v>
      </c>
      <c r="I360" s="219">
        <v>86.18</v>
      </c>
      <c r="J360" s="219">
        <f t="shared" si="157"/>
        <v>86.18</v>
      </c>
      <c r="K360" s="232">
        <f t="shared" si="158"/>
        <v>99.968800000000002</v>
      </c>
      <c r="L360" s="231">
        <f t="shared" si="159"/>
        <v>74.976600000000005</v>
      </c>
      <c r="M360" s="231">
        <f t="shared" si="159"/>
        <v>71.227770000000007</v>
      </c>
      <c r="N360" s="231">
        <f t="shared" si="159"/>
        <v>67.6663815</v>
      </c>
      <c r="O360" s="231">
        <f t="shared" si="160"/>
        <v>86180</v>
      </c>
      <c r="P360" s="231">
        <f t="shared" si="161"/>
        <v>86180</v>
      </c>
      <c r="Q360" s="330" t="str" cm="1">
        <f t="array" ref="Q360">IFERROR(_xlfn.IFS(O360&gt;P360,"CAMBIÓ"),"")</f>
        <v/>
      </c>
    </row>
    <row r="361" spans="1:17" x14ac:dyDescent="0.25">
      <c r="A361" s="330">
        <v>354</v>
      </c>
      <c r="B361" s="153">
        <v>16170</v>
      </c>
      <c r="C361" s="154" t="s">
        <v>1799</v>
      </c>
      <c r="D361" s="162" t="s">
        <v>3519</v>
      </c>
      <c r="E361" s="162">
        <v>1000</v>
      </c>
      <c r="F361" s="155" t="s">
        <v>3557</v>
      </c>
      <c r="G361" s="155" t="str">
        <f t="shared" si="155"/>
        <v>SIN INFO</v>
      </c>
      <c r="H361" s="155" t="str">
        <f t="shared" si="156"/>
        <v>SIN INFO</v>
      </c>
      <c r="I361" s="219">
        <v>111.04</v>
      </c>
      <c r="J361" s="219">
        <f t="shared" si="157"/>
        <v>111.04</v>
      </c>
      <c r="K361" s="232">
        <f t="shared" si="158"/>
        <v>128.8064</v>
      </c>
      <c r="L361" s="231">
        <f t="shared" si="159"/>
        <v>96.604799999999997</v>
      </c>
      <c r="M361" s="231">
        <f t="shared" si="159"/>
        <v>91.774559999999994</v>
      </c>
      <c r="N361" s="231">
        <f t="shared" si="159"/>
        <v>87.185831999999991</v>
      </c>
      <c r="O361" s="231">
        <f t="shared" si="160"/>
        <v>111040</v>
      </c>
      <c r="P361" s="231">
        <f t="shared" si="161"/>
        <v>111040</v>
      </c>
      <c r="Q361" s="330" t="str" cm="1">
        <f t="array" ref="Q361">IFERROR(_xlfn.IFS(O361&gt;P361,"CAMBIÓ"),"")</f>
        <v/>
      </c>
    </row>
    <row r="362" spans="1:17" x14ac:dyDescent="0.25">
      <c r="A362" s="330">
        <v>355</v>
      </c>
      <c r="B362" s="153">
        <v>1167</v>
      </c>
      <c r="C362" s="154" t="s">
        <v>585</v>
      </c>
      <c r="D362" s="162" t="s">
        <v>3519</v>
      </c>
      <c r="E362" s="162">
        <v>1000</v>
      </c>
      <c r="F362" s="155" t="s">
        <v>3558</v>
      </c>
      <c r="G362" s="155" t="str">
        <f t="shared" si="155"/>
        <v>SIN INFO</v>
      </c>
      <c r="H362" s="155" t="str">
        <f t="shared" si="156"/>
        <v>SIN INFO</v>
      </c>
      <c r="I362" s="219">
        <v>106.94</v>
      </c>
      <c r="J362" s="219">
        <f t="shared" si="157"/>
        <v>106.94</v>
      </c>
      <c r="K362" s="232">
        <f t="shared" si="158"/>
        <v>124.05039999999998</v>
      </c>
      <c r="L362" s="231">
        <f t="shared" si="159"/>
        <v>93.03779999999999</v>
      </c>
      <c r="M362" s="231">
        <f t="shared" si="159"/>
        <v>88.385909999999981</v>
      </c>
      <c r="N362" s="231">
        <f t="shared" si="159"/>
        <v>83.966614499999977</v>
      </c>
      <c r="O362" s="231">
        <f t="shared" si="160"/>
        <v>106940</v>
      </c>
      <c r="P362" s="231">
        <f t="shared" si="161"/>
        <v>106940</v>
      </c>
      <c r="Q362" s="330" t="str" cm="1">
        <f t="array" ref="Q362">IFERROR(_xlfn.IFS(O362&gt;P362,"CAMBIÓ"),"")</f>
        <v/>
      </c>
    </row>
    <row r="363" spans="1:17" x14ac:dyDescent="0.25">
      <c r="A363" s="330">
        <v>356</v>
      </c>
      <c r="B363" s="153">
        <v>16802</v>
      </c>
      <c r="C363" s="154" t="s">
        <v>2018</v>
      </c>
      <c r="D363" s="162" t="s">
        <v>3519</v>
      </c>
      <c r="E363" s="162">
        <v>1000</v>
      </c>
      <c r="F363" s="155" t="s">
        <v>3559</v>
      </c>
      <c r="G363" s="155" t="str">
        <f t="shared" si="155"/>
        <v>SIN INFO</v>
      </c>
      <c r="H363" s="155" t="str">
        <f t="shared" si="156"/>
        <v>SIN INFO</v>
      </c>
      <c r="I363" s="219">
        <v>86.36</v>
      </c>
      <c r="J363" s="219">
        <f t="shared" si="157"/>
        <v>86.36</v>
      </c>
      <c r="K363" s="232">
        <f t="shared" si="158"/>
        <v>100.1776</v>
      </c>
      <c r="L363" s="231">
        <f t="shared" si="159"/>
        <v>75.133200000000002</v>
      </c>
      <c r="M363" s="231">
        <f t="shared" si="159"/>
        <v>71.376540000000006</v>
      </c>
      <c r="N363" s="231">
        <f t="shared" si="159"/>
        <v>67.807713000000007</v>
      </c>
      <c r="O363" s="231">
        <f t="shared" si="160"/>
        <v>86360</v>
      </c>
      <c r="P363" s="231">
        <f t="shared" si="161"/>
        <v>86360</v>
      </c>
      <c r="Q363" s="330" t="str" cm="1">
        <f t="array" ref="Q363">IFERROR(_xlfn.IFS(O363&gt;P363,"CAMBIÓ"),"")</f>
        <v/>
      </c>
    </row>
    <row r="364" spans="1:17" x14ac:dyDescent="0.25">
      <c r="A364" s="330">
        <v>357</v>
      </c>
      <c r="B364" s="153">
        <v>16803</v>
      </c>
      <c r="C364" s="154" t="s">
        <v>2020</v>
      </c>
      <c r="D364" s="162" t="s">
        <v>3519</v>
      </c>
      <c r="E364" s="162">
        <v>1000</v>
      </c>
      <c r="F364" s="155" t="s">
        <v>3560</v>
      </c>
      <c r="G364" s="155" t="str">
        <f t="shared" si="155"/>
        <v>SIN INFO</v>
      </c>
      <c r="H364" s="155" t="str">
        <f t="shared" si="156"/>
        <v>SIN INFO</v>
      </c>
      <c r="I364" s="219">
        <v>91.35</v>
      </c>
      <c r="J364" s="219">
        <f t="shared" si="157"/>
        <v>91.35</v>
      </c>
      <c r="K364" s="232">
        <f t="shared" si="158"/>
        <v>105.96599999999998</v>
      </c>
      <c r="L364" s="231">
        <f t="shared" si="159"/>
        <v>79.474499999999978</v>
      </c>
      <c r="M364" s="231">
        <f t="shared" si="159"/>
        <v>75.500774999999976</v>
      </c>
      <c r="N364" s="231">
        <f t="shared" si="159"/>
        <v>71.725736249999969</v>
      </c>
      <c r="O364" s="231">
        <f t="shared" si="160"/>
        <v>91350</v>
      </c>
      <c r="P364" s="231">
        <f t="shared" si="161"/>
        <v>91350</v>
      </c>
      <c r="Q364" s="330" t="str" cm="1">
        <f t="array" ref="Q364">IFERROR(_xlfn.IFS(O364&gt;P364,"CAMBIÓ"),"")</f>
        <v/>
      </c>
    </row>
    <row r="365" spans="1:17" x14ac:dyDescent="0.25">
      <c r="A365" s="330">
        <v>358</v>
      </c>
      <c r="B365" s="153">
        <v>16843</v>
      </c>
      <c r="C365" s="154" t="s">
        <v>2052</v>
      </c>
      <c r="D365" s="162" t="s">
        <v>3519</v>
      </c>
      <c r="E365" s="162">
        <v>1000</v>
      </c>
      <c r="F365" s="155" t="s">
        <v>3561</v>
      </c>
      <c r="G365" s="155" t="str">
        <f t="shared" si="155"/>
        <v>SIN INFO</v>
      </c>
      <c r="H365" s="155" t="str">
        <f t="shared" si="156"/>
        <v>SIN INFO</v>
      </c>
      <c r="I365" s="219">
        <v>107.85</v>
      </c>
      <c r="J365" s="219">
        <f t="shared" si="157"/>
        <v>107.85</v>
      </c>
      <c r="K365" s="232">
        <f t="shared" si="158"/>
        <v>125.10599999999998</v>
      </c>
      <c r="L365" s="231">
        <f t="shared" si="159"/>
        <v>93.829499999999982</v>
      </c>
      <c r="M365" s="231">
        <f t="shared" si="159"/>
        <v>89.138024999999985</v>
      </c>
      <c r="N365" s="231">
        <f t="shared" si="159"/>
        <v>84.681123749999983</v>
      </c>
      <c r="O365" s="231">
        <f t="shared" si="160"/>
        <v>107850</v>
      </c>
      <c r="P365" s="231">
        <f t="shared" si="161"/>
        <v>107850</v>
      </c>
      <c r="Q365" s="330" t="str" cm="1">
        <f t="array" ref="Q365">IFERROR(_xlfn.IFS(O365&gt;P365,"CAMBIÓ"),"")</f>
        <v/>
      </c>
    </row>
    <row r="366" spans="1:17" x14ac:dyDescent="0.25">
      <c r="A366" s="330">
        <v>359</v>
      </c>
      <c r="B366" s="153">
        <v>1135</v>
      </c>
      <c r="C366" s="154" t="s">
        <v>577</v>
      </c>
      <c r="D366" s="162" t="s">
        <v>3519</v>
      </c>
      <c r="E366" s="162">
        <v>1000</v>
      </c>
      <c r="F366" s="162" t="s">
        <v>3562</v>
      </c>
      <c r="G366" s="162" t="str">
        <f t="shared" si="155"/>
        <v>SIN INFO</v>
      </c>
      <c r="H366" s="162" t="str">
        <f t="shared" si="156"/>
        <v>SIN INFO</v>
      </c>
      <c r="I366" s="322">
        <v>81.92</v>
      </c>
      <c r="J366" s="322">
        <f t="shared" si="157"/>
        <v>81.92</v>
      </c>
      <c r="K366" s="232">
        <f t="shared" si="158"/>
        <v>95.027199999999993</v>
      </c>
      <c r="L366" s="232">
        <f t="shared" si="159"/>
        <v>71.270399999999995</v>
      </c>
      <c r="M366" s="232">
        <f t="shared" si="159"/>
        <v>67.706879999999998</v>
      </c>
      <c r="N366" s="232">
        <f t="shared" si="159"/>
        <v>64.321535999999995</v>
      </c>
      <c r="O366" s="232">
        <f t="shared" si="160"/>
        <v>81920</v>
      </c>
      <c r="P366" s="232">
        <f t="shared" si="161"/>
        <v>81920</v>
      </c>
      <c r="Q366" s="330" t="str" cm="1">
        <f t="array" ref="Q366">IFERROR(_xlfn.IFS(O366&gt;P366,"CAMBIÓ"),"")</f>
        <v/>
      </c>
    </row>
    <row r="367" spans="1:17" x14ac:dyDescent="0.25">
      <c r="A367" s="330">
        <v>360</v>
      </c>
      <c r="B367" s="153">
        <v>1140</v>
      </c>
      <c r="C367" s="154" t="s">
        <v>581</v>
      </c>
      <c r="D367" s="162" t="s">
        <v>3519</v>
      </c>
      <c r="E367" s="162">
        <v>1000</v>
      </c>
      <c r="F367" s="162" t="s">
        <v>3563</v>
      </c>
      <c r="G367" s="162" t="str">
        <f t="shared" si="155"/>
        <v>SIN INFO</v>
      </c>
      <c r="H367" s="162" t="str">
        <f t="shared" si="156"/>
        <v>SIN INFO</v>
      </c>
      <c r="I367" s="322">
        <v>82.07</v>
      </c>
      <c r="J367" s="322">
        <f t="shared" si="157"/>
        <v>82.07</v>
      </c>
      <c r="K367" s="232">
        <f t="shared" si="158"/>
        <v>95.201199999999986</v>
      </c>
      <c r="L367" s="232">
        <f t="shared" si="159"/>
        <v>71.400899999999993</v>
      </c>
      <c r="M367" s="232">
        <f t="shared" si="159"/>
        <v>67.830854999999985</v>
      </c>
      <c r="N367" s="232">
        <f t="shared" si="159"/>
        <v>64.439312249999986</v>
      </c>
      <c r="O367" s="232">
        <f t="shared" si="160"/>
        <v>82070</v>
      </c>
      <c r="P367" s="232">
        <f t="shared" si="161"/>
        <v>82070</v>
      </c>
      <c r="Q367" s="330" t="str" cm="1">
        <f t="array" ref="Q367">IFERROR(_xlfn.IFS(O367&gt;P367,"CAMBIÓ"),"")</f>
        <v/>
      </c>
    </row>
    <row r="368" spans="1:17" x14ac:dyDescent="0.25">
      <c r="A368" s="330">
        <v>361</v>
      </c>
      <c r="B368" s="153">
        <v>1139</v>
      </c>
      <c r="C368" s="154" t="s">
        <v>579</v>
      </c>
      <c r="D368" s="162" t="s">
        <v>3519</v>
      </c>
      <c r="E368" s="162">
        <v>1000</v>
      </c>
      <c r="F368" s="162" t="s">
        <v>3564</v>
      </c>
      <c r="G368" s="162">
        <f t="shared" si="155"/>
        <v>0</v>
      </c>
      <c r="H368" s="162" t="str">
        <f t="shared" si="156"/>
        <v>SIN INFO</v>
      </c>
      <c r="I368" s="322">
        <v>99.11</v>
      </c>
      <c r="J368" s="322">
        <f t="shared" si="157"/>
        <v>99.11</v>
      </c>
      <c r="K368" s="232">
        <f t="shared" si="158"/>
        <v>114.96759999999999</v>
      </c>
      <c r="L368" s="232">
        <f t="shared" si="159"/>
        <v>86.225699999999989</v>
      </c>
      <c r="M368" s="232">
        <f t="shared" si="159"/>
        <v>81.914414999999991</v>
      </c>
      <c r="N368" s="232">
        <f t="shared" si="159"/>
        <v>77.818694249999993</v>
      </c>
      <c r="O368" s="232">
        <f t="shared" si="160"/>
        <v>99110</v>
      </c>
      <c r="P368" s="232">
        <f t="shared" si="161"/>
        <v>99110</v>
      </c>
      <c r="Q368" s="330" t="str" cm="1">
        <f t="array" ref="Q368">IFERROR(_xlfn.IFS(O368&gt;P368,"CAMBIÓ"),"")</f>
        <v/>
      </c>
    </row>
    <row r="369" spans="1:17" x14ac:dyDescent="0.25">
      <c r="A369" s="330">
        <v>362</v>
      </c>
      <c r="B369" s="153">
        <v>1208</v>
      </c>
      <c r="C369" s="154" t="s">
        <v>600</v>
      </c>
      <c r="D369" s="162" t="s">
        <v>3519</v>
      </c>
      <c r="E369" s="162">
        <v>1000</v>
      </c>
      <c r="F369" s="162" t="s">
        <v>3565</v>
      </c>
      <c r="G369" s="162" t="str">
        <f t="shared" si="155"/>
        <v>SIN INFO</v>
      </c>
      <c r="H369" s="162" t="str">
        <f t="shared" si="156"/>
        <v>SIN INFO</v>
      </c>
      <c r="I369" s="322">
        <v>82.85</v>
      </c>
      <c r="J369" s="322">
        <f t="shared" si="157"/>
        <v>82.85</v>
      </c>
      <c r="K369" s="232">
        <f t="shared" si="158"/>
        <v>96.10599999999998</v>
      </c>
      <c r="L369" s="232">
        <f t="shared" si="159"/>
        <v>72.079499999999982</v>
      </c>
      <c r="M369" s="232">
        <f t="shared" si="159"/>
        <v>68.475524999999976</v>
      </c>
      <c r="N369" s="232">
        <f t="shared" si="159"/>
        <v>65.051748749999973</v>
      </c>
      <c r="O369" s="232">
        <f t="shared" si="160"/>
        <v>82850</v>
      </c>
      <c r="P369" s="232">
        <f t="shared" si="161"/>
        <v>82850</v>
      </c>
      <c r="Q369" s="330" t="str" cm="1">
        <f t="array" ref="Q369">IFERROR(_xlfn.IFS(O369&gt;P369,"CAMBIÓ"),"")</f>
        <v/>
      </c>
    </row>
    <row r="370" spans="1:17" x14ac:dyDescent="0.25">
      <c r="A370" s="330">
        <v>363</v>
      </c>
      <c r="B370" s="153">
        <v>1169</v>
      </c>
      <c r="C370" s="154" t="s">
        <v>588</v>
      </c>
      <c r="D370" s="162" t="s">
        <v>3519</v>
      </c>
      <c r="E370" s="162">
        <v>1000</v>
      </c>
      <c r="F370" s="162" t="s">
        <v>3566</v>
      </c>
      <c r="G370" s="162" t="str">
        <f t="shared" si="155"/>
        <v>SIN INFO</v>
      </c>
      <c r="H370" s="162">
        <f t="shared" si="156"/>
        <v>0</v>
      </c>
      <c r="I370" s="322">
        <v>89.83</v>
      </c>
      <c r="J370" s="322">
        <f t="shared" si="157"/>
        <v>89.83</v>
      </c>
      <c r="K370" s="232">
        <f t="shared" si="158"/>
        <v>104.2028</v>
      </c>
      <c r="L370" s="232">
        <f t="shared" si="159"/>
        <v>78.15209999999999</v>
      </c>
      <c r="M370" s="232">
        <f t="shared" si="159"/>
        <v>74.244494999999986</v>
      </c>
      <c r="N370" s="232">
        <f t="shared" si="159"/>
        <v>70.532270249999982</v>
      </c>
      <c r="O370" s="232">
        <f t="shared" si="160"/>
        <v>89830</v>
      </c>
      <c r="P370" s="232">
        <f t="shared" si="161"/>
        <v>89830</v>
      </c>
      <c r="Q370" s="330" t="str" cm="1">
        <f t="array" ref="Q370">IFERROR(_xlfn.IFS(O370&gt;P370,"CAMBIÓ"),"")</f>
        <v/>
      </c>
    </row>
    <row r="371" spans="1:17" x14ac:dyDescent="0.25">
      <c r="A371" s="330">
        <v>364</v>
      </c>
      <c r="B371" s="153">
        <v>1221</v>
      </c>
      <c r="C371" s="154" t="s">
        <v>615</v>
      </c>
      <c r="D371" s="162" t="s">
        <v>3519</v>
      </c>
      <c r="E371" s="162">
        <v>1000</v>
      </c>
      <c r="F371" s="162" t="s">
        <v>3567</v>
      </c>
      <c r="G371" s="162" t="str">
        <f t="shared" si="155"/>
        <v>SIN INFO</v>
      </c>
      <c r="H371" s="162" t="str">
        <f t="shared" si="156"/>
        <v>SIN INFO</v>
      </c>
      <c r="I371" s="322">
        <v>98.52</v>
      </c>
      <c r="J371" s="322">
        <f t="shared" si="157"/>
        <v>98.52</v>
      </c>
      <c r="K371" s="232">
        <f t="shared" si="158"/>
        <v>114.28319999999999</v>
      </c>
      <c r="L371" s="232">
        <f t="shared" si="159"/>
        <v>85.712400000000002</v>
      </c>
      <c r="M371" s="232">
        <f t="shared" si="159"/>
        <v>81.426779999999994</v>
      </c>
      <c r="N371" s="232">
        <f t="shared" si="159"/>
        <v>77.355440999999985</v>
      </c>
      <c r="O371" s="232">
        <f t="shared" si="160"/>
        <v>98520</v>
      </c>
      <c r="P371" s="232">
        <f t="shared" si="161"/>
        <v>98520</v>
      </c>
      <c r="Q371" s="330" t="str" cm="1">
        <f t="array" ref="Q371">IFERROR(_xlfn.IFS(O371&gt;P371,"CAMBIÓ"),"")</f>
        <v/>
      </c>
    </row>
    <row r="372" spans="1:17" x14ac:dyDescent="0.25">
      <c r="A372" s="330">
        <v>365</v>
      </c>
      <c r="B372" s="153">
        <v>1202</v>
      </c>
      <c r="C372" s="154" t="s">
        <v>598</v>
      </c>
      <c r="D372" s="162" t="s">
        <v>3519</v>
      </c>
      <c r="E372" s="162">
        <v>1000</v>
      </c>
      <c r="F372" s="162" t="s">
        <v>3568</v>
      </c>
      <c r="G372" s="162" t="str">
        <f t="shared" si="155"/>
        <v>SIN INFO</v>
      </c>
      <c r="H372" s="162" t="str">
        <f t="shared" si="156"/>
        <v>SIN INFO</v>
      </c>
      <c r="I372" s="322">
        <v>84.59</v>
      </c>
      <c r="J372" s="322">
        <f t="shared" si="157"/>
        <v>84.59</v>
      </c>
      <c r="K372" s="232">
        <f t="shared" si="158"/>
        <v>98.124399999999994</v>
      </c>
      <c r="L372" s="232">
        <f t="shared" si="159"/>
        <v>73.593299999999999</v>
      </c>
      <c r="M372" s="232">
        <f t="shared" si="159"/>
        <v>69.913634999999999</v>
      </c>
      <c r="N372" s="232">
        <f t="shared" si="159"/>
        <v>66.417953249999997</v>
      </c>
      <c r="O372" s="232">
        <f t="shared" si="160"/>
        <v>84590</v>
      </c>
      <c r="P372" s="232">
        <f t="shared" si="161"/>
        <v>84590</v>
      </c>
      <c r="Q372" s="330" t="str" cm="1">
        <f t="array" ref="Q372">IFERROR(_xlfn.IFS(O372&gt;P372,"CAMBIÓ"),"")</f>
        <v/>
      </c>
    </row>
    <row r="373" spans="1:17" x14ac:dyDescent="0.25">
      <c r="A373" s="330">
        <v>366</v>
      </c>
      <c r="B373" s="153">
        <v>1099</v>
      </c>
      <c r="C373" s="154" t="s">
        <v>571</v>
      </c>
      <c r="D373" s="162" t="s">
        <v>3519</v>
      </c>
      <c r="E373" s="162">
        <v>1000</v>
      </c>
      <c r="F373" s="162" t="s">
        <v>3569</v>
      </c>
      <c r="G373" s="162" t="str">
        <f t="shared" si="155"/>
        <v>SIN INFO</v>
      </c>
      <c r="H373" s="162" t="str">
        <f t="shared" si="156"/>
        <v>SIN INFO</v>
      </c>
      <c r="I373" s="322">
        <v>40.200000000000003</v>
      </c>
      <c r="J373" s="322">
        <f t="shared" si="157"/>
        <v>40.200000000000003</v>
      </c>
      <c r="K373" s="232">
        <f t="shared" si="158"/>
        <v>46.631999999999998</v>
      </c>
      <c r="L373" s="232">
        <f t="shared" si="159"/>
        <v>34.973999999999997</v>
      </c>
      <c r="M373" s="232">
        <f t="shared" si="159"/>
        <v>33.225299999999997</v>
      </c>
      <c r="N373" s="232">
        <f t="shared" si="159"/>
        <v>31.564034999999997</v>
      </c>
      <c r="O373" s="232">
        <f t="shared" si="160"/>
        <v>40200</v>
      </c>
      <c r="P373" s="232">
        <f t="shared" si="161"/>
        <v>40200</v>
      </c>
      <c r="Q373" s="330" t="str" cm="1">
        <f t="array" ref="Q373">IFERROR(_xlfn.IFS(O373&gt;P373,"CAMBIÓ"),"")</f>
        <v/>
      </c>
    </row>
    <row r="374" spans="1:17" x14ac:dyDescent="0.25">
      <c r="A374" s="330">
        <v>367</v>
      </c>
      <c r="B374" s="153">
        <v>429</v>
      </c>
      <c r="C374" s="154" t="s">
        <v>294</v>
      </c>
      <c r="D374" s="162" t="s">
        <v>3519</v>
      </c>
      <c r="E374" s="162">
        <v>1000</v>
      </c>
      <c r="F374" s="162" t="s">
        <v>3511</v>
      </c>
      <c r="G374" s="162">
        <f t="shared" si="155"/>
        <v>2</v>
      </c>
      <c r="H374" s="162" t="str">
        <f t="shared" si="156"/>
        <v>SIN INFO</v>
      </c>
      <c r="I374" s="322">
        <v>50.91</v>
      </c>
      <c r="J374" s="322">
        <f t="shared" si="157"/>
        <v>50.91</v>
      </c>
      <c r="K374" s="232">
        <f t="shared" si="158"/>
        <v>59.055599999999991</v>
      </c>
      <c r="L374" s="232">
        <f t="shared" si="159"/>
        <v>44.291699999999992</v>
      </c>
      <c r="M374" s="232">
        <f t="shared" si="159"/>
        <v>42.077114999999992</v>
      </c>
      <c r="N374" s="232">
        <f t="shared" si="159"/>
        <v>39.973259249999991</v>
      </c>
      <c r="O374" s="232">
        <f t="shared" si="160"/>
        <v>50910</v>
      </c>
      <c r="P374" s="232">
        <f t="shared" si="161"/>
        <v>50910</v>
      </c>
      <c r="Q374" s="330" t="str" cm="1">
        <f t="array" ref="Q374">IFERROR(_xlfn.IFS(O374&gt;P374,"CAMBIÓ"),"")</f>
        <v/>
      </c>
    </row>
    <row r="375" spans="1:17" x14ac:dyDescent="0.25">
      <c r="A375" s="330">
        <v>368</v>
      </c>
      <c r="B375" s="153">
        <v>10003</v>
      </c>
      <c r="C375" s="154" t="s">
        <v>692</v>
      </c>
      <c r="D375" s="162" t="s">
        <v>3519</v>
      </c>
      <c r="E375" s="162">
        <v>1000</v>
      </c>
      <c r="F375" s="162" t="s">
        <v>3570</v>
      </c>
      <c r="G375" s="162" t="str">
        <f t="shared" si="155"/>
        <v>SIN INFO</v>
      </c>
      <c r="H375" s="162" t="str">
        <f t="shared" si="156"/>
        <v>SIN INFO</v>
      </c>
      <c r="I375" s="322">
        <v>91.91</v>
      </c>
      <c r="J375" s="322">
        <f t="shared" si="157"/>
        <v>91.91</v>
      </c>
      <c r="K375" s="232">
        <f t="shared" si="158"/>
        <v>106.61559999999999</v>
      </c>
      <c r="L375" s="232">
        <f t="shared" si="159"/>
        <v>79.961699999999993</v>
      </c>
      <c r="M375" s="232">
        <f t="shared" si="159"/>
        <v>75.96361499999999</v>
      </c>
      <c r="N375" s="232">
        <f t="shared" si="159"/>
        <v>72.16543424999999</v>
      </c>
      <c r="O375" s="232">
        <f t="shared" si="160"/>
        <v>91910</v>
      </c>
      <c r="P375" s="232">
        <f t="shared" si="161"/>
        <v>91910</v>
      </c>
      <c r="Q375" s="330" t="str" cm="1">
        <f t="array" ref="Q375">IFERROR(_xlfn.IFS(O375&gt;P375,"CAMBIÓ"),"")</f>
        <v/>
      </c>
    </row>
    <row r="376" spans="1:17" x14ac:dyDescent="0.25">
      <c r="A376" s="330">
        <v>369</v>
      </c>
      <c r="B376" s="153">
        <v>10111</v>
      </c>
      <c r="C376" s="154" t="s">
        <v>763</v>
      </c>
      <c r="D376" s="162" t="s">
        <v>3519</v>
      </c>
      <c r="E376" s="162">
        <v>1000</v>
      </c>
      <c r="F376" s="162" t="s">
        <v>3571</v>
      </c>
      <c r="G376" s="162" t="str">
        <f t="shared" si="155"/>
        <v>SIN INFO</v>
      </c>
      <c r="H376" s="162" t="str">
        <f t="shared" si="156"/>
        <v>SIN INFO</v>
      </c>
      <c r="I376" s="322">
        <v>177.65</v>
      </c>
      <c r="J376" s="322">
        <f t="shared" si="157"/>
        <v>177.65</v>
      </c>
      <c r="K376" s="232">
        <f t="shared" si="158"/>
        <v>206.07399999999998</v>
      </c>
      <c r="L376" s="232">
        <f t="shared" si="159"/>
        <v>154.55549999999999</v>
      </c>
      <c r="M376" s="232">
        <f t="shared" si="159"/>
        <v>146.82772499999999</v>
      </c>
      <c r="N376" s="232">
        <f t="shared" si="159"/>
        <v>139.48633874999999</v>
      </c>
      <c r="O376" s="232">
        <f t="shared" si="160"/>
        <v>177650</v>
      </c>
      <c r="P376" s="232">
        <f t="shared" si="161"/>
        <v>177650</v>
      </c>
      <c r="Q376" s="330" t="str" cm="1">
        <f t="array" ref="Q376">IFERROR(_xlfn.IFS(O376&gt;P376,"CAMBIÓ"),"")</f>
        <v/>
      </c>
    </row>
    <row r="377" spans="1:17" x14ac:dyDescent="0.25">
      <c r="A377" s="330">
        <v>370</v>
      </c>
      <c r="B377" s="153">
        <v>10052</v>
      </c>
      <c r="C377" s="154" t="s">
        <v>733</v>
      </c>
      <c r="D377" s="162" t="s">
        <v>3519</v>
      </c>
      <c r="E377" s="162">
        <v>1000</v>
      </c>
      <c r="F377" s="162" t="s">
        <v>3572</v>
      </c>
      <c r="G377" s="162" t="str">
        <f t="shared" si="155"/>
        <v>SIN INFO</v>
      </c>
      <c r="H377" s="162" t="str">
        <f t="shared" si="156"/>
        <v>SIN INFO</v>
      </c>
      <c r="I377" s="322">
        <v>96.62</v>
      </c>
      <c r="J377" s="322">
        <f t="shared" si="157"/>
        <v>96.62</v>
      </c>
      <c r="K377" s="232">
        <f t="shared" si="158"/>
        <v>112.0792</v>
      </c>
      <c r="L377" s="232">
        <f t="shared" si="159"/>
        <v>84.059399999999997</v>
      </c>
      <c r="M377" s="232">
        <f t="shared" si="159"/>
        <v>79.856429999999989</v>
      </c>
      <c r="N377" s="232">
        <f t="shared" si="159"/>
        <v>75.863608499999984</v>
      </c>
      <c r="O377" s="232">
        <f t="shared" si="160"/>
        <v>96620</v>
      </c>
      <c r="P377" s="232">
        <f t="shared" si="161"/>
        <v>96620</v>
      </c>
      <c r="Q377" s="330" t="str" cm="1">
        <f t="array" ref="Q377">IFERROR(_xlfn.IFS(O377&gt;P377,"CAMBIÓ"),"")</f>
        <v/>
      </c>
    </row>
    <row r="378" spans="1:17" ht="15.75" thickBot="1" x14ac:dyDescent="0.3">
      <c r="A378" s="330">
        <v>371</v>
      </c>
      <c r="B378" s="323">
        <v>10053</v>
      </c>
      <c r="C378" s="324" t="s">
        <v>735</v>
      </c>
      <c r="D378" s="325" t="s">
        <v>3519</v>
      </c>
      <c r="E378" s="325">
        <v>1000</v>
      </c>
      <c r="F378" s="325" t="s">
        <v>3573</v>
      </c>
      <c r="G378" s="325" t="str">
        <f t="shared" si="155"/>
        <v>SIN INFO</v>
      </c>
      <c r="H378" s="325" t="str">
        <f t="shared" si="156"/>
        <v>SIN INFO</v>
      </c>
      <c r="I378" s="326">
        <v>96.67</v>
      </c>
      <c r="J378" s="326">
        <f t="shared" si="157"/>
        <v>96.67</v>
      </c>
      <c r="K378" s="327">
        <f t="shared" si="158"/>
        <v>112.13719999999999</v>
      </c>
      <c r="L378" s="327">
        <f t="shared" si="159"/>
        <v>84.102899999999991</v>
      </c>
      <c r="M378" s="327">
        <f t="shared" si="159"/>
        <v>79.897754999999989</v>
      </c>
      <c r="N378" s="327">
        <f t="shared" si="159"/>
        <v>75.902867249999986</v>
      </c>
      <c r="O378" s="327">
        <f t="shared" si="160"/>
        <v>96670</v>
      </c>
      <c r="P378" s="327">
        <f t="shared" si="161"/>
        <v>96670</v>
      </c>
      <c r="Q378" s="330" t="str" cm="1">
        <f t="array" ref="Q378">IFERROR(_xlfn.IFS(O378&gt;P378,"CAMBIÓ"),"")</f>
        <v/>
      </c>
    </row>
    <row r="379" spans="1:17" x14ac:dyDescent="0.25">
      <c r="B379" s="272"/>
      <c r="C379" s="272"/>
      <c r="D379" s="272"/>
      <c r="E379" s="272"/>
      <c r="F379" s="272"/>
      <c r="G379" s="273"/>
      <c r="H379" s="273"/>
      <c r="I379" s="272"/>
      <c r="J379" s="272"/>
      <c r="K379" s="272"/>
      <c r="L379" s="272"/>
      <c r="M379" s="272"/>
      <c r="N379" s="272"/>
      <c r="O379" s="272"/>
      <c r="P379" s="272"/>
    </row>
    <row r="380" spans="1:17" x14ac:dyDescent="0.25">
      <c r="B380" s="272"/>
      <c r="C380" s="328" t="s">
        <v>3574</v>
      </c>
      <c r="D380" s="272"/>
      <c r="E380" s="272"/>
      <c r="F380" s="328" t="s">
        <v>3575</v>
      </c>
      <c r="G380" s="329"/>
      <c r="H380" s="329"/>
      <c r="I380" s="272"/>
      <c r="J380" s="272"/>
      <c r="K380" s="272"/>
      <c r="L380" s="272"/>
      <c r="M380" s="272"/>
      <c r="N380" s="272"/>
      <c r="O380" s="272"/>
      <c r="P380" s="272"/>
      <c r="Q380" s="352">
        <f>COUNTIF(Q11:Q378,"CAMBIÓ")</f>
        <v>89</v>
      </c>
    </row>
  </sheetData>
  <sheetProtection sheet="1" objects="1" scenarios="1"/>
  <mergeCells count="2">
    <mergeCell ref="B5:D5"/>
    <mergeCell ref="B6:N6"/>
  </mergeCells>
  <conditionalFormatting sqref="C11:C29 C31:C33 C35:C56 C58:C68 C70:C84 C86:C378">
    <cfRule type="duplicateValues" dxfId="12" priority="9"/>
  </conditionalFormatting>
  <conditionalFormatting sqref="C30">
    <cfRule type="duplicateValues" dxfId="11" priority="6"/>
  </conditionalFormatting>
  <conditionalFormatting sqref="C34">
    <cfRule type="duplicateValues" dxfId="10" priority="5"/>
  </conditionalFormatting>
  <conditionalFormatting sqref="C57">
    <cfRule type="duplicateValues" dxfId="9" priority="4"/>
  </conditionalFormatting>
  <conditionalFormatting sqref="C69">
    <cfRule type="duplicateValues" dxfId="8" priority="3"/>
  </conditionalFormatting>
  <conditionalFormatting sqref="C85">
    <cfRule type="duplicateValues" dxfId="7" priority="2"/>
  </conditionalFormatting>
  <conditionalFormatting sqref="G11:J22 G23:H23 G24:J36 G37:H38 G39:J55 G56:H56 G57:J64 G65:H67 G68:J71 G72:H72 G73:J74 G75:H75 G76:J82 G83:H84 G85:J86 G87:H87 G88:J88 G89:H91 G92:J100 G101:H101 G102:J110 G111:H112 G113:J117 G118:H118 G119:J121 G122:H122 G123:J124 G125:H127 G128:J129 G130:H130 G131:J131 G132:H132 G133:J134 G135:H135 G136:J136 G137:H137 G138:J138 G139:H139 G140:J141 G142:H143 G144:J157 G158:H158 G159:J164 G165:H165 G166:J179 G180:H180 G181:J181 G182:H182 G183:J183 G184:H184 G185:J185 G186:H186 G187:J191 G192:H192 G193:J193 G194:H194 G195:J196 G197:H198 G199:J201 G202:H203 G204:J205 G206:H206 G207:J210 G211:H211 G212:J213 G214:H214 G215:J216 G217:H218 G219:J221 G222:H222 G223:J225 G226:H226 G227:J232 G233:H233 G234:J240 G241:H241 G242:J247 G248:H248 G249:J252 G253:H253 G254:J255 G256:H256 G257:J257 G258:H258 G259:J261 G262:H262 G263:J265 G266:H267 G268:J273 G274:H274 G275:J276 G277:H277 G278:J278 G279:H280 G281:J281 G282:H284 G285:J288 G289:H289 G290:J294 G295:H295 G296:J299 G300:H300 G301:J301 G302:H303 G304:J306 G307:H307 G308:J310 G311:H311 G312:J313 G314:H315 G316:J318 G319:H319 G320:J321 G322:H322 G323:J327 G328:H329 G330:J331 G332:H333 G334:J335 G336:H336 G337:J339 G340:H340 G341:J344 G345:H345 G346:J347 G348:H348 G349:J354 G355:H355 G356:J378">
    <cfRule type="cellIs" dxfId="6" priority="7" operator="between">
      <formula>0</formula>
      <formula>0</formula>
    </cfRule>
    <cfRule type="containsText" dxfId="5" priority="8" operator="containsText" text="SIN INFO">
      <formula>NOT(ISERROR(SEARCH("SIN INFO",G11)))</formula>
    </cfRule>
  </conditionalFormatting>
  <conditionalFormatting sqref="Q11:Q378">
    <cfRule type="containsText" dxfId="4" priority="1" operator="containsText" text="CAMBIÓ">
      <formula>NOT(ISERROR(SEARCH("CAMBIÓ",Q11)))</formula>
    </cfRule>
  </conditionalFormatting>
  <printOptions horizontalCentered="1"/>
  <pageMargins left="0" right="0" top="0.39370078740157483" bottom="0.39370078740157483" header="0.31496062992125984" footer="0.31496062992125984"/>
  <pageSetup fitToHeight="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231"/>
  <sheetViews>
    <sheetView zoomScaleNormal="100" workbookViewId="0">
      <pane xSplit="3" ySplit="4" topLeftCell="D1216" activePane="bottomRight" state="frozen"/>
      <selection pane="topRight" activeCell="D1" sqref="D1"/>
      <selection pane="bottomLeft" activeCell="A5" sqref="A5"/>
      <selection pane="bottomRight" activeCell="A1231" sqref="A1231"/>
    </sheetView>
  </sheetViews>
  <sheetFormatPr baseColWidth="10" defaultColWidth="9.140625" defaultRowHeight="15" x14ac:dyDescent="0.25"/>
  <cols>
    <col min="1" max="1" width="9.140625" style="39"/>
    <col min="2" max="2" width="13" style="39" bestFit="1" customWidth="1"/>
    <col min="3" max="3" width="15.28515625" style="39" bestFit="1" customWidth="1"/>
    <col min="4" max="4" width="10" style="39" bestFit="1" customWidth="1"/>
    <col min="5" max="16384" width="9.140625" style="39"/>
  </cols>
  <sheetData>
    <row r="1" spans="1:4" ht="19.5" x14ac:dyDescent="0.25">
      <c r="A1" s="577" t="s">
        <v>2324</v>
      </c>
      <c r="B1" s="577"/>
      <c r="C1" s="577"/>
      <c r="D1" s="577"/>
    </row>
    <row r="2" spans="1:4" ht="23.25" x14ac:dyDescent="0.25">
      <c r="A2" s="578" t="s">
        <v>3357</v>
      </c>
      <c r="B2" s="578"/>
      <c r="C2" s="578"/>
      <c r="D2" s="578"/>
    </row>
    <row r="3" spans="1:4" ht="23.25" x14ac:dyDescent="0.25">
      <c r="A3" s="40"/>
      <c r="B3" s="40"/>
      <c r="C3" s="40"/>
      <c r="D3" s="40"/>
    </row>
    <row r="4" spans="1:4" s="43" customFormat="1" ht="24" x14ac:dyDescent="0.25">
      <c r="A4" s="41" t="s">
        <v>2325</v>
      </c>
      <c r="B4" s="41" t="s">
        <v>2326</v>
      </c>
      <c r="C4" s="41" t="s">
        <v>2</v>
      </c>
      <c r="D4" s="42" t="s">
        <v>2327</v>
      </c>
    </row>
    <row r="5" spans="1:4" x14ac:dyDescent="0.25">
      <c r="A5" s="39">
        <v>1</v>
      </c>
      <c r="B5" s="44">
        <v>0.1016888</v>
      </c>
      <c r="C5" s="44" t="s">
        <v>2328</v>
      </c>
      <c r="D5" s="44">
        <v>7</v>
      </c>
    </row>
    <row r="6" spans="1:4" x14ac:dyDescent="0.25">
      <c r="A6" s="39">
        <v>2</v>
      </c>
      <c r="B6" s="44">
        <v>1091</v>
      </c>
      <c r="C6" s="44" t="s">
        <v>2329</v>
      </c>
      <c r="D6" s="44">
        <v>35</v>
      </c>
    </row>
    <row r="7" spans="1:4" x14ac:dyDescent="0.25">
      <c r="A7" s="39">
        <v>3</v>
      </c>
      <c r="B7" s="44">
        <v>1152</v>
      </c>
      <c r="C7" s="44" t="s">
        <v>2330</v>
      </c>
      <c r="D7" s="44">
        <v>4</v>
      </c>
    </row>
    <row r="8" spans="1:4" x14ac:dyDescent="0.25">
      <c r="A8" s="39">
        <v>4</v>
      </c>
      <c r="B8" s="44">
        <v>1286</v>
      </c>
      <c r="C8" s="44" t="s">
        <v>2331</v>
      </c>
      <c r="D8" s="44">
        <v>97</v>
      </c>
    </row>
    <row r="9" spans="1:4" x14ac:dyDescent="0.25">
      <c r="A9" s="39">
        <v>5</v>
      </c>
      <c r="B9" s="44">
        <v>1288</v>
      </c>
      <c r="C9" s="44" t="s">
        <v>2332</v>
      </c>
      <c r="D9" s="44">
        <v>14</v>
      </c>
    </row>
    <row r="10" spans="1:4" x14ac:dyDescent="0.25">
      <c r="A10" s="39">
        <v>6</v>
      </c>
      <c r="B10" s="44">
        <v>1289</v>
      </c>
      <c r="C10" s="44" t="s">
        <v>2333</v>
      </c>
      <c r="D10" s="44">
        <v>8</v>
      </c>
    </row>
    <row r="11" spans="1:4" x14ac:dyDescent="0.25">
      <c r="A11" s="39">
        <v>7</v>
      </c>
      <c r="B11" s="44">
        <v>1000096</v>
      </c>
      <c r="C11" s="44" t="s">
        <v>2334</v>
      </c>
      <c r="D11" s="44">
        <v>4</v>
      </c>
    </row>
    <row r="12" spans="1:4" x14ac:dyDescent="0.25">
      <c r="A12" s="39">
        <v>8</v>
      </c>
      <c r="B12" s="44">
        <v>1000156</v>
      </c>
      <c r="C12" s="44" t="s">
        <v>2335</v>
      </c>
      <c r="D12" s="44">
        <v>102</v>
      </c>
    </row>
    <row r="13" spans="1:4" x14ac:dyDescent="0.25">
      <c r="A13" s="39">
        <v>9</v>
      </c>
      <c r="B13" s="44">
        <v>1000312</v>
      </c>
      <c r="C13" s="44" t="s">
        <v>2336</v>
      </c>
      <c r="D13" s="44">
        <v>64</v>
      </c>
    </row>
    <row r="14" spans="1:4" x14ac:dyDescent="0.25">
      <c r="A14" s="39">
        <v>10</v>
      </c>
      <c r="B14" s="44">
        <v>1000335</v>
      </c>
      <c r="C14" s="44" t="s">
        <v>2337</v>
      </c>
      <c r="D14" s="44">
        <v>64</v>
      </c>
    </row>
    <row r="15" spans="1:4" x14ac:dyDescent="0.25">
      <c r="A15" s="39">
        <v>11</v>
      </c>
      <c r="B15" s="44">
        <v>1000468</v>
      </c>
      <c r="C15" s="44" t="s">
        <v>2338</v>
      </c>
      <c r="D15" s="44">
        <v>5</v>
      </c>
    </row>
    <row r="16" spans="1:4" x14ac:dyDescent="0.25">
      <c r="A16" s="39">
        <v>12</v>
      </c>
      <c r="B16" s="44">
        <v>1000813</v>
      </c>
      <c r="D16" s="44">
        <v>14</v>
      </c>
    </row>
    <row r="17" spans="1:4" x14ac:dyDescent="0.25">
      <c r="A17" s="39">
        <v>13</v>
      </c>
      <c r="B17" s="44">
        <v>1000854</v>
      </c>
      <c r="C17" s="44" t="s">
        <v>2339</v>
      </c>
      <c r="D17" s="44">
        <v>28</v>
      </c>
    </row>
    <row r="18" spans="1:4" x14ac:dyDescent="0.25">
      <c r="A18" s="39">
        <v>14</v>
      </c>
      <c r="B18" s="44">
        <v>1000864</v>
      </c>
      <c r="C18" s="44" t="s">
        <v>2340</v>
      </c>
      <c r="D18" s="44">
        <v>20</v>
      </c>
    </row>
    <row r="19" spans="1:4" x14ac:dyDescent="0.25">
      <c r="A19" s="39">
        <v>15</v>
      </c>
      <c r="B19" s="44">
        <v>1000899</v>
      </c>
      <c r="C19" s="44" t="s">
        <v>2341</v>
      </c>
      <c r="D19" s="44">
        <v>17</v>
      </c>
    </row>
    <row r="20" spans="1:4" x14ac:dyDescent="0.25">
      <c r="A20" s="39">
        <v>16</v>
      </c>
      <c r="B20" s="44">
        <v>1000900</v>
      </c>
      <c r="C20" s="44" t="s">
        <v>2342</v>
      </c>
      <c r="D20" s="44">
        <v>0</v>
      </c>
    </row>
    <row r="21" spans="1:4" x14ac:dyDescent="0.25">
      <c r="A21" s="39">
        <v>17</v>
      </c>
      <c r="B21" s="44">
        <v>1000939</v>
      </c>
      <c r="C21" s="44" t="s">
        <v>2343</v>
      </c>
      <c r="D21" s="44">
        <v>5</v>
      </c>
    </row>
    <row r="22" spans="1:4" x14ac:dyDescent="0.25">
      <c r="A22" s="39">
        <v>18</v>
      </c>
      <c r="B22" s="44">
        <v>1001110</v>
      </c>
      <c r="C22" s="44" t="s">
        <v>2344</v>
      </c>
      <c r="D22" s="44">
        <v>14</v>
      </c>
    </row>
    <row r="23" spans="1:4" x14ac:dyDescent="0.25">
      <c r="A23" s="39">
        <v>19</v>
      </c>
      <c r="B23" s="44">
        <v>1001122</v>
      </c>
      <c r="C23" s="44" t="s">
        <v>2345</v>
      </c>
      <c r="D23" s="44">
        <v>10</v>
      </c>
    </row>
    <row r="24" spans="1:4" x14ac:dyDescent="0.25">
      <c r="A24" s="39">
        <v>20</v>
      </c>
      <c r="B24" s="44">
        <v>1001123</v>
      </c>
      <c r="C24" s="44" t="s">
        <v>2346</v>
      </c>
      <c r="D24" s="44">
        <v>8</v>
      </c>
    </row>
    <row r="25" spans="1:4" x14ac:dyDescent="0.25">
      <c r="A25" s="39">
        <v>21</v>
      </c>
      <c r="B25" s="44">
        <v>1001215</v>
      </c>
      <c r="C25" s="44" t="s">
        <v>2347</v>
      </c>
      <c r="D25" s="44">
        <v>4</v>
      </c>
    </row>
    <row r="26" spans="1:4" x14ac:dyDescent="0.25">
      <c r="A26" s="39">
        <v>22</v>
      </c>
      <c r="B26" s="44">
        <v>1001216</v>
      </c>
      <c r="C26" s="44" t="s">
        <v>2348</v>
      </c>
      <c r="D26" s="44">
        <v>0</v>
      </c>
    </row>
    <row r="27" spans="1:4" x14ac:dyDescent="0.25">
      <c r="A27" s="39">
        <v>23</v>
      </c>
      <c r="B27" s="44">
        <v>1001220</v>
      </c>
      <c r="C27" s="44" t="s">
        <v>2349</v>
      </c>
      <c r="D27" s="44">
        <v>0</v>
      </c>
    </row>
    <row r="28" spans="1:4" x14ac:dyDescent="0.25">
      <c r="A28" s="39">
        <v>24</v>
      </c>
      <c r="B28" s="44">
        <v>1001221</v>
      </c>
      <c r="C28" s="44" t="s">
        <v>2350</v>
      </c>
      <c r="D28" s="44">
        <v>13</v>
      </c>
    </row>
    <row r="29" spans="1:4" x14ac:dyDescent="0.25">
      <c r="A29" s="39">
        <v>25</v>
      </c>
      <c r="B29" s="44">
        <v>1001238</v>
      </c>
      <c r="C29" s="44" t="s">
        <v>2351</v>
      </c>
      <c r="D29" s="44">
        <v>8</v>
      </c>
    </row>
    <row r="30" spans="1:4" x14ac:dyDescent="0.25">
      <c r="A30" s="39">
        <v>26</v>
      </c>
      <c r="B30" s="44">
        <v>1001247</v>
      </c>
      <c r="C30" s="44" t="s">
        <v>2352</v>
      </c>
      <c r="D30" s="44">
        <v>5</v>
      </c>
    </row>
    <row r="31" spans="1:4" x14ac:dyDescent="0.25">
      <c r="A31" s="39">
        <v>27</v>
      </c>
      <c r="B31" s="44">
        <v>1001255</v>
      </c>
      <c r="C31" s="44" t="s">
        <v>2353</v>
      </c>
      <c r="D31" s="44">
        <v>12</v>
      </c>
    </row>
    <row r="32" spans="1:4" x14ac:dyDescent="0.25">
      <c r="A32" s="39">
        <v>28</v>
      </c>
      <c r="B32" s="44">
        <v>1001331</v>
      </c>
      <c r="C32" s="44" t="s">
        <v>2354</v>
      </c>
      <c r="D32" s="44">
        <v>13</v>
      </c>
    </row>
    <row r="33" spans="1:4" x14ac:dyDescent="0.25">
      <c r="A33" s="39">
        <v>29</v>
      </c>
      <c r="B33" s="44">
        <v>1001332</v>
      </c>
      <c r="C33" s="44" t="s">
        <v>2355</v>
      </c>
      <c r="D33" s="44">
        <v>69</v>
      </c>
    </row>
    <row r="34" spans="1:4" x14ac:dyDescent="0.25">
      <c r="A34" s="39">
        <v>30</v>
      </c>
      <c r="B34" s="44">
        <v>1001333</v>
      </c>
      <c r="C34" s="44" t="s">
        <v>2356</v>
      </c>
      <c r="D34" s="44">
        <v>22</v>
      </c>
    </row>
    <row r="35" spans="1:4" x14ac:dyDescent="0.25">
      <c r="A35" s="39">
        <v>31</v>
      </c>
      <c r="B35" s="44">
        <v>1002244</v>
      </c>
      <c r="D35" s="44">
        <v>6</v>
      </c>
    </row>
    <row r="36" spans="1:4" x14ac:dyDescent="0.25">
      <c r="A36" s="39">
        <v>32</v>
      </c>
      <c r="B36" s="44">
        <v>1002352</v>
      </c>
      <c r="C36" s="44" t="s">
        <v>2357</v>
      </c>
      <c r="D36" s="44">
        <v>1</v>
      </c>
    </row>
    <row r="37" spans="1:4" x14ac:dyDescent="0.25">
      <c r="A37" s="39">
        <v>33</v>
      </c>
      <c r="B37" s="44">
        <v>1002361</v>
      </c>
      <c r="C37" s="44" t="s">
        <v>2358</v>
      </c>
      <c r="D37" s="44">
        <v>10</v>
      </c>
    </row>
    <row r="38" spans="1:4" x14ac:dyDescent="0.25">
      <c r="A38" s="39">
        <v>34</v>
      </c>
      <c r="B38" s="44">
        <v>1002525</v>
      </c>
      <c r="C38" s="44" t="s">
        <v>2359</v>
      </c>
      <c r="D38" s="44">
        <v>0</v>
      </c>
    </row>
    <row r="39" spans="1:4" x14ac:dyDescent="0.25">
      <c r="A39" s="39">
        <v>35</v>
      </c>
      <c r="B39" s="44">
        <v>1002526</v>
      </c>
      <c r="C39" s="44" t="s">
        <v>2360</v>
      </c>
      <c r="D39" s="44">
        <v>8</v>
      </c>
    </row>
    <row r="40" spans="1:4" x14ac:dyDescent="0.25">
      <c r="A40" s="39">
        <v>36</v>
      </c>
      <c r="B40" s="44">
        <v>1007835</v>
      </c>
      <c r="C40" s="44" t="s">
        <v>2361</v>
      </c>
      <c r="D40" s="44">
        <v>25</v>
      </c>
    </row>
    <row r="41" spans="1:4" x14ac:dyDescent="0.25">
      <c r="A41" s="39">
        <v>37</v>
      </c>
      <c r="B41" s="44">
        <v>1007866</v>
      </c>
      <c r="C41" s="44" t="s">
        <v>2362</v>
      </c>
      <c r="D41" s="44">
        <v>23</v>
      </c>
    </row>
    <row r="42" spans="1:4" x14ac:dyDescent="0.25">
      <c r="A42" s="39">
        <v>38</v>
      </c>
      <c r="B42" s="44">
        <v>1007868</v>
      </c>
      <c r="C42" s="44" t="s">
        <v>2363</v>
      </c>
      <c r="D42" s="44">
        <v>19</v>
      </c>
    </row>
    <row r="43" spans="1:4" x14ac:dyDescent="0.25">
      <c r="A43" s="39">
        <v>39</v>
      </c>
      <c r="B43" s="44">
        <v>1007870</v>
      </c>
      <c r="C43" s="44" t="s">
        <v>2364</v>
      </c>
      <c r="D43" s="44">
        <v>16</v>
      </c>
    </row>
    <row r="44" spans="1:4" x14ac:dyDescent="0.25">
      <c r="A44" s="39">
        <v>40</v>
      </c>
      <c r="B44" s="44">
        <v>1007871</v>
      </c>
      <c r="C44" s="44" t="s">
        <v>2365</v>
      </c>
      <c r="D44" s="44">
        <v>18</v>
      </c>
    </row>
    <row r="45" spans="1:4" x14ac:dyDescent="0.25">
      <c r="A45" s="39">
        <v>41</v>
      </c>
      <c r="B45" s="44">
        <v>101</v>
      </c>
      <c r="C45" s="44" t="s">
        <v>2366</v>
      </c>
      <c r="D45" s="44">
        <v>-9</v>
      </c>
    </row>
    <row r="46" spans="1:4" x14ac:dyDescent="0.25">
      <c r="A46" s="39">
        <v>42</v>
      </c>
      <c r="B46" s="44">
        <v>1011</v>
      </c>
      <c r="C46" s="44" t="s">
        <v>2367</v>
      </c>
      <c r="D46" s="44">
        <v>1</v>
      </c>
    </row>
    <row r="47" spans="1:4" x14ac:dyDescent="0.25">
      <c r="A47" s="39">
        <v>43</v>
      </c>
      <c r="B47" s="44">
        <v>1012131</v>
      </c>
      <c r="C47" s="44" t="s">
        <v>2368</v>
      </c>
      <c r="D47" s="44">
        <v>16</v>
      </c>
    </row>
    <row r="48" spans="1:4" x14ac:dyDescent="0.25">
      <c r="A48" s="39">
        <v>44</v>
      </c>
      <c r="B48" s="44">
        <v>1012224</v>
      </c>
      <c r="C48" s="44" t="s">
        <v>2369</v>
      </c>
      <c r="D48" s="44">
        <v>27</v>
      </c>
    </row>
    <row r="49" spans="1:4" x14ac:dyDescent="0.25">
      <c r="A49" s="39">
        <v>45</v>
      </c>
      <c r="B49" s="44">
        <v>1012530</v>
      </c>
      <c r="C49" s="44" t="s">
        <v>2370</v>
      </c>
      <c r="D49" s="44">
        <v>21</v>
      </c>
    </row>
    <row r="50" spans="1:4" x14ac:dyDescent="0.25">
      <c r="A50" s="39">
        <v>46</v>
      </c>
      <c r="B50" s="44">
        <v>1013</v>
      </c>
      <c r="C50" s="44" t="s">
        <v>2371</v>
      </c>
      <c r="D50" s="44">
        <v>10</v>
      </c>
    </row>
    <row r="51" spans="1:4" x14ac:dyDescent="0.25">
      <c r="A51" s="39">
        <v>47</v>
      </c>
      <c r="B51" s="44">
        <v>1014180</v>
      </c>
      <c r="C51" s="44" t="s">
        <v>2372</v>
      </c>
      <c r="D51" s="44">
        <v>30</v>
      </c>
    </row>
    <row r="52" spans="1:4" x14ac:dyDescent="0.25">
      <c r="A52" s="39">
        <v>48</v>
      </c>
      <c r="B52" s="44">
        <v>1014182</v>
      </c>
      <c r="C52" s="44" t="s">
        <v>2373</v>
      </c>
      <c r="D52" s="44">
        <v>38</v>
      </c>
    </row>
    <row r="53" spans="1:4" x14ac:dyDescent="0.25">
      <c r="A53" s="39">
        <v>49</v>
      </c>
      <c r="B53" s="44">
        <v>1014183</v>
      </c>
      <c r="C53" s="44" t="s">
        <v>2374</v>
      </c>
      <c r="D53" s="44">
        <v>31</v>
      </c>
    </row>
    <row r="54" spans="1:4" x14ac:dyDescent="0.25">
      <c r="A54" s="39">
        <v>50</v>
      </c>
      <c r="B54" s="44">
        <v>1014186</v>
      </c>
      <c r="C54" s="44" t="s">
        <v>2375</v>
      </c>
      <c r="D54" s="44">
        <v>0</v>
      </c>
    </row>
    <row r="55" spans="1:4" x14ac:dyDescent="0.25">
      <c r="A55" s="39">
        <v>51</v>
      </c>
      <c r="B55" s="44">
        <v>1014188</v>
      </c>
      <c r="C55" s="44" t="s">
        <v>2376</v>
      </c>
      <c r="D55" s="44">
        <v>0</v>
      </c>
    </row>
    <row r="56" spans="1:4" x14ac:dyDescent="0.25">
      <c r="A56" s="39">
        <v>52</v>
      </c>
      <c r="B56" s="44">
        <v>1014200</v>
      </c>
      <c r="C56" s="44" t="s">
        <v>2377</v>
      </c>
      <c r="D56" s="44">
        <v>19</v>
      </c>
    </row>
    <row r="57" spans="1:4" x14ac:dyDescent="0.25">
      <c r="A57" s="39">
        <v>53</v>
      </c>
      <c r="B57" s="44">
        <v>1014202</v>
      </c>
      <c r="C57" s="44" t="s">
        <v>2378</v>
      </c>
      <c r="D57" s="44">
        <v>0</v>
      </c>
    </row>
    <row r="58" spans="1:4" x14ac:dyDescent="0.25">
      <c r="A58" s="39">
        <v>54</v>
      </c>
      <c r="B58" s="44">
        <v>1014203</v>
      </c>
      <c r="C58" s="44" t="s">
        <v>2379</v>
      </c>
      <c r="D58" s="44">
        <v>29</v>
      </c>
    </row>
    <row r="59" spans="1:4" x14ac:dyDescent="0.25">
      <c r="A59" s="39">
        <v>55</v>
      </c>
      <c r="B59" s="44">
        <v>1014205</v>
      </c>
      <c r="C59" s="44" t="s">
        <v>2380</v>
      </c>
      <c r="D59" s="44">
        <v>0</v>
      </c>
    </row>
    <row r="60" spans="1:4" x14ac:dyDescent="0.25">
      <c r="A60" s="39">
        <v>56</v>
      </c>
      <c r="B60" s="44">
        <v>1014207</v>
      </c>
      <c r="C60" s="44" t="s">
        <v>2381</v>
      </c>
      <c r="D60" s="44">
        <v>23</v>
      </c>
    </row>
    <row r="61" spans="1:4" x14ac:dyDescent="0.25">
      <c r="A61" s="39">
        <v>57</v>
      </c>
      <c r="B61" s="44">
        <v>1015</v>
      </c>
      <c r="C61" s="44" t="s">
        <v>2382</v>
      </c>
      <c r="D61" s="44">
        <v>1</v>
      </c>
    </row>
    <row r="62" spans="1:4" x14ac:dyDescent="0.25">
      <c r="A62" s="39">
        <v>58</v>
      </c>
      <c r="B62" s="44">
        <v>1016369</v>
      </c>
      <c r="C62" s="44" t="s">
        <v>2383</v>
      </c>
      <c r="D62" s="44">
        <v>11</v>
      </c>
    </row>
    <row r="63" spans="1:4" x14ac:dyDescent="0.25">
      <c r="A63" s="39">
        <v>59</v>
      </c>
      <c r="B63" s="44">
        <v>1016378</v>
      </c>
      <c r="C63" s="44" t="s">
        <v>2384</v>
      </c>
      <c r="D63" s="44">
        <v>22</v>
      </c>
    </row>
    <row r="64" spans="1:4" x14ac:dyDescent="0.25">
      <c r="A64" s="39">
        <v>60</v>
      </c>
      <c r="B64" s="44">
        <v>1016379</v>
      </c>
      <c r="C64" s="44" t="s">
        <v>2385</v>
      </c>
      <c r="D64" s="44">
        <v>9</v>
      </c>
    </row>
    <row r="65" spans="1:4" x14ac:dyDescent="0.25">
      <c r="A65" s="39">
        <v>61</v>
      </c>
      <c r="B65" s="44">
        <v>1016381</v>
      </c>
      <c r="C65" s="44" t="s">
        <v>2386</v>
      </c>
      <c r="D65" s="44">
        <v>12</v>
      </c>
    </row>
    <row r="66" spans="1:4" x14ac:dyDescent="0.25">
      <c r="A66" s="39">
        <v>62</v>
      </c>
      <c r="B66" s="44">
        <v>1016385</v>
      </c>
      <c r="C66" s="44" t="s">
        <v>2387</v>
      </c>
      <c r="D66" s="44">
        <v>0</v>
      </c>
    </row>
    <row r="67" spans="1:4" x14ac:dyDescent="0.25">
      <c r="A67" s="39">
        <v>63</v>
      </c>
      <c r="B67" s="44">
        <v>1016422</v>
      </c>
      <c r="C67" s="44" t="s">
        <v>2388</v>
      </c>
      <c r="D67" s="44">
        <v>27</v>
      </c>
    </row>
    <row r="68" spans="1:4" x14ac:dyDescent="0.25">
      <c r="A68" s="39">
        <v>64</v>
      </c>
      <c r="B68" s="44">
        <v>1016423</v>
      </c>
      <c r="C68" s="44" t="s">
        <v>2389</v>
      </c>
      <c r="D68" s="44">
        <v>30</v>
      </c>
    </row>
    <row r="69" spans="1:4" x14ac:dyDescent="0.25">
      <c r="A69" s="39">
        <v>65</v>
      </c>
      <c r="B69" s="44">
        <v>1016426</v>
      </c>
      <c r="C69" s="44" t="s">
        <v>2390</v>
      </c>
      <c r="D69" s="44">
        <v>-4</v>
      </c>
    </row>
    <row r="70" spans="1:4" x14ac:dyDescent="0.25">
      <c r="A70" s="39">
        <v>66</v>
      </c>
      <c r="B70" s="44">
        <v>1016431</v>
      </c>
      <c r="C70" s="44" t="s">
        <v>2391</v>
      </c>
      <c r="D70" s="44">
        <v>0</v>
      </c>
    </row>
    <row r="71" spans="1:4" x14ac:dyDescent="0.25">
      <c r="A71" s="39">
        <v>67</v>
      </c>
      <c r="B71" s="44">
        <v>1016432</v>
      </c>
      <c r="C71" s="44" t="s">
        <v>2392</v>
      </c>
      <c r="D71" s="44">
        <v>3</v>
      </c>
    </row>
    <row r="72" spans="1:4" x14ac:dyDescent="0.25">
      <c r="A72" s="39">
        <v>68</v>
      </c>
      <c r="B72" s="44">
        <v>1016433</v>
      </c>
      <c r="C72" s="44" t="s">
        <v>2393</v>
      </c>
      <c r="D72" s="44">
        <v>5</v>
      </c>
    </row>
    <row r="73" spans="1:4" x14ac:dyDescent="0.25">
      <c r="A73" s="39">
        <v>69</v>
      </c>
      <c r="B73" s="44">
        <v>1016437</v>
      </c>
      <c r="C73" s="44" t="s">
        <v>2394</v>
      </c>
      <c r="D73" s="44">
        <v>0</v>
      </c>
    </row>
    <row r="74" spans="1:4" x14ac:dyDescent="0.25">
      <c r="A74" s="39">
        <v>70</v>
      </c>
      <c r="B74" s="44">
        <v>1016438</v>
      </c>
      <c r="C74" s="44" t="s">
        <v>2395</v>
      </c>
      <c r="D74" s="44">
        <v>0</v>
      </c>
    </row>
    <row r="75" spans="1:4" x14ac:dyDescent="0.25">
      <c r="A75" s="39">
        <v>71</v>
      </c>
      <c r="B75" s="44">
        <v>1016441</v>
      </c>
      <c r="C75" s="44" t="s">
        <v>2396</v>
      </c>
      <c r="D75" s="44">
        <v>30</v>
      </c>
    </row>
    <row r="76" spans="1:4" x14ac:dyDescent="0.25">
      <c r="A76" s="39">
        <v>72</v>
      </c>
      <c r="B76" s="44">
        <v>1016444</v>
      </c>
      <c r="C76" s="44" t="s">
        <v>2397</v>
      </c>
      <c r="D76" s="44">
        <v>2</v>
      </c>
    </row>
    <row r="77" spans="1:4" x14ac:dyDescent="0.25">
      <c r="A77" s="39">
        <v>73</v>
      </c>
      <c r="B77" s="44">
        <v>1016446</v>
      </c>
      <c r="C77" s="44" t="s">
        <v>2398</v>
      </c>
      <c r="D77" s="44">
        <v>11</v>
      </c>
    </row>
    <row r="78" spans="1:4" x14ac:dyDescent="0.25">
      <c r="A78" s="39">
        <v>74</v>
      </c>
      <c r="B78" s="44">
        <v>1016883</v>
      </c>
      <c r="C78" s="44" t="s">
        <v>2399</v>
      </c>
      <c r="D78" s="44">
        <v>62</v>
      </c>
    </row>
    <row r="79" spans="1:4" x14ac:dyDescent="0.25">
      <c r="A79" s="39">
        <v>75</v>
      </c>
      <c r="B79" s="44">
        <v>1016885</v>
      </c>
      <c r="C79" s="44" t="s">
        <v>2400</v>
      </c>
      <c r="D79" s="44">
        <v>3</v>
      </c>
    </row>
    <row r="80" spans="1:4" x14ac:dyDescent="0.25">
      <c r="A80" s="39">
        <v>76</v>
      </c>
      <c r="B80" s="44">
        <v>1016886</v>
      </c>
      <c r="C80" s="44" t="s">
        <v>2401</v>
      </c>
      <c r="D80" s="44">
        <v>1</v>
      </c>
    </row>
    <row r="81" spans="1:4" x14ac:dyDescent="0.25">
      <c r="A81" s="39">
        <v>77</v>
      </c>
      <c r="B81" s="44">
        <v>1016887</v>
      </c>
      <c r="C81" s="44" t="s">
        <v>2402</v>
      </c>
      <c r="D81" s="44">
        <v>6</v>
      </c>
    </row>
    <row r="82" spans="1:4" x14ac:dyDescent="0.25">
      <c r="A82" s="39">
        <v>78</v>
      </c>
      <c r="B82" s="44">
        <v>1018674</v>
      </c>
      <c r="C82" s="44" t="s">
        <v>2403</v>
      </c>
      <c r="D82" s="44">
        <v>15</v>
      </c>
    </row>
    <row r="83" spans="1:4" x14ac:dyDescent="0.25">
      <c r="A83" s="39">
        <v>79</v>
      </c>
      <c r="B83" s="44">
        <v>1018675</v>
      </c>
      <c r="C83" s="44" t="s">
        <v>2404</v>
      </c>
      <c r="D83" s="44">
        <v>5</v>
      </c>
    </row>
    <row r="84" spans="1:4" x14ac:dyDescent="0.25">
      <c r="A84" s="39">
        <v>80</v>
      </c>
      <c r="B84" s="44">
        <v>102</v>
      </c>
      <c r="C84" s="44" t="s">
        <v>2366</v>
      </c>
      <c r="D84" s="44">
        <v>-69</v>
      </c>
    </row>
    <row r="85" spans="1:4" x14ac:dyDescent="0.25">
      <c r="A85" s="39">
        <v>81</v>
      </c>
      <c r="B85" s="44">
        <v>1020409</v>
      </c>
      <c r="C85" s="44" t="s">
        <v>2405</v>
      </c>
      <c r="D85" s="44">
        <v>0</v>
      </c>
    </row>
    <row r="86" spans="1:4" x14ac:dyDescent="0.25">
      <c r="A86" s="39">
        <v>82</v>
      </c>
      <c r="B86" s="44">
        <v>1021758</v>
      </c>
      <c r="C86" s="44" t="s">
        <v>2406</v>
      </c>
      <c r="D86" s="44">
        <v>24</v>
      </c>
    </row>
    <row r="87" spans="1:4" x14ac:dyDescent="0.25">
      <c r="A87" s="39">
        <v>83</v>
      </c>
      <c r="B87" s="44">
        <v>1021759</v>
      </c>
      <c r="C87" s="44" t="s">
        <v>2407</v>
      </c>
      <c r="D87" s="44">
        <v>25</v>
      </c>
    </row>
    <row r="88" spans="1:4" x14ac:dyDescent="0.25">
      <c r="A88" s="39">
        <v>84</v>
      </c>
      <c r="B88" s="44">
        <v>1021760</v>
      </c>
      <c r="C88" s="44" t="s">
        <v>2408</v>
      </c>
      <c r="D88" s="44">
        <v>9</v>
      </c>
    </row>
    <row r="89" spans="1:4" x14ac:dyDescent="0.25">
      <c r="A89" s="39">
        <v>85</v>
      </c>
      <c r="B89" s="44">
        <v>1021761</v>
      </c>
      <c r="C89" s="44" t="s">
        <v>2409</v>
      </c>
      <c r="D89" s="44">
        <v>9</v>
      </c>
    </row>
    <row r="90" spans="1:4" x14ac:dyDescent="0.25">
      <c r="A90" s="39">
        <v>86</v>
      </c>
      <c r="B90" s="44">
        <v>1021762</v>
      </c>
      <c r="C90" s="44" t="s">
        <v>2410</v>
      </c>
      <c r="D90" s="44">
        <v>3</v>
      </c>
    </row>
    <row r="91" spans="1:4" x14ac:dyDescent="0.25">
      <c r="A91" s="39">
        <v>87</v>
      </c>
      <c r="B91" s="44">
        <v>1021763</v>
      </c>
      <c r="C91" s="44" t="s">
        <v>2411</v>
      </c>
      <c r="D91" s="44">
        <v>29</v>
      </c>
    </row>
    <row r="92" spans="1:4" x14ac:dyDescent="0.25">
      <c r="A92" s="39">
        <v>88</v>
      </c>
      <c r="B92" s="44">
        <v>1021764</v>
      </c>
      <c r="C92" s="44" t="s">
        <v>2412</v>
      </c>
      <c r="D92" s="44">
        <v>0</v>
      </c>
    </row>
    <row r="93" spans="1:4" x14ac:dyDescent="0.25">
      <c r="A93" s="39">
        <v>89</v>
      </c>
      <c r="B93" s="44">
        <v>1021765</v>
      </c>
      <c r="C93" s="44" t="s">
        <v>2413</v>
      </c>
      <c r="D93" s="44">
        <v>4</v>
      </c>
    </row>
    <row r="94" spans="1:4" x14ac:dyDescent="0.25">
      <c r="A94" s="39">
        <v>90</v>
      </c>
      <c r="B94" s="44">
        <v>1021962</v>
      </c>
      <c r="C94" s="44" t="s">
        <v>2414</v>
      </c>
      <c r="D94" s="44">
        <v>32</v>
      </c>
    </row>
    <row r="95" spans="1:4" x14ac:dyDescent="0.25">
      <c r="A95" s="39">
        <v>91</v>
      </c>
      <c r="B95" s="44">
        <v>1022455</v>
      </c>
      <c r="C95" s="44" t="s">
        <v>2415</v>
      </c>
      <c r="D95" s="44">
        <v>19</v>
      </c>
    </row>
    <row r="96" spans="1:4" x14ac:dyDescent="0.25">
      <c r="A96" s="39">
        <v>92</v>
      </c>
      <c r="B96" s="44">
        <v>1022456</v>
      </c>
      <c r="C96" s="44" t="s">
        <v>2416</v>
      </c>
      <c r="D96" s="44">
        <v>0</v>
      </c>
    </row>
    <row r="97" spans="1:4" x14ac:dyDescent="0.25">
      <c r="A97" s="39">
        <v>93</v>
      </c>
      <c r="B97" s="44">
        <v>1022457</v>
      </c>
      <c r="C97" s="44" t="s">
        <v>2417</v>
      </c>
      <c r="D97" s="44">
        <v>0</v>
      </c>
    </row>
    <row r="98" spans="1:4" x14ac:dyDescent="0.25">
      <c r="A98" s="39">
        <v>94</v>
      </c>
      <c r="B98" s="44">
        <v>1022458</v>
      </c>
      <c r="C98" s="44" t="s">
        <v>2418</v>
      </c>
      <c r="D98" s="44">
        <v>0</v>
      </c>
    </row>
    <row r="99" spans="1:4" x14ac:dyDescent="0.25">
      <c r="A99" s="39">
        <v>95</v>
      </c>
      <c r="B99" s="44">
        <v>1022640</v>
      </c>
      <c r="C99" s="44" t="s">
        <v>2419</v>
      </c>
      <c r="D99" s="44">
        <v>0</v>
      </c>
    </row>
    <row r="100" spans="1:4" x14ac:dyDescent="0.25">
      <c r="A100" s="39">
        <v>96</v>
      </c>
      <c r="B100" s="44">
        <v>1022645</v>
      </c>
      <c r="C100" s="44" t="s">
        <v>2420</v>
      </c>
      <c r="D100" s="44">
        <v>5</v>
      </c>
    </row>
    <row r="101" spans="1:4" x14ac:dyDescent="0.25">
      <c r="A101" s="39">
        <v>97</v>
      </c>
      <c r="B101" s="44">
        <v>1023196</v>
      </c>
      <c r="C101" s="44" t="s">
        <v>2421</v>
      </c>
      <c r="D101" s="44">
        <v>20</v>
      </c>
    </row>
    <row r="102" spans="1:4" x14ac:dyDescent="0.25">
      <c r="A102" s="39">
        <v>98</v>
      </c>
      <c r="B102" s="44">
        <v>1023200</v>
      </c>
      <c r="C102" s="44" t="s">
        <v>2422</v>
      </c>
      <c r="D102" s="44">
        <v>0</v>
      </c>
    </row>
    <row r="103" spans="1:4" x14ac:dyDescent="0.25">
      <c r="A103" s="39">
        <v>99</v>
      </c>
      <c r="B103" s="44">
        <v>1023201</v>
      </c>
      <c r="C103" s="44" t="s">
        <v>2423</v>
      </c>
      <c r="D103" s="44">
        <v>8</v>
      </c>
    </row>
    <row r="104" spans="1:4" x14ac:dyDescent="0.25">
      <c r="A104" s="39">
        <v>100</v>
      </c>
      <c r="B104" s="44">
        <v>1023202</v>
      </c>
      <c r="C104" s="44" t="s">
        <v>2424</v>
      </c>
      <c r="D104" s="44">
        <v>19</v>
      </c>
    </row>
    <row r="105" spans="1:4" x14ac:dyDescent="0.25">
      <c r="A105" s="39">
        <v>101</v>
      </c>
      <c r="B105" s="44">
        <v>1023203</v>
      </c>
      <c r="C105" s="44" t="s">
        <v>2425</v>
      </c>
      <c r="D105" s="44">
        <v>5</v>
      </c>
    </row>
    <row r="106" spans="1:4" x14ac:dyDescent="0.25">
      <c r="A106" s="39">
        <v>102</v>
      </c>
      <c r="B106" s="44">
        <v>1023204</v>
      </c>
      <c r="C106" s="44" t="s">
        <v>2426</v>
      </c>
      <c r="D106" s="44">
        <v>0</v>
      </c>
    </row>
    <row r="107" spans="1:4" x14ac:dyDescent="0.25">
      <c r="A107" s="39">
        <v>103</v>
      </c>
      <c r="B107" s="44">
        <v>1023273</v>
      </c>
      <c r="C107" s="44" t="s">
        <v>2427</v>
      </c>
      <c r="D107" s="44">
        <v>25</v>
      </c>
    </row>
    <row r="108" spans="1:4" x14ac:dyDescent="0.25">
      <c r="A108" s="39">
        <v>104</v>
      </c>
      <c r="B108" s="44">
        <v>1023274</v>
      </c>
      <c r="C108" s="44" t="s">
        <v>2428</v>
      </c>
      <c r="D108" s="44">
        <v>24</v>
      </c>
    </row>
    <row r="109" spans="1:4" x14ac:dyDescent="0.25">
      <c r="A109" s="39">
        <v>105</v>
      </c>
      <c r="B109" s="44">
        <v>1023277</v>
      </c>
      <c r="C109" s="44" t="s">
        <v>2429</v>
      </c>
      <c r="D109" s="44">
        <v>8</v>
      </c>
    </row>
    <row r="110" spans="1:4" x14ac:dyDescent="0.25">
      <c r="A110" s="39">
        <v>106</v>
      </c>
      <c r="B110" s="44">
        <v>1023419</v>
      </c>
      <c r="C110" s="44" t="s">
        <v>2430</v>
      </c>
      <c r="D110" s="44">
        <v>6</v>
      </c>
    </row>
    <row r="111" spans="1:4" x14ac:dyDescent="0.25">
      <c r="A111" s="39">
        <v>107</v>
      </c>
      <c r="B111" s="44">
        <v>1023424</v>
      </c>
      <c r="C111" s="44" t="s">
        <v>2431</v>
      </c>
      <c r="D111" s="44">
        <v>2</v>
      </c>
    </row>
    <row r="112" spans="1:4" x14ac:dyDescent="0.25">
      <c r="A112" s="39">
        <v>108</v>
      </c>
      <c r="B112" s="44">
        <v>1024</v>
      </c>
      <c r="C112" s="44" t="s">
        <v>2432</v>
      </c>
      <c r="D112" s="44">
        <v>5</v>
      </c>
    </row>
    <row r="113" spans="1:4" x14ac:dyDescent="0.25">
      <c r="A113" s="39">
        <v>109</v>
      </c>
      <c r="B113" s="44">
        <v>1024165</v>
      </c>
      <c r="C113" s="44" t="s">
        <v>2433</v>
      </c>
      <c r="D113" s="44">
        <v>9</v>
      </c>
    </row>
    <row r="114" spans="1:4" x14ac:dyDescent="0.25">
      <c r="A114" s="39">
        <v>110</v>
      </c>
      <c r="B114" s="44">
        <v>1025</v>
      </c>
      <c r="C114" s="44" t="s">
        <v>2434</v>
      </c>
      <c r="D114" s="44">
        <v>6</v>
      </c>
    </row>
    <row r="115" spans="1:4" x14ac:dyDescent="0.25">
      <c r="A115" s="39">
        <v>111</v>
      </c>
      <c r="B115" s="44">
        <v>1027329</v>
      </c>
      <c r="C115" s="44" t="s">
        <v>2435</v>
      </c>
      <c r="D115" s="44">
        <v>3</v>
      </c>
    </row>
    <row r="116" spans="1:4" x14ac:dyDescent="0.25">
      <c r="A116" s="39">
        <v>112</v>
      </c>
      <c r="B116" s="44">
        <v>1027680</v>
      </c>
      <c r="C116" s="44" t="s">
        <v>2436</v>
      </c>
      <c r="D116" s="44">
        <v>5</v>
      </c>
    </row>
    <row r="117" spans="1:4" x14ac:dyDescent="0.25">
      <c r="A117" s="39">
        <v>113</v>
      </c>
      <c r="B117" s="44">
        <v>1027861</v>
      </c>
      <c r="C117" s="44" t="s">
        <v>2437</v>
      </c>
      <c r="D117" s="44">
        <v>6</v>
      </c>
    </row>
    <row r="118" spans="1:4" x14ac:dyDescent="0.25">
      <c r="A118" s="39">
        <v>114</v>
      </c>
      <c r="B118" s="44">
        <v>1027883</v>
      </c>
      <c r="C118" s="44" t="s">
        <v>2438</v>
      </c>
      <c r="D118" s="44">
        <v>1</v>
      </c>
    </row>
    <row r="119" spans="1:4" x14ac:dyDescent="0.25">
      <c r="A119" s="39">
        <v>115</v>
      </c>
      <c r="B119" s="44">
        <v>1027884</v>
      </c>
      <c r="C119" s="44" t="s">
        <v>2439</v>
      </c>
      <c r="D119" s="44">
        <v>3</v>
      </c>
    </row>
    <row r="120" spans="1:4" x14ac:dyDescent="0.25">
      <c r="A120" s="39">
        <v>116</v>
      </c>
      <c r="B120" s="44">
        <v>1028097</v>
      </c>
      <c r="C120" s="44" t="s">
        <v>2440</v>
      </c>
      <c r="D120" s="44">
        <v>5</v>
      </c>
    </row>
    <row r="121" spans="1:4" x14ac:dyDescent="0.25">
      <c r="A121" s="39">
        <v>117</v>
      </c>
      <c r="B121" s="44">
        <v>1028103</v>
      </c>
      <c r="C121" s="44" t="s">
        <v>2441</v>
      </c>
      <c r="D121" s="44">
        <v>0</v>
      </c>
    </row>
    <row r="122" spans="1:4" x14ac:dyDescent="0.25">
      <c r="A122" s="39">
        <v>118</v>
      </c>
      <c r="B122" s="44">
        <v>1028590</v>
      </c>
      <c r="C122" s="44" t="s">
        <v>2442</v>
      </c>
      <c r="D122" s="44">
        <v>5</v>
      </c>
    </row>
    <row r="123" spans="1:4" x14ac:dyDescent="0.25">
      <c r="A123" s="39">
        <v>119</v>
      </c>
      <c r="B123" s="44">
        <v>1028591</v>
      </c>
      <c r="C123" s="44" t="s">
        <v>2443</v>
      </c>
      <c r="D123" s="44">
        <v>5</v>
      </c>
    </row>
    <row r="124" spans="1:4" x14ac:dyDescent="0.25">
      <c r="A124" s="39">
        <v>120</v>
      </c>
      <c r="B124" s="44">
        <v>1028593</v>
      </c>
      <c r="C124" s="44" t="s">
        <v>2444</v>
      </c>
      <c r="D124" s="44">
        <v>2</v>
      </c>
    </row>
    <row r="125" spans="1:4" x14ac:dyDescent="0.25">
      <c r="A125" s="39">
        <v>121</v>
      </c>
      <c r="B125" s="44">
        <v>1028594</v>
      </c>
      <c r="C125" s="44" t="s">
        <v>2445</v>
      </c>
      <c r="D125" s="44">
        <v>4</v>
      </c>
    </row>
    <row r="126" spans="1:4" x14ac:dyDescent="0.25">
      <c r="A126" s="39">
        <v>122</v>
      </c>
      <c r="B126" s="44">
        <v>1028613</v>
      </c>
      <c r="C126" s="44" t="s">
        <v>2446</v>
      </c>
      <c r="D126" s="44">
        <v>0</v>
      </c>
    </row>
    <row r="127" spans="1:4" x14ac:dyDescent="0.25">
      <c r="A127" s="39">
        <v>123</v>
      </c>
      <c r="B127" s="44">
        <v>1028620</v>
      </c>
      <c r="C127" s="44" t="s">
        <v>2447</v>
      </c>
      <c r="D127" s="44">
        <v>0</v>
      </c>
    </row>
    <row r="128" spans="1:4" x14ac:dyDescent="0.25">
      <c r="A128" s="39">
        <v>124</v>
      </c>
      <c r="B128" s="44">
        <v>1028621</v>
      </c>
      <c r="C128" s="44" t="s">
        <v>2448</v>
      </c>
      <c r="D128" s="44">
        <v>0</v>
      </c>
    </row>
    <row r="129" spans="1:4" x14ac:dyDescent="0.25">
      <c r="A129" s="39">
        <v>125</v>
      </c>
      <c r="B129" s="44">
        <v>1028631</v>
      </c>
      <c r="C129" s="44" t="s">
        <v>2449</v>
      </c>
      <c r="D129" s="44">
        <v>0</v>
      </c>
    </row>
    <row r="130" spans="1:4" x14ac:dyDescent="0.25">
      <c r="A130" s="39">
        <v>126</v>
      </c>
      <c r="B130" s="44">
        <v>1028632</v>
      </c>
      <c r="C130" s="44" t="s">
        <v>2450</v>
      </c>
      <c r="D130" s="44">
        <v>5</v>
      </c>
    </row>
    <row r="131" spans="1:4" x14ac:dyDescent="0.25">
      <c r="A131" s="39">
        <v>127</v>
      </c>
      <c r="B131" s="44">
        <v>1028633</v>
      </c>
      <c r="C131" s="44" t="s">
        <v>2451</v>
      </c>
      <c r="D131" s="44">
        <v>0</v>
      </c>
    </row>
    <row r="132" spans="1:4" x14ac:dyDescent="0.25">
      <c r="A132" s="39">
        <v>128</v>
      </c>
      <c r="B132" s="44">
        <v>1028670</v>
      </c>
      <c r="C132" s="44" t="s">
        <v>2452</v>
      </c>
      <c r="D132" s="44">
        <v>0</v>
      </c>
    </row>
    <row r="133" spans="1:4" x14ac:dyDescent="0.25">
      <c r="A133" s="39">
        <v>129</v>
      </c>
      <c r="B133" s="44">
        <v>1028673</v>
      </c>
      <c r="C133" s="44" t="s">
        <v>2453</v>
      </c>
      <c r="D133" s="44">
        <v>14</v>
      </c>
    </row>
    <row r="134" spans="1:4" x14ac:dyDescent="0.25">
      <c r="A134" s="39">
        <v>130</v>
      </c>
      <c r="B134" s="44">
        <v>1028724</v>
      </c>
      <c r="C134" s="44" t="s">
        <v>2454</v>
      </c>
      <c r="D134" s="44">
        <v>30</v>
      </c>
    </row>
    <row r="135" spans="1:4" x14ac:dyDescent="0.25">
      <c r="A135" s="39">
        <v>131</v>
      </c>
      <c r="B135" s="44">
        <v>1028726</v>
      </c>
      <c r="C135" s="44" t="s">
        <v>2455</v>
      </c>
      <c r="D135" s="44">
        <v>23</v>
      </c>
    </row>
    <row r="136" spans="1:4" x14ac:dyDescent="0.25">
      <c r="A136" s="39">
        <v>132</v>
      </c>
      <c r="B136" s="44">
        <v>1028738</v>
      </c>
      <c r="C136" s="44" t="s">
        <v>2456</v>
      </c>
      <c r="D136" s="44">
        <v>8</v>
      </c>
    </row>
    <row r="137" spans="1:4" x14ac:dyDescent="0.25">
      <c r="A137" s="39">
        <v>133</v>
      </c>
      <c r="B137" s="44">
        <v>1028773</v>
      </c>
      <c r="C137" s="44" t="s">
        <v>2457</v>
      </c>
      <c r="D137" s="44">
        <v>6</v>
      </c>
    </row>
    <row r="138" spans="1:4" x14ac:dyDescent="0.25">
      <c r="A138" s="39">
        <v>134</v>
      </c>
      <c r="B138" s="44">
        <v>1028774</v>
      </c>
      <c r="C138" s="44" t="s">
        <v>2458</v>
      </c>
      <c r="D138" s="44">
        <v>4</v>
      </c>
    </row>
    <row r="139" spans="1:4" x14ac:dyDescent="0.25">
      <c r="A139" s="39">
        <v>135</v>
      </c>
      <c r="B139" s="44">
        <v>1028775</v>
      </c>
      <c r="C139" s="44" t="s">
        <v>2459</v>
      </c>
      <c r="D139" s="44">
        <v>2</v>
      </c>
    </row>
    <row r="140" spans="1:4" x14ac:dyDescent="0.25">
      <c r="A140" s="39">
        <v>136</v>
      </c>
      <c r="B140" s="44">
        <v>1028776</v>
      </c>
      <c r="C140" s="44" t="s">
        <v>2460</v>
      </c>
      <c r="D140" s="44">
        <v>7</v>
      </c>
    </row>
    <row r="141" spans="1:4" x14ac:dyDescent="0.25">
      <c r="A141" s="39">
        <v>137</v>
      </c>
      <c r="B141" s="44">
        <v>1029006</v>
      </c>
      <c r="C141" s="44" t="s">
        <v>2461</v>
      </c>
      <c r="D141" s="44">
        <v>37</v>
      </c>
    </row>
    <row r="142" spans="1:4" x14ac:dyDescent="0.25">
      <c r="A142" s="39">
        <v>138</v>
      </c>
      <c r="B142" s="44">
        <v>1029008</v>
      </c>
      <c r="C142" s="44" t="s">
        <v>2462</v>
      </c>
      <c r="D142" s="44">
        <v>21</v>
      </c>
    </row>
    <row r="143" spans="1:4" x14ac:dyDescent="0.25">
      <c r="A143" s="39">
        <v>139</v>
      </c>
      <c r="B143" s="44">
        <v>1029009</v>
      </c>
      <c r="C143" s="44" t="s">
        <v>2463</v>
      </c>
      <c r="D143" s="44">
        <v>21</v>
      </c>
    </row>
    <row r="144" spans="1:4" x14ac:dyDescent="0.25">
      <c r="A144" s="39">
        <v>140</v>
      </c>
      <c r="B144" s="44">
        <v>1029012</v>
      </c>
      <c r="C144" s="44" t="s">
        <v>2464</v>
      </c>
      <c r="D144" s="44">
        <v>37</v>
      </c>
    </row>
    <row r="145" spans="1:4" x14ac:dyDescent="0.25">
      <c r="A145" s="39">
        <v>141</v>
      </c>
      <c r="B145" s="44">
        <v>1029013</v>
      </c>
      <c r="C145" s="44" t="s">
        <v>2465</v>
      </c>
      <c r="D145" s="44">
        <v>24</v>
      </c>
    </row>
    <row r="146" spans="1:4" x14ac:dyDescent="0.25">
      <c r="A146" s="39">
        <v>142</v>
      </c>
      <c r="B146" s="44">
        <v>1029015</v>
      </c>
      <c r="C146" s="44" t="s">
        <v>2466</v>
      </c>
      <c r="D146" s="44">
        <v>47</v>
      </c>
    </row>
    <row r="147" spans="1:4" x14ac:dyDescent="0.25">
      <c r="A147" s="39">
        <v>143</v>
      </c>
      <c r="B147" s="44">
        <v>1029089</v>
      </c>
      <c r="C147" s="44" t="s">
        <v>2467</v>
      </c>
      <c r="D147" s="44">
        <v>8</v>
      </c>
    </row>
    <row r="148" spans="1:4" x14ac:dyDescent="0.25">
      <c r="A148" s="39">
        <v>144</v>
      </c>
      <c r="B148" s="44">
        <v>103</v>
      </c>
      <c r="C148" s="44" t="s">
        <v>2366</v>
      </c>
      <c r="D148" s="44">
        <v>-36</v>
      </c>
    </row>
    <row r="149" spans="1:4" x14ac:dyDescent="0.25">
      <c r="A149" s="39">
        <v>145</v>
      </c>
      <c r="B149" s="44">
        <v>1030011</v>
      </c>
      <c r="C149" s="44" t="s">
        <v>2468</v>
      </c>
      <c r="D149" s="44">
        <v>0</v>
      </c>
    </row>
    <row r="150" spans="1:4" x14ac:dyDescent="0.25">
      <c r="A150" s="39">
        <v>146</v>
      </c>
      <c r="B150" s="44">
        <v>1030012</v>
      </c>
      <c r="C150" s="44" t="s">
        <v>2469</v>
      </c>
      <c r="D150" s="44">
        <v>4</v>
      </c>
    </row>
    <row r="151" spans="1:4" x14ac:dyDescent="0.25">
      <c r="A151" s="39">
        <v>147</v>
      </c>
      <c r="B151" s="44">
        <v>1030028</v>
      </c>
      <c r="C151" s="44" t="s">
        <v>2470</v>
      </c>
      <c r="D151" s="44">
        <v>5</v>
      </c>
    </row>
    <row r="152" spans="1:4" x14ac:dyDescent="0.25">
      <c r="A152" s="39">
        <v>148</v>
      </c>
      <c r="B152" s="44">
        <v>1030031</v>
      </c>
      <c r="C152" s="44" t="s">
        <v>2471</v>
      </c>
      <c r="D152" s="44">
        <v>0</v>
      </c>
    </row>
    <row r="153" spans="1:4" x14ac:dyDescent="0.25">
      <c r="A153" s="39">
        <v>149</v>
      </c>
      <c r="B153" s="44">
        <v>10303</v>
      </c>
      <c r="C153" s="44" t="s">
        <v>2472</v>
      </c>
      <c r="D153" s="44">
        <v>-9</v>
      </c>
    </row>
    <row r="154" spans="1:4" x14ac:dyDescent="0.25">
      <c r="A154" s="39">
        <v>150</v>
      </c>
      <c r="B154" s="44">
        <v>10304</v>
      </c>
      <c r="C154" s="44" t="s">
        <v>2472</v>
      </c>
      <c r="D154" s="44">
        <v>-11</v>
      </c>
    </row>
    <row r="155" spans="1:4" x14ac:dyDescent="0.25">
      <c r="A155" s="39">
        <v>151</v>
      </c>
      <c r="B155" s="44">
        <v>1030636</v>
      </c>
      <c r="C155" s="44" t="s">
        <v>2473</v>
      </c>
      <c r="D155" s="44">
        <v>2</v>
      </c>
    </row>
    <row r="156" spans="1:4" x14ac:dyDescent="0.25">
      <c r="A156" s="39">
        <v>152</v>
      </c>
      <c r="B156" s="44">
        <v>10309</v>
      </c>
      <c r="C156" s="44" t="s">
        <v>2472</v>
      </c>
      <c r="D156" s="44">
        <v>-1</v>
      </c>
    </row>
    <row r="157" spans="1:4" x14ac:dyDescent="0.25">
      <c r="A157" s="39">
        <v>153</v>
      </c>
      <c r="B157" s="44">
        <v>1031046</v>
      </c>
      <c r="C157" s="44" t="s">
        <v>2474</v>
      </c>
      <c r="D157" s="44">
        <v>3</v>
      </c>
    </row>
    <row r="158" spans="1:4" x14ac:dyDescent="0.25">
      <c r="A158" s="39">
        <v>154</v>
      </c>
      <c r="B158" s="44">
        <v>1031051</v>
      </c>
      <c r="C158" s="44" t="s">
        <v>2475</v>
      </c>
      <c r="D158" s="44">
        <v>6</v>
      </c>
    </row>
    <row r="159" spans="1:4" x14ac:dyDescent="0.25">
      <c r="A159" s="39">
        <v>155</v>
      </c>
      <c r="B159" s="44">
        <v>10323</v>
      </c>
      <c r="C159" s="44" t="s">
        <v>2476</v>
      </c>
      <c r="D159" s="44">
        <v>1</v>
      </c>
    </row>
    <row r="160" spans="1:4" x14ac:dyDescent="0.25">
      <c r="A160" s="39">
        <v>156</v>
      </c>
      <c r="B160" s="44">
        <v>10327</v>
      </c>
      <c r="C160" s="44" t="s">
        <v>2477</v>
      </c>
      <c r="D160" s="44">
        <v>-3</v>
      </c>
    </row>
    <row r="161" spans="1:4" x14ac:dyDescent="0.25">
      <c r="A161" s="39">
        <v>157</v>
      </c>
      <c r="B161" s="44">
        <v>10338</v>
      </c>
      <c r="C161" s="44" t="s">
        <v>2478</v>
      </c>
      <c r="D161" s="44">
        <v>-2</v>
      </c>
    </row>
    <row r="162" spans="1:4" x14ac:dyDescent="0.25">
      <c r="A162" s="39">
        <v>158</v>
      </c>
      <c r="B162" s="44">
        <v>10363</v>
      </c>
      <c r="C162" s="44" t="s">
        <v>2479</v>
      </c>
      <c r="D162" s="44">
        <v>-1</v>
      </c>
    </row>
    <row r="163" spans="1:4" x14ac:dyDescent="0.25">
      <c r="A163" s="39">
        <v>159</v>
      </c>
      <c r="B163" s="44">
        <v>1037</v>
      </c>
      <c r="C163" s="44" t="s">
        <v>2480</v>
      </c>
      <c r="D163" s="44">
        <v>6</v>
      </c>
    </row>
    <row r="164" spans="1:4" x14ac:dyDescent="0.25">
      <c r="A164" s="39">
        <v>160</v>
      </c>
      <c r="B164" s="44">
        <v>10418</v>
      </c>
      <c r="C164" s="44" t="s">
        <v>2481</v>
      </c>
      <c r="D164" s="44">
        <v>1</v>
      </c>
    </row>
    <row r="165" spans="1:4" x14ac:dyDescent="0.25">
      <c r="A165" s="39">
        <v>161</v>
      </c>
      <c r="B165" s="44">
        <v>10426</v>
      </c>
      <c r="C165" s="44" t="s">
        <v>2482</v>
      </c>
      <c r="D165" s="44">
        <v>-75</v>
      </c>
    </row>
    <row r="166" spans="1:4" x14ac:dyDescent="0.25">
      <c r="A166" s="39">
        <v>162</v>
      </c>
      <c r="B166" s="44">
        <v>10430</v>
      </c>
      <c r="C166" s="44" t="s">
        <v>2483</v>
      </c>
      <c r="D166" s="44">
        <v>4</v>
      </c>
    </row>
    <row r="167" spans="1:4" x14ac:dyDescent="0.25">
      <c r="A167" s="39">
        <v>163</v>
      </c>
      <c r="B167" s="44">
        <v>10434</v>
      </c>
      <c r="C167" s="44" t="s">
        <v>2484</v>
      </c>
      <c r="D167" s="44">
        <v>-4</v>
      </c>
    </row>
    <row r="168" spans="1:4" x14ac:dyDescent="0.25">
      <c r="A168" s="39">
        <v>164</v>
      </c>
      <c r="B168" s="44">
        <v>10436</v>
      </c>
      <c r="C168" s="44" t="s">
        <v>2485</v>
      </c>
      <c r="D168" s="44">
        <v>0</v>
      </c>
    </row>
    <row r="169" spans="1:4" x14ac:dyDescent="0.25">
      <c r="A169" s="39">
        <v>165</v>
      </c>
      <c r="B169" s="44">
        <v>1050</v>
      </c>
      <c r="C169" s="44" t="s">
        <v>2486</v>
      </c>
      <c r="D169" s="44">
        <v>7</v>
      </c>
    </row>
    <row r="170" spans="1:4" x14ac:dyDescent="0.25">
      <c r="A170" s="39">
        <v>166</v>
      </c>
      <c r="B170" s="44">
        <v>1051</v>
      </c>
      <c r="C170" s="44" t="s">
        <v>2487</v>
      </c>
      <c r="D170" s="44">
        <v>4</v>
      </c>
    </row>
    <row r="171" spans="1:4" x14ac:dyDescent="0.25">
      <c r="A171" s="39">
        <v>167</v>
      </c>
      <c r="B171" s="44">
        <v>10603</v>
      </c>
      <c r="C171" s="44" t="s">
        <v>2472</v>
      </c>
      <c r="D171" s="44">
        <v>-7</v>
      </c>
    </row>
    <row r="172" spans="1:4" x14ac:dyDescent="0.25">
      <c r="A172" s="39">
        <v>168</v>
      </c>
      <c r="B172" s="44">
        <v>10604</v>
      </c>
      <c r="C172" s="44" t="s">
        <v>2472</v>
      </c>
      <c r="D172" s="44">
        <v>-2</v>
      </c>
    </row>
    <row r="173" spans="1:4" x14ac:dyDescent="0.25">
      <c r="A173" s="39">
        <v>169</v>
      </c>
      <c r="B173" s="44">
        <v>1063</v>
      </c>
      <c r="C173" s="44" t="s">
        <v>2488</v>
      </c>
      <c r="D173" s="44">
        <v>34</v>
      </c>
    </row>
    <row r="174" spans="1:4" x14ac:dyDescent="0.25">
      <c r="A174" s="39">
        <v>170</v>
      </c>
      <c r="B174" s="44">
        <v>1065</v>
      </c>
      <c r="C174" s="44" t="s">
        <v>2489</v>
      </c>
      <c r="D174" s="44">
        <v>38</v>
      </c>
    </row>
    <row r="175" spans="1:4" x14ac:dyDescent="0.25">
      <c r="A175" s="39">
        <v>171</v>
      </c>
      <c r="B175" s="44">
        <v>10684</v>
      </c>
      <c r="C175" s="44" t="s">
        <v>2490</v>
      </c>
      <c r="D175" s="44">
        <v>-3</v>
      </c>
    </row>
    <row r="176" spans="1:4" x14ac:dyDescent="0.25">
      <c r="A176" s="39">
        <v>172</v>
      </c>
      <c r="B176" s="44">
        <v>10685</v>
      </c>
      <c r="C176" s="44" t="s">
        <v>2490</v>
      </c>
      <c r="D176" s="44">
        <v>-1</v>
      </c>
    </row>
    <row r="177" spans="1:4" x14ac:dyDescent="0.25">
      <c r="A177" s="39">
        <v>173</v>
      </c>
      <c r="B177" s="44">
        <v>1069</v>
      </c>
      <c r="C177" s="44" t="s">
        <v>2491</v>
      </c>
      <c r="D177" s="44">
        <v>0</v>
      </c>
    </row>
    <row r="178" spans="1:4" x14ac:dyDescent="0.25">
      <c r="A178" s="39">
        <v>174</v>
      </c>
      <c r="B178" s="44">
        <v>107</v>
      </c>
      <c r="C178" s="44" t="s">
        <v>2366</v>
      </c>
      <c r="D178" s="44">
        <v>3</v>
      </c>
    </row>
    <row r="179" spans="1:4" x14ac:dyDescent="0.25">
      <c r="A179" s="39">
        <v>175</v>
      </c>
      <c r="B179" s="44">
        <v>10726</v>
      </c>
      <c r="C179" s="44" t="s">
        <v>2482</v>
      </c>
      <c r="D179" s="44">
        <v>-2</v>
      </c>
    </row>
    <row r="180" spans="1:4" x14ac:dyDescent="0.25">
      <c r="A180" s="39">
        <v>176</v>
      </c>
      <c r="B180" s="44">
        <v>10734</v>
      </c>
      <c r="C180" s="44" t="s">
        <v>2492</v>
      </c>
      <c r="D180" s="44">
        <v>-2</v>
      </c>
    </row>
    <row r="181" spans="1:4" x14ac:dyDescent="0.25">
      <c r="A181" s="39">
        <v>177</v>
      </c>
      <c r="B181" s="44">
        <v>108</v>
      </c>
      <c r="C181" s="44" t="s">
        <v>2366</v>
      </c>
      <c r="D181" s="44">
        <v>-1</v>
      </c>
    </row>
    <row r="182" spans="1:4" x14ac:dyDescent="0.25">
      <c r="A182" s="39">
        <v>178</v>
      </c>
      <c r="B182" s="44">
        <v>1081</v>
      </c>
      <c r="C182" s="44" t="s">
        <v>2493</v>
      </c>
      <c r="D182" s="44">
        <v>0</v>
      </c>
    </row>
    <row r="183" spans="1:4" x14ac:dyDescent="0.25">
      <c r="A183" s="39">
        <v>179</v>
      </c>
      <c r="B183" s="44">
        <v>10908</v>
      </c>
      <c r="C183" s="44" t="s">
        <v>2494</v>
      </c>
      <c r="D183" s="44">
        <v>0</v>
      </c>
    </row>
    <row r="184" spans="1:4" x14ac:dyDescent="0.25">
      <c r="A184" s="39">
        <v>180</v>
      </c>
      <c r="B184" s="44">
        <v>1091</v>
      </c>
      <c r="C184" s="44" t="s">
        <v>2495</v>
      </c>
      <c r="D184" s="44">
        <v>24</v>
      </c>
    </row>
    <row r="185" spans="1:4" x14ac:dyDescent="0.25">
      <c r="A185" s="39">
        <v>181</v>
      </c>
      <c r="B185" s="44">
        <v>10917</v>
      </c>
      <c r="C185" s="44" t="s">
        <v>2496</v>
      </c>
      <c r="D185" s="44">
        <v>-3</v>
      </c>
    </row>
    <row r="186" spans="1:4" x14ac:dyDescent="0.25">
      <c r="A186" s="39">
        <v>182</v>
      </c>
      <c r="B186" s="44">
        <v>1092</v>
      </c>
      <c r="C186" s="44" t="s">
        <v>2497</v>
      </c>
      <c r="D186" s="44">
        <v>34</v>
      </c>
    </row>
    <row r="187" spans="1:4" x14ac:dyDescent="0.25">
      <c r="A187" s="39">
        <v>183</v>
      </c>
      <c r="B187" s="44">
        <v>10923</v>
      </c>
      <c r="C187" s="44" t="s">
        <v>2498</v>
      </c>
      <c r="D187" s="44">
        <v>-21</v>
      </c>
    </row>
    <row r="188" spans="1:4" x14ac:dyDescent="0.25">
      <c r="A188" s="39">
        <v>184</v>
      </c>
      <c r="B188" s="44">
        <v>10937</v>
      </c>
      <c r="C188" s="44" t="s">
        <v>2499</v>
      </c>
      <c r="D188" s="44">
        <v>-1</v>
      </c>
    </row>
    <row r="189" spans="1:4" x14ac:dyDescent="0.25">
      <c r="A189" s="39">
        <v>185</v>
      </c>
      <c r="B189" s="44">
        <v>10941</v>
      </c>
      <c r="C189" s="44" t="s">
        <v>2494</v>
      </c>
      <c r="D189" s="44">
        <v>0</v>
      </c>
    </row>
    <row r="190" spans="1:4" x14ac:dyDescent="0.25">
      <c r="A190" s="39">
        <v>186</v>
      </c>
      <c r="B190" s="44">
        <v>10943</v>
      </c>
      <c r="C190" s="44" t="s">
        <v>2500</v>
      </c>
      <c r="D190" s="44">
        <v>-20</v>
      </c>
    </row>
    <row r="191" spans="1:4" x14ac:dyDescent="0.25">
      <c r="A191" s="39">
        <v>187</v>
      </c>
      <c r="B191" s="44">
        <v>1098</v>
      </c>
      <c r="C191" s="44" t="s">
        <v>2501</v>
      </c>
      <c r="D191" s="44">
        <v>-7</v>
      </c>
    </row>
    <row r="192" spans="1:4" x14ac:dyDescent="0.25">
      <c r="A192" s="39">
        <v>188</v>
      </c>
      <c r="B192" s="44">
        <v>1110</v>
      </c>
      <c r="C192" s="44" t="s">
        <v>2502</v>
      </c>
      <c r="D192" s="44">
        <v>0</v>
      </c>
    </row>
    <row r="193" spans="1:4" x14ac:dyDescent="0.25">
      <c r="A193" s="39">
        <v>189</v>
      </c>
      <c r="B193" s="44">
        <v>11111</v>
      </c>
      <c r="C193" s="44" t="s">
        <v>2494</v>
      </c>
      <c r="D193" s="44">
        <v>2</v>
      </c>
    </row>
    <row r="194" spans="1:4" x14ac:dyDescent="0.25">
      <c r="A194" s="39">
        <v>190</v>
      </c>
      <c r="B194" s="44">
        <v>11130</v>
      </c>
      <c r="C194" s="44" t="s">
        <v>2503</v>
      </c>
      <c r="D194" s="44">
        <v>1</v>
      </c>
    </row>
    <row r="195" spans="1:4" x14ac:dyDescent="0.25">
      <c r="A195" s="39">
        <v>191</v>
      </c>
      <c r="B195" s="44">
        <v>11143</v>
      </c>
      <c r="C195" s="44" t="s">
        <v>2504</v>
      </c>
      <c r="D195" s="44">
        <v>-7</v>
      </c>
    </row>
    <row r="196" spans="1:4" x14ac:dyDescent="0.25">
      <c r="A196" s="39">
        <v>192</v>
      </c>
      <c r="B196" s="44">
        <v>11144</v>
      </c>
      <c r="C196" s="44" t="s">
        <v>450</v>
      </c>
      <c r="D196" s="44">
        <v>55</v>
      </c>
    </row>
    <row r="197" spans="1:4" x14ac:dyDescent="0.25">
      <c r="A197" s="39">
        <v>193</v>
      </c>
      <c r="B197" s="44">
        <v>11146</v>
      </c>
      <c r="C197" s="44" t="s">
        <v>2505</v>
      </c>
      <c r="D197" s="44">
        <v>55</v>
      </c>
    </row>
    <row r="198" spans="1:4" x14ac:dyDescent="0.25">
      <c r="A198" s="39">
        <v>194</v>
      </c>
      <c r="B198" s="44">
        <v>11147</v>
      </c>
      <c r="C198" s="44" t="s">
        <v>2506</v>
      </c>
      <c r="D198" s="44">
        <v>43</v>
      </c>
    </row>
    <row r="199" spans="1:4" x14ac:dyDescent="0.25">
      <c r="A199" s="39">
        <v>195</v>
      </c>
      <c r="B199" s="44">
        <v>1152</v>
      </c>
      <c r="C199" s="44" t="s">
        <v>2507</v>
      </c>
      <c r="D199" s="44">
        <v>0</v>
      </c>
    </row>
    <row r="200" spans="1:4" x14ac:dyDescent="0.25">
      <c r="A200" s="39">
        <v>196</v>
      </c>
      <c r="B200" s="44">
        <v>1165</v>
      </c>
      <c r="C200" s="44" t="s">
        <v>2508</v>
      </c>
      <c r="D200" s="44">
        <v>3</v>
      </c>
    </row>
    <row r="201" spans="1:4" x14ac:dyDescent="0.25">
      <c r="A201" s="39">
        <v>197</v>
      </c>
      <c r="B201" s="44">
        <v>1169</v>
      </c>
      <c r="C201" s="44" t="s">
        <v>2509</v>
      </c>
      <c r="D201" s="44">
        <v>0</v>
      </c>
    </row>
    <row r="202" spans="1:4" x14ac:dyDescent="0.25">
      <c r="A202" s="39">
        <v>198</v>
      </c>
      <c r="B202" s="44">
        <v>1172</v>
      </c>
      <c r="C202" s="44" t="s">
        <v>2510</v>
      </c>
      <c r="D202" s="44">
        <v>10</v>
      </c>
    </row>
    <row r="203" spans="1:4" x14ac:dyDescent="0.25">
      <c r="A203" s="39">
        <v>199</v>
      </c>
      <c r="B203" s="44">
        <v>1198</v>
      </c>
      <c r="C203" s="44" t="s">
        <v>2511</v>
      </c>
      <c r="D203" s="44">
        <v>0</v>
      </c>
    </row>
    <row r="204" spans="1:4" x14ac:dyDescent="0.25">
      <c r="A204" s="39">
        <v>200</v>
      </c>
      <c r="B204" s="44">
        <v>1199</v>
      </c>
      <c r="C204" s="44" t="s">
        <v>2511</v>
      </c>
      <c r="D204" s="44">
        <v>-5</v>
      </c>
    </row>
    <row r="205" spans="1:4" x14ac:dyDescent="0.25">
      <c r="A205" s="39">
        <v>201</v>
      </c>
      <c r="B205" s="44">
        <v>1210</v>
      </c>
      <c r="C205" s="44" t="s">
        <v>2512</v>
      </c>
      <c r="D205" s="44">
        <v>0</v>
      </c>
    </row>
    <row r="206" spans="1:4" x14ac:dyDescent="0.25">
      <c r="A206" s="39">
        <v>202</v>
      </c>
      <c r="B206" s="44">
        <v>1213</v>
      </c>
      <c r="C206" s="44" t="s">
        <v>2513</v>
      </c>
      <c r="D206" s="44">
        <v>-2</v>
      </c>
    </row>
    <row r="207" spans="1:4" x14ac:dyDescent="0.25">
      <c r="A207" s="39">
        <v>203</v>
      </c>
      <c r="B207" s="44">
        <v>1214</v>
      </c>
      <c r="C207" s="44" t="s">
        <v>2513</v>
      </c>
      <c r="D207" s="44">
        <v>-5</v>
      </c>
    </row>
    <row r="208" spans="1:4" x14ac:dyDescent="0.25">
      <c r="A208" s="39">
        <v>204</v>
      </c>
      <c r="B208" s="44">
        <v>1215</v>
      </c>
      <c r="C208" s="44" t="s">
        <v>2513</v>
      </c>
      <c r="D208" s="44">
        <v>-3</v>
      </c>
    </row>
    <row r="209" spans="1:4" x14ac:dyDescent="0.25">
      <c r="A209" s="39">
        <v>205</v>
      </c>
      <c r="B209" s="44">
        <v>1217</v>
      </c>
      <c r="C209" s="44" t="s">
        <v>2513</v>
      </c>
      <c r="D209" s="44">
        <v>-76</v>
      </c>
    </row>
    <row r="210" spans="1:4" x14ac:dyDescent="0.25">
      <c r="A210" s="39">
        <v>206</v>
      </c>
      <c r="B210" s="44">
        <v>1224</v>
      </c>
      <c r="C210" s="44" t="s">
        <v>2514</v>
      </c>
      <c r="D210" s="44">
        <v>-75</v>
      </c>
    </row>
    <row r="211" spans="1:4" x14ac:dyDescent="0.25">
      <c r="A211" s="39">
        <v>207</v>
      </c>
      <c r="B211" s="44">
        <v>1260</v>
      </c>
      <c r="C211" s="44" t="s">
        <v>2515</v>
      </c>
      <c r="D211" s="44">
        <v>-17</v>
      </c>
    </row>
    <row r="212" spans="1:4" x14ac:dyDescent="0.25">
      <c r="A212" s="39">
        <v>208</v>
      </c>
      <c r="B212" s="44">
        <v>127</v>
      </c>
      <c r="C212" s="44" t="s">
        <v>96</v>
      </c>
      <c r="D212" s="44">
        <v>-134</v>
      </c>
    </row>
    <row r="213" spans="1:4" x14ac:dyDescent="0.25">
      <c r="A213" s="39">
        <v>209</v>
      </c>
      <c r="B213" s="44">
        <v>1273</v>
      </c>
      <c r="C213" s="44" t="s">
        <v>2516</v>
      </c>
      <c r="D213" s="44">
        <v>9</v>
      </c>
    </row>
    <row r="214" spans="1:4" x14ac:dyDescent="0.25">
      <c r="A214" s="39">
        <v>210</v>
      </c>
      <c r="B214" s="44">
        <v>1274</v>
      </c>
      <c r="C214" s="44" t="s">
        <v>2516</v>
      </c>
      <c r="D214" s="44">
        <v>-85</v>
      </c>
    </row>
    <row r="215" spans="1:4" x14ac:dyDescent="0.25">
      <c r="A215" s="39">
        <v>211</v>
      </c>
      <c r="B215" s="44">
        <v>128</v>
      </c>
      <c r="C215" s="44" t="s">
        <v>96</v>
      </c>
      <c r="D215" s="44">
        <v>12</v>
      </c>
    </row>
    <row r="216" spans="1:4" x14ac:dyDescent="0.25">
      <c r="A216" s="39">
        <v>212</v>
      </c>
      <c r="B216" s="44">
        <v>1287</v>
      </c>
      <c r="C216" s="44" t="s">
        <v>2517</v>
      </c>
      <c r="D216" s="44">
        <v>-339</v>
      </c>
    </row>
    <row r="217" spans="1:4" x14ac:dyDescent="0.25">
      <c r="A217" s="39">
        <v>213</v>
      </c>
      <c r="B217" s="44">
        <v>1288</v>
      </c>
      <c r="C217" s="44" t="s">
        <v>2517</v>
      </c>
      <c r="D217" s="44">
        <v>-213</v>
      </c>
    </row>
    <row r="218" spans="1:4" x14ac:dyDescent="0.25">
      <c r="A218" s="39">
        <v>214</v>
      </c>
      <c r="B218" s="44">
        <v>1289</v>
      </c>
      <c r="C218" s="44" t="s">
        <v>2517</v>
      </c>
      <c r="D218" s="44">
        <v>0</v>
      </c>
    </row>
    <row r="219" spans="1:4" x14ac:dyDescent="0.25">
      <c r="A219" s="39">
        <v>215</v>
      </c>
      <c r="B219" s="44">
        <v>129</v>
      </c>
      <c r="C219" s="44" t="s">
        <v>2366</v>
      </c>
      <c r="D219" s="44">
        <v>-182</v>
      </c>
    </row>
    <row r="220" spans="1:4" x14ac:dyDescent="0.25">
      <c r="A220" s="39">
        <v>216</v>
      </c>
      <c r="B220" s="44">
        <v>1292</v>
      </c>
      <c r="C220" s="44" t="s">
        <v>2518</v>
      </c>
      <c r="D220" s="44">
        <v>-63</v>
      </c>
    </row>
    <row r="221" spans="1:4" x14ac:dyDescent="0.25">
      <c r="A221" s="39">
        <v>217</v>
      </c>
      <c r="B221" s="44">
        <v>1294</v>
      </c>
      <c r="C221" s="44" t="s">
        <v>2517</v>
      </c>
      <c r="D221" s="44">
        <v>-69</v>
      </c>
    </row>
    <row r="222" spans="1:4" x14ac:dyDescent="0.25">
      <c r="A222" s="39">
        <v>218</v>
      </c>
      <c r="B222" s="44">
        <v>1295</v>
      </c>
      <c r="C222" s="44" t="s">
        <v>2517</v>
      </c>
      <c r="D222" s="44">
        <v>-42</v>
      </c>
    </row>
    <row r="223" spans="1:4" x14ac:dyDescent="0.25">
      <c r="A223" s="39">
        <v>219</v>
      </c>
      <c r="B223" s="44">
        <v>130</v>
      </c>
      <c r="C223" s="44" t="s">
        <v>2366</v>
      </c>
      <c r="D223" s="44">
        <v>-100</v>
      </c>
    </row>
    <row r="224" spans="1:4" x14ac:dyDescent="0.25">
      <c r="A224" s="39">
        <v>220</v>
      </c>
      <c r="B224" s="44">
        <v>1300</v>
      </c>
      <c r="C224" s="44" t="s">
        <v>2519</v>
      </c>
      <c r="D224" s="44">
        <v>9</v>
      </c>
    </row>
    <row r="225" spans="1:4" x14ac:dyDescent="0.25">
      <c r="A225" s="39">
        <v>221</v>
      </c>
      <c r="B225" s="44">
        <v>131</v>
      </c>
      <c r="C225" s="44" t="s">
        <v>2366</v>
      </c>
      <c r="D225" s="44">
        <v>-195</v>
      </c>
    </row>
    <row r="226" spans="1:4" x14ac:dyDescent="0.25">
      <c r="A226" s="39">
        <v>222</v>
      </c>
      <c r="B226" s="44">
        <v>132</v>
      </c>
      <c r="C226" s="44" t="s">
        <v>2366</v>
      </c>
      <c r="D226" s="44">
        <v>0</v>
      </c>
    </row>
    <row r="227" spans="1:4" x14ac:dyDescent="0.25">
      <c r="A227" s="39">
        <v>223</v>
      </c>
      <c r="B227" s="44">
        <v>133</v>
      </c>
      <c r="C227" s="44" t="s">
        <v>2366</v>
      </c>
      <c r="D227" s="44">
        <v>-181</v>
      </c>
    </row>
    <row r="228" spans="1:4" x14ac:dyDescent="0.25">
      <c r="A228" s="39">
        <v>224</v>
      </c>
      <c r="B228" s="44">
        <v>1331</v>
      </c>
      <c r="C228" s="44" t="s">
        <v>2520</v>
      </c>
      <c r="D228" s="44">
        <v>19</v>
      </c>
    </row>
    <row r="229" spans="1:4" x14ac:dyDescent="0.25">
      <c r="A229" s="39">
        <v>225</v>
      </c>
      <c r="B229" s="44">
        <v>13313</v>
      </c>
      <c r="C229" s="44" t="s">
        <v>2521</v>
      </c>
      <c r="D229" s="44">
        <v>0</v>
      </c>
    </row>
    <row r="230" spans="1:4" x14ac:dyDescent="0.25">
      <c r="A230" s="39">
        <v>226</v>
      </c>
      <c r="B230" s="44">
        <v>13314</v>
      </c>
      <c r="C230" s="44" t="s">
        <v>2522</v>
      </c>
      <c r="D230" s="44">
        <v>0</v>
      </c>
    </row>
    <row r="231" spans="1:4" x14ac:dyDescent="0.25">
      <c r="A231" s="39">
        <v>227</v>
      </c>
      <c r="B231" s="44">
        <v>13315</v>
      </c>
      <c r="C231" s="44" t="s">
        <v>2523</v>
      </c>
      <c r="D231" s="44">
        <v>0</v>
      </c>
    </row>
    <row r="232" spans="1:4" x14ac:dyDescent="0.25">
      <c r="A232" s="39">
        <v>228</v>
      </c>
      <c r="B232" s="44">
        <v>1332</v>
      </c>
      <c r="C232" s="44" t="s">
        <v>2524</v>
      </c>
      <c r="D232" s="44">
        <v>33</v>
      </c>
    </row>
    <row r="233" spans="1:4" x14ac:dyDescent="0.25">
      <c r="A233" s="39">
        <v>229</v>
      </c>
      <c r="B233" s="44">
        <v>13322</v>
      </c>
      <c r="C233" s="44" t="s">
        <v>2525</v>
      </c>
      <c r="D233" s="44">
        <v>4</v>
      </c>
    </row>
    <row r="234" spans="1:4" x14ac:dyDescent="0.25">
      <c r="A234" s="39">
        <v>230</v>
      </c>
      <c r="B234" s="44">
        <v>13342</v>
      </c>
      <c r="C234" s="44" t="s">
        <v>2526</v>
      </c>
      <c r="D234" s="44">
        <v>2</v>
      </c>
    </row>
    <row r="235" spans="1:4" x14ac:dyDescent="0.25">
      <c r="A235" s="39">
        <v>231</v>
      </c>
      <c r="B235" s="44">
        <v>1335</v>
      </c>
      <c r="C235" s="44" t="s">
        <v>2527</v>
      </c>
      <c r="D235" s="44">
        <v>25</v>
      </c>
    </row>
    <row r="236" spans="1:4" x14ac:dyDescent="0.25">
      <c r="A236" s="39">
        <v>232</v>
      </c>
      <c r="B236" s="44">
        <v>13376</v>
      </c>
      <c r="C236" s="44" t="s">
        <v>2528</v>
      </c>
      <c r="D236" s="44">
        <v>19</v>
      </c>
    </row>
    <row r="237" spans="1:4" x14ac:dyDescent="0.25">
      <c r="A237" s="39">
        <v>233</v>
      </c>
      <c r="B237" s="44">
        <v>13397</v>
      </c>
      <c r="C237" s="44" t="s">
        <v>2529</v>
      </c>
      <c r="D237" s="44">
        <v>0</v>
      </c>
    </row>
    <row r="238" spans="1:4" x14ac:dyDescent="0.25">
      <c r="A238" s="39">
        <v>234</v>
      </c>
      <c r="B238" s="44">
        <v>13398</v>
      </c>
      <c r="C238" s="44" t="s">
        <v>2530</v>
      </c>
      <c r="D238" s="44">
        <v>0</v>
      </c>
    </row>
    <row r="239" spans="1:4" x14ac:dyDescent="0.25">
      <c r="A239" s="39">
        <v>235</v>
      </c>
      <c r="B239" s="44">
        <v>13399</v>
      </c>
      <c r="C239" s="44" t="s">
        <v>2531</v>
      </c>
      <c r="D239" s="44">
        <v>0</v>
      </c>
    </row>
    <row r="240" spans="1:4" x14ac:dyDescent="0.25">
      <c r="A240" s="39">
        <v>236</v>
      </c>
      <c r="B240" s="44">
        <v>134</v>
      </c>
      <c r="C240" s="44" t="s">
        <v>2366</v>
      </c>
      <c r="D240" s="44">
        <v>-137</v>
      </c>
    </row>
    <row r="241" spans="1:4" x14ac:dyDescent="0.25">
      <c r="A241" s="39">
        <v>237</v>
      </c>
      <c r="B241" s="44">
        <v>13400</v>
      </c>
      <c r="C241" s="44" t="s">
        <v>2532</v>
      </c>
      <c r="D241" s="44">
        <v>11</v>
      </c>
    </row>
    <row r="242" spans="1:4" x14ac:dyDescent="0.25">
      <c r="A242" s="39">
        <v>238</v>
      </c>
      <c r="B242" s="44">
        <v>1341</v>
      </c>
      <c r="C242" s="44" t="s">
        <v>2533</v>
      </c>
      <c r="D242" s="44">
        <v>44</v>
      </c>
    </row>
    <row r="243" spans="1:4" x14ac:dyDescent="0.25">
      <c r="A243" s="39">
        <v>239</v>
      </c>
      <c r="B243" s="44">
        <v>1342</v>
      </c>
      <c r="C243" s="44" t="s">
        <v>2534</v>
      </c>
      <c r="D243" s="44">
        <v>58</v>
      </c>
    </row>
    <row r="244" spans="1:4" x14ac:dyDescent="0.25">
      <c r="A244" s="39">
        <v>240</v>
      </c>
      <c r="B244" s="44">
        <v>13426</v>
      </c>
      <c r="C244" s="44" t="s">
        <v>2535</v>
      </c>
      <c r="D244" s="44">
        <v>9</v>
      </c>
    </row>
    <row r="245" spans="1:4" x14ac:dyDescent="0.25">
      <c r="A245" s="39">
        <v>241</v>
      </c>
      <c r="B245" s="44">
        <v>13427</v>
      </c>
      <c r="C245" s="44" t="s">
        <v>2536</v>
      </c>
      <c r="D245" s="44">
        <v>16</v>
      </c>
    </row>
    <row r="246" spans="1:4" x14ac:dyDescent="0.25">
      <c r="A246" s="39">
        <v>242</v>
      </c>
      <c r="B246" s="44">
        <v>13428</v>
      </c>
      <c r="C246" s="44" t="s">
        <v>2537</v>
      </c>
      <c r="D246" s="44">
        <v>15</v>
      </c>
    </row>
    <row r="247" spans="1:4" x14ac:dyDescent="0.25">
      <c r="A247" s="39">
        <v>243</v>
      </c>
      <c r="B247" s="44">
        <v>13429</v>
      </c>
      <c r="C247" s="44" t="s">
        <v>2538</v>
      </c>
      <c r="D247" s="44">
        <v>10</v>
      </c>
    </row>
    <row r="248" spans="1:4" x14ac:dyDescent="0.25">
      <c r="A248" s="39">
        <v>244</v>
      </c>
      <c r="B248" s="44">
        <v>13430</v>
      </c>
      <c r="C248" s="44" t="s">
        <v>2539</v>
      </c>
      <c r="D248" s="44">
        <v>14</v>
      </c>
    </row>
    <row r="249" spans="1:4" x14ac:dyDescent="0.25">
      <c r="A249" s="39">
        <v>245</v>
      </c>
      <c r="B249" s="44">
        <v>13434</v>
      </c>
      <c r="C249" s="44" t="s">
        <v>2540</v>
      </c>
      <c r="D249" s="44">
        <v>12</v>
      </c>
    </row>
    <row r="250" spans="1:4" x14ac:dyDescent="0.25">
      <c r="A250" s="39">
        <v>246</v>
      </c>
      <c r="B250" s="44">
        <v>13435</v>
      </c>
      <c r="C250" s="44" t="s">
        <v>2541</v>
      </c>
      <c r="D250" s="44">
        <v>9</v>
      </c>
    </row>
    <row r="251" spans="1:4" x14ac:dyDescent="0.25">
      <c r="A251" s="39">
        <v>247</v>
      </c>
      <c r="B251" s="44">
        <v>13436</v>
      </c>
      <c r="C251" s="44" t="s">
        <v>2542</v>
      </c>
      <c r="D251" s="44">
        <v>8</v>
      </c>
    </row>
    <row r="252" spans="1:4" x14ac:dyDescent="0.25">
      <c r="A252" s="39">
        <v>248</v>
      </c>
      <c r="B252" s="44">
        <v>13437</v>
      </c>
      <c r="C252" s="44" t="s">
        <v>2543</v>
      </c>
      <c r="D252" s="44">
        <v>14</v>
      </c>
    </row>
    <row r="253" spans="1:4" x14ac:dyDescent="0.25">
      <c r="A253" s="39">
        <v>249</v>
      </c>
      <c r="B253" s="44">
        <v>13438</v>
      </c>
      <c r="C253" s="44" t="s">
        <v>2544</v>
      </c>
      <c r="D253" s="44">
        <v>15</v>
      </c>
    </row>
    <row r="254" spans="1:4" x14ac:dyDescent="0.25">
      <c r="A254" s="39">
        <v>250</v>
      </c>
      <c r="B254" s="44">
        <v>13444</v>
      </c>
      <c r="C254" s="44" t="s">
        <v>2545</v>
      </c>
      <c r="D254" s="44">
        <v>5</v>
      </c>
    </row>
    <row r="255" spans="1:4" x14ac:dyDescent="0.25">
      <c r="A255" s="39">
        <v>251</v>
      </c>
      <c r="B255" s="44">
        <v>13445</v>
      </c>
      <c r="C255" s="44" t="s">
        <v>2546</v>
      </c>
      <c r="D255" s="44">
        <v>-2</v>
      </c>
    </row>
    <row r="256" spans="1:4" x14ac:dyDescent="0.25">
      <c r="A256" s="39">
        <v>252</v>
      </c>
      <c r="B256" s="44">
        <v>13446</v>
      </c>
      <c r="C256" s="44" t="s">
        <v>2547</v>
      </c>
      <c r="D256" s="44">
        <v>6</v>
      </c>
    </row>
    <row r="257" spans="1:4" x14ac:dyDescent="0.25">
      <c r="A257" s="39">
        <v>253</v>
      </c>
      <c r="B257" s="44">
        <v>13448</v>
      </c>
      <c r="C257" s="44" t="s">
        <v>2548</v>
      </c>
      <c r="D257" s="44">
        <v>22</v>
      </c>
    </row>
    <row r="258" spans="1:4" x14ac:dyDescent="0.25">
      <c r="A258" s="39">
        <v>254</v>
      </c>
      <c r="B258" s="44">
        <v>1345</v>
      </c>
      <c r="C258" s="44" t="s">
        <v>2549</v>
      </c>
      <c r="D258" s="44">
        <v>36</v>
      </c>
    </row>
    <row r="259" spans="1:4" x14ac:dyDescent="0.25">
      <c r="A259" s="39">
        <v>255</v>
      </c>
      <c r="B259" s="44">
        <v>13453</v>
      </c>
      <c r="C259" s="44" t="s">
        <v>2550</v>
      </c>
      <c r="D259" s="44">
        <v>12</v>
      </c>
    </row>
    <row r="260" spans="1:4" x14ac:dyDescent="0.25">
      <c r="A260" s="39">
        <v>256</v>
      </c>
      <c r="B260" s="44">
        <v>13454</v>
      </c>
      <c r="C260" s="44" t="s">
        <v>2551</v>
      </c>
      <c r="D260" s="44">
        <v>0</v>
      </c>
    </row>
    <row r="261" spans="1:4" x14ac:dyDescent="0.25">
      <c r="A261" s="39">
        <v>257</v>
      </c>
      <c r="B261" s="44">
        <v>13455</v>
      </c>
      <c r="C261" s="44" t="s">
        <v>2552</v>
      </c>
      <c r="D261" s="44">
        <v>4</v>
      </c>
    </row>
    <row r="262" spans="1:4" x14ac:dyDescent="0.25">
      <c r="A262" s="39">
        <v>258</v>
      </c>
      <c r="B262" s="44">
        <v>13456</v>
      </c>
      <c r="C262" s="44" t="s">
        <v>2553</v>
      </c>
      <c r="D262" s="44">
        <v>3</v>
      </c>
    </row>
    <row r="263" spans="1:4" x14ac:dyDescent="0.25">
      <c r="A263" s="39">
        <v>259</v>
      </c>
      <c r="B263" s="44">
        <v>13457</v>
      </c>
      <c r="C263" s="44" t="s">
        <v>2554</v>
      </c>
      <c r="D263" s="44">
        <v>4</v>
      </c>
    </row>
    <row r="264" spans="1:4" x14ac:dyDescent="0.25">
      <c r="A264" s="39">
        <v>260</v>
      </c>
      <c r="B264" s="44">
        <v>13458</v>
      </c>
      <c r="C264" s="44" t="s">
        <v>2555</v>
      </c>
      <c r="D264" s="44">
        <v>2</v>
      </c>
    </row>
    <row r="265" spans="1:4" x14ac:dyDescent="0.25">
      <c r="A265" s="39">
        <v>261</v>
      </c>
      <c r="B265" s="44">
        <v>1346</v>
      </c>
      <c r="C265" s="44" t="s">
        <v>2556</v>
      </c>
      <c r="D265" s="44">
        <v>30</v>
      </c>
    </row>
    <row r="266" spans="1:4" x14ac:dyDescent="0.25">
      <c r="A266" s="39">
        <v>262</v>
      </c>
      <c r="B266" s="44">
        <v>13471</v>
      </c>
      <c r="C266" s="44" t="s">
        <v>2557</v>
      </c>
      <c r="D266" s="44">
        <v>42</v>
      </c>
    </row>
    <row r="267" spans="1:4" x14ac:dyDescent="0.25">
      <c r="A267" s="39">
        <v>263</v>
      </c>
      <c r="B267" s="44">
        <v>1348</v>
      </c>
      <c r="C267" s="44" t="s">
        <v>2558</v>
      </c>
      <c r="D267" s="44">
        <v>-1</v>
      </c>
    </row>
    <row r="268" spans="1:4" x14ac:dyDescent="0.25">
      <c r="A268" s="39">
        <v>264</v>
      </c>
      <c r="B268" s="44">
        <v>135</v>
      </c>
      <c r="C268" s="44" t="s">
        <v>2366</v>
      </c>
      <c r="D268" s="44">
        <v>-296</v>
      </c>
    </row>
    <row r="269" spans="1:4" x14ac:dyDescent="0.25">
      <c r="A269" s="39">
        <v>265</v>
      </c>
      <c r="B269" s="44">
        <v>1351</v>
      </c>
      <c r="C269" s="44" t="s">
        <v>2559</v>
      </c>
      <c r="D269" s="44">
        <v>0</v>
      </c>
    </row>
    <row r="270" spans="1:4" x14ac:dyDescent="0.25">
      <c r="A270" s="39">
        <v>266</v>
      </c>
      <c r="B270" s="44">
        <v>1355</v>
      </c>
      <c r="C270" s="44" t="s">
        <v>2560</v>
      </c>
      <c r="D270" s="44">
        <v>10</v>
      </c>
    </row>
    <row r="271" spans="1:4" x14ac:dyDescent="0.25">
      <c r="A271" s="39">
        <v>267</v>
      </c>
      <c r="B271" s="44">
        <v>1356</v>
      </c>
      <c r="C271" s="44" t="s">
        <v>2561</v>
      </c>
      <c r="D271" s="44">
        <v>6</v>
      </c>
    </row>
    <row r="272" spans="1:4" x14ac:dyDescent="0.25">
      <c r="A272" s="39">
        <v>268</v>
      </c>
      <c r="B272" s="44">
        <v>1358</v>
      </c>
      <c r="C272" s="44" t="s">
        <v>2562</v>
      </c>
      <c r="D272" s="44">
        <v>49</v>
      </c>
    </row>
    <row r="273" spans="1:4" x14ac:dyDescent="0.25">
      <c r="A273" s="39">
        <v>269</v>
      </c>
      <c r="B273" s="44">
        <v>136</v>
      </c>
      <c r="C273" s="44" t="s">
        <v>2366</v>
      </c>
      <c r="D273" s="44">
        <v>-4</v>
      </c>
    </row>
    <row r="274" spans="1:4" x14ac:dyDescent="0.25">
      <c r="A274" s="39">
        <v>270</v>
      </c>
      <c r="B274" s="44">
        <v>13634</v>
      </c>
      <c r="C274" s="44" t="s">
        <v>2563</v>
      </c>
      <c r="D274" s="44">
        <v>7</v>
      </c>
    </row>
    <row r="275" spans="1:4" x14ac:dyDescent="0.25">
      <c r="A275" s="39">
        <v>271</v>
      </c>
      <c r="B275" s="44">
        <v>13635</v>
      </c>
      <c r="C275" s="44" t="s">
        <v>2564</v>
      </c>
      <c r="D275" s="44">
        <v>22</v>
      </c>
    </row>
    <row r="276" spans="1:4" x14ac:dyDescent="0.25">
      <c r="A276" s="39">
        <v>272</v>
      </c>
      <c r="B276" s="44">
        <v>13637</v>
      </c>
      <c r="C276" s="44" t="s">
        <v>2565</v>
      </c>
      <c r="D276" s="44">
        <v>11</v>
      </c>
    </row>
    <row r="277" spans="1:4" x14ac:dyDescent="0.25">
      <c r="A277" s="39">
        <v>273</v>
      </c>
      <c r="B277" s="44">
        <v>13638</v>
      </c>
      <c r="C277" s="44" t="s">
        <v>2566</v>
      </c>
      <c r="D277" s="44">
        <v>16</v>
      </c>
    </row>
    <row r="278" spans="1:4" x14ac:dyDescent="0.25">
      <c r="A278" s="39">
        <v>274</v>
      </c>
      <c r="B278" s="44">
        <v>13640</v>
      </c>
      <c r="C278" s="44" t="s">
        <v>2567</v>
      </c>
      <c r="D278" s="44">
        <v>9</v>
      </c>
    </row>
    <row r="279" spans="1:4" x14ac:dyDescent="0.25">
      <c r="A279" s="39">
        <v>275</v>
      </c>
      <c r="B279" s="44">
        <v>13641</v>
      </c>
      <c r="C279" s="44" t="s">
        <v>2568</v>
      </c>
      <c r="D279" s="44">
        <v>9</v>
      </c>
    </row>
    <row r="280" spans="1:4" x14ac:dyDescent="0.25">
      <c r="A280" s="39">
        <v>276</v>
      </c>
      <c r="B280" s="44">
        <v>13642</v>
      </c>
      <c r="C280" s="44" t="s">
        <v>2569</v>
      </c>
      <c r="D280" s="44">
        <v>80</v>
      </c>
    </row>
    <row r="281" spans="1:4" x14ac:dyDescent="0.25">
      <c r="A281" s="39">
        <v>277</v>
      </c>
      <c r="B281" s="44">
        <v>13644</v>
      </c>
      <c r="C281" s="44" t="s">
        <v>2570</v>
      </c>
      <c r="D281" s="44">
        <v>5</v>
      </c>
    </row>
    <row r="282" spans="1:4" x14ac:dyDescent="0.25">
      <c r="A282" s="39">
        <v>278</v>
      </c>
      <c r="B282" s="44">
        <v>13647</v>
      </c>
      <c r="C282" s="44" t="s">
        <v>2571</v>
      </c>
      <c r="D282" s="44">
        <v>19</v>
      </c>
    </row>
    <row r="283" spans="1:4" x14ac:dyDescent="0.25">
      <c r="A283" s="39">
        <v>279</v>
      </c>
      <c r="B283" s="44">
        <v>13648</v>
      </c>
      <c r="C283" s="44" t="s">
        <v>2572</v>
      </c>
      <c r="D283" s="44">
        <v>3</v>
      </c>
    </row>
    <row r="284" spans="1:4" x14ac:dyDescent="0.25">
      <c r="A284" s="39">
        <v>280</v>
      </c>
      <c r="B284" s="44">
        <v>13649</v>
      </c>
      <c r="C284" s="44" t="s">
        <v>2573</v>
      </c>
      <c r="D284" s="44">
        <v>9</v>
      </c>
    </row>
    <row r="285" spans="1:4" x14ac:dyDescent="0.25">
      <c r="A285" s="39">
        <v>281</v>
      </c>
      <c r="B285" s="44">
        <v>13650</v>
      </c>
      <c r="C285" s="44" t="s">
        <v>2574</v>
      </c>
      <c r="D285" s="44">
        <v>18</v>
      </c>
    </row>
    <row r="286" spans="1:4" x14ac:dyDescent="0.25">
      <c r="A286" s="39">
        <v>282</v>
      </c>
      <c r="B286" s="44">
        <v>137</v>
      </c>
      <c r="C286" s="44" t="s">
        <v>96</v>
      </c>
      <c r="D286" s="44">
        <v>-160</v>
      </c>
    </row>
    <row r="287" spans="1:4" x14ac:dyDescent="0.25">
      <c r="A287" s="39">
        <v>283</v>
      </c>
      <c r="B287" s="44">
        <v>13702</v>
      </c>
      <c r="C287" s="44" t="s">
        <v>2575</v>
      </c>
      <c r="D287" s="44">
        <v>21</v>
      </c>
    </row>
    <row r="288" spans="1:4" x14ac:dyDescent="0.25">
      <c r="A288" s="39">
        <v>284</v>
      </c>
      <c r="B288" s="44">
        <v>13704</v>
      </c>
      <c r="C288" s="44" t="s">
        <v>2576</v>
      </c>
      <c r="D288" s="44">
        <v>39</v>
      </c>
    </row>
    <row r="289" spans="1:4" x14ac:dyDescent="0.25">
      <c r="A289" s="39">
        <v>285</v>
      </c>
      <c r="B289" s="44">
        <v>13714</v>
      </c>
      <c r="C289" s="44" t="s">
        <v>2577</v>
      </c>
      <c r="D289" s="44">
        <v>12</v>
      </c>
    </row>
    <row r="290" spans="1:4" x14ac:dyDescent="0.25">
      <c r="A290" s="39">
        <v>286</v>
      </c>
      <c r="B290" s="44">
        <v>13715</v>
      </c>
      <c r="C290" s="44" t="s">
        <v>2578</v>
      </c>
      <c r="D290" s="44">
        <v>9</v>
      </c>
    </row>
    <row r="291" spans="1:4" x14ac:dyDescent="0.25">
      <c r="A291" s="39">
        <v>287</v>
      </c>
      <c r="B291" s="44">
        <v>13716</v>
      </c>
      <c r="C291" s="44" t="s">
        <v>2579</v>
      </c>
      <c r="D291" s="44">
        <v>6</v>
      </c>
    </row>
    <row r="292" spans="1:4" x14ac:dyDescent="0.25">
      <c r="A292" s="39">
        <v>288</v>
      </c>
      <c r="B292" s="44">
        <v>13719</v>
      </c>
      <c r="C292" s="44" t="s">
        <v>2580</v>
      </c>
      <c r="D292" s="44">
        <v>12</v>
      </c>
    </row>
    <row r="293" spans="1:4" x14ac:dyDescent="0.25">
      <c r="A293" s="39">
        <v>289</v>
      </c>
      <c r="B293" s="44">
        <v>13720</v>
      </c>
      <c r="C293" s="44" t="s">
        <v>2581</v>
      </c>
      <c r="D293" s="44">
        <v>24</v>
      </c>
    </row>
    <row r="294" spans="1:4" x14ac:dyDescent="0.25">
      <c r="A294" s="39">
        <v>290</v>
      </c>
      <c r="B294" s="44">
        <v>13721</v>
      </c>
      <c r="C294" s="44" t="s">
        <v>2582</v>
      </c>
      <c r="D294" s="44">
        <v>39</v>
      </c>
    </row>
    <row r="295" spans="1:4" x14ac:dyDescent="0.25">
      <c r="A295" s="39">
        <v>291</v>
      </c>
      <c r="B295" s="44">
        <v>13725</v>
      </c>
      <c r="C295" s="44" t="s">
        <v>2583</v>
      </c>
      <c r="D295" s="44">
        <v>13</v>
      </c>
    </row>
    <row r="296" spans="1:4" x14ac:dyDescent="0.25">
      <c r="A296" s="39">
        <v>292</v>
      </c>
      <c r="B296" s="44">
        <v>13726</v>
      </c>
      <c r="C296" s="44" t="s">
        <v>2584</v>
      </c>
      <c r="D296" s="44">
        <v>10</v>
      </c>
    </row>
    <row r="297" spans="1:4" x14ac:dyDescent="0.25">
      <c r="A297" s="39">
        <v>293</v>
      </c>
      <c r="B297" s="44">
        <v>13727</v>
      </c>
      <c r="C297" s="44" t="s">
        <v>2585</v>
      </c>
      <c r="D297" s="44">
        <v>15</v>
      </c>
    </row>
    <row r="298" spans="1:4" x14ac:dyDescent="0.25">
      <c r="A298" s="39">
        <v>294</v>
      </c>
      <c r="B298" s="44">
        <v>13729</v>
      </c>
      <c r="C298" s="44" t="s">
        <v>2586</v>
      </c>
      <c r="D298" s="44">
        <v>9</v>
      </c>
    </row>
    <row r="299" spans="1:4" x14ac:dyDescent="0.25">
      <c r="A299" s="39">
        <v>295</v>
      </c>
      <c r="B299" s="44">
        <v>13730</v>
      </c>
      <c r="C299" s="44" t="s">
        <v>2587</v>
      </c>
      <c r="D299" s="44">
        <v>5</v>
      </c>
    </row>
    <row r="300" spans="1:4" x14ac:dyDescent="0.25">
      <c r="A300" s="39">
        <v>296</v>
      </c>
      <c r="B300" s="44">
        <v>13733</v>
      </c>
      <c r="C300" s="44" t="s">
        <v>2588</v>
      </c>
      <c r="D300" s="44">
        <v>0</v>
      </c>
    </row>
    <row r="301" spans="1:4" x14ac:dyDescent="0.25">
      <c r="A301" s="39">
        <v>297</v>
      </c>
      <c r="B301" s="44">
        <v>13737</v>
      </c>
      <c r="C301" s="44" t="s">
        <v>2589</v>
      </c>
      <c r="D301" s="44">
        <v>1</v>
      </c>
    </row>
    <row r="302" spans="1:4" x14ac:dyDescent="0.25">
      <c r="A302" s="39">
        <v>298</v>
      </c>
      <c r="B302" s="44">
        <v>1376</v>
      </c>
      <c r="C302" s="44" t="s">
        <v>2590</v>
      </c>
      <c r="D302" s="44">
        <v>54</v>
      </c>
    </row>
    <row r="303" spans="1:4" x14ac:dyDescent="0.25">
      <c r="A303" s="39">
        <v>299</v>
      </c>
      <c r="B303" s="44">
        <v>13764</v>
      </c>
      <c r="C303" s="44" t="s">
        <v>2591</v>
      </c>
      <c r="D303" s="44">
        <v>6</v>
      </c>
    </row>
    <row r="304" spans="1:4" x14ac:dyDescent="0.25">
      <c r="A304" s="39">
        <v>300</v>
      </c>
      <c r="B304" s="44">
        <v>13795</v>
      </c>
      <c r="C304" s="44" t="s">
        <v>2592</v>
      </c>
      <c r="D304" s="44">
        <v>12</v>
      </c>
    </row>
    <row r="305" spans="1:4" x14ac:dyDescent="0.25">
      <c r="A305" s="39">
        <v>301</v>
      </c>
      <c r="B305" s="44">
        <v>13796</v>
      </c>
      <c r="C305" s="44" t="s">
        <v>2593</v>
      </c>
      <c r="D305" s="44">
        <v>39</v>
      </c>
    </row>
    <row r="306" spans="1:4" x14ac:dyDescent="0.25">
      <c r="A306" s="39">
        <v>302</v>
      </c>
      <c r="B306" s="44">
        <v>13797</v>
      </c>
      <c r="C306" s="44" t="s">
        <v>2594</v>
      </c>
      <c r="D306" s="44">
        <v>0</v>
      </c>
    </row>
    <row r="307" spans="1:4" x14ac:dyDescent="0.25">
      <c r="A307" s="39">
        <v>303</v>
      </c>
      <c r="B307" s="44">
        <v>13798</v>
      </c>
      <c r="C307" s="44" t="s">
        <v>2595</v>
      </c>
      <c r="D307" s="44">
        <v>26</v>
      </c>
    </row>
    <row r="308" spans="1:4" x14ac:dyDescent="0.25">
      <c r="A308" s="39">
        <v>304</v>
      </c>
      <c r="B308" s="44">
        <v>138</v>
      </c>
      <c r="C308" s="44" t="s">
        <v>96</v>
      </c>
      <c r="D308" s="44">
        <v>19</v>
      </c>
    </row>
    <row r="309" spans="1:4" x14ac:dyDescent="0.25">
      <c r="A309" s="39">
        <v>305</v>
      </c>
      <c r="B309" s="44">
        <v>13800</v>
      </c>
      <c r="C309" s="44" t="s">
        <v>2596</v>
      </c>
      <c r="D309" s="44">
        <v>2</v>
      </c>
    </row>
    <row r="310" spans="1:4" x14ac:dyDescent="0.25">
      <c r="A310" s="39">
        <v>306</v>
      </c>
      <c r="B310" s="44">
        <v>13801</v>
      </c>
      <c r="C310" s="44" t="s">
        <v>2597</v>
      </c>
      <c r="D310" s="44">
        <v>3</v>
      </c>
    </row>
    <row r="311" spans="1:4" x14ac:dyDescent="0.25">
      <c r="A311" s="39">
        <v>307</v>
      </c>
      <c r="B311" s="44">
        <v>13805</v>
      </c>
      <c r="C311" s="44" t="s">
        <v>2598</v>
      </c>
      <c r="D311" s="44">
        <v>0</v>
      </c>
    </row>
    <row r="312" spans="1:4" x14ac:dyDescent="0.25">
      <c r="A312" s="39">
        <v>308</v>
      </c>
      <c r="B312" s="44">
        <v>13806</v>
      </c>
      <c r="C312" s="44" t="s">
        <v>2599</v>
      </c>
      <c r="D312" s="44">
        <v>12</v>
      </c>
    </row>
    <row r="313" spans="1:4" x14ac:dyDescent="0.25">
      <c r="A313" s="39">
        <v>309</v>
      </c>
      <c r="B313" s="44">
        <v>1382</v>
      </c>
      <c r="C313" s="44" t="s">
        <v>2600</v>
      </c>
      <c r="D313" s="44">
        <v>10</v>
      </c>
    </row>
    <row r="314" spans="1:4" x14ac:dyDescent="0.25">
      <c r="A314" s="39">
        <v>310</v>
      </c>
      <c r="B314" s="44">
        <v>1383</v>
      </c>
      <c r="C314" s="44" t="s">
        <v>2601</v>
      </c>
      <c r="D314" s="44">
        <v>89</v>
      </c>
    </row>
    <row r="315" spans="1:4" x14ac:dyDescent="0.25">
      <c r="A315" s="39">
        <v>311</v>
      </c>
      <c r="B315" s="44">
        <v>13849</v>
      </c>
      <c r="C315" s="44" t="s">
        <v>2602</v>
      </c>
      <c r="D315" s="44">
        <v>8</v>
      </c>
    </row>
    <row r="316" spans="1:4" x14ac:dyDescent="0.25">
      <c r="A316" s="39">
        <v>312</v>
      </c>
      <c r="B316" s="44">
        <v>1385</v>
      </c>
      <c r="C316" s="44" t="s">
        <v>2603</v>
      </c>
      <c r="D316" s="44">
        <v>29</v>
      </c>
    </row>
    <row r="317" spans="1:4" x14ac:dyDescent="0.25">
      <c r="A317" s="39">
        <v>313</v>
      </c>
      <c r="B317" s="44">
        <v>13850</v>
      </c>
      <c r="C317" s="44" t="s">
        <v>2604</v>
      </c>
      <c r="D317" s="44">
        <v>29</v>
      </c>
    </row>
    <row r="318" spans="1:4" x14ac:dyDescent="0.25">
      <c r="A318" s="39">
        <v>314</v>
      </c>
      <c r="B318" s="44">
        <v>13857</v>
      </c>
      <c r="C318" s="44" t="s">
        <v>2605</v>
      </c>
      <c r="D318" s="44">
        <v>19</v>
      </c>
    </row>
    <row r="319" spans="1:4" x14ac:dyDescent="0.25">
      <c r="A319" s="39">
        <v>315</v>
      </c>
      <c r="B319" s="44">
        <v>13863</v>
      </c>
      <c r="C319" s="44" t="s">
        <v>2606</v>
      </c>
      <c r="D319" s="44">
        <v>33</v>
      </c>
    </row>
    <row r="320" spans="1:4" x14ac:dyDescent="0.25">
      <c r="A320" s="39">
        <v>316</v>
      </c>
      <c r="B320" s="44">
        <v>1387</v>
      </c>
      <c r="C320" s="44" t="s">
        <v>2607</v>
      </c>
      <c r="D320" s="44">
        <v>29</v>
      </c>
    </row>
    <row r="321" spans="1:4" x14ac:dyDescent="0.25">
      <c r="A321" s="39">
        <v>317</v>
      </c>
      <c r="B321" s="44">
        <v>13890</v>
      </c>
      <c r="C321" s="44" t="s">
        <v>2608</v>
      </c>
      <c r="D321" s="44">
        <v>4</v>
      </c>
    </row>
    <row r="322" spans="1:4" x14ac:dyDescent="0.25">
      <c r="A322" s="39">
        <v>318</v>
      </c>
      <c r="B322" s="44">
        <v>13899</v>
      </c>
      <c r="C322" s="44" t="s">
        <v>2609</v>
      </c>
      <c r="D322" s="44">
        <v>0</v>
      </c>
    </row>
    <row r="323" spans="1:4" x14ac:dyDescent="0.25">
      <c r="A323" s="39">
        <v>319</v>
      </c>
      <c r="B323" s="44">
        <v>139</v>
      </c>
      <c r="C323" s="44" t="s">
        <v>2366</v>
      </c>
      <c r="D323" s="44">
        <v>-175</v>
      </c>
    </row>
    <row r="324" spans="1:4" x14ac:dyDescent="0.25">
      <c r="A324" s="39">
        <v>320</v>
      </c>
      <c r="B324" s="44">
        <v>13916</v>
      </c>
      <c r="C324" s="44" t="s">
        <v>2610</v>
      </c>
      <c r="D324" s="44">
        <v>5</v>
      </c>
    </row>
    <row r="325" spans="1:4" x14ac:dyDescent="0.25">
      <c r="A325" s="39">
        <v>321</v>
      </c>
      <c r="B325" s="44">
        <v>13917</v>
      </c>
      <c r="C325" s="44" t="s">
        <v>2611</v>
      </c>
      <c r="D325" s="44">
        <v>0</v>
      </c>
    </row>
    <row r="326" spans="1:4" x14ac:dyDescent="0.25">
      <c r="A326" s="39">
        <v>322</v>
      </c>
      <c r="B326" s="44">
        <v>13966</v>
      </c>
      <c r="C326" s="44" t="s">
        <v>2612</v>
      </c>
      <c r="D326" s="44">
        <v>12</v>
      </c>
    </row>
    <row r="327" spans="1:4" x14ac:dyDescent="0.25">
      <c r="A327" s="39">
        <v>323</v>
      </c>
      <c r="B327" s="44">
        <v>13967</v>
      </c>
      <c r="C327" s="44" t="s">
        <v>2613</v>
      </c>
      <c r="D327" s="44">
        <v>11</v>
      </c>
    </row>
    <row r="328" spans="1:4" x14ac:dyDescent="0.25">
      <c r="A328" s="39">
        <v>324</v>
      </c>
      <c r="B328" s="44">
        <v>13968</v>
      </c>
      <c r="C328" s="44" t="s">
        <v>2614</v>
      </c>
      <c r="D328" s="44">
        <v>0</v>
      </c>
    </row>
    <row r="329" spans="1:4" x14ac:dyDescent="0.25">
      <c r="A329" s="39">
        <v>325</v>
      </c>
      <c r="B329" s="44">
        <v>13969</v>
      </c>
      <c r="C329" s="44" t="s">
        <v>2615</v>
      </c>
      <c r="D329" s="44">
        <v>11</v>
      </c>
    </row>
    <row r="330" spans="1:4" x14ac:dyDescent="0.25">
      <c r="A330" s="39">
        <v>326</v>
      </c>
      <c r="B330" s="44">
        <v>13970</v>
      </c>
      <c r="C330" s="44" t="s">
        <v>2616</v>
      </c>
      <c r="D330" s="44">
        <v>3</v>
      </c>
    </row>
    <row r="331" spans="1:4" x14ac:dyDescent="0.25">
      <c r="A331" s="39">
        <v>327</v>
      </c>
      <c r="B331" s="44">
        <v>13971</v>
      </c>
      <c r="C331" s="44" t="s">
        <v>2617</v>
      </c>
      <c r="D331" s="44">
        <v>13</v>
      </c>
    </row>
    <row r="332" spans="1:4" x14ac:dyDescent="0.25">
      <c r="A332" s="39">
        <v>328</v>
      </c>
      <c r="B332" s="44">
        <v>13972</v>
      </c>
      <c r="C332" s="44" t="s">
        <v>2618</v>
      </c>
      <c r="D332" s="44">
        <v>12</v>
      </c>
    </row>
    <row r="333" spans="1:4" x14ac:dyDescent="0.25">
      <c r="A333" s="39">
        <v>329</v>
      </c>
      <c r="B333" s="44">
        <v>13987</v>
      </c>
      <c r="C333" s="44" t="s">
        <v>2619</v>
      </c>
      <c r="D333" s="44">
        <v>20</v>
      </c>
    </row>
    <row r="334" spans="1:4" x14ac:dyDescent="0.25">
      <c r="A334" s="39">
        <v>330</v>
      </c>
      <c r="B334" s="44">
        <v>1399</v>
      </c>
      <c r="C334" s="44" t="s">
        <v>2620</v>
      </c>
      <c r="D334" s="44">
        <v>24</v>
      </c>
    </row>
    <row r="335" spans="1:4" x14ac:dyDescent="0.25">
      <c r="A335" s="39">
        <v>331</v>
      </c>
      <c r="B335" s="44">
        <v>13994</v>
      </c>
      <c r="C335" s="44" t="s">
        <v>2621</v>
      </c>
      <c r="D335" s="44">
        <v>2</v>
      </c>
    </row>
    <row r="336" spans="1:4" x14ac:dyDescent="0.25">
      <c r="A336" s="39">
        <v>332</v>
      </c>
      <c r="B336" s="44">
        <v>13997</v>
      </c>
      <c r="C336" s="44" t="s">
        <v>2622</v>
      </c>
      <c r="D336" s="44">
        <v>1</v>
      </c>
    </row>
    <row r="337" spans="1:4" x14ac:dyDescent="0.25">
      <c r="A337" s="39">
        <v>333</v>
      </c>
      <c r="B337" s="44">
        <v>140</v>
      </c>
      <c r="C337" s="44" t="s">
        <v>2366</v>
      </c>
      <c r="D337" s="44">
        <v>-146</v>
      </c>
    </row>
    <row r="338" spans="1:4" x14ac:dyDescent="0.25">
      <c r="A338" s="39">
        <v>334</v>
      </c>
      <c r="B338" s="44">
        <v>14002</v>
      </c>
      <c r="C338" s="44" t="s">
        <v>2623</v>
      </c>
      <c r="D338" s="44">
        <v>4</v>
      </c>
    </row>
    <row r="339" spans="1:4" x14ac:dyDescent="0.25">
      <c r="A339" s="39">
        <v>335</v>
      </c>
      <c r="B339" s="44">
        <v>1401</v>
      </c>
      <c r="C339" s="44" t="s">
        <v>2624</v>
      </c>
      <c r="D339" s="44">
        <v>10</v>
      </c>
    </row>
    <row r="340" spans="1:4" x14ac:dyDescent="0.25">
      <c r="A340" s="39">
        <v>336</v>
      </c>
      <c r="B340" s="44">
        <v>141</v>
      </c>
      <c r="C340" s="44" t="s">
        <v>2366</v>
      </c>
      <c r="D340" s="44">
        <v>-246</v>
      </c>
    </row>
    <row r="341" spans="1:4" x14ac:dyDescent="0.25">
      <c r="A341" s="39">
        <v>337</v>
      </c>
      <c r="B341" s="44">
        <v>1410</v>
      </c>
      <c r="C341" s="44" t="s">
        <v>2625</v>
      </c>
      <c r="D341" s="44">
        <v>47</v>
      </c>
    </row>
    <row r="342" spans="1:4" x14ac:dyDescent="0.25">
      <c r="A342" s="39">
        <v>338</v>
      </c>
      <c r="B342" s="44">
        <v>1411</v>
      </c>
      <c r="C342" s="44" t="s">
        <v>2626</v>
      </c>
      <c r="D342" s="44">
        <v>39</v>
      </c>
    </row>
    <row r="343" spans="1:4" x14ac:dyDescent="0.25">
      <c r="A343" s="39">
        <v>339</v>
      </c>
      <c r="B343" s="44">
        <v>1413</v>
      </c>
      <c r="C343" s="44" t="s">
        <v>2627</v>
      </c>
      <c r="D343" s="44">
        <v>17</v>
      </c>
    </row>
    <row r="344" spans="1:4" x14ac:dyDescent="0.25">
      <c r="A344" s="39">
        <v>340</v>
      </c>
      <c r="B344" s="44">
        <v>142</v>
      </c>
      <c r="C344" s="44" t="s">
        <v>2366</v>
      </c>
      <c r="D344" s="44">
        <v>-1</v>
      </c>
    </row>
    <row r="345" spans="1:4" x14ac:dyDescent="0.25">
      <c r="A345" s="39">
        <v>341</v>
      </c>
      <c r="B345" s="44">
        <v>1449</v>
      </c>
      <c r="C345" s="44" t="s">
        <v>2628</v>
      </c>
      <c r="D345" s="44">
        <v>9</v>
      </c>
    </row>
    <row r="346" spans="1:4" x14ac:dyDescent="0.25">
      <c r="A346" s="39">
        <v>342</v>
      </c>
      <c r="B346" s="44">
        <v>1461</v>
      </c>
      <c r="C346" s="44" t="s">
        <v>2629</v>
      </c>
      <c r="D346" s="44">
        <v>88</v>
      </c>
    </row>
    <row r="347" spans="1:4" x14ac:dyDescent="0.25">
      <c r="A347" s="39">
        <v>343</v>
      </c>
      <c r="B347" s="44">
        <v>16</v>
      </c>
      <c r="C347" s="44" t="s">
        <v>2630</v>
      </c>
      <c r="D347" s="44">
        <v>-159</v>
      </c>
    </row>
    <row r="348" spans="1:4" x14ac:dyDescent="0.25">
      <c r="A348" s="39">
        <v>344</v>
      </c>
      <c r="B348" s="44">
        <v>16000</v>
      </c>
      <c r="C348" s="44" t="s">
        <v>2631</v>
      </c>
      <c r="D348" s="44">
        <v>-653</v>
      </c>
    </row>
    <row r="349" spans="1:4" x14ac:dyDescent="0.25">
      <c r="A349" s="39">
        <v>345</v>
      </c>
      <c r="B349" s="44">
        <v>16002</v>
      </c>
      <c r="C349" s="44" t="s">
        <v>2631</v>
      </c>
      <c r="D349" s="44">
        <v>-201</v>
      </c>
    </row>
    <row r="350" spans="1:4" x14ac:dyDescent="0.25">
      <c r="A350" s="39">
        <v>346</v>
      </c>
      <c r="B350" s="44">
        <v>16007</v>
      </c>
      <c r="C350" s="44" t="s">
        <v>2632</v>
      </c>
      <c r="D350" s="44">
        <v>-381</v>
      </c>
    </row>
    <row r="351" spans="1:4" x14ac:dyDescent="0.25">
      <c r="A351" s="39">
        <v>347</v>
      </c>
      <c r="B351" s="44">
        <v>16008</v>
      </c>
      <c r="C351" s="44" t="s">
        <v>247</v>
      </c>
      <c r="D351" s="44">
        <v>-145</v>
      </c>
    </row>
    <row r="352" spans="1:4" x14ac:dyDescent="0.25">
      <c r="A352" s="39">
        <v>348</v>
      </c>
      <c r="B352" s="44">
        <v>16009</v>
      </c>
      <c r="C352" s="44" t="s">
        <v>247</v>
      </c>
      <c r="D352" s="44">
        <v>-6</v>
      </c>
    </row>
    <row r="353" spans="1:4" x14ac:dyDescent="0.25">
      <c r="A353" s="39">
        <v>349</v>
      </c>
      <c r="B353" s="44">
        <v>16011</v>
      </c>
      <c r="C353" s="44" t="s">
        <v>2633</v>
      </c>
      <c r="D353" s="44">
        <v>-122</v>
      </c>
    </row>
    <row r="354" spans="1:4" x14ac:dyDescent="0.25">
      <c r="A354" s="39">
        <v>350</v>
      </c>
      <c r="B354" s="44">
        <v>16012</v>
      </c>
      <c r="C354" s="44" t="s">
        <v>2634</v>
      </c>
      <c r="D354" s="44">
        <v>-364</v>
      </c>
    </row>
    <row r="355" spans="1:4" x14ac:dyDescent="0.25">
      <c r="A355" s="39">
        <v>351</v>
      </c>
      <c r="B355" s="44">
        <v>16014</v>
      </c>
      <c r="C355" s="44" t="s">
        <v>2635</v>
      </c>
      <c r="D355" s="44">
        <v>-53</v>
      </c>
    </row>
    <row r="356" spans="1:4" x14ac:dyDescent="0.25">
      <c r="A356" s="39">
        <v>352</v>
      </c>
      <c r="B356" s="44">
        <v>16015</v>
      </c>
      <c r="C356" s="44" t="s">
        <v>2635</v>
      </c>
      <c r="D356" s="44">
        <v>-3</v>
      </c>
    </row>
    <row r="357" spans="1:4" x14ac:dyDescent="0.25">
      <c r="A357" s="39">
        <v>353</v>
      </c>
      <c r="B357" s="44">
        <v>16017</v>
      </c>
      <c r="C357" s="44" t="s">
        <v>2636</v>
      </c>
      <c r="D357" s="44">
        <v>-325</v>
      </c>
    </row>
    <row r="358" spans="1:4" x14ac:dyDescent="0.25">
      <c r="A358" s="39">
        <v>354</v>
      </c>
      <c r="B358" s="44">
        <v>16019</v>
      </c>
      <c r="C358" s="44" t="s">
        <v>2635</v>
      </c>
      <c r="D358" s="44">
        <v>-29</v>
      </c>
    </row>
    <row r="359" spans="1:4" x14ac:dyDescent="0.25">
      <c r="A359" s="39">
        <v>355</v>
      </c>
      <c r="B359" s="44">
        <v>16020</v>
      </c>
      <c r="C359" s="44" t="s">
        <v>2637</v>
      </c>
      <c r="D359" s="44">
        <v>-2</v>
      </c>
    </row>
    <row r="360" spans="1:4" x14ac:dyDescent="0.25">
      <c r="A360" s="39">
        <v>356</v>
      </c>
      <c r="B360" s="44">
        <v>16022</v>
      </c>
      <c r="C360" s="44" t="s">
        <v>2638</v>
      </c>
      <c r="D360" s="44">
        <v>-224</v>
      </c>
    </row>
    <row r="361" spans="1:4" x14ac:dyDescent="0.25">
      <c r="A361" s="39">
        <v>357</v>
      </c>
      <c r="B361" s="44">
        <v>16024</v>
      </c>
      <c r="C361" s="44" t="s">
        <v>2639</v>
      </c>
      <c r="D361" s="44">
        <v>-14</v>
      </c>
    </row>
    <row r="362" spans="1:4" x14ac:dyDescent="0.25">
      <c r="A362" s="39">
        <v>358</v>
      </c>
      <c r="B362" s="44">
        <v>16031</v>
      </c>
      <c r="C362" s="44" t="s">
        <v>2630</v>
      </c>
      <c r="D362" s="44">
        <v>-134</v>
      </c>
    </row>
    <row r="363" spans="1:4" x14ac:dyDescent="0.25">
      <c r="A363" s="39">
        <v>359</v>
      </c>
      <c r="B363" s="44">
        <v>16033</v>
      </c>
      <c r="C363" s="44" t="s">
        <v>2640</v>
      </c>
      <c r="D363" s="44">
        <v>-185</v>
      </c>
    </row>
    <row r="364" spans="1:4" x14ac:dyDescent="0.25">
      <c r="A364" s="39">
        <v>360</v>
      </c>
      <c r="B364" s="44">
        <v>16034</v>
      </c>
      <c r="C364" s="44" t="s">
        <v>2640</v>
      </c>
      <c r="D364" s="44">
        <v>-4</v>
      </c>
    </row>
    <row r="365" spans="1:4" x14ac:dyDescent="0.25">
      <c r="A365" s="39">
        <v>361</v>
      </c>
      <c r="B365" s="44">
        <v>16071</v>
      </c>
      <c r="C365" s="44" t="s">
        <v>2641</v>
      </c>
      <c r="D365" s="44">
        <v>0</v>
      </c>
    </row>
    <row r="366" spans="1:4" x14ac:dyDescent="0.25">
      <c r="A366" s="39">
        <v>362</v>
      </c>
      <c r="B366" s="44">
        <v>16081</v>
      </c>
      <c r="C366" s="44" t="s">
        <v>2630</v>
      </c>
      <c r="D366" s="44">
        <v>-152</v>
      </c>
    </row>
    <row r="367" spans="1:4" x14ac:dyDescent="0.25">
      <c r="A367" s="39">
        <v>363</v>
      </c>
      <c r="B367" s="44">
        <v>16082</v>
      </c>
      <c r="C367" s="44" t="s">
        <v>2630</v>
      </c>
      <c r="D367" s="44">
        <v>-127</v>
      </c>
    </row>
    <row r="368" spans="1:4" x14ac:dyDescent="0.25">
      <c r="A368" s="39">
        <v>364</v>
      </c>
      <c r="B368" s="44">
        <v>16083</v>
      </c>
      <c r="C368" s="44" t="s">
        <v>2630</v>
      </c>
      <c r="D368" s="44">
        <v>-133</v>
      </c>
    </row>
    <row r="369" spans="1:4" x14ac:dyDescent="0.25">
      <c r="A369" s="39">
        <v>365</v>
      </c>
      <c r="B369" s="44">
        <v>16105</v>
      </c>
      <c r="C369" s="44" t="s">
        <v>2630</v>
      </c>
      <c r="D369" s="44">
        <v>-17</v>
      </c>
    </row>
    <row r="370" spans="1:4" x14ac:dyDescent="0.25">
      <c r="A370" s="39">
        <v>366</v>
      </c>
      <c r="B370" s="44">
        <v>16119</v>
      </c>
      <c r="C370" s="44" t="s">
        <v>2642</v>
      </c>
      <c r="D370" s="44">
        <v>5</v>
      </c>
    </row>
    <row r="371" spans="1:4" x14ac:dyDescent="0.25">
      <c r="A371" s="39">
        <v>367</v>
      </c>
      <c r="B371" s="44">
        <v>16130</v>
      </c>
      <c r="C371" s="44" t="s">
        <v>2630</v>
      </c>
      <c r="D371" s="44">
        <v>-1</v>
      </c>
    </row>
    <row r="372" spans="1:4" x14ac:dyDescent="0.25">
      <c r="A372" s="39">
        <v>368</v>
      </c>
      <c r="B372" s="44">
        <v>16161</v>
      </c>
      <c r="C372" s="44" t="s">
        <v>2643</v>
      </c>
      <c r="D372" s="44">
        <v>-27</v>
      </c>
    </row>
    <row r="373" spans="1:4" x14ac:dyDescent="0.25">
      <c r="A373" s="39">
        <v>369</v>
      </c>
      <c r="B373" s="44">
        <v>16250</v>
      </c>
      <c r="C373" s="44" t="s">
        <v>2630</v>
      </c>
      <c r="D373" s="44">
        <v>-164</v>
      </c>
    </row>
    <row r="374" spans="1:4" x14ac:dyDescent="0.25">
      <c r="A374" s="39">
        <v>370</v>
      </c>
      <c r="B374" s="44">
        <v>16267</v>
      </c>
      <c r="C374" s="44" t="s">
        <v>2644</v>
      </c>
      <c r="D374" s="44">
        <v>19</v>
      </c>
    </row>
    <row r="375" spans="1:4" x14ac:dyDescent="0.25">
      <c r="A375" s="39">
        <v>371</v>
      </c>
      <c r="B375" s="44">
        <v>16268</v>
      </c>
      <c r="C375" s="44" t="s">
        <v>2645</v>
      </c>
      <c r="D375" s="44">
        <v>-189</v>
      </c>
    </row>
    <row r="376" spans="1:4" x14ac:dyDescent="0.25">
      <c r="A376" s="39">
        <v>372</v>
      </c>
      <c r="B376" s="44">
        <v>16300</v>
      </c>
      <c r="C376" s="44" t="s">
        <v>325</v>
      </c>
      <c r="D376" s="44">
        <v>-158</v>
      </c>
    </row>
    <row r="377" spans="1:4" x14ac:dyDescent="0.25">
      <c r="A377" s="39">
        <v>373</v>
      </c>
      <c r="B377" s="44">
        <v>16301</v>
      </c>
      <c r="C377" s="44" t="s">
        <v>2646</v>
      </c>
      <c r="D377" s="44">
        <v>-150</v>
      </c>
    </row>
    <row r="378" spans="1:4" x14ac:dyDescent="0.25">
      <c r="A378" s="39">
        <v>374</v>
      </c>
      <c r="B378" s="44">
        <v>16310</v>
      </c>
      <c r="C378" s="44" t="s">
        <v>2647</v>
      </c>
      <c r="D378" s="44">
        <v>-129</v>
      </c>
    </row>
    <row r="379" spans="1:4" x14ac:dyDescent="0.25">
      <c r="A379" s="39">
        <v>375</v>
      </c>
      <c r="B379" s="44">
        <v>16311</v>
      </c>
      <c r="C379" s="44" t="s">
        <v>2647</v>
      </c>
      <c r="D379" s="44">
        <v>-143</v>
      </c>
    </row>
    <row r="380" spans="1:4" x14ac:dyDescent="0.25">
      <c r="A380" s="39">
        <v>376</v>
      </c>
      <c r="B380" s="44">
        <v>16313</v>
      </c>
      <c r="C380" s="44" t="s">
        <v>2648</v>
      </c>
      <c r="D380" s="44">
        <v>0</v>
      </c>
    </row>
    <row r="381" spans="1:4" x14ac:dyDescent="0.25">
      <c r="A381" s="39">
        <v>377</v>
      </c>
      <c r="B381" s="44">
        <v>16314</v>
      </c>
      <c r="C381" s="44" t="s">
        <v>2649</v>
      </c>
      <c r="D381" s="44">
        <v>17</v>
      </c>
    </row>
    <row r="382" spans="1:4" x14ac:dyDescent="0.25">
      <c r="A382" s="39">
        <v>378</v>
      </c>
      <c r="B382" s="44">
        <v>16315</v>
      </c>
      <c r="C382" s="44" t="s">
        <v>2650</v>
      </c>
      <c r="D382" s="44">
        <v>-15</v>
      </c>
    </row>
    <row r="383" spans="1:4" x14ac:dyDescent="0.25">
      <c r="A383" s="39">
        <v>379</v>
      </c>
      <c r="B383" s="44">
        <v>16316</v>
      </c>
      <c r="C383" s="44" t="s">
        <v>2649</v>
      </c>
      <c r="D383" s="44">
        <v>0</v>
      </c>
    </row>
    <row r="384" spans="1:4" x14ac:dyDescent="0.25">
      <c r="A384" s="39">
        <v>380</v>
      </c>
      <c r="B384" s="44">
        <v>16317</v>
      </c>
      <c r="C384" s="44" t="s">
        <v>2649</v>
      </c>
      <c r="D384" s="44">
        <v>31</v>
      </c>
    </row>
    <row r="385" spans="1:4" x14ac:dyDescent="0.25">
      <c r="A385" s="39">
        <v>381</v>
      </c>
      <c r="B385" s="44">
        <v>16318</v>
      </c>
      <c r="C385" s="44" t="s">
        <v>2651</v>
      </c>
      <c r="D385" s="44">
        <v>-85</v>
      </c>
    </row>
    <row r="386" spans="1:4" x14ac:dyDescent="0.25">
      <c r="A386" s="39">
        <v>382</v>
      </c>
      <c r="B386" s="44">
        <v>16319</v>
      </c>
      <c r="C386" s="44" t="s">
        <v>2651</v>
      </c>
      <c r="D386" s="44">
        <v>-172</v>
      </c>
    </row>
    <row r="387" spans="1:4" x14ac:dyDescent="0.25">
      <c r="A387" s="39">
        <v>383</v>
      </c>
      <c r="B387" s="44">
        <v>16401</v>
      </c>
      <c r="C387" s="44" t="s">
        <v>2652</v>
      </c>
      <c r="D387" s="44">
        <v>-22</v>
      </c>
    </row>
    <row r="388" spans="1:4" x14ac:dyDescent="0.25">
      <c r="A388" s="39">
        <v>384</v>
      </c>
      <c r="B388" s="44">
        <v>16405</v>
      </c>
      <c r="C388" s="44" t="s">
        <v>2653</v>
      </c>
      <c r="D388" s="44">
        <v>0</v>
      </c>
    </row>
    <row r="389" spans="1:4" x14ac:dyDescent="0.25">
      <c r="A389" s="39">
        <v>385</v>
      </c>
      <c r="B389" s="44">
        <v>16406</v>
      </c>
      <c r="C389" s="44" t="s">
        <v>2653</v>
      </c>
      <c r="D389" s="44">
        <v>0</v>
      </c>
    </row>
    <row r="390" spans="1:4" x14ac:dyDescent="0.25">
      <c r="A390" s="39">
        <v>386</v>
      </c>
      <c r="B390" s="44">
        <v>16408</v>
      </c>
      <c r="C390" s="44" t="s">
        <v>2654</v>
      </c>
      <c r="D390" s="44">
        <v>-2</v>
      </c>
    </row>
    <row r="391" spans="1:4" x14ac:dyDescent="0.25">
      <c r="A391" s="39">
        <v>387</v>
      </c>
      <c r="B391" s="44">
        <v>16412</v>
      </c>
      <c r="C391" s="44" t="s">
        <v>2655</v>
      </c>
      <c r="D391" s="44">
        <v>-328</v>
      </c>
    </row>
    <row r="392" spans="1:4" x14ac:dyDescent="0.25">
      <c r="A392" s="39">
        <v>388</v>
      </c>
      <c r="B392" s="44">
        <v>16415</v>
      </c>
      <c r="C392" s="44" t="s">
        <v>2656</v>
      </c>
      <c r="D392" s="44">
        <v>-305</v>
      </c>
    </row>
    <row r="393" spans="1:4" x14ac:dyDescent="0.25">
      <c r="A393" s="39">
        <v>389</v>
      </c>
      <c r="B393" s="44">
        <v>16501</v>
      </c>
      <c r="C393" s="44" t="s">
        <v>2630</v>
      </c>
      <c r="D393" s="44">
        <v>-6</v>
      </c>
    </row>
    <row r="394" spans="1:4" x14ac:dyDescent="0.25">
      <c r="A394" s="39">
        <v>390</v>
      </c>
      <c r="B394" s="44">
        <v>16513</v>
      </c>
      <c r="C394" s="44" t="s">
        <v>2645</v>
      </c>
      <c r="D394" s="44">
        <v>-259</v>
      </c>
    </row>
    <row r="395" spans="1:4" x14ac:dyDescent="0.25">
      <c r="A395" s="39">
        <v>391</v>
      </c>
      <c r="B395" s="44">
        <v>16600</v>
      </c>
      <c r="C395" s="44" t="s">
        <v>2657</v>
      </c>
      <c r="D395" s="44">
        <v>161</v>
      </c>
    </row>
    <row r="396" spans="1:4" x14ac:dyDescent="0.25">
      <c r="A396" s="39">
        <v>392</v>
      </c>
      <c r="B396" s="44">
        <v>16602</v>
      </c>
      <c r="C396" s="44" t="s">
        <v>2647</v>
      </c>
      <c r="D396" s="44">
        <v>0</v>
      </c>
    </row>
    <row r="397" spans="1:4" x14ac:dyDescent="0.25">
      <c r="A397" s="39">
        <v>393</v>
      </c>
      <c r="B397" s="44">
        <v>16603</v>
      </c>
      <c r="C397" s="44" t="s">
        <v>330</v>
      </c>
      <c r="D397" s="44">
        <v>4</v>
      </c>
    </row>
    <row r="398" spans="1:4" x14ac:dyDescent="0.25">
      <c r="A398" s="39">
        <v>394</v>
      </c>
      <c r="B398" s="44">
        <v>16606</v>
      </c>
      <c r="C398" s="44" t="s">
        <v>2649</v>
      </c>
      <c r="D398" s="44">
        <v>0</v>
      </c>
    </row>
    <row r="399" spans="1:4" x14ac:dyDescent="0.25">
      <c r="A399" s="39">
        <v>395</v>
      </c>
      <c r="B399" s="44">
        <v>16608</v>
      </c>
      <c r="C399" s="44" t="s">
        <v>2649</v>
      </c>
      <c r="D399" s="44">
        <v>0</v>
      </c>
    </row>
    <row r="400" spans="1:4" x14ac:dyDescent="0.25">
      <c r="A400" s="39">
        <v>396</v>
      </c>
      <c r="B400" s="44">
        <v>16611</v>
      </c>
      <c r="C400" s="44" t="s">
        <v>2649</v>
      </c>
      <c r="D400" s="44">
        <v>0</v>
      </c>
    </row>
    <row r="401" spans="1:4" x14ac:dyDescent="0.25">
      <c r="A401" s="39">
        <v>397</v>
      </c>
      <c r="B401" s="44">
        <v>16613</v>
      </c>
      <c r="C401" s="44" t="s">
        <v>2649</v>
      </c>
      <c r="D401" s="44">
        <v>16</v>
      </c>
    </row>
    <row r="402" spans="1:4" x14ac:dyDescent="0.25">
      <c r="A402" s="39">
        <v>398</v>
      </c>
      <c r="B402" s="44">
        <v>16629</v>
      </c>
      <c r="C402" s="44" t="s">
        <v>2658</v>
      </c>
      <c r="D402" s="44">
        <v>270</v>
      </c>
    </row>
    <row r="403" spans="1:4" x14ac:dyDescent="0.25">
      <c r="A403" s="39">
        <v>399</v>
      </c>
      <c r="B403" s="44">
        <v>16630</v>
      </c>
      <c r="C403" s="44" t="s">
        <v>2659</v>
      </c>
      <c r="D403" s="44">
        <v>0</v>
      </c>
    </row>
    <row r="404" spans="1:4" x14ac:dyDescent="0.25">
      <c r="A404" s="39">
        <v>400</v>
      </c>
      <c r="B404" s="44">
        <v>16633</v>
      </c>
      <c r="C404" s="44" t="s">
        <v>2647</v>
      </c>
      <c r="D404" s="44">
        <v>118</v>
      </c>
    </row>
    <row r="405" spans="1:4" x14ac:dyDescent="0.25">
      <c r="A405" s="39">
        <v>401</v>
      </c>
      <c r="B405" s="44">
        <v>16702</v>
      </c>
      <c r="C405" s="44" t="s">
        <v>330</v>
      </c>
      <c r="D405" s="44">
        <v>-3</v>
      </c>
    </row>
    <row r="406" spans="1:4" x14ac:dyDescent="0.25">
      <c r="A406" s="39">
        <v>402</v>
      </c>
      <c r="B406" s="44">
        <v>16703</v>
      </c>
      <c r="C406" s="44" t="s">
        <v>2647</v>
      </c>
      <c r="D406" s="44">
        <v>-10</v>
      </c>
    </row>
    <row r="407" spans="1:4" x14ac:dyDescent="0.25">
      <c r="A407" s="39">
        <v>403</v>
      </c>
      <c r="B407" s="44">
        <v>16733</v>
      </c>
      <c r="C407" s="44" t="s">
        <v>2656</v>
      </c>
      <c r="D407" s="44">
        <v>-2</v>
      </c>
    </row>
    <row r="408" spans="1:4" x14ac:dyDescent="0.25">
      <c r="A408" s="39">
        <v>404</v>
      </c>
      <c r="B408" s="44">
        <v>16744</v>
      </c>
      <c r="C408" s="44" t="s">
        <v>2651</v>
      </c>
      <c r="D408" s="44">
        <v>4</v>
      </c>
    </row>
    <row r="409" spans="1:4" x14ac:dyDescent="0.25">
      <c r="A409" s="39">
        <v>405</v>
      </c>
      <c r="B409" s="44">
        <v>16745</v>
      </c>
      <c r="C409" s="44" t="s">
        <v>2651</v>
      </c>
      <c r="D409" s="44">
        <v>-7</v>
      </c>
    </row>
    <row r="410" spans="1:4" x14ac:dyDescent="0.25">
      <c r="A410" s="39">
        <v>406</v>
      </c>
      <c r="B410" s="44">
        <v>16900</v>
      </c>
      <c r="C410" s="44" t="s">
        <v>2649</v>
      </c>
      <c r="D410" s="44">
        <v>0</v>
      </c>
    </row>
    <row r="411" spans="1:4" x14ac:dyDescent="0.25">
      <c r="A411" s="39">
        <v>407</v>
      </c>
      <c r="B411" s="44">
        <v>16906</v>
      </c>
      <c r="C411" s="44" t="s">
        <v>2660</v>
      </c>
      <c r="D411" s="44">
        <v>-284</v>
      </c>
    </row>
    <row r="412" spans="1:4" x14ac:dyDescent="0.25">
      <c r="A412" s="39">
        <v>408</v>
      </c>
      <c r="B412" s="44">
        <v>16907</v>
      </c>
      <c r="C412" s="44" t="s">
        <v>2649</v>
      </c>
      <c r="D412" s="44">
        <v>0</v>
      </c>
    </row>
    <row r="413" spans="1:4" x14ac:dyDescent="0.25">
      <c r="A413" s="39">
        <v>409</v>
      </c>
      <c r="B413" s="44">
        <v>16922</v>
      </c>
      <c r="C413" s="44" t="s">
        <v>2661</v>
      </c>
      <c r="D413" s="44">
        <v>-115</v>
      </c>
    </row>
    <row r="414" spans="1:4" x14ac:dyDescent="0.25">
      <c r="A414" s="39">
        <v>410</v>
      </c>
      <c r="B414" s="44">
        <v>16924</v>
      </c>
      <c r="C414" s="44" t="s">
        <v>2649</v>
      </c>
      <c r="D414" s="44">
        <v>1</v>
      </c>
    </row>
    <row r="415" spans="1:4" x14ac:dyDescent="0.25">
      <c r="A415" s="39">
        <v>411</v>
      </c>
      <c r="B415" s="44">
        <v>16925</v>
      </c>
      <c r="C415" s="44" t="s">
        <v>2662</v>
      </c>
      <c r="D415" s="44">
        <v>-234</v>
      </c>
    </row>
    <row r="416" spans="1:4" x14ac:dyDescent="0.25">
      <c r="A416" s="39">
        <v>412</v>
      </c>
      <c r="B416" s="44">
        <v>16926</v>
      </c>
      <c r="C416" s="44" t="s">
        <v>2663</v>
      </c>
      <c r="D416" s="44">
        <v>-201</v>
      </c>
    </row>
    <row r="417" spans="1:4" x14ac:dyDescent="0.25">
      <c r="A417" s="39">
        <v>413</v>
      </c>
      <c r="B417" s="44">
        <v>16927</v>
      </c>
      <c r="C417" s="44" t="s">
        <v>2639</v>
      </c>
      <c r="D417" s="44">
        <v>23</v>
      </c>
    </row>
    <row r="418" spans="1:4" x14ac:dyDescent="0.25">
      <c r="A418" s="39">
        <v>414</v>
      </c>
      <c r="B418" s="44">
        <v>16928</v>
      </c>
      <c r="C418" s="44" t="s">
        <v>2664</v>
      </c>
      <c r="D418" s="44">
        <v>-7</v>
      </c>
    </row>
    <row r="419" spans="1:4" x14ac:dyDescent="0.25">
      <c r="A419" s="39">
        <v>415</v>
      </c>
      <c r="B419" s="44">
        <v>16929</v>
      </c>
      <c r="C419" s="44" t="s">
        <v>2665</v>
      </c>
      <c r="D419" s="44">
        <v>-17</v>
      </c>
    </row>
    <row r="420" spans="1:4" x14ac:dyDescent="0.25">
      <c r="A420" s="39">
        <v>416</v>
      </c>
      <c r="B420" s="44">
        <v>16930</v>
      </c>
      <c r="C420" s="44" t="s">
        <v>2666</v>
      </c>
      <c r="D420" s="44">
        <v>-10</v>
      </c>
    </row>
    <row r="421" spans="1:4" x14ac:dyDescent="0.25">
      <c r="A421" s="39">
        <v>417</v>
      </c>
      <c r="B421" s="44">
        <v>16931</v>
      </c>
      <c r="C421" s="44" t="s">
        <v>2667</v>
      </c>
      <c r="D421" s="44">
        <v>-3</v>
      </c>
    </row>
    <row r="422" spans="1:4" x14ac:dyDescent="0.25">
      <c r="A422" s="39">
        <v>418</v>
      </c>
      <c r="B422" s="44">
        <v>16932</v>
      </c>
      <c r="C422" s="44" t="s">
        <v>2668</v>
      </c>
      <c r="D422" s="44">
        <v>-69</v>
      </c>
    </row>
    <row r="423" spans="1:4" x14ac:dyDescent="0.25">
      <c r="A423" s="39">
        <v>419</v>
      </c>
      <c r="B423" s="44">
        <v>16933</v>
      </c>
      <c r="C423" s="44" t="s">
        <v>1828</v>
      </c>
      <c r="D423" s="44">
        <v>-7</v>
      </c>
    </row>
    <row r="424" spans="1:4" x14ac:dyDescent="0.25">
      <c r="A424" s="39">
        <v>420</v>
      </c>
      <c r="B424" s="44">
        <v>16934</v>
      </c>
      <c r="C424" s="44" t="s">
        <v>2669</v>
      </c>
      <c r="D424" s="44">
        <v>-6</v>
      </c>
    </row>
    <row r="425" spans="1:4" x14ac:dyDescent="0.25">
      <c r="A425" s="39">
        <v>421</v>
      </c>
      <c r="B425" s="44">
        <v>16935</v>
      </c>
      <c r="C425" s="44" t="s">
        <v>2670</v>
      </c>
      <c r="D425" s="44">
        <v>-20</v>
      </c>
    </row>
    <row r="426" spans="1:4" x14ac:dyDescent="0.25">
      <c r="A426" s="39">
        <v>422</v>
      </c>
      <c r="B426" s="44">
        <v>16937</v>
      </c>
      <c r="C426" s="44" t="s">
        <v>2656</v>
      </c>
      <c r="D426" s="44">
        <v>-82</v>
      </c>
    </row>
    <row r="427" spans="1:4" x14ac:dyDescent="0.25">
      <c r="A427" s="39">
        <v>423</v>
      </c>
      <c r="B427" s="44">
        <v>16938</v>
      </c>
      <c r="C427" s="44" t="s">
        <v>2649</v>
      </c>
      <c r="D427" s="44">
        <v>-66</v>
      </c>
    </row>
    <row r="428" spans="1:4" x14ac:dyDescent="0.25">
      <c r="A428" s="39">
        <v>424</v>
      </c>
      <c r="B428" s="44">
        <v>16939</v>
      </c>
      <c r="C428" s="44" t="s">
        <v>2655</v>
      </c>
      <c r="D428" s="44">
        <v>-65</v>
      </c>
    </row>
    <row r="429" spans="1:4" x14ac:dyDescent="0.25">
      <c r="A429" s="39">
        <v>425</v>
      </c>
      <c r="B429" s="44">
        <v>16940</v>
      </c>
      <c r="C429" s="44" t="s">
        <v>2671</v>
      </c>
      <c r="D429" s="44">
        <v>-2</v>
      </c>
    </row>
    <row r="430" spans="1:4" x14ac:dyDescent="0.25">
      <c r="A430" s="39">
        <v>426</v>
      </c>
      <c r="B430" s="44">
        <v>16941</v>
      </c>
      <c r="C430" s="44" t="s">
        <v>2672</v>
      </c>
      <c r="D430" s="44">
        <v>-1</v>
      </c>
    </row>
    <row r="431" spans="1:4" x14ac:dyDescent="0.25">
      <c r="A431" s="39">
        <v>427</v>
      </c>
      <c r="B431" s="44">
        <v>16942</v>
      </c>
      <c r="C431" s="44" t="s">
        <v>2671</v>
      </c>
      <c r="D431" s="44">
        <v>-123</v>
      </c>
    </row>
    <row r="432" spans="1:4" x14ac:dyDescent="0.25">
      <c r="A432" s="39">
        <v>428</v>
      </c>
      <c r="B432" s="44">
        <v>16943</v>
      </c>
      <c r="C432" s="44" t="s">
        <v>2671</v>
      </c>
      <c r="D432" s="44">
        <v>-7</v>
      </c>
    </row>
    <row r="433" spans="1:4" x14ac:dyDescent="0.25">
      <c r="A433" s="39">
        <v>429</v>
      </c>
      <c r="B433" s="44">
        <v>16944</v>
      </c>
      <c r="C433" s="44" t="s">
        <v>2671</v>
      </c>
      <c r="D433" s="44">
        <v>-4</v>
      </c>
    </row>
    <row r="434" spans="1:4" x14ac:dyDescent="0.25">
      <c r="A434" s="39">
        <v>430</v>
      </c>
      <c r="B434" s="44">
        <v>16945</v>
      </c>
      <c r="C434" s="44" t="s">
        <v>2671</v>
      </c>
      <c r="D434" s="44">
        <v>8</v>
      </c>
    </row>
    <row r="435" spans="1:4" x14ac:dyDescent="0.25">
      <c r="A435" s="39">
        <v>431</v>
      </c>
      <c r="B435" s="44">
        <v>16952</v>
      </c>
      <c r="C435" s="44" t="s">
        <v>2673</v>
      </c>
      <c r="D435" s="44">
        <v>-130</v>
      </c>
    </row>
    <row r="436" spans="1:4" x14ac:dyDescent="0.25">
      <c r="A436" s="39">
        <v>432</v>
      </c>
      <c r="B436" s="44">
        <v>17</v>
      </c>
      <c r="C436" s="44" t="s">
        <v>2674</v>
      </c>
      <c r="D436" s="44">
        <v>-105</v>
      </c>
    </row>
    <row r="437" spans="1:4" x14ac:dyDescent="0.25">
      <c r="A437" s="39">
        <v>433</v>
      </c>
      <c r="B437" s="44">
        <v>177</v>
      </c>
      <c r="C437" s="44" t="s">
        <v>2675</v>
      </c>
      <c r="D437" s="44">
        <v>-8</v>
      </c>
    </row>
    <row r="438" spans="1:4" x14ac:dyDescent="0.25">
      <c r="A438" s="39">
        <v>434</v>
      </c>
      <c r="B438" s="44">
        <v>179</v>
      </c>
      <c r="C438" s="44" t="s">
        <v>2675</v>
      </c>
      <c r="D438" s="44">
        <v>-3</v>
      </c>
    </row>
    <row r="439" spans="1:4" x14ac:dyDescent="0.25">
      <c r="A439" s="39">
        <v>435</v>
      </c>
      <c r="B439" s="44">
        <v>1790</v>
      </c>
      <c r="C439" s="44" t="s">
        <v>2676</v>
      </c>
      <c r="D439" s="44">
        <v>167</v>
      </c>
    </row>
    <row r="440" spans="1:4" x14ac:dyDescent="0.25">
      <c r="A440" s="39">
        <v>436</v>
      </c>
      <c r="B440" s="44">
        <v>1814</v>
      </c>
      <c r="C440" s="44" t="s">
        <v>2677</v>
      </c>
      <c r="D440" s="44">
        <v>-36</v>
      </c>
    </row>
    <row r="441" spans="1:4" x14ac:dyDescent="0.25">
      <c r="A441" s="39">
        <v>437</v>
      </c>
      <c r="B441" s="44">
        <v>1815</v>
      </c>
      <c r="C441" s="44" t="s">
        <v>2678</v>
      </c>
      <c r="D441" s="44">
        <v>-40</v>
      </c>
    </row>
    <row r="442" spans="1:4" x14ac:dyDescent="0.25">
      <c r="A442" s="39">
        <v>438</v>
      </c>
      <c r="B442" s="44">
        <v>1816</v>
      </c>
      <c r="C442" s="44" t="s">
        <v>2679</v>
      </c>
      <c r="D442" s="44">
        <v>-23</v>
      </c>
    </row>
    <row r="443" spans="1:4" x14ac:dyDescent="0.25">
      <c r="A443" s="39">
        <v>439</v>
      </c>
      <c r="B443" s="44">
        <v>1818</v>
      </c>
      <c r="C443" s="44" t="s">
        <v>2516</v>
      </c>
      <c r="D443" s="44">
        <v>-152</v>
      </c>
    </row>
    <row r="444" spans="1:4" x14ac:dyDescent="0.25">
      <c r="A444" s="39">
        <v>440</v>
      </c>
      <c r="B444" s="44">
        <v>1819</v>
      </c>
      <c r="C444" s="44" t="s">
        <v>2516</v>
      </c>
      <c r="D444" s="44">
        <v>-136</v>
      </c>
    </row>
    <row r="445" spans="1:4" x14ac:dyDescent="0.25">
      <c r="A445" s="39">
        <v>441</v>
      </c>
      <c r="B445" s="44">
        <v>1925</v>
      </c>
      <c r="C445" s="44" t="s">
        <v>2680</v>
      </c>
      <c r="D445" s="44">
        <v>1</v>
      </c>
    </row>
    <row r="446" spans="1:4" x14ac:dyDescent="0.25">
      <c r="A446" s="39">
        <v>442</v>
      </c>
      <c r="B446" s="44">
        <v>1967</v>
      </c>
      <c r="C446" s="44" t="s">
        <v>2681</v>
      </c>
      <c r="D446" s="44">
        <v>-4</v>
      </c>
    </row>
    <row r="447" spans="1:4" x14ac:dyDescent="0.25">
      <c r="A447" s="39">
        <v>443</v>
      </c>
      <c r="B447" s="44">
        <v>2001</v>
      </c>
      <c r="C447" s="44" t="s">
        <v>2682</v>
      </c>
      <c r="D447" s="44">
        <v>373</v>
      </c>
    </row>
    <row r="448" spans="1:4" x14ac:dyDescent="0.25">
      <c r="A448" s="39">
        <v>444</v>
      </c>
      <c r="B448" s="44">
        <v>2003</v>
      </c>
      <c r="C448" s="44" t="s">
        <v>2683</v>
      </c>
      <c r="D448" s="44">
        <v>43</v>
      </c>
    </row>
    <row r="449" spans="1:4" x14ac:dyDescent="0.25">
      <c r="A449" s="39">
        <v>445</v>
      </c>
      <c r="B449" s="44">
        <v>2005</v>
      </c>
      <c r="C449" s="44" t="s">
        <v>2684</v>
      </c>
      <c r="D449" s="44">
        <v>52</v>
      </c>
    </row>
    <row r="450" spans="1:4" x14ac:dyDescent="0.25">
      <c r="A450" s="39">
        <v>446</v>
      </c>
      <c r="B450" s="44">
        <v>2006</v>
      </c>
      <c r="C450" s="44" t="s">
        <v>2685</v>
      </c>
      <c r="D450" s="44">
        <v>6</v>
      </c>
    </row>
    <row r="451" spans="1:4" x14ac:dyDescent="0.25">
      <c r="A451" s="39">
        <v>447</v>
      </c>
      <c r="B451" s="44">
        <v>2008</v>
      </c>
      <c r="C451" s="44" t="s">
        <v>2686</v>
      </c>
      <c r="D451" s="44">
        <v>281</v>
      </c>
    </row>
    <row r="452" spans="1:4" x14ac:dyDescent="0.25">
      <c r="A452" s="39">
        <v>448</v>
      </c>
      <c r="B452" s="44">
        <v>2009</v>
      </c>
      <c r="C452" s="44" t="s">
        <v>2687</v>
      </c>
      <c r="D452" s="44">
        <v>99</v>
      </c>
    </row>
    <row r="453" spans="1:4" x14ac:dyDescent="0.25">
      <c r="A453" s="39">
        <v>449</v>
      </c>
      <c r="B453" s="44">
        <v>2010</v>
      </c>
      <c r="C453" s="44" t="s">
        <v>2688</v>
      </c>
      <c r="D453" s="44">
        <v>806</v>
      </c>
    </row>
    <row r="454" spans="1:4" x14ac:dyDescent="0.25">
      <c r="A454" s="39">
        <v>450</v>
      </c>
      <c r="B454" s="44">
        <v>2011</v>
      </c>
      <c r="C454" s="44" t="s">
        <v>2689</v>
      </c>
      <c r="D454" s="44">
        <v>7</v>
      </c>
    </row>
    <row r="455" spans="1:4" x14ac:dyDescent="0.25">
      <c r="A455" s="39">
        <v>451</v>
      </c>
      <c r="B455" s="44">
        <v>2012</v>
      </c>
      <c r="C455" s="44" t="s">
        <v>2690</v>
      </c>
      <c r="D455" s="44">
        <v>7</v>
      </c>
    </row>
    <row r="456" spans="1:4" x14ac:dyDescent="0.25">
      <c r="A456" s="39">
        <v>452</v>
      </c>
      <c r="B456" s="44">
        <v>2013</v>
      </c>
      <c r="C456" s="44" t="s">
        <v>2691</v>
      </c>
      <c r="D456" s="44">
        <v>255</v>
      </c>
    </row>
    <row r="457" spans="1:4" x14ac:dyDescent="0.25">
      <c r="A457" s="39">
        <v>453</v>
      </c>
      <c r="B457" s="44">
        <v>2014</v>
      </c>
      <c r="C457" s="44" t="s">
        <v>2692</v>
      </c>
      <c r="D457" s="44">
        <v>12</v>
      </c>
    </row>
    <row r="458" spans="1:4" x14ac:dyDescent="0.25">
      <c r="A458" s="39">
        <v>454</v>
      </c>
      <c r="B458" s="44">
        <v>2014166</v>
      </c>
      <c r="C458" s="44" t="s">
        <v>2693</v>
      </c>
      <c r="D458" s="44">
        <v>8</v>
      </c>
    </row>
    <row r="459" spans="1:4" x14ac:dyDescent="0.25">
      <c r="A459" s="39">
        <v>455</v>
      </c>
      <c r="B459" s="44">
        <v>2015</v>
      </c>
      <c r="C459" s="44" t="s">
        <v>2694</v>
      </c>
      <c r="D459" s="44">
        <v>62</v>
      </c>
    </row>
    <row r="460" spans="1:4" x14ac:dyDescent="0.25">
      <c r="A460" s="39">
        <v>456</v>
      </c>
      <c r="B460" s="44">
        <v>2017</v>
      </c>
      <c r="C460" s="44" t="s">
        <v>2695</v>
      </c>
      <c r="D460" s="44">
        <v>39</v>
      </c>
    </row>
    <row r="461" spans="1:4" x14ac:dyDescent="0.25">
      <c r="A461" s="39">
        <v>457</v>
      </c>
      <c r="B461" s="44">
        <v>2024</v>
      </c>
      <c r="C461" s="44" t="s">
        <v>2696</v>
      </c>
      <c r="D461" s="44">
        <v>40</v>
      </c>
    </row>
    <row r="462" spans="1:4" x14ac:dyDescent="0.25">
      <c r="A462" s="39">
        <v>458</v>
      </c>
      <c r="B462" s="44">
        <v>2029</v>
      </c>
      <c r="C462" s="44" t="s">
        <v>2697</v>
      </c>
      <c r="D462" s="44">
        <v>42</v>
      </c>
    </row>
    <row r="463" spans="1:4" x14ac:dyDescent="0.25">
      <c r="A463" s="39">
        <v>459</v>
      </c>
      <c r="B463" s="44">
        <v>2030</v>
      </c>
      <c r="C463" s="44" t="s">
        <v>2698</v>
      </c>
      <c r="D463" s="44">
        <v>49</v>
      </c>
    </row>
    <row r="464" spans="1:4" x14ac:dyDescent="0.25">
      <c r="A464" s="39">
        <v>460</v>
      </c>
      <c r="B464" s="44">
        <v>2033</v>
      </c>
      <c r="C464" s="44" t="s">
        <v>2699</v>
      </c>
      <c r="D464" s="44">
        <v>412</v>
      </c>
    </row>
    <row r="465" spans="1:4" x14ac:dyDescent="0.25">
      <c r="A465" s="39">
        <v>461</v>
      </c>
      <c r="B465" s="44">
        <v>2034</v>
      </c>
      <c r="C465" s="44" t="s">
        <v>2700</v>
      </c>
      <c r="D465" s="44">
        <v>12</v>
      </c>
    </row>
    <row r="466" spans="1:4" x14ac:dyDescent="0.25">
      <c r="A466" s="39">
        <v>462</v>
      </c>
      <c r="B466" s="44">
        <v>2037</v>
      </c>
      <c r="C466" s="44" t="s">
        <v>2701</v>
      </c>
      <c r="D466" s="44">
        <v>124</v>
      </c>
    </row>
    <row r="467" spans="1:4" x14ac:dyDescent="0.25">
      <c r="A467" s="39">
        <v>463</v>
      </c>
      <c r="B467" s="44">
        <v>2039</v>
      </c>
      <c r="C467" s="44" t="s">
        <v>2702</v>
      </c>
      <c r="D467" s="44">
        <v>36</v>
      </c>
    </row>
    <row r="468" spans="1:4" x14ac:dyDescent="0.25">
      <c r="A468" s="39">
        <v>464</v>
      </c>
      <c r="B468" s="44">
        <v>2043</v>
      </c>
      <c r="C468" s="44" t="s">
        <v>2703</v>
      </c>
      <c r="D468" s="44">
        <v>0</v>
      </c>
    </row>
    <row r="469" spans="1:4" x14ac:dyDescent="0.25">
      <c r="A469" s="39">
        <v>465</v>
      </c>
      <c r="B469" s="44">
        <v>2048</v>
      </c>
      <c r="C469" s="44" t="s">
        <v>2704</v>
      </c>
      <c r="D469" s="44">
        <v>440</v>
      </c>
    </row>
    <row r="470" spans="1:4" x14ac:dyDescent="0.25">
      <c r="A470" s="39">
        <v>466</v>
      </c>
      <c r="B470" s="44">
        <v>2057</v>
      </c>
      <c r="C470" s="44" t="s">
        <v>2705</v>
      </c>
      <c r="D470" s="44">
        <v>122</v>
      </c>
    </row>
    <row r="471" spans="1:4" x14ac:dyDescent="0.25">
      <c r="A471" s="39">
        <v>467</v>
      </c>
      <c r="B471" s="44">
        <v>2062</v>
      </c>
      <c r="C471" s="44" t="s">
        <v>2706</v>
      </c>
      <c r="D471" s="44">
        <v>336</v>
      </c>
    </row>
    <row r="472" spans="1:4" x14ac:dyDescent="0.25">
      <c r="A472" s="39">
        <v>468</v>
      </c>
      <c r="B472" s="44">
        <v>2063</v>
      </c>
      <c r="C472" s="44" t="s">
        <v>2707</v>
      </c>
      <c r="D472" s="44">
        <v>20</v>
      </c>
    </row>
    <row r="473" spans="1:4" x14ac:dyDescent="0.25">
      <c r="A473" s="39">
        <v>469</v>
      </c>
      <c r="B473" s="44">
        <v>2064</v>
      </c>
      <c r="C473" s="44" t="s">
        <v>2708</v>
      </c>
      <c r="D473" s="44">
        <v>20</v>
      </c>
    </row>
    <row r="474" spans="1:4" x14ac:dyDescent="0.25">
      <c r="A474" s="39">
        <v>470</v>
      </c>
      <c r="B474" s="44">
        <v>2065</v>
      </c>
      <c r="C474" s="44" t="s">
        <v>2709</v>
      </c>
      <c r="D474" s="44">
        <v>19</v>
      </c>
    </row>
    <row r="475" spans="1:4" x14ac:dyDescent="0.25">
      <c r="A475" s="39">
        <v>471</v>
      </c>
      <c r="B475" s="44">
        <v>2066</v>
      </c>
      <c r="C475" s="44" t="s">
        <v>2710</v>
      </c>
      <c r="D475" s="44">
        <v>43</v>
      </c>
    </row>
    <row r="476" spans="1:4" x14ac:dyDescent="0.25">
      <c r="A476" s="39">
        <v>472</v>
      </c>
      <c r="B476" s="44">
        <v>2067</v>
      </c>
      <c r="C476" s="44" t="s">
        <v>2711</v>
      </c>
      <c r="D476" s="44">
        <v>22</v>
      </c>
    </row>
    <row r="477" spans="1:4" x14ac:dyDescent="0.25">
      <c r="A477" s="39">
        <v>473</v>
      </c>
      <c r="B477" s="44">
        <v>2073</v>
      </c>
      <c r="C477" s="44" t="s">
        <v>2712</v>
      </c>
      <c r="D477" s="44">
        <v>12</v>
      </c>
    </row>
    <row r="478" spans="1:4" x14ac:dyDescent="0.25">
      <c r="A478" s="39">
        <v>474</v>
      </c>
      <c r="B478" s="44">
        <v>2076</v>
      </c>
      <c r="C478" s="44" t="s">
        <v>2713</v>
      </c>
      <c r="D478" s="44">
        <v>11</v>
      </c>
    </row>
    <row r="479" spans="1:4" x14ac:dyDescent="0.25">
      <c r="A479" s="39">
        <v>475</v>
      </c>
      <c r="B479" s="44">
        <v>2077</v>
      </c>
      <c r="C479" s="44" t="s">
        <v>2714</v>
      </c>
      <c r="D479" s="44">
        <v>7</v>
      </c>
    </row>
    <row r="480" spans="1:4" x14ac:dyDescent="0.25">
      <c r="A480" s="39">
        <v>476</v>
      </c>
      <c r="B480" s="44">
        <v>2080</v>
      </c>
      <c r="C480" s="44" t="s">
        <v>2715</v>
      </c>
      <c r="D480" s="44">
        <v>12</v>
      </c>
    </row>
    <row r="481" spans="1:4" x14ac:dyDescent="0.25">
      <c r="A481" s="39">
        <v>477</v>
      </c>
      <c r="B481" s="44">
        <v>2081</v>
      </c>
      <c r="C481" s="44" t="s">
        <v>2716</v>
      </c>
      <c r="D481" s="44">
        <v>4</v>
      </c>
    </row>
    <row r="482" spans="1:4" x14ac:dyDescent="0.25">
      <c r="A482" s="39">
        <v>478</v>
      </c>
      <c r="B482" s="44">
        <v>2082</v>
      </c>
      <c r="C482" s="44" t="s">
        <v>2717</v>
      </c>
      <c r="D482" s="44">
        <v>247</v>
      </c>
    </row>
    <row r="483" spans="1:4" x14ac:dyDescent="0.25">
      <c r="A483" s="39">
        <v>479</v>
      </c>
      <c r="B483" s="44">
        <v>2086</v>
      </c>
      <c r="C483" s="44" t="s">
        <v>2718</v>
      </c>
      <c r="D483" s="44">
        <v>0</v>
      </c>
    </row>
    <row r="484" spans="1:4" x14ac:dyDescent="0.25">
      <c r="A484" s="39">
        <v>480</v>
      </c>
      <c r="B484" s="44">
        <v>2088</v>
      </c>
      <c r="C484" s="44" t="s">
        <v>2719</v>
      </c>
      <c r="D484" s="44">
        <v>6</v>
      </c>
    </row>
    <row r="485" spans="1:4" x14ac:dyDescent="0.25">
      <c r="A485" s="39">
        <v>481</v>
      </c>
      <c r="B485" s="44">
        <v>2089</v>
      </c>
      <c r="C485" s="44" t="s">
        <v>2720</v>
      </c>
      <c r="D485" s="44">
        <v>233</v>
      </c>
    </row>
    <row r="486" spans="1:4" x14ac:dyDescent="0.25">
      <c r="A486" s="39">
        <v>482</v>
      </c>
      <c r="B486" s="44">
        <v>2094</v>
      </c>
      <c r="C486" s="44" t="s">
        <v>2721</v>
      </c>
      <c r="D486" s="44">
        <v>3</v>
      </c>
    </row>
    <row r="487" spans="1:4" x14ac:dyDescent="0.25">
      <c r="A487" s="39">
        <v>483</v>
      </c>
      <c r="B487" s="44">
        <v>2095</v>
      </c>
      <c r="C487" s="44" t="s">
        <v>2722</v>
      </c>
      <c r="D487" s="44">
        <v>3</v>
      </c>
    </row>
    <row r="488" spans="1:4" x14ac:dyDescent="0.25">
      <c r="A488" s="39">
        <v>484</v>
      </c>
      <c r="B488" s="44">
        <v>2096</v>
      </c>
      <c r="C488" s="44" t="s">
        <v>2723</v>
      </c>
      <c r="D488" s="44">
        <v>64</v>
      </c>
    </row>
    <row r="489" spans="1:4" x14ac:dyDescent="0.25">
      <c r="A489" s="39">
        <v>485</v>
      </c>
      <c r="B489" s="44">
        <v>2098</v>
      </c>
      <c r="C489" s="44" t="s">
        <v>2724</v>
      </c>
      <c r="D489" s="44">
        <v>320</v>
      </c>
    </row>
    <row r="490" spans="1:4" x14ac:dyDescent="0.25">
      <c r="A490" s="39">
        <v>486</v>
      </c>
      <c r="B490" s="44">
        <v>2099</v>
      </c>
      <c r="C490" s="44" t="s">
        <v>2725</v>
      </c>
      <c r="D490" s="44">
        <v>5</v>
      </c>
    </row>
    <row r="491" spans="1:4" x14ac:dyDescent="0.25">
      <c r="A491" s="39">
        <v>487</v>
      </c>
      <c r="B491" s="44">
        <v>2100</v>
      </c>
      <c r="C491" s="44" t="s">
        <v>2726</v>
      </c>
      <c r="D491" s="44">
        <v>46</v>
      </c>
    </row>
    <row r="492" spans="1:4" x14ac:dyDescent="0.25">
      <c r="A492" s="39">
        <v>488</v>
      </c>
      <c r="B492" s="44">
        <v>2101</v>
      </c>
      <c r="C492" s="44" t="s">
        <v>2727</v>
      </c>
      <c r="D492" s="44">
        <v>0</v>
      </c>
    </row>
    <row r="493" spans="1:4" x14ac:dyDescent="0.25">
      <c r="A493" s="39">
        <v>489</v>
      </c>
      <c r="B493" s="44">
        <v>2105</v>
      </c>
      <c r="C493" s="44" t="s">
        <v>2728</v>
      </c>
      <c r="D493" s="44">
        <v>15</v>
      </c>
    </row>
    <row r="494" spans="1:4" x14ac:dyDescent="0.25">
      <c r="A494" s="39">
        <v>490</v>
      </c>
      <c r="B494" s="44">
        <v>2106</v>
      </c>
      <c r="C494" s="44" t="s">
        <v>2729</v>
      </c>
      <c r="D494" s="44">
        <v>13</v>
      </c>
    </row>
    <row r="495" spans="1:4" x14ac:dyDescent="0.25">
      <c r="A495" s="39">
        <v>491</v>
      </c>
      <c r="B495" s="44">
        <v>2111</v>
      </c>
      <c r="C495" s="44" t="s">
        <v>2730</v>
      </c>
      <c r="D495" s="44">
        <v>5</v>
      </c>
    </row>
    <row r="496" spans="1:4" x14ac:dyDescent="0.25">
      <c r="A496" s="39">
        <v>492</v>
      </c>
      <c r="B496" s="44">
        <v>2112</v>
      </c>
      <c r="C496" s="44" t="s">
        <v>2731</v>
      </c>
      <c r="D496" s="44">
        <v>9</v>
      </c>
    </row>
    <row r="497" spans="1:4" x14ac:dyDescent="0.25">
      <c r="A497" s="39">
        <v>493</v>
      </c>
      <c r="B497" s="44">
        <v>2113</v>
      </c>
      <c r="C497" s="44" t="s">
        <v>2732</v>
      </c>
      <c r="D497" s="44">
        <v>20</v>
      </c>
    </row>
    <row r="498" spans="1:4" x14ac:dyDescent="0.25">
      <c r="A498" s="39">
        <v>494</v>
      </c>
      <c r="B498" s="44">
        <v>2117</v>
      </c>
      <c r="C498" s="44" t="s">
        <v>2733</v>
      </c>
      <c r="D498" s="44">
        <v>10</v>
      </c>
    </row>
    <row r="499" spans="1:4" x14ac:dyDescent="0.25">
      <c r="A499" s="39">
        <v>495</v>
      </c>
      <c r="B499" s="44">
        <v>2119</v>
      </c>
      <c r="C499" s="44" t="s">
        <v>2734</v>
      </c>
      <c r="D499" s="44">
        <v>24</v>
      </c>
    </row>
    <row r="500" spans="1:4" x14ac:dyDescent="0.25">
      <c r="A500" s="39">
        <v>496</v>
      </c>
      <c r="B500" s="44">
        <v>2121</v>
      </c>
      <c r="C500" s="44" t="s">
        <v>2735</v>
      </c>
      <c r="D500" s="44">
        <v>46</v>
      </c>
    </row>
    <row r="501" spans="1:4" x14ac:dyDescent="0.25">
      <c r="A501" s="39">
        <v>497</v>
      </c>
      <c r="B501" s="44">
        <v>2122</v>
      </c>
      <c r="C501" s="44" t="s">
        <v>2736</v>
      </c>
      <c r="D501" s="44">
        <v>30</v>
      </c>
    </row>
    <row r="502" spans="1:4" x14ac:dyDescent="0.25">
      <c r="A502" s="39">
        <v>498</v>
      </c>
      <c r="B502" s="44">
        <v>2124</v>
      </c>
      <c r="C502" s="44" t="s">
        <v>2737</v>
      </c>
      <c r="D502" s="44">
        <v>306</v>
      </c>
    </row>
    <row r="503" spans="1:4" x14ac:dyDescent="0.25">
      <c r="A503" s="39">
        <v>499</v>
      </c>
      <c r="B503" s="44">
        <v>2127</v>
      </c>
      <c r="C503" s="44" t="s">
        <v>2738</v>
      </c>
      <c r="D503" s="44">
        <v>26</v>
      </c>
    </row>
    <row r="504" spans="1:4" x14ac:dyDescent="0.25">
      <c r="A504" s="39">
        <v>500</v>
      </c>
      <c r="B504" s="44">
        <v>2128</v>
      </c>
      <c r="C504" s="44" t="s">
        <v>2739</v>
      </c>
      <c r="D504" s="44">
        <v>10</v>
      </c>
    </row>
    <row r="505" spans="1:4" x14ac:dyDescent="0.25">
      <c r="A505" s="39">
        <v>501</v>
      </c>
      <c r="B505" s="44">
        <v>2129</v>
      </c>
      <c r="C505" s="44" t="s">
        <v>2740</v>
      </c>
      <c r="D505" s="44">
        <v>13</v>
      </c>
    </row>
    <row r="506" spans="1:4" x14ac:dyDescent="0.25">
      <c r="A506" s="39">
        <v>502</v>
      </c>
      <c r="B506" s="44">
        <v>2130</v>
      </c>
      <c r="C506" s="44" t="s">
        <v>2741</v>
      </c>
      <c r="D506" s="44">
        <v>-8</v>
      </c>
    </row>
    <row r="507" spans="1:4" x14ac:dyDescent="0.25">
      <c r="A507" s="39">
        <v>503</v>
      </c>
      <c r="B507" s="44">
        <v>2131</v>
      </c>
      <c r="C507" s="44" t="s">
        <v>2742</v>
      </c>
      <c r="D507" s="44">
        <v>8</v>
      </c>
    </row>
    <row r="508" spans="1:4" x14ac:dyDescent="0.25">
      <c r="A508" s="39">
        <v>504</v>
      </c>
      <c r="B508" s="44">
        <v>2132</v>
      </c>
      <c r="C508" s="44" t="s">
        <v>2743</v>
      </c>
      <c r="D508" s="44">
        <v>7</v>
      </c>
    </row>
    <row r="509" spans="1:4" x14ac:dyDescent="0.25">
      <c r="A509" s="39">
        <v>505</v>
      </c>
      <c r="B509" s="44">
        <v>2133</v>
      </c>
      <c r="C509" s="44" t="s">
        <v>2744</v>
      </c>
      <c r="D509" s="44">
        <v>10</v>
      </c>
    </row>
    <row r="510" spans="1:4" x14ac:dyDescent="0.25">
      <c r="A510" s="39">
        <v>506</v>
      </c>
      <c r="B510" s="44">
        <v>2134</v>
      </c>
      <c r="C510" s="44" t="s">
        <v>2745</v>
      </c>
      <c r="D510" s="44">
        <v>9</v>
      </c>
    </row>
    <row r="511" spans="1:4" x14ac:dyDescent="0.25">
      <c r="A511" s="39">
        <v>507</v>
      </c>
      <c r="B511" s="44">
        <v>2139</v>
      </c>
      <c r="C511" s="44" t="s">
        <v>2746</v>
      </c>
      <c r="D511" s="44">
        <v>48</v>
      </c>
    </row>
    <row r="512" spans="1:4" x14ac:dyDescent="0.25">
      <c r="A512" s="39">
        <v>508</v>
      </c>
      <c r="B512" s="44">
        <v>2140</v>
      </c>
      <c r="C512" s="44" t="s">
        <v>2747</v>
      </c>
      <c r="D512" s="44">
        <v>33</v>
      </c>
    </row>
    <row r="513" spans="1:4" x14ac:dyDescent="0.25">
      <c r="A513" s="39">
        <v>509</v>
      </c>
      <c r="B513" s="44">
        <v>2141</v>
      </c>
      <c r="C513" s="44" t="s">
        <v>2748</v>
      </c>
      <c r="D513" s="44">
        <v>3</v>
      </c>
    </row>
    <row r="514" spans="1:4" x14ac:dyDescent="0.25">
      <c r="A514" s="39">
        <v>510</v>
      </c>
      <c r="B514" s="44">
        <v>2144</v>
      </c>
      <c r="C514" s="44" t="s">
        <v>2749</v>
      </c>
      <c r="D514" s="44">
        <v>10</v>
      </c>
    </row>
    <row r="515" spans="1:4" x14ac:dyDescent="0.25">
      <c r="A515" s="39">
        <v>511</v>
      </c>
      <c r="B515" s="44">
        <v>2145</v>
      </c>
      <c r="C515" s="44" t="s">
        <v>2750</v>
      </c>
      <c r="D515" s="44">
        <v>40</v>
      </c>
    </row>
    <row r="516" spans="1:4" x14ac:dyDescent="0.25">
      <c r="A516" s="39">
        <v>512</v>
      </c>
      <c r="B516" s="44">
        <v>2146</v>
      </c>
      <c r="C516" s="44" t="s">
        <v>2751</v>
      </c>
      <c r="D516" s="44">
        <v>26</v>
      </c>
    </row>
    <row r="517" spans="1:4" x14ac:dyDescent="0.25">
      <c r="A517" s="39">
        <v>513</v>
      </c>
      <c r="B517" s="44">
        <v>2167</v>
      </c>
      <c r="C517" s="44" t="s">
        <v>2752</v>
      </c>
      <c r="D517" s="44">
        <v>24</v>
      </c>
    </row>
    <row r="518" spans="1:4" x14ac:dyDescent="0.25">
      <c r="A518" s="39">
        <v>514</v>
      </c>
      <c r="B518" s="44">
        <v>2174</v>
      </c>
      <c r="C518" s="44" t="s">
        <v>2753</v>
      </c>
      <c r="D518" s="44">
        <v>376</v>
      </c>
    </row>
    <row r="519" spans="1:4" x14ac:dyDescent="0.25">
      <c r="A519" s="39">
        <v>515</v>
      </c>
      <c r="B519" s="44">
        <v>2176</v>
      </c>
      <c r="C519" s="44" t="s">
        <v>2754</v>
      </c>
      <c r="D519" s="44">
        <v>0</v>
      </c>
    </row>
    <row r="520" spans="1:4" x14ac:dyDescent="0.25">
      <c r="A520" s="39">
        <v>516</v>
      </c>
      <c r="B520" s="44">
        <v>2178</v>
      </c>
      <c r="C520" s="44" t="s">
        <v>2755</v>
      </c>
      <c r="D520" s="44">
        <v>14</v>
      </c>
    </row>
    <row r="521" spans="1:4" x14ac:dyDescent="0.25">
      <c r="A521" s="39">
        <v>517</v>
      </c>
      <c r="B521" s="44">
        <v>2186</v>
      </c>
      <c r="C521" s="44" t="s">
        <v>2756</v>
      </c>
      <c r="D521" s="44">
        <v>17</v>
      </c>
    </row>
    <row r="522" spans="1:4" x14ac:dyDescent="0.25">
      <c r="A522" s="39">
        <v>518</v>
      </c>
      <c r="B522" s="44">
        <v>2191</v>
      </c>
      <c r="C522" s="44" t="s">
        <v>2757</v>
      </c>
      <c r="D522" s="44">
        <v>7</v>
      </c>
    </row>
    <row r="523" spans="1:4" x14ac:dyDescent="0.25">
      <c r="A523" s="39">
        <v>519</v>
      </c>
      <c r="B523" s="44">
        <v>2193</v>
      </c>
      <c r="C523" s="44" t="s">
        <v>2758</v>
      </c>
      <c r="D523" s="44">
        <v>258</v>
      </c>
    </row>
    <row r="524" spans="1:4" x14ac:dyDescent="0.25">
      <c r="A524" s="39">
        <v>520</v>
      </c>
      <c r="B524" s="44">
        <v>2195</v>
      </c>
      <c r="C524" s="44" t="s">
        <v>2759</v>
      </c>
      <c r="D524" s="44">
        <v>138</v>
      </c>
    </row>
    <row r="525" spans="1:4" x14ac:dyDescent="0.25">
      <c r="A525" s="39">
        <v>521</v>
      </c>
      <c r="B525" s="44">
        <v>2207</v>
      </c>
      <c r="C525" s="44" t="s">
        <v>2760</v>
      </c>
      <c r="D525" s="44">
        <v>14</v>
      </c>
    </row>
    <row r="526" spans="1:4" x14ac:dyDescent="0.25">
      <c r="A526" s="39">
        <v>522</v>
      </c>
      <c r="B526" s="44">
        <v>2209</v>
      </c>
      <c r="C526" s="44" t="s">
        <v>2761</v>
      </c>
      <c r="D526" s="44">
        <v>10</v>
      </c>
    </row>
    <row r="527" spans="1:4" x14ac:dyDescent="0.25">
      <c r="A527" s="39">
        <v>523</v>
      </c>
      <c r="B527" s="44">
        <v>2211</v>
      </c>
      <c r="C527" s="44" t="s">
        <v>2762</v>
      </c>
      <c r="D527" s="44">
        <v>516</v>
      </c>
    </row>
    <row r="528" spans="1:4" x14ac:dyDescent="0.25">
      <c r="A528" s="39">
        <v>524</v>
      </c>
      <c r="B528" s="44">
        <v>2212</v>
      </c>
      <c r="C528" s="44" t="s">
        <v>2763</v>
      </c>
      <c r="D528" s="44">
        <v>488</v>
      </c>
    </row>
    <row r="529" spans="1:4" x14ac:dyDescent="0.25">
      <c r="A529" s="39">
        <v>525</v>
      </c>
      <c r="B529" s="44">
        <v>2216</v>
      </c>
      <c r="C529" s="44" t="s">
        <v>2764</v>
      </c>
      <c r="D529" s="44">
        <v>6</v>
      </c>
    </row>
    <row r="530" spans="1:4" x14ac:dyDescent="0.25">
      <c r="A530" s="39">
        <v>526</v>
      </c>
      <c r="B530" s="44">
        <v>2245</v>
      </c>
      <c r="C530" s="44" t="s">
        <v>2765</v>
      </c>
      <c r="D530" s="44">
        <v>51</v>
      </c>
    </row>
    <row r="531" spans="1:4" x14ac:dyDescent="0.25">
      <c r="A531" s="39">
        <v>527</v>
      </c>
      <c r="B531" s="44">
        <v>2277</v>
      </c>
      <c r="C531" s="44" t="s">
        <v>2766</v>
      </c>
      <c r="D531" s="44">
        <v>43</v>
      </c>
    </row>
    <row r="532" spans="1:4" x14ac:dyDescent="0.25">
      <c r="A532" s="39">
        <v>528</v>
      </c>
      <c r="B532" s="44">
        <v>2293</v>
      </c>
      <c r="C532" s="44" t="s">
        <v>2767</v>
      </c>
      <c r="D532" s="44">
        <v>3</v>
      </c>
    </row>
    <row r="533" spans="1:4" x14ac:dyDescent="0.25">
      <c r="A533" s="39">
        <v>529</v>
      </c>
      <c r="B533" s="44">
        <v>2303</v>
      </c>
      <c r="C533" s="44" t="s">
        <v>2768</v>
      </c>
      <c r="D533" s="44">
        <v>-8</v>
      </c>
    </row>
    <row r="534" spans="1:4" x14ac:dyDescent="0.25">
      <c r="A534" s="39">
        <v>530</v>
      </c>
      <c r="B534" s="44">
        <v>2304</v>
      </c>
      <c r="C534" s="44" t="s">
        <v>2769</v>
      </c>
      <c r="D534" s="44">
        <v>1</v>
      </c>
    </row>
    <row r="535" spans="1:4" x14ac:dyDescent="0.25">
      <c r="A535" s="39">
        <v>531</v>
      </c>
      <c r="B535" s="44">
        <v>2319</v>
      </c>
      <c r="C535" s="44" t="s">
        <v>2770</v>
      </c>
      <c r="D535" s="44">
        <v>121</v>
      </c>
    </row>
    <row r="536" spans="1:4" x14ac:dyDescent="0.25">
      <c r="A536" s="39">
        <v>532</v>
      </c>
      <c r="B536" s="44">
        <v>2320</v>
      </c>
      <c r="C536" s="44" t="s">
        <v>2771</v>
      </c>
      <c r="D536" s="44">
        <v>6</v>
      </c>
    </row>
    <row r="537" spans="1:4" x14ac:dyDescent="0.25">
      <c r="A537" s="39">
        <v>533</v>
      </c>
      <c r="B537" s="44">
        <v>2322</v>
      </c>
      <c r="C537" s="44" t="s">
        <v>2772</v>
      </c>
      <c r="D537" s="44">
        <v>183</v>
      </c>
    </row>
    <row r="538" spans="1:4" x14ac:dyDescent="0.25">
      <c r="A538" s="39">
        <v>534</v>
      </c>
      <c r="B538" s="44">
        <v>2327</v>
      </c>
      <c r="C538" s="44" t="s">
        <v>2773</v>
      </c>
      <c r="D538" s="44">
        <v>203</v>
      </c>
    </row>
    <row r="539" spans="1:4" x14ac:dyDescent="0.25">
      <c r="A539" s="39">
        <v>535</v>
      </c>
      <c r="B539" s="44">
        <v>2328</v>
      </c>
      <c r="C539" s="44" t="s">
        <v>2774</v>
      </c>
      <c r="D539" s="44">
        <v>129</v>
      </c>
    </row>
    <row r="540" spans="1:4" x14ac:dyDescent="0.25">
      <c r="A540" s="39">
        <v>536</v>
      </c>
      <c r="B540" s="44">
        <v>23283</v>
      </c>
      <c r="C540" s="44" t="s">
        <v>2775</v>
      </c>
      <c r="D540" s="44">
        <v>9</v>
      </c>
    </row>
    <row r="541" spans="1:4" x14ac:dyDescent="0.25">
      <c r="A541" s="39">
        <v>537</v>
      </c>
      <c r="B541" s="44">
        <v>23284</v>
      </c>
      <c r="C541" s="44" t="s">
        <v>2776</v>
      </c>
      <c r="D541" s="44">
        <v>15</v>
      </c>
    </row>
    <row r="542" spans="1:4" x14ac:dyDescent="0.25">
      <c r="A542" s="39">
        <v>538</v>
      </c>
      <c r="B542" s="44">
        <v>23291</v>
      </c>
      <c r="C542" s="44" t="s">
        <v>2777</v>
      </c>
      <c r="D542" s="44">
        <v>0</v>
      </c>
    </row>
    <row r="543" spans="1:4" x14ac:dyDescent="0.25">
      <c r="A543" s="39">
        <v>539</v>
      </c>
      <c r="B543" s="44">
        <v>23318</v>
      </c>
      <c r="C543" s="44" t="s">
        <v>2778</v>
      </c>
      <c r="D543" s="44">
        <v>0</v>
      </c>
    </row>
    <row r="544" spans="1:4" x14ac:dyDescent="0.25">
      <c r="A544" s="39">
        <v>540</v>
      </c>
      <c r="B544" s="44">
        <v>2332</v>
      </c>
      <c r="C544" s="44" t="s">
        <v>2779</v>
      </c>
      <c r="D544" s="44">
        <v>72</v>
      </c>
    </row>
    <row r="545" spans="1:4" x14ac:dyDescent="0.25">
      <c r="A545" s="39">
        <v>541</v>
      </c>
      <c r="B545" s="44">
        <v>2333</v>
      </c>
      <c r="C545" s="44" t="s">
        <v>2780</v>
      </c>
      <c r="D545" s="44">
        <v>34</v>
      </c>
    </row>
    <row r="546" spans="1:4" x14ac:dyDescent="0.25">
      <c r="A546" s="39">
        <v>542</v>
      </c>
      <c r="B546" s="44">
        <v>2335</v>
      </c>
      <c r="C546" s="44" t="s">
        <v>2781</v>
      </c>
      <c r="D546" s="44">
        <v>273</v>
      </c>
    </row>
    <row r="547" spans="1:4" x14ac:dyDescent="0.25">
      <c r="A547" s="39">
        <v>543</v>
      </c>
      <c r="B547" s="44">
        <v>2339</v>
      </c>
      <c r="C547" s="44" t="s">
        <v>2782</v>
      </c>
      <c r="D547" s="44">
        <v>80</v>
      </c>
    </row>
    <row r="548" spans="1:4" x14ac:dyDescent="0.25">
      <c r="A548" s="39">
        <v>544</v>
      </c>
      <c r="B548" s="44">
        <v>2340</v>
      </c>
      <c r="C548" s="44" t="s">
        <v>2783</v>
      </c>
      <c r="D548" s="44">
        <v>25</v>
      </c>
    </row>
    <row r="549" spans="1:4" x14ac:dyDescent="0.25">
      <c r="A549" s="39">
        <v>545</v>
      </c>
      <c r="B549" s="44">
        <v>2341</v>
      </c>
      <c r="C549" s="44" t="s">
        <v>2784</v>
      </c>
      <c r="D549" s="44">
        <v>228</v>
      </c>
    </row>
    <row r="550" spans="1:4" x14ac:dyDescent="0.25">
      <c r="A550" s="39">
        <v>546</v>
      </c>
      <c r="B550" s="44">
        <v>2342</v>
      </c>
      <c r="C550" s="44" t="s">
        <v>2785</v>
      </c>
      <c r="D550" s="44">
        <v>166</v>
      </c>
    </row>
    <row r="551" spans="1:4" x14ac:dyDescent="0.25">
      <c r="A551" s="39">
        <v>547</v>
      </c>
      <c r="B551" s="44">
        <v>23495</v>
      </c>
      <c r="C551" s="44" t="s">
        <v>2786</v>
      </c>
      <c r="D551" s="44">
        <v>19</v>
      </c>
    </row>
    <row r="552" spans="1:4" x14ac:dyDescent="0.25">
      <c r="A552" s="39">
        <v>548</v>
      </c>
      <c r="B552" s="44">
        <v>235</v>
      </c>
      <c r="C552" s="44" t="s">
        <v>2787</v>
      </c>
      <c r="D552" s="44">
        <v>-12</v>
      </c>
    </row>
    <row r="553" spans="1:4" x14ac:dyDescent="0.25">
      <c r="A553" s="39">
        <v>549</v>
      </c>
      <c r="B553" s="44">
        <v>23584</v>
      </c>
      <c r="C553" s="44" t="s">
        <v>2788</v>
      </c>
      <c r="D553" s="44">
        <v>11</v>
      </c>
    </row>
    <row r="554" spans="1:4" x14ac:dyDescent="0.25">
      <c r="A554" s="39">
        <v>550</v>
      </c>
      <c r="B554" s="44">
        <v>236</v>
      </c>
      <c r="C554" s="44" t="s">
        <v>2787</v>
      </c>
      <c r="D554" s="44">
        <v>-41</v>
      </c>
    </row>
    <row r="555" spans="1:4" x14ac:dyDescent="0.25">
      <c r="A555" s="39">
        <v>551</v>
      </c>
      <c r="B555" s="44">
        <v>2363</v>
      </c>
      <c r="C555" s="44" t="s">
        <v>2789</v>
      </c>
      <c r="D555" s="44">
        <v>11</v>
      </c>
    </row>
    <row r="556" spans="1:4" x14ac:dyDescent="0.25">
      <c r="A556" s="39">
        <v>552</v>
      </c>
      <c r="B556" s="44">
        <v>237</v>
      </c>
      <c r="C556" s="44" t="s">
        <v>2787</v>
      </c>
      <c r="D556" s="44">
        <v>-35</v>
      </c>
    </row>
    <row r="557" spans="1:4" x14ac:dyDescent="0.25">
      <c r="A557" s="39">
        <v>553</v>
      </c>
      <c r="B557" s="44">
        <v>23752</v>
      </c>
      <c r="C557" s="44" t="s">
        <v>2790</v>
      </c>
      <c r="D557" s="44">
        <v>18</v>
      </c>
    </row>
    <row r="558" spans="1:4" x14ac:dyDescent="0.25">
      <c r="A558" s="39">
        <v>554</v>
      </c>
      <c r="B558" s="44">
        <v>23812</v>
      </c>
      <c r="C558" s="44" t="s">
        <v>2791</v>
      </c>
      <c r="D558" s="44">
        <v>25</v>
      </c>
    </row>
    <row r="559" spans="1:4" x14ac:dyDescent="0.25">
      <c r="A559" s="39">
        <v>555</v>
      </c>
      <c r="B559" s="44">
        <v>23836</v>
      </c>
      <c r="C559" s="44" t="s">
        <v>2792</v>
      </c>
      <c r="D559" s="44">
        <v>17</v>
      </c>
    </row>
    <row r="560" spans="1:4" x14ac:dyDescent="0.25">
      <c r="A560" s="39">
        <v>556</v>
      </c>
      <c r="B560" s="44">
        <v>23840</v>
      </c>
      <c r="C560" s="44" t="s">
        <v>2793</v>
      </c>
      <c r="D560" s="44">
        <v>8</v>
      </c>
    </row>
    <row r="561" spans="1:4" x14ac:dyDescent="0.25">
      <c r="A561" s="39">
        <v>557</v>
      </c>
      <c r="B561" s="44">
        <v>23841</v>
      </c>
      <c r="C561" s="44" t="s">
        <v>2794</v>
      </c>
      <c r="D561" s="44">
        <v>11</v>
      </c>
    </row>
    <row r="562" spans="1:4" x14ac:dyDescent="0.25">
      <c r="A562" s="39">
        <v>558</v>
      </c>
      <c r="B562" s="44">
        <v>23844</v>
      </c>
      <c r="C562" s="44" t="s">
        <v>2795</v>
      </c>
      <c r="D562" s="44">
        <v>13</v>
      </c>
    </row>
    <row r="563" spans="1:4" x14ac:dyDescent="0.25">
      <c r="A563" s="39">
        <v>559</v>
      </c>
      <c r="B563" s="44">
        <v>23845</v>
      </c>
      <c r="C563" s="44" t="s">
        <v>2796</v>
      </c>
      <c r="D563" s="44">
        <v>12</v>
      </c>
    </row>
    <row r="564" spans="1:4" x14ac:dyDescent="0.25">
      <c r="A564" s="39">
        <v>560</v>
      </c>
      <c r="B564" s="44">
        <v>23859</v>
      </c>
      <c r="C564" s="44" t="s">
        <v>2797</v>
      </c>
      <c r="D564" s="44">
        <v>49</v>
      </c>
    </row>
    <row r="565" spans="1:4" x14ac:dyDescent="0.25">
      <c r="A565" s="39">
        <v>561</v>
      </c>
      <c r="B565" s="44">
        <v>23860</v>
      </c>
      <c r="C565" s="44" t="s">
        <v>2798</v>
      </c>
      <c r="D565" s="44">
        <v>0</v>
      </c>
    </row>
    <row r="566" spans="1:4" x14ac:dyDescent="0.25">
      <c r="A566" s="39">
        <v>562</v>
      </c>
      <c r="B566" s="44">
        <v>23862</v>
      </c>
      <c r="C566" s="44" t="s">
        <v>2799</v>
      </c>
      <c r="D566" s="44">
        <v>14</v>
      </c>
    </row>
    <row r="567" spans="1:4" x14ac:dyDescent="0.25">
      <c r="A567" s="39">
        <v>563</v>
      </c>
      <c r="B567" s="44">
        <v>23884</v>
      </c>
      <c r="C567" s="44" t="s">
        <v>2800</v>
      </c>
      <c r="D567" s="44">
        <v>0</v>
      </c>
    </row>
    <row r="568" spans="1:4" x14ac:dyDescent="0.25">
      <c r="A568" s="39">
        <v>564</v>
      </c>
      <c r="B568" s="44">
        <v>2389</v>
      </c>
      <c r="C568" s="44" t="s">
        <v>2801</v>
      </c>
      <c r="D568" s="44">
        <v>10</v>
      </c>
    </row>
    <row r="569" spans="1:4" x14ac:dyDescent="0.25">
      <c r="A569" s="39">
        <v>565</v>
      </c>
      <c r="B569" s="44">
        <v>240</v>
      </c>
      <c r="C569" s="44" t="s">
        <v>2787</v>
      </c>
      <c r="D569" s="44">
        <v>-148</v>
      </c>
    </row>
    <row r="570" spans="1:4" x14ac:dyDescent="0.25">
      <c r="A570" s="39">
        <v>566</v>
      </c>
      <c r="B570" s="44">
        <v>242</v>
      </c>
      <c r="C570" s="44" t="s">
        <v>2787</v>
      </c>
      <c r="D570" s="44">
        <v>-1</v>
      </c>
    </row>
    <row r="571" spans="1:4" x14ac:dyDescent="0.25">
      <c r="A571" s="39">
        <v>567</v>
      </c>
      <c r="B571" s="44">
        <v>2427</v>
      </c>
      <c r="C571" s="44" t="s">
        <v>2802</v>
      </c>
      <c r="D571" s="44">
        <v>45</v>
      </c>
    </row>
    <row r="572" spans="1:4" x14ac:dyDescent="0.25">
      <c r="A572" s="39">
        <v>568</v>
      </c>
      <c r="B572" s="44">
        <v>2455</v>
      </c>
      <c r="C572" s="44" t="s">
        <v>2803</v>
      </c>
      <c r="D572" s="44">
        <v>9</v>
      </c>
    </row>
    <row r="573" spans="1:4" x14ac:dyDescent="0.25">
      <c r="A573" s="39">
        <v>569</v>
      </c>
      <c r="B573" s="44">
        <v>2462</v>
      </c>
      <c r="C573" s="44" t="s">
        <v>2804</v>
      </c>
      <c r="D573" s="44">
        <v>623</v>
      </c>
    </row>
    <row r="574" spans="1:4" x14ac:dyDescent="0.25">
      <c r="A574" s="39">
        <v>570</v>
      </c>
      <c r="B574" s="44">
        <v>2465</v>
      </c>
      <c r="C574" s="44" t="s">
        <v>2805</v>
      </c>
      <c r="D574" s="44">
        <v>160</v>
      </c>
    </row>
    <row r="575" spans="1:4" x14ac:dyDescent="0.25">
      <c r="A575" s="39">
        <v>571</v>
      </c>
      <c r="B575" s="44">
        <v>2486</v>
      </c>
      <c r="C575" s="44" t="s">
        <v>2806</v>
      </c>
      <c r="D575" s="44">
        <v>59</v>
      </c>
    </row>
    <row r="576" spans="1:4" x14ac:dyDescent="0.25">
      <c r="A576" s="39">
        <v>572</v>
      </c>
      <c r="B576" s="44">
        <v>2518</v>
      </c>
      <c r="C576" s="44" t="s">
        <v>2807</v>
      </c>
      <c r="D576" s="44">
        <v>4</v>
      </c>
    </row>
    <row r="577" spans="1:4" x14ac:dyDescent="0.25">
      <c r="A577" s="39">
        <v>573</v>
      </c>
      <c r="B577" s="44">
        <v>2519</v>
      </c>
      <c r="C577" s="44" t="s">
        <v>2808</v>
      </c>
      <c r="D577" s="44">
        <v>170</v>
      </c>
    </row>
    <row r="578" spans="1:4" x14ac:dyDescent="0.25">
      <c r="A578" s="39">
        <v>574</v>
      </c>
      <c r="B578" s="44">
        <v>2541</v>
      </c>
      <c r="C578" s="44" t="s">
        <v>2809</v>
      </c>
      <c r="D578" s="44">
        <v>22</v>
      </c>
    </row>
    <row r="579" spans="1:4" x14ac:dyDescent="0.25">
      <c r="A579" s="39">
        <v>575</v>
      </c>
      <c r="B579" s="44">
        <v>2543</v>
      </c>
      <c r="C579" s="44" t="s">
        <v>2810</v>
      </c>
      <c r="D579" s="44">
        <v>57</v>
      </c>
    </row>
    <row r="580" spans="1:4" x14ac:dyDescent="0.25">
      <c r="A580" s="39">
        <v>576</v>
      </c>
      <c r="B580" s="44">
        <v>2544</v>
      </c>
      <c r="C580" s="44" t="s">
        <v>2811</v>
      </c>
      <c r="D580" s="44">
        <v>6</v>
      </c>
    </row>
    <row r="581" spans="1:4" x14ac:dyDescent="0.25">
      <c r="A581" s="39">
        <v>577</v>
      </c>
      <c r="B581" s="44">
        <v>2558</v>
      </c>
      <c r="C581" s="44" t="s">
        <v>2812</v>
      </c>
      <c r="D581" s="44">
        <v>0</v>
      </c>
    </row>
    <row r="582" spans="1:4" x14ac:dyDescent="0.25">
      <c r="A582" s="39">
        <v>578</v>
      </c>
      <c r="B582" s="44">
        <v>2559</v>
      </c>
      <c r="C582" s="44" t="s">
        <v>2813</v>
      </c>
      <c r="D582" s="44">
        <v>26</v>
      </c>
    </row>
    <row r="583" spans="1:4" x14ac:dyDescent="0.25">
      <c r="A583" s="39">
        <v>579</v>
      </c>
      <c r="B583" s="44">
        <v>257</v>
      </c>
      <c r="C583" s="44" t="s">
        <v>2814</v>
      </c>
      <c r="D583" s="44">
        <v>-215</v>
      </c>
    </row>
    <row r="584" spans="1:4" x14ac:dyDescent="0.25">
      <c r="A584" s="39">
        <v>580</v>
      </c>
      <c r="B584" s="44">
        <v>263</v>
      </c>
      <c r="C584" s="44" t="s">
        <v>2814</v>
      </c>
      <c r="D584" s="44">
        <v>-8</v>
      </c>
    </row>
    <row r="585" spans="1:4" x14ac:dyDescent="0.25">
      <c r="A585" s="39">
        <v>581</v>
      </c>
      <c r="B585" s="44">
        <v>264</v>
      </c>
      <c r="C585" s="44" t="s">
        <v>2495</v>
      </c>
      <c r="D585" s="44">
        <v>-4</v>
      </c>
    </row>
    <row r="586" spans="1:4" x14ac:dyDescent="0.25">
      <c r="A586" s="39">
        <v>582</v>
      </c>
      <c r="B586" s="44">
        <v>2643</v>
      </c>
      <c r="C586" s="44" t="s">
        <v>2815</v>
      </c>
      <c r="D586" s="44">
        <v>152</v>
      </c>
    </row>
    <row r="587" spans="1:4" x14ac:dyDescent="0.25">
      <c r="A587" s="39">
        <v>583</v>
      </c>
      <c r="B587" s="44">
        <v>2689</v>
      </c>
      <c r="C587" s="44" t="s">
        <v>2816</v>
      </c>
      <c r="D587" s="44">
        <v>94</v>
      </c>
    </row>
    <row r="588" spans="1:4" x14ac:dyDescent="0.25">
      <c r="A588" s="39">
        <v>584</v>
      </c>
      <c r="B588" s="44">
        <v>2690</v>
      </c>
      <c r="C588" s="44" t="s">
        <v>2817</v>
      </c>
      <c r="D588" s="44">
        <v>78</v>
      </c>
    </row>
    <row r="589" spans="1:4" x14ac:dyDescent="0.25">
      <c r="A589" s="39">
        <v>585</v>
      </c>
      <c r="B589" s="44">
        <v>272</v>
      </c>
      <c r="C589" s="44" t="s">
        <v>2818</v>
      </c>
      <c r="D589" s="44">
        <v>-142</v>
      </c>
    </row>
    <row r="590" spans="1:4" x14ac:dyDescent="0.25">
      <c r="A590" s="39">
        <v>586</v>
      </c>
      <c r="B590" s="44">
        <v>273</v>
      </c>
      <c r="C590" s="44" t="s">
        <v>2818</v>
      </c>
      <c r="D590" s="44">
        <v>-121</v>
      </c>
    </row>
    <row r="591" spans="1:4" x14ac:dyDescent="0.25">
      <c r="A591" s="39">
        <v>587</v>
      </c>
      <c r="B591" s="44">
        <v>274</v>
      </c>
      <c r="C591" s="44" t="s">
        <v>2818</v>
      </c>
      <c r="D591" s="44">
        <v>-117</v>
      </c>
    </row>
    <row r="592" spans="1:4" x14ac:dyDescent="0.25">
      <c r="A592" s="39">
        <v>588</v>
      </c>
      <c r="B592" s="44">
        <v>277</v>
      </c>
      <c r="C592" s="44" t="s">
        <v>2819</v>
      </c>
      <c r="D592" s="44">
        <v>-202</v>
      </c>
    </row>
    <row r="593" spans="1:4" x14ac:dyDescent="0.25">
      <c r="A593" s="39">
        <v>589</v>
      </c>
      <c r="B593" s="44">
        <v>279</v>
      </c>
      <c r="C593" s="44" t="s">
        <v>2818</v>
      </c>
      <c r="D593" s="44">
        <v>-2</v>
      </c>
    </row>
    <row r="594" spans="1:4" x14ac:dyDescent="0.25">
      <c r="A594" s="39">
        <v>590</v>
      </c>
      <c r="B594" s="44">
        <v>28060</v>
      </c>
      <c r="C594" s="44" t="s">
        <v>2820</v>
      </c>
      <c r="D594" s="44">
        <v>25</v>
      </c>
    </row>
    <row r="595" spans="1:4" x14ac:dyDescent="0.25">
      <c r="A595" s="39">
        <v>591</v>
      </c>
      <c r="B595" s="44">
        <v>288</v>
      </c>
      <c r="C595" s="44" t="s">
        <v>2821</v>
      </c>
      <c r="D595" s="44">
        <v>11</v>
      </c>
    </row>
    <row r="596" spans="1:4" x14ac:dyDescent="0.25">
      <c r="A596" s="39">
        <v>592</v>
      </c>
      <c r="B596" s="44">
        <v>2924</v>
      </c>
      <c r="C596" s="44" t="s">
        <v>2822</v>
      </c>
      <c r="D596" s="44">
        <v>22</v>
      </c>
    </row>
    <row r="597" spans="1:4" x14ac:dyDescent="0.25">
      <c r="A597" s="39">
        <v>593</v>
      </c>
      <c r="B597" s="44">
        <v>2925</v>
      </c>
      <c r="C597" s="44" t="s">
        <v>2823</v>
      </c>
      <c r="D597" s="44">
        <v>4</v>
      </c>
    </row>
    <row r="598" spans="1:4" x14ac:dyDescent="0.25">
      <c r="A598" s="39">
        <v>594</v>
      </c>
      <c r="B598" s="44">
        <v>2926</v>
      </c>
      <c r="C598" s="44" t="s">
        <v>2824</v>
      </c>
      <c r="D598" s="44">
        <v>6</v>
      </c>
    </row>
    <row r="599" spans="1:4" x14ac:dyDescent="0.25">
      <c r="A599" s="39">
        <v>595</v>
      </c>
      <c r="B599" s="44">
        <v>2927</v>
      </c>
      <c r="C599" s="44" t="s">
        <v>2825</v>
      </c>
      <c r="D599" s="44">
        <v>4</v>
      </c>
    </row>
    <row r="600" spans="1:4" x14ac:dyDescent="0.25">
      <c r="A600" s="39">
        <v>596</v>
      </c>
      <c r="B600" s="44">
        <v>2928</v>
      </c>
      <c r="C600" s="44" t="s">
        <v>2826</v>
      </c>
      <c r="D600" s="44">
        <v>2</v>
      </c>
    </row>
    <row r="601" spans="1:4" x14ac:dyDescent="0.25">
      <c r="A601" s="39">
        <v>597</v>
      </c>
      <c r="B601" s="44">
        <v>2929</v>
      </c>
      <c r="C601" s="44" t="s">
        <v>2827</v>
      </c>
      <c r="D601" s="44">
        <v>6</v>
      </c>
    </row>
    <row r="602" spans="1:4" x14ac:dyDescent="0.25">
      <c r="A602" s="39">
        <v>598</v>
      </c>
      <c r="B602" s="44">
        <v>2930</v>
      </c>
      <c r="C602" s="44" t="s">
        <v>2828</v>
      </c>
      <c r="D602" s="44">
        <v>8</v>
      </c>
    </row>
    <row r="603" spans="1:4" x14ac:dyDescent="0.25">
      <c r="A603" s="39">
        <v>599</v>
      </c>
      <c r="B603" s="44">
        <v>2931</v>
      </c>
      <c r="C603" s="44" t="s">
        <v>2829</v>
      </c>
      <c r="D603" s="44">
        <v>8</v>
      </c>
    </row>
    <row r="604" spans="1:4" x14ac:dyDescent="0.25">
      <c r="A604" s="39">
        <v>600</v>
      </c>
      <c r="B604" s="44">
        <v>2932</v>
      </c>
      <c r="C604" s="44" t="s">
        <v>2830</v>
      </c>
      <c r="D604" s="44">
        <v>10</v>
      </c>
    </row>
    <row r="605" spans="1:4" x14ac:dyDescent="0.25">
      <c r="A605" s="39">
        <v>601</v>
      </c>
      <c r="B605" s="44">
        <v>2934</v>
      </c>
      <c r="C605" s="44" t="s">
        <v>2831</v>
      </c>
      <c r="D605" s="44">
        <v>1</v>
      </c>
    </row>
    <row r="606" spans="1:4" x14ac:dyDescent="0.25">
      <c r="A606" s="39">
        <v>602</v>
      </c>
      <c r="B606" s="44">
        <v>2937</v>
      </c>
      <c r="C606" s="44" t="s">
        <v>2832</v>
      </c>
      <c r="D606" s="44">
        <v>6</v>
      </c>
    </row>
    <row r="607" spans="1:4" x14ac:dyDescent="0.25">
      <c r="A607" s="39">
        <v>603</v>
      </c>
      <c r="B607" s="44">
        <v>2938</v>
      </c>
      <c r="C607" s="44" t="s">
        <v>2833</v>
      </c>
      <c r="D607" s="44">
        <v>6</v>
      </c>
    </row>
    <row r="608" spans="1:4" x14ac:dyDescent="0.25">
      <c r="A608" s="39">
        <v>604</v>
      </c>
      <c r="B608" s="44">
        <v>2947</v>
      </c>
      <c r="C608" s="44" t="s">
        <v>2834</v>
      </c>
      <c r="D608" s="44">
        <v>17</v>
      </c>
    </row>
    <row r="609" spans="1:4" x14ac:dyDescent="0.25">
      <c r="A609" s="39">
        <v>605</v>
      </c>
      <c r="B609" s="44">
        <v>2948</v>
      </c>
      <c r="C609" s="44" t="s">
        <v>2835</v>
      </c>
      <c r="D609" s="44">
        <v>18</v>
      </c>
    </row>
    <row r="610" spans="1:4" x14ac:dyDescent="0.25">
      <c r="A610" s="39">
        <v>606</v>
      </c>
      <c r="B610" s="44">
        <v>2949</v>
      </c>
      <c r="C610" s="44" t="s">
        <v>2836</v>
      </c>
      <c r="D610" s="44">
        <v>13</v>
      </c>
    </row>
    <row r="611" spans="1:4" x14ac:dyDescent="0.25">
      <c r="A611" s="39">
        <v>607</v>
      </c>
      <c r="B611" s="44">
        <v>2950</v>
      </c>
      <c r="C611" s="44" t="s">
        <v>2837</v>
      </c>
      <c r="D611" s="44">
        <v>7</v>
      </c>
    </row>
    <row r="612" spans="1:4" x14ac:dyDescent="0.25">
      <c r="A612" s="39">
        <v>608</v>
      </c>
      <c r="B612" s="44">
        <v>2951</v>
      </c>
      <c r="C612" s="44" t="s">
        <v>2838</v>
      </c>
      <c r="D612" s="44">
        <v>6</v>
      </c>
    </row>
    <row r="613" spans="1:4" x14ac:dyDescent="0.25">
      <c r="A613" s="39">
        <v>609</v>
      </c>
      <c r="B613" s="44">
        <v>2952</v>
      </c>
      <c r="C613" s="44" t="s">
        <v>2839</v>
      </c>
      <c r="D613" s="44">
        <v>8</v>
      </c>
    </row>
    <row r="614" spans="1:4" x14ac:dyDescent="0.25">
      <c r="A614" s="39">
        <v>610</v>
      </c>
      <c r="B614" s="44">
        <v>2953</v>
      </c>
      <c r="C614" s="44" t="s">
        <v>2840</v>
      </c>
      <c r="D614" s="44">
        <v>7</v>
      </c>
    </row>
    <row r="615" spans="1:4" x14ac:dyDescent="0.25">
      <c r="A615" s="39">
        <v>611</v>
      </c>
      <c r="B615" s="44">
        <v>296</v>
      </c>
      <c r="C615" s="44" t="s">
        <v>2821</v>
      </c>
      <c r="D615" s="44">
        <v>-1</v>
      </c>
    </row>
    <row r="616" spans="1:4" x14ac:dyDescent="0.25">
      <c r="A616" s="39">
        <v>612</v>
      </c>
      <c r="B616" s="44">
        <v>2977</v>
      </c>
      <c r="C616" s="44" t="s">
        <v>2841</v>
      </c>
      <c r="D616" s="44">
        <v>0</v>
      </c>
    </row>
    <row r="617" spans="1:4" x14ac:dyDescent="0.25">
      <c r="A617" s="39">
        <v>613</v>
      </c>
      <c r="B617" s="44">
        <v>2983</v>
      </c>
      <c r="C617" s="44" t="s">
        <v>2842</v>
      </c>
      <c r="D617" s="44">
        <v>241</v>
      </c>
    </row>
    <row r="618" spans="1:4" x14ac:dyDescent="0.25">
      <c r="A618" s="39">
        <v>614</v>
      </c>
      <c r="B618" s="44">
        <v>2985</v>
      </c>
      <c r="C618" s="44" t="s">
        <v>2843</v>
      </c>
      <c r="D618" s="44">
        <v>183</v>
      </c>
    </row>
    <row r="619" spans="1:4" x14ac:dyDescent="0.25">
      <c r="A619" s="39">
        <v>615</v>
      </c>
      <c r="B619" s="44">
        <v>2986</v>
      </c>
      <c r="C619" s="44" t="s">
        <v>2844</v>
      </c>
      <c r="D619" s="44">
        <v>7</v>
      </c>
    </row>
    <row r="620" spans="1:4" x14ac:dyDescent="0.25">
      <c r="A620" s="39">
        <v>616</v>
      </c>
      <c r="B620" s="44">
        <v>2988</v>
      </c>
      <c r="C620" s="44" t="s">
        <v>2845</v>
      </c>
      <c r="D620" s="44">
        <v>0</v>
      </c>
    </row>
    <row r="621" spans="1:4" x14ac:dyDescent="0.25">
      <c r="A621" s="39">
        <v>617</v>
      </c>
      <c r="B621" s="44">
        <v>2989</v>
      </c>
      <c r="C621" s="44" t="s">
        <v>2846</v>
      </c>
      <c r="D621" s="44">
        <v>0</v>
      </c>
    </row>
    <row r="622" spans="1:4" x14ac:dyDescent="0.25">
      <c r="A622" s="39">
        <v>618</v>
      </c>
      <c r="B622" s="44">
        <v>299</v>
      </c>
      <c r="C622" s="44" t="s">
        <v>2847</v>
      </c>
      <c r="D622" s="44">
        <v>-25</v>
      </c>
    </row>
    <row r="623" spans="1:4" x14ac:dyDescent="0.25">
      <c r="A623" s="39">
        <v>619</v>
      </c>
      <c r="B623" s="44">
        <v>2990</v>
      </c>
      <c r="C623" s="44" t="s">
        <v>2848</v>
      </c>
      <c r="D623" s="44">
        <v>-6</v>
      </c>
    </row>
    <row r="624" spans="1:4" x14ac:dyDescent="0.25">
      <c r="A624" s="39">
        <v>620</v>
      </c>
      <c r="B624" s="44">
        <v>2998</v>
      </c>
      <c r="C624" s="44" t="s">
        <v>2849</v>
      </c>
      <c r="D624" s="44">
        <v>-1</v>
      </c>
    </row>
    <row r="625" spans="1:4" x14ac:dyDescent="0.25">
      <c r="A625" s="39">
        <v>621</v>
      </c>
      <c r="B625" s="44">
        <v>3001</v>
      </c>
      <c r="C625" s="44" t="s">
        <v>2850</v>
      </c>
      <c r="D625" s="44">
        <v>25</v>
      </c>
    </row>
    <row r="626" spans="1:4" x14ac:dyDescent="0.25">
      <c r="A626" s="39">
        <v>622</v>
      </c>
      <c r="B626" s="44">
        <v>3002</v>
      </c>
      <c r="C626" s="44" t="s">
        <v>2851</v>
      </c>
      <c r="D626" s="44">
        <v>17</v>
      </c>
    </row>
    <row r="627" spans="1:4" x14ac:dyDescent="0.25">
      <c r="A627" s="39">
        <v>623</v>
      </c>
      <c r="B627" s="44">
        <v>3003</v>
      </c>
      <c r="C627" s="44" t="s">
        <v>2852</v>
      </c>
      <c r="D627" s="44">
        <v>22</v>
      </c>
    </row>
    <row r="628" spans="1:4" x14ac:dyDescent="0.25">
      <c r="A628" s="39">
        <v>624</v>
      </c>
      <c r="B628" s="44">
        <v>3006</v>
      </c>
      <c r="C628" s="44" t="s">
        <v>2853</v>
      </c>
      <c r="D628" s="44">
        <v>0</v>
      </c>
    </row>
    <row r="629" spans="1:4" x14ac:dyDescent="0.25">
      <c r="A629" s="39">
        <v>625</v>
      </c>
      <c r="B629" s="44">
        <v>3008</v>
      </c>
      <c r="C629" s="44" t="s">
        <v>2854</v>
      </c>
      <c r="D629" s="44">
        <v>12</v>
      </c>
    </row>
    <row r="630" spans="1:4" x14ac:dyDescent="0.25">
      <c r="A630" s="39">
        <v>626</v>
      </c>
      <c r="B630" s="44">
        <v>3009</v>
      </c>
      <c r="C630" s="44" t="s">
        <v>2855</v>
      </c>
      <c r="D630" s="44">
        <v>6</v>
      </c>
    </row>
    <row r="631" spans="1:4" x14ac:dyDescent="0.25">
      <c r="A631" s="39">
        <v>627</v>
      </c>
      <c r="B631" s="44">
        <v>3021</v>
      </c>
      <c r="C631" s="44" t="s">
        <v>2856</v>
      </c>
      <c r="D631" s="44">
        <v>22</v>
      </c>
    </row>
    <row r="632" spans="1:4" x14ac:dyDescent="0.25">
      <c r="A632" s="39">
        <v>628</v>
      </c>
      <c r="B632" s="44">
        <v>3028</v>
      </c>
      <c r="C632" s="44" t="s">
        <v>2857</v>
      </c>
      <c r="D632" s="44">
        <v>43</v>
      </c>
    </row>
    <row r="633" spans="1:4" x14ac:dyDescent="0.25">
      <c r="A633" s="39">
        <v>629</v>
      </c>
      <c r="B633" s="44">
        <v>3032</v>
      </c>
      <c r="C633" s="44" t="s">
        <v>2858</v>
      </c>
      <c r="D633" s="44">
        <v>102</v>
      </c>
    </row>
    <row r="634" spans="1:4" x14ac:dyDescent="0.25">
      <c r="A634" s="39">
        <v>630</v>
      </c>
      <c r="B634" s="44">
        <v>3034</v>
      </c>
      <c r="C634" s="44" t="s">
        <v>2859</v>
      </c>
      <c r="D634" s="44">
        <v>14</v>
      </c>
    </row>
    <row r="635" spans="1:4" x14ac:dyDescent="0.25">
      <c r="A635" s="39">
        <v>631</v>
      </c>
      <c r="B635" s="44">
        <v>3037</v>
      </c>
      <c r="C635" s="44" t="s">
        <v>2860</v>
      </c>
      <c r="D635" s="44">
        <v>27</v>
      </c>
    </row>
    <row r="636" spans="1:4" x14ac:dyDescent="0.25">
      <c r="A636" s="39">
        <v>632</v>
      </c>
      <c r="B636" s="44">
        <v>3038</v>
      </c>
      <c r="C636" s="44" t="s">
        <v>2861</v>
      </c>
      <c r="D636" s="44">
        <v>17</v>
      </c>
    </row>
    <row r="637" spans="1:4" x14ac:dyDescent="0.25">
      <c r="A637" s="39">
        <v>633</v>
      </c>
      <c r="B637" s="44">
        <v>3040</v>
      </c>
      <c r="C637" s="44" t="s">
        <v>2862</v>
      </c>
      <c r="D637" s="44">
        <v>20</v>
      </c>
    </row>
    <row r="638" spans="1:4" x14ac:dyDescent="0.25">
      <c r="A638" s="39">
        <v>634</v>
      </c>
      <c r="B638" s="44">
        <v>3042</v>
      </c>
      <c r="C638" s="44" t="s">
        <v>2863</v>
      </c>
      <c r="D638" s="44">
        <v>22</v>
      </c>
    </row>
    <row r="639" spans="1:4" x14ac:dyDescent="0.25">
      <c r="A639" s="39">
        <v>635</v>
      </c>
      <c r="B639" s="44">
        <v>3044</v>
      </c>
      <c r="C639" s="44" t="s">
        <v>2864</v>
      </c>
      <c r="D639" s="44">
        <v>0</v>
      </c>
    </row>
    <row r="640" spans="1:4" x14ac:dyDescent="0.25">
      <c r="A640" s="39">
        <v>636</v>
      </c>
      <c r="B640" s="44">
        <v>3048</v>
      </c>
      <c r="C640" s="44" t="s">
        <v>2865</v>
      </c>
      <c r="D640" s="44">
        <v>14</v>
      </c>
    </row>
    <row r="641" spans="1:4" x14ac:dyDescent="0.25">
      <c r="A641" s="39">
        <v>637</v>
      </c>
      <c r="B641" s="44">
        <v>3055</v>
      </c>
      <c r="C641" s="44" t="s">
        <v>2866</v>
      </c>
      <c r="D641" s="44">
        <v>13</v>
      </c>
    </row>
    <row r="642" spans="1:4" x14ac:dyDescent="0.25">
      <c r="A642" s="39">
        <v>638</v>
      </c>
      <c r="B642" s="44">
        <v>3068</v>
      </c>
      <c r="C642" s="44" t="s">
        <v>2867</v>
      </c>
      <c r="D642" s="44">
        <v>10</v>
      </c>
    </row>
    <row r="643" spans="1:4" x14ac:dyDescent="0.25">
      <c r="A643" s="39">
        <v>639</v>
      </c>
      <c r="B643" s="44">
        <v>3092</v>
      </c>
      <c r="C643" s="44" t="s">
        <v>2868</v>
      </c>
      <c r="D643" s="44">
        <v>52</v>
      </c>
    </row>
    <row r="644" spans="1:4" x14ac:dyDescent="0.25">
      <c r="A644" s="39">
        <v>640</v>
      </c>
      <c r="B644" s="44">
        <v>3097</v>
      </c>
      <c r="C644" s="44" t="s">
        <v>2869</v>
      </c>
      <c r="D644" s="44">
        <v>30</v>
      </c>
    </row>
    <row r="645" spans="1:4" x14ac:dyDescent="0.25">
      <c r="A645" s="39">
        <v>641</v>
      </c>
      <c r="B645" s="44">
        <v>3102</v>
      </c>
      <c r="C645" s="44" t="s">
        <v>2870</v>
      </c>
      <c r="D645" s="44">
        <v>51</v>
      </c>
    </row>
    <row r="646" spans="1:4" x14ac:dyDescent="0.25">
      <c r="A646" s="39">
        <v>642</v>
      </c>
      <c r="B646" s="44">
        <v>3104</v>
      </c>
      <c r="C646" s="44" t="s">
        <v>2871</v>
      </c>
      <c r="D646" s="44">
        <v>0</v>
      </c>
    </row>
    <row r="647" spans="1:4" x14ac:dyDescent="0.25">
      <c r="A647" s="39">
        <v>643</v>
      </c>
      <c r="B647" s="44">
        <v>3105</v>
      </c>
      <c r="C647" s="44" t="s">
        <v>2872</v>
      </c>
      <c r="D647" s="44">
        <v>2</v>
      </c>
    </row>
    <row r="648" spans="1:4" x14ac:dyDescent="0.25">
      <c r="A648" s="39">
        <v>644</v>
      </c>
      <c r="B648" s="44">
        <v>3108</v>
      </c>
      <c r="C648" s="44" t="s">
        <v>2873</v>
      </c>
      <c r="D648" s="44">
        <v>8</v>
      </c>
    </row>
    <row r="649" spans="1:4" x14ac:dyDescent="0.25">
      <c r="A649" s="39">
        <v>645</v>
      </c>
      <c r="B649" s="44">
        <v>3110</v>
      </c>
      <c r="C649" s="44" t="s">
        <v>2874</v>
      </c>
      <c r="D649" s="44">
        <v>3</v>
      </c>
    </row>
    <row r="650" spans="1:4" x14ac:dyDescent="0.25">
      <c r="A650" s="39">
        <v>646</v>
      </c>
      <c r="B650" s="44">
        <v>3115</v>
      </c>
      <c r="C650" s="44" t="s">
        <v>2875</v>
      </c>
      <c r="D650" s="44">
        <v>14</v>
      </c>
    </row>
    <row r="651" spans="1:4" x14ac:dyDescent="0.25">
      <c r="A651" s="39">
        <v>647</v>
      </c>
      <c r="B651" s="44">
        <v>3133</v>
      </c>
      <c r="C651" s="44" t="s">
        <v>2876</v>
      </c>
      <c r="D651" s="44">
        <v>0</v>
      </c>
    </row>
    <row r="652" spans="1:4" x14ac:dyDescent="0.25">
      <c r="A652" s="39">
        <v>648</v>
      </c>
      <c r="B652" s="44">
        <v>3137</v>
      </c>
      <c r="C652" s="44" t="s">
        <v>2877</v>
      </c>
      <c r="D652" s="44">
        <v>11</v>
      </c>
    </row>
    <row r="653" spans="1:4" x14ac:dyDescent="0.25">
      <c r="A653" s="39">
        <v>649</v>
      </c>
      <c r="B653" s="44">
        <v>3156</v>
      </c>
      <c r="C653" s="44" t="s">
        <v>2878</v>
      </c>
      <c r="D653" s="44">
        <v>14</v>
      </c>
    </row>
    <row r="654" spans="1:4" x14ac:dyDescent="0.25">
      <c r="A654" s="39">
        <v>650</v>
      </c>
      <c r="B654" s="44">
        <v>3161</v>
      </c>
      <c r="C654" s="44" t="s">
        <v>2879</v>
      </c>
      <c r="D654" s="44">
        <v>0</v>
      </c>
    </row>
    <row r="655" spans="1:4" x14ac:dyDescent="0.25">
      <c r="A655" s="39">
        <v>651</v>
      </c>
      <c r="B655" s="44">
        <v>3168</v>
      </c>
      <c r="C655" s="44" t="s">
        <v>2880</v>
      </c>
      <c r="D655" s="44">
        <v>14</v>
      </c>
    </row>
    <row r="656" spans="1:4" x14ac:dyDescent="0.25">
      <c r="A656" s="39">
        <v>652</v>
      </c>
      <c r="B656" s="44">
        <v>3169</v>
      </c>
      <c r="C656" s="44" t="s">
        <v>2881</v>
      </c>
      <c r="D656" s="44">
        <v>23</v>
      </c>
    </row>
    <row r="657" spans="1:4" x14ac:dyDescent="0.25">
      <c r="A657" s="39">
        <v>653</v>
      </c>
      <c r="B657" s="44">
        <v>3171</v>
      </c>
      <c r="C657" s="44" t="s">
        <v>2882</v>
      </c>
      <c r="D657" s="44">
        <v>29</v>
      </c>
    </row>
    <row r="658" spans="1:4" x14ac:dyDescent="0.25">
      <c r="A658" s="39">
        <v>654</v>
      </c>
      <c r="B658" s="44">
        <v>3180</v>
      </c>
      <c r="C658" s="44" t="s">
        <v>2883</v>
      </c>
      <c r="D658" s="44">
        <v>7</v>
      </c>
    </row>
    <row r="659" spans="1:4" x14ac:dyDescent="0.25">
      <c r="A659" s="39">
        <v>655</v>
      </c>
      <c r="B659" s="44">
        <v>3181</v>
      </c>
      <c r="C659" s="44" t="s">
        <v>2884</v>
      </c>
      <c r="D659" s="44">
        <v>19</v>
      </c>
    </row>
    <row r="660" spans="1:4" x14ac:dyDescent="0.25">
      <c r="A660" s="39">
        <v>656</v>
      </c>
      <c r="B660" s="44">
        <v>3182</v>
      </c>
      <c r="C660" s="44" t="s">
        <v>2885</v>
      </c>
      <c r="D660" s="44">
        <v>14</v>
      </c>
    </row>
    <row r="661" spans="1:4" x14ac:dyDescent="0.25">
      <c r="A661" s="39">
        <v>657</v>
      </c>
      <c r="B661" s="44">
        <v>3183</v>
      </c>
      <c r="C661" s="44" t="s">
        <v>2886</v>
      </c>
      <c r="D661" s="44">
        <v>12</v>
      </c>
    </row>
    <row r="662" spans="1:4" x14ac:dyDescent="0.25">
      <c r="A662" s="39">
        <v>658</v>
      </c>
      <c r="B662" s="44">
        <v>3184</v>
      </c>
      <c r="C662" s="44" t="s">
        <v>2887</v>
      </c>
      <c r="D662" s="44">
        <v>10</v>
      </c>
    </row>
    <row r="663" spans="1:4" x14ac:dyDescent="0.25">
      <c r="A663" s="39">
        <v>659</v>
      </c>
      <c r="B663" s="44">
        <v>3187</v>
      </c>
      <c r="C663" s="44" t="s">
        <v>2888</v>
      </c>
      <c r="D663" s="44">
        <v>11</v>
      </c>
    </row>
    <row r="664" spans="1:4" x14ac:dyDescent="0.25">
      <c r="A664" s="39">
        <v>660</v>
      </c>
      <c r="B664" s="44">
        <v>3188</v>
      </c>
      <c r="C664" s="44" t="s">
        <v>2889</v>
      </c>
      <c r="D664" s="44">
        <v>19</v>
      </c>
    </row>
    <row r="665" spans="1:4" x14ac:dyDescent="0.25">
      <c r="A665" s="39">
        <v>661</v>
      </c>
      <c r="B665" s="44">
        <v>3204</v>
      </c>
      <c r="C665" s="44" t="s">
        <v>2890</v>
      </c>
      <c r="D665" s="44">
        <v>0</v>
      </c>
    </row>
    <row r="666" spans="1:4" x14ac:dyDescent="0.25">
      <c r="A666" s="39">
        <v>662</v>
      </c>
      <c r="B666" s="44">
        <v>3205</v>
      </c>
      <c r="C666" s="44" t="s">
        <v>2891</v>
      </c>
      <c r="D666" s="44">
        <v>101</v>
      </c>
    </row>
    <row r="667" spans="1:4" x14ac:dyDescent="0.25">
      <c r="A667" s="39">
        <v>663</v>
      </c>
      <c r="B667" s="44">
        <v>3207</v>
      </c>
      <c r="C667" s="44" t="s">
        <v>2892</v>
      </c>
      <c r="D667" s="44">
        <v>36</v>
      </c>
    </row>
    <row r="668" spans="1:4" x14ac:dyDescent="0.25">
      <c r="A668" s="39">
        <v>664</v>
      </c>
      <c r="B668" s="44">
        <v>3260</v>
      </c>
      <c r="C668" s="44" t="s">
        <v>2893</v>
      </c>
      <c r="D668" s="44">
        <v>10</v>
      </c>
    </row>
    <row r="669" spans="1:4" x14ac:dyDescent="0.25">
      <c r="A669" s="39">
        <v>665</v>
      </c>
      <c r="B669" s="44">
        <v>3261</v>
      </c>
      <c r="C669" s="44" t="s">
        <v>2894</v>
      </c>
      <c r="D669" s="44">
        <v>12</v>
      </c>
    </row>
    <row r="670" spans="1:4" x14ac:dyDescent="0.25">
      <c r="A670" s="39">
        <v>666</v>
      </c>
      <c r="B670" s="44">
        <v>3272</v>
      </c>
      <c r="C670" s="44" t="s">
        <v>2895</v>
      </c>
      <c r="D670" s="44">
        <v>95</v>
      </c>
    </row>
    <row r="671" spans="1:4" x14ac:dyDescent="0.25">
      <c r="A671" s="39">
        <v>667</v>
      </c>
      <c r="B671" s="44">
        <v>3277</v>
      </c>
      <c r="C671" s="44" t="s">
        <v>2896</v>
      </c>
      <c r="D671" s="44">
        <v>39</v>
      </c>
    </row>
    <row r="672" spans="1:4" x14ac:dyDescent="0.25">
      <c r="A672" s="39">
        <v>668</v>
      </c>
      <c r="B672" s="44">
        <v>3285</v>
      </c>
      <c r="C672" s="44" t="s">
        <v>2897</v>
      </c>
      <c r="D672" s="44">
        <v>57</v>
      </c>
    </row>
    <row r="673" spans="1:4" x14ac:dyDescent="0.25">
      <c r="A673" s="39">
        <v>669</v>
      </c>
      <c r="B673" s="44">
        <v>3293</v>
      </c>
      <c r="C673" s="44" t="s">
        <v>2898</v>
      </c>
      <c r="D673" s="44">
        <v>26</v>
      </c>
    </row>
    <row r="674" spans="1:4" x14ac:dyDescent="0.25">
      <c r="A674" s="39">
        <v>670</v>
      </c>
      <c r="B674" s="44">
        <v>3298</v>
      </c>
      <c r="C674" s="44" t="s">
        <v>2899</v>
      </c>
      <c r="D674" s="44">
        <v>12</v>
      </c>
    </row>
    <row r="675" spans="1:4" x14ac:dyDescent="0.25">
      <c r="A675" s="39">
        <v>671</v>
      </c>
      <c r="B675" s="44">
        <v>3328</v>
      </c>
      <c r="C675" s="44" t="s">
        <v>2900</v>
      </c>
      <c r="D675" s="44">
        <v>13</v>
      </c>
    </row>
    <row r="676" spans="1:4" x14ac:dyDescent="0.25">
      <c r="A676" s="39">
        <v>672</v>
      </c>
      <c r="B676" s="44">
        <v>3331</v>
      </c>
      <c r="C676" s="44" t="s">
        <v>2901</v>
      </c>
      <c r="D676" s="44">
        <v>9</v>
      </c>
    </row>
    <row r="677" spans="1:4" x14ac:dyDescent="0.25">
      <c r="A677" s="39">
        <v>673</v>
      </c>
      <c r="B677" s="44">
        <v>3332</v>
      </c>
      <c r="C677" s="44" t="s">
        <v>2902</v>
      </c>
      <c r="D677" s="44">
        <v>16</v>
      </c>
    </row>
    <row r="678" spans="1:4" x14ac:dyDescent="0.25">
      <c r="A678" s="39">
        <v>674</v>
      </c>
      <c r="B678" s="44">
        <v>3335</v>
      </c>
      <c r="C678" s="44" t="s">
        <v>2903</v>
      </c>
      <c r="D678" s="44">
        <v>34</v>
      </c>
    </row>
    <row r="679" spans="1:4" x14ac:dyDescent="0.25">
      <c r="A679" s="39">
        <v>675</v>
      </c>
      <c r="B679" s="44">
        <v>3337</v>
      </c>
      <c r="C679" s="44" t="s">
        <v>2904</v>
      </c>
      <c r="D679" s="44">
        <v>2</v>
      </c>
    </row>
    <row r="680" spans="1:4" x14ac:dyDescent="0.25">
      <c r="A680" s="39">
        <v>676</v>
      </c>
      <c r="B680" s="44">
        <v>3338</v>
      </c>
      <c r="C680" s="44" t="s">
        <v>2905</v>
      </c>
      <c r="D680" s="44">
        <v>26</v>
      </c>
    </row>
    <row r="681" spans="1:4" x14ac:dyDescent="0.25">
      <c r="A681" s="39">
        <v>677</v>
      </c>
      <c r="B681" s="44">
        <v>3339</v>
      </c>
      <c r="C681" s="44" t="s">
        <v>2906</v>
      </c>
      <c r="D681" s="44">
        <v>23</v>
      </c>
    </row>
    <row r="682" spans="1:4" x14ac:dyDescent="0.25">
      <c r="A682" s="39">
        <v>678</v>
      </c>
      <c r="B682" s="44">
        <v>3340</v>
      </c>
      <c r="C682" s="44" t="s">
        <v>2907</v>
      </c>
      <c r="D682" s="44">
        <v>8</v>
      </c>
    </row>
    <row r="683" spans="1:4" x14ac:dyDescent="0.25">
      <c r="A683" s="39">
        <v>679</v>
      </c>
      <c r="B683" s="44">
        <v>3342</v>
      </c>
      <c r="C683" s="44" t="s">
        <v>2908</v>
      </c>
      <c r="D683" s="44">
        <v>73</v>
      </c>
    </row>
    <row r="684" spans="1:4" x14ac:dyDescent="0.25">
      <c r="A684" s="39">
        <v>680</v>
      </c>
      <c r="B684" s="44">
        <v>3352</v>
      </c>
      <c r="C684" s="44" t="s">
        <v>2909</v>
      </c>
      <c r="D684" s="44">
        <v>14</v>
      </c>
    </row>
    <row r="685" spans="1:4" x14ac:dyDescent="0.25">
      <c r="A685" s="39">
        <v>681</v>
      </c>
      <c r="B685" s="44">
        <v>3429</v>
      </c>
      <c r="C685" s="44" t="s">
        <v>2910</v>
      </c>
      <c r="D685" s="44">
        <v>27</v>
      </c>
    </row>
    <row r="686" spans="1:4" x14ac:dyDescent="0.25">
      <c r="A686" s="39">
        <v>682</v>
      </c>
      <c r="B686" s="44">
        <v>3463</v>
      </c>
      <c r="C686" s="44" t="s">
        <v>2911</v>
      </c>
      <c r="D686" s="44">
        <v>10</v>
      </c>
    </row>
    <row r="687" spans="1:4" x14ac:dyDescent="0.25">
      <c r="A687" s="39">
        <v>683</v>
      </c>
      <c r="B687" s="44">
        <v>3467</v>
      </c>
      <c r="C687" s="44" t="s">
        <v>2912</v>
      </c>
      <c r="D687" s="44">
        <v>36</v>
      </c>
    </row>
    <row r="688" spans="1:4" x14ac:dyDescent="0.25">
      <c r="A688" s="39">
        <v>684</v>
      </c>
      <c r="B688" s="44">
        <v>3473</v>
      </c>
      <c r="C688" s="44" t="s">
        <v>2913</v>
      </c>
      <c r="D688" s="44">
        <v>123</v>
      </c>
    </row>
    <row r="689" spans="1:4" x14ac:dyDescent="0.25">
      <c r="A689" s="39">
        <v>685</v>
      </c>
      <c r="B689" s="44">
        <v>3475</v>
      </c>
      <c r="C689" s="44" t="s">
        <v>2914</v>
      </c>
      <c r="D689" s="44">
        <v>121</v>
      </c>
    </row>
    <row r="690" spans="1:4" x14ac:dyDescent="0.25">
      <c r="A690" s="39">
        <v>686</v>
      </c>
      <c r="B690" s="44">
        <v>3479</v>
      </c>
      <c r="C690" s="44" t="s">
        <v>2915</v>
      </c>
      <c r="D690" s="44">
        <v>15</v>
      </c>
    </row>
    <row r="691" spans="1:4" x14ac:dyDescent="0.25">
      <c r="A691" s="39">
        <v>687</v>
      </c>
      <c r="B691" s="44">
        <v>3480</v>
      </c>
      <c r="C691" s="44" t="s">
        <v>2916</v>
      </c>
      <c r="D691" s="44">
        <v>11</v>
      </c>
    </row>
    <row r="692" spans="1:4" x14ac:dyDescent="0.25">
      <c r="A692" s="39">
        <v>688</v>
      </c>
      <c r="B692" s="44">
        <v>3481</v>
      </c>
      <c r="C692" s="44" t="s">
        <v>2917</v>
      </c>
      <c r="D692" s="44">
        <v>10</v>
      </c>
    </row>
    <row r="693" spans="1:4" x14ac:dyDescent="0.25">
      <c r="A693" s="39">
        <v>689</v>
      </c>
      <c r="B693" s="44">
        <v>3483</v>
      </c>
      <c r="C693" s="44" t="s">
        <v>2918</v>
      </c>
      <c r="D693" s="44">
        <v>11</v>
      </c>
    </row>
    <row r="694" spans="1:4" x14ac:dyDescent="0.25">
      <c r="A694" s="39">
        <v>690</v>
      </c>
      <c r="B694" s="44">
        <v>3484</v>
      </c>
      <c r="C694" s="44" t="s">
        <v>2919</v>
      </c>
      <c r="D694" s="44">
        <v>7</v>
      </c>
    </row>
    <row r="695" spans="1:4" x14ac:dyDescent="0.25">
      <c r="A695" s="39">
        <v>691</v>
      </c>
      <c r="B695" s="44">
        <v>3485</v>
      </c>
      <c r="C695" s="44" t="s">
        <v>2920</v>
      </c>
      <c r="D695" s="44">
        <v>37</v>
      </c>
    </row>
    <row r="696" spans="1:4" x14ac:dyDescent="0.25">
      <c r="A696" s="39">
        <v>692</v>
      </c>
      <c r="B696" s="44">
        <v>3486</v>
      </c>
      <c r="C696" s="44" t="s">
        <v>2921</v>
      </c>
      <c r="D696" s="44">
        <v>6</v>
      </c>
    </row>
    <row r="697" spans="1:4" x14ac:dyDescent="0.25">
      <c r="A697" s="39">
        <v>693</v>
      </c>
      <c r="B697" s="44">
        <v>3487</v>
      </c>
      <c r="C697" s="44" t="s">
        <v>2922</v>
      </c>
      <c r="D697" s="44">
        <v>9</v>
      </c>
    </row>
    <row r="698" spans="1:4" x14ac:dyDescent="0.25">
      <c r="A698" s="39">
        <v>694</v>
      </c>
      <c r="B698" s="44">
        <v>3488</v>
      </c>
      <c r="C698" s="44" t="s">
        <v>2923</v>
      </c>
      <c r="D698" s="44">
        <v>17</v>
      </c>
    </row>
    <row r="699" spans="1:4" x14ac:dyDescent="0.25">
      <c r="A699" s="39">
        <v>695</v>
      </c>
      <c r="B699" s="44">
        <v>3609</v>
      </c>
      <c r="C699" s="44" t="s">
        <v>2924</v>
      </c>
      <c r="D699" s="44">
        <v>12</v>
      </c>
    </row>
    <row r="700" spans="1:4" x14ac:dyDescent="0.25">
      <c r="A700" s="39">
        <v>696</v>
      </c>
      <c r="B700" s="44">
        <v>3611</v>
      </c>
      <c r="C700" s="44" t="s">
        <v>2925</v>
      </c>
      <c r="D700" s="44">
        <v>13</v>
      </c>
    </row>
    <row r="701" spans="1:4" x14ac:dyDescent="0.25">
      <c r="A701" s="39">
        <v>697</v>
      </c>
      <c r="B701" s="44">
        <v>3671</v>
      </c>
      <c r="C701" s="44" t="s">
        <v>2926</v>
      </c>
      <c r="D701" s="44">
        <v>7</v>
      </c>
    </row>
    <row r="702" spans="1:4" x14ac:dyDescent="0.25">
      <c r="A702" s="39">
        <v>698</v>
      </c>
      <c r="B702" s="44">
        <v>3672</v>
      </c>
      <c r="C702" s="44" t="s">
        <v>2927</v>
      </c>
      <c r="D702" s="44">
        <v>0</v>
      </c>
    </row>
    <row r="703" spans="1:4" x14ac:dyDescent="0.25">
      <c r="A703" s="39">
        <v>699</v>
      </c>
      <c r="B703" s="44">
        <v>3673</v>
      </c>
      <c r="C703" s="44" t="s">
        <v>2928</v>
      </c>
      <c r="D703" s="44">
        <v>8</v>
      </c>
    </row>
    <row r="704" spans="1:4" x14ac:dyDescent="0.25">
      <c r="A704" s="39">
        <v>700</v>
      </c>
      <c r="B704" s="44">
        <v>3697</v>
      </c>
      <c r="C704" s="44" t="s">
        <v>2929</v>
      </c>
      <c r="D704" s="44">
        <v>4</v>
      </c>
    </row>
    <row r="705" spans="1:4" x14ac:dyDescent="0.25">
      <c r="A705" s="39">
        <v>701</v>
      </c>
      <c r="B705" s="44">
        <v>3705</v>
      </c>
      <c r="C705" s="44" t="s">
        <v>2930</v>
      </c>
      <c r="D705" s="44">
        <v>25</v>
      </c>
    </row>
    <row r="706" spans="1:4" x14ac:dyDescent="0.25">
      <c r="A706" s="39">
        <v>702</v>
      </c>
      <c r="B706" s="44">
        <v>3706</v>
      </c>
      <c r="C706" s="44" t="s">
        <v>2931</v>
      </c>
      <c r="D706" s="44">
        <v>32</v>
      </c>
    </row>
    <row r="707" spans="1:4" x14ac:dyDescent="0.25">
      <c r="A707" s="39">
        <v>703</v>
      </c>
      <c r="B707" s="44">
        <v>3715</v>
      </c>
      <c r="C707" s="44" t="s">
        <v>2932</v>
      </c>
      <c r="D707" s="44">
        <v>22</v>
      </c>
    </row>
    <row r="708" spans="1:4" x14ac:dyDescent="0.25">
      <c r="A708" s="39">
        <v>704</v>
      </c>
      <c r="B708" s="44">
        <v>3756</v>
      </c>
      <c r="C708" s="44" t="s">
        <v>2933</v>
      </c>
      <c r="D708" s="44">
        <v>30</v>
      </c>
    </row>
    <row r="709" spans="1:4" x14ac:dyDescent="0.25">
      <c r="A709" s="39">
        <v>705</v>
      </c>
      <c r="B709" s="44">
        <v>3854</v>
      </c>
      <c r="C709" s="44" t="s">
        <v>2934</v>
      </c>
      <c r="D709" s="44">
        <v>55</v>
      </c>
    </row>
    <row r="710" spans="1:4" x14ac:dyDescent="0.25">
      <c r="A710" s="39">
        <v>706</v>
      </c>
      <c r="B710" s="44">
        <v>39</v>
      </c>
      <c r="C710" s="44" t="s">
        <v>2513</v>
      </c>
      <c r="D710" s="44">
        <v>-3</v>
      </c>
    </row>
    <row r="711" spans="1:4" x14ac:dyDescent="0.25">
      <c r="A711" s="39">
        <v>707</v>
      </c>
      <c r="B711" s="44">
        <v>392</v>
      </c>
      <c r="C711" s="44" t="s">
        <v>2935</v>
      </c>
      <c r="D711" s="44">
        <v>-74</v>
      </c>
    </row>
    <row r="712" spans="1:4" x14ac:dyDescent="0.25">
      <c r="A712" s="39">
        <v>708</v>
      </c>
      <c r="B712" s="44">
        <v>3935</v>
      </c>
      <c r="C712" s="44" t="s">
        <v>2936</v>
      </c>
      <c r="D712" s="44">
        <v>14</v>
      </c>
    </row>
    <row r="713" spans="1:4" x14ac:dyDescent="0.25">
      <c r="A713" s="39">
        <v>709</v>
      </c>
      <c r="B713" s="44">
        <v>3936</v>
      </c>
      <c r="C713" s="44" t="s">
        <v>2937</v>
      </c>
      <c r="D713" s="44">
        <v>47</v>
      </c>
    </row>
    <row r="714" spans="1:4" x14ac:dyDescent="0.25">
      <c r="A714" s="39">
        <v>710</v>
      </c>
      <c r="B714" s="44">
        <v>3957</v>
      </c>
      <c r="C714" s="44" t="s">
        <v>2938</v>
      </c>
      <c r="D714" s="44">
        <v>90</v>
      </c>
    </row>
    <row r="715" spans="1:4" x14ac:dyDescent="0.25">
      <c r="A715" s="39">
        <v>711</v>
      </c>
      <c r="B715" s="44">
        <v>3986</v>
      </c>
      <c r="C715" s="44" t="s">
        <v>2939</v>
      </c>
      <c r="D715" s="44">
        <v>30</v>
      </c>
    </row>
    <row r="716" spans="1:4" x14ac:dyDescent="0.25">
      <c r="A716" s="39">
        <v>712</v>
      </c>
      <c r="B716" s="44">
        <v>3987</v>
      </c>
      <c r="C716" s="44" t="s">
        <v>2940</v>
      </c>
      <c r="D716" s="44">
        <v>16</v>
      </c>
    </row>
    <row r="717" spans="1:4" x14ac:dyDescent="0.25">
      <c r="A717" s="39">
        <v>713</v>
      </c>
      <c r="B717" s="44">
        <v>3993</v>
      </c>
      <c r="C717" s="44" t="s">
        <v>2941</v>
      </c>
      <c r="D717" s="44">
        <v>19</v>
      </c>
    </row>
    <row r="718" spans="1:4" x14ac:dyDescent="0.25">
      <c r="A718" s="39">
        <v>714</v>
      </c>
      <c r="B718" s="44">
        <v>40</v>
      </c>
      <c r="C718" s="44" t="s">
        <v>2513</v>
      </c>
      <c r="D718" s="44">
        <v>-51</v>
      </c>
    </row>
    <row r="719" spans="1:4" x14ac:dyDescent="0.25">
      <c r="A719" s="39">
        <v>715</v>
      </c>
      <c r="B719" s="44">
        <v>4017</v>
      </c>
      <c r="C719" s="44" t="s">
        <v>2942</v>
      </c>
      <c r="D719" s="44">
        <v>6</v>
      </c>
    </row>
    <row r="720" spans="1:4" x14ac:dyDescent="0.25">
      <c r="A720" s="39">
        <v>716</v>
      </c>
      <c r="B720" s="44">
        <v>4029</v>
      </c>
      <c r="C720" s="44" t="s">
        <v>2943</v>
      </c>
      <c r="D720" s="44">
        <v>6</v>
      </c>
    </row>
    <row r="721" spans="1:4" x14ac:dyDescent="0.25">
      <c r="A721" s="39">
        <v>717</v>
      </c>
      <c r="B721" s="44">
        <v>4041</v>
      </c>
      <c r="C721" s="44" t="s">
        <v>2944</v>
      </c>
      <c r="D721" s="44">
        <v>0</v>
      </c>
    </row>
    <row r="722" spans="1:4" x14ac:dyDescent="0.25">
      <c r="A722" s="39">
        <v>718</v>
      </c>
      <c r="B722" s="44">
        <v>4049</v>
      </c>
      <c r="C722" s="44" t="s">
        <v>2945</v>
      </c>
      <c r="D722" s="44">
        <v>3</v>
      </c>
    </row>
    <row r="723" spans="1:4" x14ac:dyDescent="0.25">
      <c r="A723" s="39">
        <v>719</v>
      </c>
      <c r="B723" s="44">
        <v>4054</v>
      </c>
      <c r="C723" s="44" t="s">
        <v>2946</v>
      </c>
      <c r="D723" s="44">
        <v>21</v>
      </c>
    </row>
    <row r="724" spans="1:4" x14ac:dyDescent="0.25">
      <c r="A724" s="39">
        <v>720</v>
      </c>
      <c r="B724" s="44">
        <v>4080</v>
      </c>
      <c r="C724" s="44" t="s">
        <v>2947</v>
      </c>
      <c r="D724" s="44">
        <v>1</v>
      </c>
    </row>
    <row r="725" spans="1:4" x14ac:dyDescent="0.25">
      <c r="A725" s="39">
        <v>721</v>
      </c>
      <c r="B725" s="44">
        <v>4081</v>
      </c>
      <c r="C725" s="44" t="s">
        <v>2948</v>
      </c>
      <c r="D725" s="44">
        <v>3</v>
      </c>
    </row>
    <row r="726" spans="1:4" x14ac:dyDescent="0.25">
      <c r="A726" s="39">
        <v>722</v>
      </c>
      <c r="B726" s="44">
        <v>4084</v>
      </c>
      <c r="C726" s="44" t="s">
        <v>2949</v>
      </c>
      <c r="D726" s="44">
        <v>4</v>
      </c>
    </row>
    <row r="727" spans="1:4" x14ac:dyDescent="0.25">
      <c r="A727" s="39">
        <v>723</v>
      </c>
      <c r="B727" s="44">
        <v>4085</v>
      </c>
      <c r="C727" s="44" t="s">
        <v>2950</v>
      </c>
      <c r="D727" s="44">
        <v>20</v>
      </c>
    </row>
    <row r="728" spans="1:4" x14ac:dyDescent="0.25">
      <c r="A728" s="39">
        <v>724</v>
      </c>
      <c r="B728" s="44">
        <v>4091</v>
      </c>
      <c r="C728" s="44" t="s">
        <v>2951</v>
      </c>
      <c r="D728" s="44">
        <v>0</v>
      </c>
    </row>
    <row r="729" spans="1:4" x14ac:dyDescent="0.25">
      <c r="A729" s="39">
        <v>725</v>
      </c>
      <c r="B729" s="44">
        <v>4128</v>
      </c>
      <c r="C729" s="44" t="s">
        <v>2952</v>
      </c>
      <c r="D729" s="44">
        <v>1</v>
      </c>
    </row>
    <row r="730" spans="1:4" x14ac:dyDescent="0.25">
      <c r="A730" s="39">
        <v>726</v>
      </c>
      <c r="B730" s="44">
        <v>4129</v>
      </c>
      <c r="C730" s="44" t="s">
        <v>2953</v>
      </c>
      <c r="D730" s="44">
        <v>0</v>
      </c>
    </row>
    <row r="731" spans="1:4" x14ac:dyDescent="0.25">
      <c r="A731" s="39">
        <v>727</v>
      </c>
      <c r="B731" s="44">
        <v>4135</v>
      </c>
      <c r="C731" s="44" t="s">
        <v>2954</v>
      </c>
      <c r="D731" s="44">
        <v>30</v>
      </c>
    </row>
    <row r="732" spans="1:4" x14ac:dyDescent="0.25">
      <c r="A732" s="39">
        <v>728</v>
      </c>
      <c r="B732" s="44">
        <v>4138</v>
      </c>
      <c r="C732" s="44" t="s">
        <v>2955</v>
      </c>
      <c r="D732" s="44">
        <v>0</v>
      </c>
    </row>
    <row r="733" spans="1:4" x14ac:dyDescent="0.25">
      <c r="A733" s="39">
        <v>729</v>
      </c>
      <c r="B733" s="44">
        <v>4142</v>
      </c>
      <c r="C733" s="44" t="s">
        <v>2956</v>
      </c>
      <c r="D733" s="44">
        <v>1</v>
      </c>
    </row>
    <row r="734" spans="1:4" x14ac:dyDescent="0.25">
      <c r="A734" s="39">
        <v>730</v>
      </c>
      <c r="B734" s="44">
        <v>415</v>
      </c>
      <c r="C734" s="44" t="s">
        <v>2501</v>
      </c>
      <c r="D734" s="44">
        <v>1</v>
      </c>
    </row>
    <row r="735" spans="1:4" x14ac:dyDescent="0.25">
      <c r="A735" s="39">
        <v>731</v>
      </c>
      <c r="B735" s="44">
        <v>4155</v>
      </c>
      <c r="C735" s="44" t="s">
        <v>2957</v>
      </c>
      <c r="D735" s="44">
        <v>16</v>
      </c>
    </row>
    <row r="736" spans="1:4" x14ac:dyDescent="0.25">
      <c r="A736" s="39">
        <v>732</v>
      </c>
      <c r="B736" s="44">
        <v>4179</v>
      </c>
      <c r="C736" s="44" t="s">
        <v>2958</v>
      </c>
      <c r="D736" s="44">
        <v>1</v>
      </c>
    </row>
    <row r="737" spans="1:4" x14ac:dyDescent="0.25">
      <c r="A737" s="39">
        <v>733</v>
      </c>
      <c r="B737" s="44">
        <v>419</v>
      </c>
      <c r="C737" s="44" t="s">
        <v>2501</v>
      </c>
      <c r="D737" s="44">
        <v>-8</v>
      </c>
    </row>
    <row r="738" spans="1:4" x14ac:dyDescent="0.25">
      <c r="A738" s="39">
        <v>734</v>
      </c>
      <c r="B738" s="44">
        <v>4200</v>
      </c>
      <c r="C738" s="44" t="s">
        <v>2959</v>
      </c>
      <c r="D738" s="44">
        <v>33</v>
      </c>
    </row>
    <row r="739" spans="1:4" x14ac:dyDescent="0.25">
      <c r="A739" s="39">
        <v>735</v>
      </c>
      <c r="B739" s="44">
        <v>4210</v>
      </c>
      <c r="C739" s="44" t="s">
        <v>2960</v>
      </c>
      <c r="D739" s="44">
        <v>0</v>
      </c>
    </row>
    <row r="740" spans="1:4" x14ac:dyDescent="0.25">
      <c r="A740" s="39">
        <v>736</v>
      </c>
      <c r="B740" s="44">
        <v>4212</v>
      </c>
      <c r="C740" s="44" t="s">
        <v>2961</v>
      </c>
      <c r="D740" s="44">
        <v>2</v>
      </c>
    </row>
    <row r="741" spans="1:4" x14ac:dyDescent="0.25">
      <c r="A741" s="39">
        <v>737</v>
      </c>
      <c r="B741" s="44">
        <v>428</v>
      </c>
      <c r="C741" s="44" t="s">
        <v>2501</v>
      </c>
      <c r="D741" s="44">
        <v>13</v>
      </c>
    </row>
    <row r="742" spans="1:4" x14ac:dyDescent="0.25">
      <c r="A742" s="39">
        <v>738</v>
      </c>
      <c r="B742" s="44">
        <v>431</v>
      </c>
      <c r="C742" s="44" t="s">
        <v>2640</v>
      </c>
      <c r="D742" s="44">
        <v>-1</v>
      </c>
    </row>
    <row r="743" spans="1:4" x14ac:dyDescent="0.25">
      <c r="A743" s="39">
        <v>739</v>
      </c>
      <c r="B743" s="44">
        <v>433</v>
      </c>
      <c r="C743" s="44" t="s">
        <v>2657</v>
      </c>
      <c r="D743" s="44">
        <v>28</v>
      </c>
    </row>
    <row r="744" spans="1:4" x14ac:dyDescent="0.25">
      <c r="A744" s="39">
        <v>740</v>
      </c>
      <c r="B744" s="44">
        <v>434</v>
      </c>
      <c r="C744" s="44" t="s">
        <v>2657</v>
      </c>
      <c r="D744" s="44">
        <v>1</v>
      </c>
    </row>
    <row r="745" spans="1:4" x14ac:dyDescent="0.25">
      <c r="A745" s="39">
        <v>741</v>
      </c>
      <c r="B745" s="44">
        <v>4389</v>
      </c>
      <c r="C745" s="44" t="s">
        <v>2962</v>
      </c>
      <c r="D745" s="44">
        <v>8</v>
      </c>
    </row>
    <row r="746" spans="1:4" x14ac:dyDescent="0.25">
      <c r="A746" s="39">
        <v>742</v>
      </c>
      <c r="B746" s="44">
        <v>4390</v>
      </c>
      <c r="C746" s="44" t="s">
        <v>2963</v>
      </c>
      <c r="D746" s="44">
        <v>0</v>
      </c>
    </row>
    <row r="747" spans="1:4" x14ac:dyDescent="0.25">
      <c r="A747" s="39">
        <v>743</v>
      </c>
      <c r="B747" s="44">
        <v>4391</v>
      </c>
      <c r="C747" s="44" t="s">
        <v>2964</v>
      </c>
      <c r="D747" s="44">
        <v>4</v>
      </c>
    </row>
    <row r="748" spans="1:4" x14ac:dyDescent="0.25">
      <c r="A748" s="39">
        <v>744</v>
      </c>
      <c r="B748" s="44">
        <v>4392</v>
      </c>
      <c r="C748" s="44" t="s">
        <v>2965</v>
      </c>
      <c r="D748" s="44">
        <v>4</v>
      </c>
    </row>
    <row r="749" spans="1:4" x14ac:dyDescent="0.25">
      <c r="A749" s="39">
        <v>745</v>
      </c>
      <c r="B749" s="44">
        <v>4393</v>
      </c>
      <c r="C749" s="44" t="s">
        <v>2966</v>
      </c>
      <c r="D749" s="44">
        <v>3</v>
      </c>
    </row>
    <row r="750" spans="1:4" x14ac:dyDescent="0.25">
      <c r="A750" s="39">
        <v>746</v>
      </c>
      <c r="B750" s="44">
        <v>4396</v>
      </c>
      <c r="C750" s="44" t="s">
        <v>2967</v>
      </c>
      <c r="D750" s="44">
        <v>2</v>
      </c>
    </row>
    <row r="751" spans="1:4" x14ac:dyDescent="0.25">
      <c r="A751" s="39">
        <v>747</v>
      </c>
      <c r="B751" s="44">
        <v>4397</v>
      </c>
      <c r="C751" s="44" t="s">
        <v>2968</v>
      </c>
      <c r="D751" s="44">
        <v>3</v>
      </c>
    </row>
    <row r="752" spans="1:4" x14ac:dyDescent="0.25">
      <c r="A752" s="39">
        <v>748</v>
      </c>
      <c r="B752" s="44">
        <v>4401</v>
      </c>
      <c r="C752" s="44" t="s">
        <v>2969</v>
      </c>
      <c r="D752" s="44">
        <v>3</v>
      </c>
    </row>
    <row r="753" spans="1:4" x14ac:dyDescent="0.25">
      <c r="A753" s="39">
        <v>749</v>
      </c>
      <c r="B753" s="44">
        <v>4402</v>
      </c>
      <c r="C753" s="44" t="s">
        <v>2970</v>
      </c>
      <c r="D753" s="44">
        <v>4</v>
      </c>
    </row>
    <row r="754" spans="1:4" x14ac:dyDescent="0.25">
      <c r="A754" s="39">
        <v>750</v>
      </c>
      <c r="B754" s="44">
        <v>4403</v>
      </c>
      <c r="C754" s="44" t="s">
        <v>2971</v>
      </c>
      <c r="D754" s="44">
        <v>4</v>
      </c>
    </row>
    <row r="755" spans="1:4" x14ac:dyDescent="0.25">
      <c r="A755" s="39">
        <v>751</v>
      </c>
      <c r="B755" s="44">
        <v>4404</v>
      </c>
      <c r="C755" s="44" t="s">
        <v>2972</v>
      </c>
      <c r="D755" s="44">
        <v>1</v>
      </c>
    </row>
    <row r="756" spans="1:4" x14ac:dyDescent="0.25">
      <c r="A756" s="39">
        <v>752</v>
      </c>
      <c r="B756" s="44">
        <v>4405</v>
      </c>
      <c r="C756" s="44" t="s">
        <v>2973</v>
      </c>
      <c r="D756" s="44">
        <v>0</v>
      </c>
    </row>
    <row r="757" spans="1:4" x14ac:dyDescent="0.25">
      <c r="A757" s="39">
        <v>753</v>
      </c>
      <c r="B757" s="44">
        <v>4406</v>
      </c>
      <c r="C757" s="44" t="s">
        <v>2974</v>
      </c>
      <c r="D757" s="44">
        <v>9</v>
      </c>
    </row>
    <row r="758" spans="1:4" x14ac:dyDescent="0.25">
      <c r="A758" s="39">
        <v>754</v>
      </c>
      <c r="B758" s="44">
        <v>441</v>
      </c>
      <c r="C758" s="44" t="s">
        <v>2975</v>
      </c>
      <c r="D758" s="44">
        <v>-1</v>
      </c>
    </row>
    <row r="759" spans="1:4" x14ac:dyDescent="0.25">
      <c r="A759" s="39">
        <v>755</v>
      </c>
      <c r="B759" s="44">
        <v>442</v>
      </c>
      <c r="C759" s="44" t="s">
        <v>2787</v>
      </c>
      <c r="D759" s="44">
        <v>1</v>
      </c>
    </row>
    <row r="760" spans="1:4" x14ac:dyDescent="0.25">
      <c r="A760" s="39">
        <v>756</v>
      </c>
      <c r="B760" s="44">
        <v>4430</v>
      </c>
      <c r="C760" s="44" t="s">
        <v>2976</v>
      </c>
      <c r="D760" s="44">
        <v>6</v>
      </c>
    </row>
    <row r="761" spans="1:4" x14ac:dyDescent="0.25">
      <c r="A761" s="39">
        <v>757</v>
      </c>
      <c r="B761" s="44">
        <v>4431</v>
      </c>
      <c r="C761" s="44" t="s">
        <v>2977</v>
      </c>
      <c r="D761" s="44">
        <v>6</v>
      </c>
    </row>
    <row r="762" spans="1:4" x14ac:dyDescent="0.25">
      <c r="A762" s="39">
        <v>758</v>
      </c>
      <c r="B762" s="44">
        <v>4442</v>
      </c>
      <c r="C762" s="44" t="s">
        <v>2978</v>
      </c>
      <c r="D762" s="44">
        <v>9</v>
      </c>
    </row>
    <row r="763" spans="1:4" x14ac:dyDescent="0.25">
      <c r="A763" s="39">
        <v>759</v>
      </c>
      <c r="B763" s="44">
        <v>4446</v>
      </c>
      <c r="C763" s="44" t="s">
        <v>2979</v>
      </c>
      <c r="D763" s="44">
        <v>0</v>
      </c>
    </row>
    <row r="764" spans="1:4" x14ac:dyDescent="0.25">
      <c r="A764" s="39">
        <v>760</v>
      </c>
      <c r="B764" s="44">
        <v>4447</v>
      </c>
      <c r="C764" s="44" t="s">
        <v>2980</v>
      </c>
      <c r="D764" s="44">
        <v>6</v>
      </c>
    </row>
    <row r="765" spans="1:4" x14ac:dyDescent="0.25">
      <c r="A765" s="39">
        <v>761</v>
      </c>
      <c r="B765" s="44">
        <v>4451</v>
      </c>
      <c r="C765" s="44" t="s">
        <v>2981</v>
      </c>
      <c r="D765" s="44">
        <v>4</v>
      </c>
    </row>
    <row r="766" spans="1:4" x14ac:dyDescent="0.25">
      <c r="A766" s="39">
        <v>762</v>
      </c>
      <c r="B766" s="44">
        <v>4455</v>
      </c>
      <c r="C766" s="44" t="s">
        <v>2982</v>
      </c>
      <c r="D766" s="44">
        <v>1</v>
      </c>
    </row>
    <row r="767" spans="1:4" x14ac:dyDescent="0.25">
      <c r="A767" s="39">
        <v>763</v>
      </c>
      <c r="B767" s="44">
        <v>4461</v>
      </c>
      <c r="C767" s="44" t="s">
        <v>2983</v>
      </c>
      <c r="D767" s="44">
        <v>5</v>
      </c>
    </row>
    <row r="768" spans="1:4" x14ac:dyDescent="0.25">
      <c r="A768" s="39">
        <v>764</v>
      </c>
      <c r="B768" s="44">
        <v>4468</v>
      </c>
      <c r="C768" s="44" t="s">
        <v>2984</v>
      </c>
      <c r="D768" s="44">
        <v>0</v>
      </c>
    </row>
    <row r="769" spans="1:4" x14ac:dyDescent="0.25">
      <c r="A769" s="39">
        <v>765</v>
      </c>
      <c r="B769" s="44">
        <v>4481</v>
      </c>
      <c r="C769" s="44" t="s">
        <v>2985</v>
      </c>
      <c r="D769" s="44">
        <v>4</v>
      </c>
    </row>
    <row r="770" spans="1:4" x14ac:dyDescent="0.25">
      <c r="A770" s="39">
        <v>766</v>
      </c>
      <c r="B770" s="44">
        <v>4483</v>
      </c>
      <c r="C770" s="44" t="s">
        <v>2986</v>
      </c>
      <c r="D770" s="44">
        <v>-2</v>
      </c>
    </row>
    <row r="771" spans="1:4" x14ac:dyDescent="0.25">
      <c r="A771" s="39">
        <v>767</v>
      </c>
      <c r="B771" s="44">
        <v>4485</v>
      </c>
      <c r="C771" s="44" t="s">
        <v>2987</v>
      </c>
      <c r="D771" s="44">
        <v>6</v>
      </c>
    </row>
    <row r="772" spans="1:4" x14ac:dyDescent="0.25">
      <c r="A772" s="39">
        <v>768</v>
      </c>
      <c r="B772" s="44">
        <v>4494</v>
      </c>
      <c r="C772" s="44" t="s">
        <v>2988</v>
      </c>
      <c r="D772" s="44">
        <v>1</v>
      </c>
    </row>
    <row r="773" spans="1:4" x14ac:dyDescent="0.25">
      <c r="A773" s="39">
        <v>769</v>
      </c>
      <c r="B773" s="44">
        <v>4502</v>
      </c>
      <c r="C773" s="44" t="s">
        <v>2989</v>
      </c>
      <c r="D773" s="44">
        <v>2</v>
      </c>
    </row>
    <row r="774" spans="1:4" x14ac:dyDescent="0.25">
      <c r="A774" s="39">
        <v>770</v>
      </c>
      <c r="B774" s="44">
        <v>4503</v>
      </c>
      <c r="C774" s="44" t="s">
        <v>2990</v>
      </c>
      <c r="D774" s="44">
        <v>0</v>
      </c>
    </row>
    <row r="775" spans="1:4" x14ac:dyDescent="0.25">
      <c r="A775" s="39">
        <v>771</v>
      </c>
      <c r="B775" s="44">
        <v>4527</v>
      </c>
      <c r="C775" s="44" t="s">
        <v>2991</v>
      </c>
      <c r="D775" s="44">
        <v>5</v>
      </c>
    </row>
    <row r="776" spans="1:4" x14ac:dyDescent="0.25">
      <c r="A776" s="39">
        <v>772</v>
      </c>
      <c r="B776" s="44">
        <v>4530</v>
      </c>
      <c r="C776" s="44" t="s">
        <v>2992</v>
      </c>
      <c r="D776" s="44">
        <v>0</v>
      </c>
    </row>
    <row r="777" spans="1:4" x14ac:dyDescent="0.25">
      <c r="A777" s="39">
        <v>773</v>
      </c>
      <c r="B777" s="44">
        <v>4550</v>
      </c>
      <c r="C777" s="44" t="s">
        <v>2993</v>
      </c>
      <c r="D777" s="44">
        <v>0</v>
      </c>
    </row>
    <row r="778" spans="1:4" x14ac:dyDescent="0.25">
      <c r="A778" s="39">
        <v>774</v>
      </c>
      <c r="B778" s="44">
        <v>4560</v>
      </c>
      <c r="C778" s="44" t="s">
        <v>2994</v>
      </c>
      <c r="D778" s="44">
        <v>8</v>
      </c>
    </row>
    <row r="779" spans="1:4" x14ac:dyDescent="0.25">
      <c r="A779" s="39">
        <v>775</v>
      </c>
      <c r="B779" s="44">
        <v>459</v>
      </c>
      <c r="C779" s="44" t="s">
        <v>2995</v>
      </c>
      <c r="D779" s="44">
        <v>-1</v>
      </c>
    </row>
    <row r="780" spans="1:4" x14ac:dyDescent="0.25">
      <c r="A780" s="39">
        <v>776</v>
      </c>
      <c r="B780" s="44">
        <v>4590</v>
      </c>
      <c r="C780" s="44" t="s">
        <v>2996</v>
      </c>
      <c r="D780" s="44">
        <v>7</v>
      </c>
    </row>
    <row r="781" spans="1:4" x14ac:dyDescent="0.25">
      <c r="A781" s="39">
        <v>777</v>
      </c>
      <c r="B781" s="44">
        <v>4591</v>
      </c>
      <c r="C781" s="44" t="s">
        <v>2997</v>
      </c>
      <c r="D781" s="44">
        <v>7</v>
      </c>
    </row>
    <row r="782" spans="1:4" x14ac:dyDescent="0.25">
      <c r="A782" s="39">
        <v>778</v>
      </c>
      <c r="B782" s="44">
        <v>486</v>
      </c>
      <c r="C782" s="44" t="s">
        <v>2998</v>
      </c>
      <c r="D782" s="44">
        <v>-247</v>
      </c>
    </row>
    <row r="783" spans="1:4" x14ac:dyDescent="0.25">
      <c r="A783" s="39">
        <v>779</v>
      </c>
      <c r="B783" s="44">
        <v>49</v>
      </c>
      <c r="C783" s="44" t="s">
        <v>2999</v>
      </c>
      <c r="D783" s="44">
        <v>-121</v>
      </c>
    </row>
    <row r="784" spans="1:4" x14ac:dyDescent="0.25">
      <c r="A784" s="39">
        <v>780</v>
      </c>
      <c r="B784" s="44">
        <v>490</v>
      </c>
      <c r="C784" s="44" t="s">
        <v>3000</v>
      </c>
      <c r="D784" s="44">
        <v>12</v>
      </c>
    </row>
    <row r="785" spans="1:4" x14ac:dyDescent="0.25">
      <c r="A785" s="39">
        <v>781</v>
      </c>
      <c r="B785" s="44">
        <v>491</v>
      </c>
      <c r="C785" s="44" t="s">
        <v>3001</v>
      </c>
      <c r="D785" s="44">
        <v>-282</v>
      </c>
    </row>
    <row r="786" spans="1:4" x14ac:dyDescent="0.25">
      <c r="A786" s="39">
        <v>782</v>
      </c>
      <c r="B786" s="44">
        <v>492</v>
      </c>
      <c r="C786" s="44" t="s">
        <v>2998</v>
      </c>
      <c r="D786" s="44">
        <v>-158</v>
      </c>
    </row>
    <row r="787" spans="1:4" x14ac:dyDescent="0.25">
      <c r="A787" s="39">
        <v>783</v>
      </c>
      <c r="B787" s="44">
        <v>493</v>
      </c>
      <c r="C787" s="44" t="s">
        <v>2998</v>
      </c>
      <c r="D787" s="44">
        <v>-6</v>
      </c>
    </row>
    <row r="788" spans="1:4" x14ac:dyDescent="0.25">
      <c r="A788" s="39">
        <v>784</v>
      </c>
      <c r="B788" s="44">
        <v>5031</v>
      </c>
      <c r="C788" s="44" t="s">
        <v>3002</v>
      </c>
      <c r="D788" s="44">
        <v>6</v>
      </c>
    </row>
    <row r="789" spans="1:4" x14ac:dyDescent="0.25">
      <c r="A789" s="39">
        <v>785</v>
      </c>
      <c r="B789" s="44">
        <v>515</v>
      </c>
      <c r="C789" s="44" t="s">
        <v>3003</v>
      </c>
      <c r="D789" s="44">
        <v>-220</v>
      </c>
    </row>
    <row r="790" spans="1:4" x14ac:dyDescent="0.25">
      <c r="A790" s="39">
        <v>786</v>
      </c>
      <c r="B790" s="44">
        <v>52</v>
      </c>
      <c r="C790" s="44" t="s">
        <v>2999</v>
      </c>
      <c r="D790" s="44">
        <v>-127</v>
      </c>
    </row>
    <row r="791" spans="1:4" x14ac:dyDescent="0.25">
      <c r="A791" s="39">
        <v>787</v>
      </c>
      <c r="B791" s="44">
        <v>528</v>
      </c>
      <c r="C791" s="44" t="s">
        <v>2630</v>
      </c>
      <c r="D791" s="44">
        <v>-768</v>
      </c>
    </row>
    <row r="792" spans="1:4" x14ac:dyDescent="0.25">
      <c r="A792" s="39">
        <v>788</v>
      </c>
      <c r="B792" s="44">
        <v>529</v>
      </c>
      <c r="C792" s="44" t="s">
        <v>2630</v>
      </c>
      <c r="D792" s="44">
        <v>-786</v>
      </c>
    </row>
    <row r="793" spans="1:4" x14ac:dyDescent="0.25">
      <c r="A793" s="39">
        <v>789</v>
      </c>
      <c r="B793" s="44">
        <v>530</v>
      </c>
      <c r="C793" s="44" t="s">
        <v>2630</v>
      </c>
      <c r="D793" s="44">
        <v>-845</v>
      </c>
    </row>
    <row r="794" spans="1:4" x14ac:dyDescent="0.25">
      <c r="A794" s="39">
        <v>790</v>
      </c>
      <c r="B794" s="44">
        <v>531</v>
      </c>
      <c r="C794" s="44" t="s">
        <v>2630</v>
      </c>
      <c r="D794" s="44">
        <v>-157</v>
      </c>
    </row>
    <row r="795" spans="1:4" x14ac:dyDescent="0.25">
      <c r="A795" s="39">
        <v>791</v>
      </c>
      <c r="B795" s="44">
        <v>585</v>
      </c>
      <c r="C795" s="44" t="s">
        <v>2787</v>
      </c>
      <c r="D795" s="44">
        <v>22</v>
      </c>
    </row>
    <row r="796" spans="1:4" x14ac:dyDescent="0.25">
      <c r="A796" s="39">
        <v>792</v>
      </c>
      <c r="B796" s="44">
        <v>587</v>
      </c>
      <c r="C796" s="44" t="s">
        <v>2814</v>
      </c>
      <c r="D796" s="44">
        <v>-455</v>
      </c>
    </row>
    <row r="797" spans="1:4" x14ac:dyDescent="0.25">
      <c r="A797" s="39">
        <v>793</v>
      </c>
      <c r="B797" s="44">
        <v>588</v>
      </c>
      <c r="C797" s="44" t="s">
        <v>2818</v>
      </c>
      <c r="D797" s="44">
        <v>-160</v>
      </c>
    </row>
    <row r="798" spans="1:4" x14ac:dyDescent="0.25">
      <c r="A798" s="39">
        <v>794</v>
      </c>
      <c r="B798" s="44">
        <v>593</v>
      </c>
      <c r="C798" s="44" t="s">
        <v>3004</v>
      </c>
      <c r="D798" s="44">
        <v>-89</v>
      </c>
    </row>
    <row r="799" spans="1:4" x14ac:dyDescent="0.25">
      <c r="A799" s="39">
        <v>795</v>
      </c>
      <c r="B799" s="44">
        <v>599</v>
      </c>
      <c r="C799" s="44" t="s">
        <v>3005</v>
      </c>
      <c r="D799" s="44">
        <v>-32</v>
      </c>
    </row>
    <row r="800" spans="1:4" x14ac:dyDescent="0.25">
      <c r="A800" s="39">
        <v>796</v>
      </c>
      <c r="B800" s="44">
        <v>610</v>
      </c>
      <c r="C800" s="44" t="s">
        <v>2154</v>
      </c>
      <c r="D800" s="44">
        <v>0</v>
      </c>
    </row>
    <row r="801" spans="1:4" x14ac:dyDescent="0.25">
      <c r="A801" s="39">
        <v>797</v>
      </c>
      <c r="B801" s="44">
        <v>611</v>
      </c>
      <c r="C801" s="44" t="s">
        <v>2154</v>
      </c>
      <c r="D801" s="44">
        <v>-35</v>
      </c>
    </row>
    <row r="802" spans="1:4" x14ac:dyDescent="0.25">
      <c r="A802" s="39">
        <v>798</v>
      </c>
      <c r="B802" s="44">
        <v>612</v>
      </c>
      <c r="C802" s="44" t="s">
        <v>2154</v>
      </c>
      <c r="D802" s="44">
        <v>0</v>
      </c>
    </row>
    <row r="803" spans="1:4" x14ac:dyDescent="0.25">
      <c r="A803" s="39">
        <v>799</v>
      </c>
      <c r="B803" s="44">
        <v>613</v>
      </c>
      <c r="C803" s="44" t="s">
        <v>2154</v>
      </c>
      <c r="D803" s="44">
        <v>-10</v>
      </c>
    </row>
    <row r="804" spans="1:4" x14ac:dyDescent="0.25">
      <c r="A804" s="39">
        <v>800</v>
      </c>
      <c r="B804" s="44">
        <v>632</v>
      </c>
      <c r="C804" s="44" t="s">
        <v>2501</v>
      </c>
      <c r="D804" s="44">
        <v>-127</v>
      </c>
    </row>
    <row r="805" spans="1:4" x14ac:dyDescent="0.25">
      <c r="A805" s="39">
        <v>801</v>
      </c>
      <c r="B805" s="44">
        <v>639</v>
      </c>
      <c r="C805" s="44" t="s">
        <v>2501</v>
      </c>
      <c r="D805" s="44">
        <v>-6</v>
      </c>
    </row>
    <row r="806" spans="1:4" x14ac:dyDescent="0.25">
      <c r="A806" s="39">
        <v>802</v>
      </c>
      <c r="B806" s="44">
        <v>653</v>
      </c>
      <c r="C806" s="44" t="s">
        <v>441</v>
      </c>
      <c r="D806" s="44">
        <v>-77</v>
      </c>
    </row>
    <row r="807" spans="1:4" x14ac:dyDescent="0.25">
      <c r="A807" s="39">
        <v>803</v>
      </c>
      <c r="B807" s="44">
        <v>655</v>
      </c>
      <c r="C807" s="44" t="s">
        <v>441</v>
      </c>
      <c r="D807" s="44">
        <v>-121</v>
      </c>
    </row>
    <row r="808" spans="1:4" x14ac:dyDescent="0.25">
      <c r="A808" s="39">
        <v>804</v>
      </c>
      <c r="B808" s="44">
        <v>656</v>
      </c>
      <c r="C808" s="44" t="s">
        <v>3006</v>
      </c>
      <c r="D808" s="44">
        <v>-4</v>
      </c>
    </row>
    <row r="809" spans="1:4" x14ac:dyDescent="0.25">
      <c r="A809" s="39">
        <v>805</v>
      </c>
      <c r="B809" s="44">
        <v>673</v>
      </c>
      <c r="C809" s="44" t="s">
        <v>3007</v>
      </c>
      <c r="D809" s="44">
        <v>-17</v>
      </c>
    </row>
    <row r="810" spans="1:4" x14ac:dyDescent="0.25">
      <c r="A810" s="39">
        <v>806</v>
      </c>
      <c r="B810" s="44">
        <v>674</v>
      </c>
      <c r="C810" s="44" t="s">
        <v>2501</v>
      </c>
      <c r="D810" s="44">
        <v>-189</v>
      </c>
    </row>
    <row r="811" spans="1:4" x14ac:dyDescent="0.25">
      <c r="A811" s="39">
        <v>807</v>
      </c>
      <c r="B811" s="44">
        <v>688</v>
      </c>
      <c r="C811" s="44" t="s">
        <v>3008</v>
      </c>
      <c r="D811" s="44">
        <v>-28</v>
      </c>
    </row>
    <row r="812" spans="1:4" x14ac:dyDescent="0.25">
      <c r="A812" s="39">
        <v>808</v>
      </c>
      <c r="B812" s="44">
        <v>689</v>
      </c>
      <c r="C812" s="44" t="s">
        <v>3009</v>
      </c>
      <c r="D812" s="45">
        <v>-3148</v>
      </c>
    </row>
    <row r="813" spans="1:4" x14ac:dyDescent="0.25">
      <c r="A813" s="39">
        <v>809</v>
      </c>
      <c r="B813" s="44">
        <v>7002</v>
      </c>
      <c r="C813" s="44" t="s">
        <v>3010</v>
      </c>
      <c r="D813" s="44">
        <v>381</v>
      </c>
    </row>
    <row r="814" spans="1:4" x14ac:dyDescent="0.25">
      <c r="A814" s="39">
        <v>810</v>
      </c>
      <c r="B814" s="44">
        <v>7003</v>
      </c>
      <c r="C814" s="44" t="s">
        <v>3011</v>
      </c>
      <c r="D814" s="44">
        <v>426</v>
      </c>
    </row>
    <row r="815" spans="1:4" x14ac:dyDescent="0.25">
      <c r="A815" s="39">
        <v>811</v>
      </c>
      <c r="B815" s="44">
        <v>7006</v>
      </c>
      <c r="C815" s="44" t="s">
        <v>3012</v>
      </c>
      <c r="D815" s="44">
        <v>19</v>
      </c>
    </row>
    <row r="816" spans="1:4" x14ac:dyDescent="0.25">
      <c r="A816" s="39">
        <v>812</v>
      </c>
      <c r="B816" s="44">
        <v>7018</v>
      </c>
      <c r="C816" s="44" t="s">
        <v>3013</v>
      </c>
      <c r="D816" s="44">
        <v>339</v>
      </c>
    </row>
    <row r="817" spans="1:4" x14ac:dyDescent="0.25">
      <c r="A817" s="39">
        <v>813</v>
      </c>
      <c r="B817" s="44">
        <v>7026</v>
      </c>
      <c r="C817" s="44" t="s">
        <v>3014</v>
      </c>
      <c r="D817" s="44">
        <v>103</v>
      </c>
    </row>
    <row r="818" spans="1:4" x14ac:dyDescent="0.25">
      <c r="A818" s="39">
        <v>814</v>
      </c>
      <c r="B818" s="44">
        <v>7027</v>
      </c>
      <c r="C818" s="44" t="s">
        <v>3015</v>
      </c>
      <c r="D818" s="44">
        <v>187</v>
      </c>
    </row>
    <row r="819" spans="1:4" x14ac:dyDescent="0.25">
      <c r="A819" s="39">
        <v>815</v>
      </c>
      <c r="B819" s="44">
        <v>7028</v>
      </c>
      <c r="C819" s="44" t="s">
        <v>3016</v>
      </c>
      <c r="D819" s="44">
        <v>154</v>
      </c>
    </row>
    <row r="820" spans="1:4" x14ac:dyDescent="0.25">
      <c r="A820" s="39">
        <v>816</v>
      </c>
      <c r="B820" s="44">
        <v>7029</v>
      </c>
      <c r="C820" s="44" t="s">
        <v>3017</v>
      </c>
      <c r="D820" s="44">
        <v>78</v>
      </c>
    </row>
    <row r="821" spans="1:4" x14ac:dyDescent="0.25">
      <c r="A821" s="39">
        <v>817</v>
      </c>
      <c r="B821" s="44">
        <v>7031</v>
      </c>
      <c r="C821" s="44" t="s">
        <v>3018</v>
      </c>
      <c r="D821" s="44">
        <v>90</v>
      </c>
    </row>
    <row r="822" spans="1:4" x14ac:dyDescent="0.25">
      <c r="A822" s="39">
        <v>818</v>
      </c>
      <c r="B822" s="44">
        <v>7032</v>
      </c>
      <c r="C822" s="44" t="s">
        <v>3019</v>
      </c>
      <c r="D822" s="44">
        <v>45</v>
      </c>
    </row>
    <row r="823" spans="1:4" x14ac:dyDescent="0.25">
      <c r="A823" s="39">
        <v>819</v>
      </c>
      <c r="B823" s="44">
        <v>7044</v>
      </c>
      <c r="C823" s="44" t="s">
        <v>3020</v>
      </c>
      <c r="D823" s="44">
        <v>250</v>
      </c>
    </row>
    <row r="824" spans="1:4" x14ac:dyDescent="0.25">
      <c r="A824" s="39">
        <v>820</v>
      </c>
      <c r="B824" s="44">
        <v>7045</v>
      </c>
      <c r="C824" s="44" t="s">
        <v>3021</v>
      </c>
      <c r="D824" s="44">
        <v>9</v>
      </c>
    </row>
    <row r="825" spans="1:4" x14ac:dyDescent="0.25">
      <c r="A825" s="39">
        <v>821</v>
      </c>
      <c r="B825" s="44">
        <v>7046</v>
      </c>
      <c r="C825" s="44" t="s">
        <v>3022</v>
      </c>
      <c r="D825" s="44">
        <v>0</v>
      </c>
    </row>
    <row r="826" spans="1:4" x14ac:dyDescent="0.25">
      <c r="A826" s="39">
        <v>822</v>
      </c>
      <c r="B826" s="44">
        <v>7047</v>
      </c>
      <c r="C826" s="44" t="s">
        <v>3023</v>
      </c>
      <c r="D826" s="44">
        <v>9</v>
      </c>
    </row>
    <row r="827" spans="1:4" x14ac:dyDescent="0.25">
      <c r="A827" s="39">
        <v>823</v>
      </c>
      <c r="B827" s="44">
        <v>7050</v>
      </c>
      <c r="C827" s="44" t="s">
        <v>3024</v>
      </c>
      <c r="D827" s="44">
        <v>11</v>
      </c>
    </row>
    <row r="828" spans="1:4" x14ac:dyDescent="0.25">
      <c r="A828" s="39">
        <v>824</v>
      </c>
      <c r="B828" s="44">
        <v>7051</v>
      </c>
      <c r="C828" s="44" t="s">
        <v>3025</v>
      </c>
      <c r="D828" s="44">
        <v>107</v>
      </c>
    </row>
    <row r="829" spans="1:4" x14ac:dyDescent="0.25">
      <c r="A829" s="39">
        <v>825</v>
      </c>
      <c r="B829" s="44">
        <v>7052</v>
      </c>
      <c r="C829" s="44" t="s">
        <v>3026</v>
      </c>
      <c r="D829" s="44">
        <v>16</v>
      </c>
    </row>
    <row r="830" spans="1:4" x14ac:dyDescent="0.25">
      <c r="A830" s="39">
        <v>826</v>
      </c>
      <c r="B830" s="44">
        <v>7053</v>
      </c>
      <c r="C830" s="44" t="s">
        <v>3027</v>
      </c>
      <c r="D830" s="44">
        <v>295</v>
      </c>
    </row>
    <row r="831" spans="1:4" x14ac:dyDescent="0.25">
      <c r="A831" s="39">
        <v>827</v>
      </c>
      <c r="B831" s="44">
        <v>7054</v>
      </c>
      <c r="C831" s="44" t="s">
        <v>3028</v>
      </c>
      <c r="D831" s="44">
        <v>30</v>
      </c>
    </row>
    <row r="832" spans="1:4" x14ac:dyDescent="0.25">
      <c r="A832" s="39">
        <v>828</v>
      </c>
      <c r="B832" s="44">
        <v>7055</v>
      </c>
      <c r="C832" s="44" t="s">
        <v>3029</v>
      </c>
      <c r="D832" s="44">
        <v>14</v>
      </c>
    </row>
    <row r="833" spans="1:4" x14ac:dyDescent="0.25">
      <c r="A833" s="39">
        <v>829</v>
      </c>
      <c r="B833" s="44">
        <v>7056</v>
      </c>
      <c r="C833" s="44" t="s">
        <v>3030</v>
      </c>
      <c r="D833" s="44">
        <v>23</v>
      </c>
    </row>
    <row r="834" spans="1:4" x14ac:dyDescent="0.25">
      <c r="A834" s="39">
        <v>830</v>
      </c>
      <c r="B834" s="44">
        <v>7057</v>
      </c>
      <c r="C834" s="44" t="s">
        <v>3031</v>
      </c>
      <c r="D834" s="44">
        <v>31</v>
      </c>
    </row>
    <row r="835" spans="1:4" x14ac:dyDescent="0.25">
      <c r="A835" s="39">
        <v>831</v>
      </c>
      <c r="B835" s="44">
        <v>7058</v>
      </c>
      <c r="C835" s="44" t="s">
        <v>3032</v>
      </c>
      <c r="D835" s="44">
        <v>30</v>
      </c>
    </row>
    <row r="836" spans="1:4" x14ac:dyDescent="0.25">
      <c r="A836" s="39">
        <v>832</v>
      </c>
      <c r="B836" s="44">
        <v>7059</v>
      </c>
      <c r="C836" s="44" t="s">
        <v>3033</v>
      </c>
      <c r="D836" s="44">
        <v>23</v>
      </c>
    </row>
    <row r="837" spans="1:4" x14ac:dyDescent="0.25">
      <c r="A837" s="39">
        <v>833</v>
      </c>
      <c r="B837" s="44">
        <v>7060</v>
      </c>
      <c r="C837" s="44" t="s">
        <v>3034</v>
      </c>
      <c r="D837" s="44">
        <v>410</v>
      </c>
    </row>
    <row r="838" spans="1:4" x14ac:dyDescent="0.25">
      <c r="A838" s="39">
        <v>834</v>
      </c>
      <c r="B838" s="44">
        <v>7061</v>
      </c>
      <c r="C838" s="44" t="s">
        <v>3035</v>
      </c>
      <c r="D838" s="44">
        <v>10</v>
      </c>
    </row>
    <row r="839" spans="1:4" x14ac:dyDescent="0.25">
      <c r="A839" s="39">
        <v>835</v>
      </c>
      <c r="B839" s="44">
        <v>7062</v>
      </c>
      <c r="C839" s="44" t="s">
        <v>3036</v>
      </c>
      <c r="D839" s="44">
        <v>209</v>
      </c>
    </row>
    <row r="840" spans="1:4" x14ac:dyDescent="0.25">
      <c r="A840" s="39">
        <v>836</v>
      </c>
      <c r="B840" s="44">
        <v>7063</v>
      </c>
      <c r="C840" s="44" t="s">
        <v>3037</v>
      </c>
      <c r="D840" s="44">
        <v>116</v>
      </c>
    </row>
    <row r="841" spans="1:4" x14ac:dyDescent="0.25">
      <c r="A841" s="39">
        <v>837</v>
      </c>
      <c r="B841" s="44">
        <v>7064</v>
      </c>
      <c r="C841" s="44" t="s">
        <v>3038</v>
      </c>
      <c r="D841" s="44">
        <v>150</v>
      </c>
    </row>
    <row r="842" spans="1:4" x14ac:dyDescent="0.25">
      <c r="A842" s="39">
        <v>838</v>
      </c>
      <c r="B842" s="44">
        <v>7065</v>
      </c>
      <c r="C842" s="44" t="s">
        <v>3039</v>
      </c>
      <c r="D842" s="44">
        <v>32</v>
      </c>
    </row>
    <row r="843" spans="1:4" x14ac:dyDescent="0.25">
      <c r="A843" s="39">
        <v>839</v>
      </c>
      <c r="B843" s="44">
        <v>7066</v>
      </c>
      <c r="C843" s="44" t="s">
        <v>3040</v>
      </c>
      <c r="D843" s="44">
        <v>31</v>
      </c>
    </row>
    <row r="844" spans="1:4" x14ac:dyDescent="0.25">
      <c r="A844" s="39">
        <v>840</v>
      </c>
      <c r="B844" s="44">
        <v>7067</v>
      </c>
      <c r="C844" s="44" t="s">
        <v>3041</v>
      </c>
      <c r="D844" s="44">
        <v>8</v>
      </c>
    </row>
    <row r="845" spans="1:4" x14ac:dyDescent="0.25">
      <c r="A845" s="39">
        <v>841</v>
      </c>
      <c r="B845" s="44">
        <v>7068</v>
      </c>
      <c r="C845" s="44" t="s">
        <v>3042</v>
      </c>
      <c r="D845" s="44">
        <v>10</v>
      </c>
    </row>
    <row r="846" spans="1:4" x14ac:dyDescent="0.25">
      <c r="A846" s="39">
        <v>842</v>
      </c>
      <c r="B846" s="44">
        <v>7069</v>
      </c>
      <c r="C846" s="44" t="s">
        <v>3043</v>
      </c>
      <c r="D846" s="44">
        <v>12</v>
      </c>
    </row>
    <row r="847" spans="1:4" x14ac:dyDescent="0.25">
      <c r="A847" s="39">
        <v>843</v>
      </c>
      <c r="B847" s="44">
        <v>7070</v>
      </c>
      <c r="C847" s="44" t="s">
        <v>3044</v>
      </c>
      <c r="D847" s="44">
        <v>13</v>
      </c>
    </row>
    <row r="848" spans="1:4" x14ac:dyDescent="0.25">
      <c r="A848" s="39">
        <v>844</v>
      </c>
      <c r="B848" s="44">
        <v>7071</v>
      </c>
      <c r="C848" s="44" t="s">
        <v>3045</v>
      </c>
      <c r="D848" s="44">
        <v>23</v>
      </c>
    </row>
    <row r="849" spans="1:4" x14ac:dyDescent="0.25">
      <c r="A849" s="39">
        <v>845</v>
      </c>
      <c r="B849" s="44">
        <v>7072</v>
      </c>
      <c r="C849" s="44" t="s">
        <v>3046</v>
      </c>
      <c r="D849" s="44">
        <v>259</v>
      </c>
    </row>
    <row r="850" spans="1:4" x14ac:dyDescent="0.25">
      <c r="A850" s="39">
        <v>846</v>
      </c>
      <c r="B850" s="44">
        <v>7073</v>
      </c>
      <c r="C850" s="44" t="s">
        <v>3047</v>
      </c>
      <c r="D850" s="44">
        <v>12</v>
      </c>
    </row>
    <row r="851" spans="1:4" x14ac:dyDescent="0.25">
      <c r="A851" s="39">
        <v>847</v>
      </c>
      <c r="B851" s="44">
        <v>7076</v>
      </c>
      <c r="C851" s="44" t="s">
        <v>3048</v>
      </c>
      <c r="D851" s="44">
        <v>2</v>
      </c>
    </row>
    <row r="852" spans="1:4" x14ac:dyDescent="0.25">
      <c r="A852" s="39">
        <v>848</v>
      </c>
      <c r="B852" s="44">
        <v>7077</v>
      </c>
      <c r="C852" s="44" t="s">
        <v>3049</v>
      </c>
      <c r="D852" s="44">
        <v>335</v>
      </c>
    </row>
    <row r="853" spans="1:4" x14ac:dyDescent="0.25">
      <c r="A853" s="39">
        <v>849</v>
      </c>
      <c r="B853" s="44">
        <v>7078</v>
      </c>
      <c r="C853" s="44" t="s">
        <v>3050</v>
      </c>
      <c r="D853" s="44">
        <v>19</v>
      </c>
    </row>
    <row r="854" spans="1:4" x14ac:dyDescent="0.25">
      <c r="A854" s="39">
        <v>850</v>
      </c>
      <c r="B854" s="44">
        <v>7085</v>
      </c>
      <c r="C854" s="44" t="s">
        <v>3051</v>
      </c>
      <c r="D854" s="44">
        <v>13</v>
      </c>
    </row>
    <row r="855" spans="1:4" x14ac:dyDescent="0.25">
      <c r="A855" s="39">
        <v>851</v>
      </c>
      <c r="B855" s="44">
        <v>7096</v>
      </c>
      <c r="C855" s="44" t="s">
        <v>3052</v>
      </c>
      <c r="D855" s="44">
        <v>7</v>
      </c>
    </row>
    <row r="856" spans="1:4" x14ac:dyDescent="0.25">
      <c r="A856" s="39">
        <v>852</v>
      </c>
      <c r="B856" s="44">
        <v>7097</v>
      </c>
      <c r="C856" s="44" t="s">
        <v>3053</v>
      </c>
      <c r="D856" s="44">
        <v>222</v>
      </c>
    </row>
    <row r="857" spans="1:4" x14ac:dyDescent="0.25">
      <c r="A857" s="39">
        <v>853</v>
      </c>
      <c r="B857" s="44">
        <v>7100</v>
      </c>
      <c r="C857" s="44" t="s">
        <v>3054</v>
      </c>
      <c r="D857" s="44">
        <v>17</v>
      </c>
    </row>
    <row r="858" spans="1:4" x14ac:dyDescent="0.25">
      <c r="A858" s="39">
        <v>854</v>
      </c>
      <c r="B858" s="44">
        <v>7102</v>
      </c>
      <c r="C858" s="44" t="s">
        <v>3055</v>
      </c>
      <c r="D858" s="44">
        <v>12</v>
      </c>
    </row>
    <row r="859" spans="1:4" x14ac:dyDescent="0.25">
      <c r="A859" s="39">
        <v>855</v>
      </c>
      <c r="B859" s="44">
        <v>7103</v>
      </c>
      <c r="C859" s="44" t="s">
        <v>3056</v>
      </c>
      <c r="D859" s="44">
        <v>12</v>
      </c>
    </row>
    <row r="860" spans="1:4" x14ac:dyDescent="0.25">
      <c r="A860" s="39">
        <v>856</v>
      </c>
      <c r="B860" s="44">
        <v>7104</v>
      </c>
      <c r="C860" s="44" t="s">
        <v>3057</v>
      </c>
      <c r="D860" s="44">
        <v>117</v>
      </c>
    </row>
    <row r="861" spans="1:4" x14ac:dyDescent="0.25">
      <c r="A861" s="39">
        <v>857</v>
      </c>
      <c r="B861" s="44">
        <v>7105</v>
      </c>
      <c r="C861" s="44" t="s">
        <v>3058</v>
      </c>
      <c r="D861" s="44">
        <v>17</v>
      </c>
    </row>
    <row r="862" spans="1:4" x14ac:dyDescent="0.25">
      <c r="A862" s="39">
        <v>858</v>
      </c>
      <c r="B862" s="44">
        <v>7106</v>
      </c>
      <c r="C862" s="44" t="s">
        <v>3059</v>
      </c>
      <c r="D862" s="44">
        <v>241</v>
      </c>
    </row>
    <row r="863" spans="1:4" x14ac:dyDescent="0.25">
      <c r="A863" s="39">
        <v>859</v>
      </c>
      <c r="B863" s="44">
        <v>7107</v>
      </c>
      <c r="C863" s="44" t="s">
        <v>3060</v>
      </c>
      <c r="D863" s="44">
        <v>20</v>
      </c>
    </row>
    <row r="864" spans="1:4" x14ac:dyDescent="0.25">
      <c r="A864" s="39">
        <v>860</v>
      </c>
      <c r="B864" s="44">
        <v>7114</v>
      </c>
      <c r="C864" s="44" t="s">
        <v>3061</v>
      </c>
      <c r="D864" s="44">
        <v>1</v>
      </c>
    </row>
    <row r="865" spans="1:4" x14ac:dyDescent="0.25">
      <c r="A865" s="39">
        <v>861</v>
      </c>
      <c r="B865" s="44">
        <v>7119</v>
      </c>
      <c r="C865" s="44" t="s">
        <v>3062</v>
      </c>
      <c r="D865" s="44">
        <v>75</v>
      </c>
    </row>
    <row r="866" spans="1:4" x14ac:dyDescent="0.25">
      <c r="A866" s="39">
        <v>862</v>
      </c>
      <c r="B866" s="44">
        <v>7161</v>
      </c>
      <c r="C866" s="44" t="s">
        <v>3063</v>
      </c>
      <c r="D866" s="44">
        <v>56</v>
      </c>
    </row>
    <row r="867" spans="1:4" x14ac:dyDescent="0.25">
      <c r="A867" s="39">
        <v>863</v>
      </c>
      <c r="B867" s="44">
        <v>7162</v>
      </c>
      <c r="C867" s="44" t="s">
        <v>3064</v>
      </c>
      <c r="D867" s="44">
        <v>37</v>
      </c>
    </row>
    <row r="868" spans="1:4" x14ac:dyDescent="0.25">
      <c r="A868" s="39">
        <v>864</v>
      </c>
      <c r="B868" s="44">
        <v>7164</v>
      </c>
      <c r="C868" s="44" t="s">
        <v>3065</v>
      </c>
      <c r="D868" s="44">
        <v>368</v>
      </c>
    </row>
    <row r="869" spans="1:4" x14ac:dyDescent="0.25">
      <c r="A869" s="39">
        <v>865</v>
      </c>
      <c r="B869" s="44">
        <v>7188</v>
      </c>
      <c r="C869" s="44" t="s">
        <v>3066</v>
      </c>
      <c r="D869" s="44">
        <v>0</v>
      </c>
    </row>
    <row r="870" spans="1:4" x14ac:dyDescent="0.25">
      <c r="A870" s="39">
        <v>866</v>
      </c>
      <c r="B870" s="44">
        <v>7190</v>
      </c>
      <c r="C870" s="44" t="s">
        <v>3067</v>
      </c>
      <c r="D870" s="44">
        <v>14</v>
      </c>
    </row>
    <row r="871" spans="1:4" x14ac:dyDescent="0.25">
      <c r="A871" s="39">
        <v>867</v>
      </c>
      <c r="B871" s="44">
        <v>7191</v>
      </c>
      <c r="C871" s="44" t="s">
        <v>3068</v>
      </c>
      <c r="D871" s="44">
        <v>40</v>
      </c>
    </row>
    <row r="872" spans="1:4" x14ac:dyDescent="0.25">
      <c r="A872" s="39">
        <v>868</v>
      </c>
      <c r="B872" s="44">
        <v>7192</v>
      </c>
      <c r="C872" s="44" t="s">
        <v>3069</v>
      </c>
      <c r="D872" s="44">
        <v>14</v>
      </c>
    </row>
    <row r="873" spans="1:4" x14ac:dyDescent="0.25">
      <c r="A873" s="39">
        <v>869</v>
      </c>
      <c r="B873" s="44">
        <v>7195</v>
      </c>
      <c r="C873" s="44" t="s">
        <v>3070</v>
      </c>
      <c r="D873" s="44">
        <v>15</v>
      </c>
    </row>
    <row r="874" spans="1:4" x14ac:dyDescent="0.25">
      <c r="A874" s="39">
        <v>870</v>
      </c>
      <c r="B874" s="44">
        <v>7201</v>
      </c>
      <c r="C874" s="44" t="s">
        <v>3071</v>
      </c>
      <c r="D874" s="44">
        <v>11</v>
      </c>
    </row>
    <row r="875" spans="1:4" x14ac:dyDescent="0.25">
      <c r="A875" s="39">
        <v>871</v>
      </c>
      <c r="B875" s="44">
        <v>7203</v>
      </c>
      <c r="C875" s="44" t="s">
        <v>3072</v>
      </c>
      <c r="D875" s="44">
        <v>29</v>
      </c>
    </row>
    <row r="876" spans="1:4" x14ac:dyDescent="0.25">
      <c r="A876" s="39">
        <v>872</v>
      </c>
      <c r="B876" s="44">
        <v>7205</v>
      </c>
      <c r="C876" s="44" t="s">
        <v>3073</v>
      </c>
      <c r="D876" s="44">
        <v>12</v>
      </c>
    </row>
    <row r="877" spans="1:4" x14ac:dyDescent="0.25">
      <c r="A877" s="39">
        <v>873</v>
      </c>
      <c r="B877" s="44">
        <v>7220</v>
      </c>
      <c r="C877" s="44" t="s">
        <v>3074</v>
      </c>
      <c r="D877" s="44">
        <v>10</v>
      </c>
    </row>
    <row r="878" spans="1:4" x14ac:dyDescent="0.25">
      <c r="A878" s="39">
        <v>874</v>
      </c>
      <c r="B878" s="44">
        <v>7225</v>
      </c>
      <c r="C878" s="44" t="s">
        <v>3075</v>
      </c>
      <c r="D878" s="44">
        <v>0</v>
      </c>
    </row>
    <row r="879" spans="1:4" x14ac:dyDescent="0.25">
      <c r="A879" s="39">
        <v>875</v>
      </c>
      <c r="B879" s="44">
        <v>7226</v>
      </c>
      <c r="C879" s="44" t="s">
        <v>3076</v>
      </c>
      <c r="D879" s="44">
        <v>1</v>
      </c>
    </row>
    <row r="880" spans="1:4" x14ac:dyDescent="0.25">
      <c r="A880" s="39">
        <v>876</v>
      </c>
      <c r="B880" s="44">
        <v>7235</v>
      </c>
      <c r="C880" s="44" t="s">
        <v>3077</v>
      </c>
      <c r="D880" s="44">
        <v>2</v>
      </c>
    </row>
    <row r="881" spans="1:4" x14ac:dyDescent="0.25">
      <c r="A881" s="39">
        <v>877</v>
      </c>
      <c r="B881" s="44">
        <v>7239</v>
      </c>
      <c r="C881" s="44" t="s">
        <v>3078</v>
      </c>
      <c r="D881" s="44">
        <v>7</v>
      </c>
    </row>
    <row r="882" spans="1:4" x14ac:dyDescent="0.25">
      <c r="A882" s="39">
        <v>878</v>
      </c>
      <c r="B882" s="44">
        <v>7242</v>
      </c>
      <c r="C882" s="44" t="s">
        <v>3079</v>
      </c>
      <c r="D882" s="44">
        <v>0</v>
      </c>
    </row>
    <row r="883" spans="1:4" x14ac:dyDescent="0.25">
      <c r="A883" s="39">
        <v>879</v>
      </c>
      <c r="B883" s="44">
        <v>7244</v>
      </c>
      <c r="C883" s="44" t="s">
        <v>3080</v>
      </c>
      <c r="D883" s="44">
        <v>1</v>
      </c>
    </row>
    <row r="884" spans="1:4" x14ac:dyDescent="0.25">
      <c r="A884" s="39">
        <v>880</v>
      </c>
      <c r="B884" s="44">
        <v>725</v>
      </c>
      <c r="C884" s="44" t="s">
        <v>96</v>
      </c>
      <c r="D884" s="44">
        <v>-135</v>
      </c>
    </row>
    <row r="885" spans="1:4" x14ac:dyDescent="0.25">
      <c r="A885" s="39">
        <v>881</v>
      </c>
      <c r="B885" s="44">
        <v>7251</v>
      </c>
      <c r="C885" s="44" t="s">
        <v>3081</v>
      </c>
      <c r="D885" s="44">
        <v>2</v>
      </c>
    </row>
    <row r="886" spans="1:4" x14ac:dyDescent="0.25">
      <c r="A886" s="39">
        <v>882</v>
      </c>
      <c r="B886" s="44">
        <v>726</v>
      </c>
      <c r="C886" s="44" t="s">
        <v>96</v>
      </c>
      <c r="D886" s="44">
        <v>-2</v>
      </c>
    </row>
    <row r="887" spans="1:4" x14ac:dyDescent="0.25">
      <c r="A887" s="39">
        <v>883</v>
      </c>
      <c r="B887" s="44">
        <v>7260</v>
      </c>
      <c r="C887" s="44" t="s">
        <v>3082</v>
      </c>
      <c r="D887" s="44">
        <v>9</v>
      </c>
    </row>
    <row r="888" spans="1:4" x14ac:dyDescent="0.25">
      <c r="A888" s="39">
        <v>884</v>
      </c>
      <c r="B888" s="44">
        <v>7261</v>
      </c>
      <c r="C888" s="44" t="s">
        <v>3083</v>
      </c>
      <c r="D888" s="44">
        <v>48</v>
      </c>
    </row>
    <row r="889" spans="1:4" x14ac:dyDescent="0.25">
      <c r="A889" s="39">
        <v>885</v>
      </c>
      <c r="B889" s="44">
        <v>7262</v>
      </c>
      <c r="C889" s="44" t="s">
        <v>3084</v>
      </c>
      <c r="D889" s="44">
        <v>9</v>
      </c>
    </row>
    <row r="890" spans="1:4" x14ac:dyDescent="0.25">
      <c r="A890" s="39">
        <v>886</v>
      </c>
      <c r="B890" s="44">
        <v>7264</v>
      </c>
      <c r="C890" s="44" t="s">
        <v>3085</v>
      </c>
      <c r="D890" s="44">
        <v>51</v>
      </c>
    </row>
    <row r="891" spans="1:4" x14ac:dyDescent="0.25">
      <c r="A891" s="39">
        <v>887</v>
      </c>
      <c r="B891" s="44">
        <v>7265</v>
      </c>
      <c r="C891" s="44" t="s">
        <v>3086</v>
      </c>
      <c r="D891" s="44">
        <v>59</v>
      </c>
    </row>
    <row r="892" spans="1:4" x14ac:dyDescent="0.25">
      <c r="A892" s="39">
        <v>888</v>
      </c>
      <c r="B892" s="44">
        <v>7266</v>
      </c>
      <c r="C892" s="44" t="s">
        <v>3087</v>
      </c>
      <c r="D892" s="44">
        <v>17</v>
      </c>
    </row>
    <row r="893" spans="1:4" x14ac:dyDescent="0.25">
      <c r="A893" s="39">
        <v>889</v>
      </c>
      <c r="B893" s="44">
        <v>7269</v>
      </c>
      <c r="C893" s="44" t="s">
        <v>3088</v>
      </c>
      <c r="D893" s="44">
        <v>69</v>
      </c>
    </row>
    <row r="894" spans="1:4" x14ac:dyDescent="0.25">
      <c r="A894" s="39">
        <v>890</v>
      </c>
      <c r="B894" s="44">
        <v>7271</v>
      </c>
      <c r="C894" s="44" t="s">
        <v>3089</v>
      </c>
      <c r="D894" s="44">
        <v>7</v>
      </c>
    </row>
    <row r="895" spans="1:4" x14ac:dyDescent="0.25">
      <c r="A895" s="39">
        <v>891</v>
      </c>
      <c r="B895" s="44">
        <v>7272</v>
      </c>
      <c r="C895" s="44" t="s">
        <v>3090</v>
      </c>
      <c r="D895" s="44">
        <v>120</v>
      </c>
    </row>
    <row r="896" spans="1:4" x14ac:dyDescent="0.25">
      <c r="A896" s="39">
        <v>892</v>
      </c>
      <c r="B896" s="44">
        <v>7273</v>
      </c>
      <c r="C896" s="44" t="s">
        <v>3091</v>
      </c>
      <c r="D896" s="44">
        <v>119</v>
      </c>
    </row>
    <row r="897" spans="1:4" x14ac:dyDescent="0.25">
      <c r="A897" s="39">
        <v>893</v>
      </c>
      <c r="B897" s="44">
        <v>7282</v>
      </c>
      <c r="C897" s="44" t="s">
        <v>3092</v>
      </c>
      <c r="D897" s="44">
        <v>19</v>
      </c>
    </row>
    <row r="898" spans="1:4" x14ac:dyDescent="0.25">
      <c r="A898" s="39">
        <v>894</v>
      </c>
      <c r="B898" s="44">
        <v>7284</v>
      </c>
      <c r="C898" s="44" t="s">
        <v>3093</v>
      </c>
      <c r="D898" s="44">
        <v>28</v>
      </c>
    </row>
    <row r="899" spans="1:4" x14ac:dyDescent="0.25">
      <c r="A899" s="39">
        <v>895</v>
      </c>
      <c r="B899" s="44">
        <v>7302</v>
      </c>
      <c r="C899" s="44" t="s">
        <v>3094</v>
      </c>
      <c r="D899" s="44">
        <v>19</v>
      </c>
    </row>
    <row r="900" spans="1:4" x14ac:dyDescent="0.25">
      <c r="A900" s="39">
        <v>896</v>
      </c>
      <c r="B900" s="44">
        <v>7316</v>
      </c>
      <c r="C900" s="44" t="s">
        <v>3095</v>
      </c>
      <c r="D900" s="44">
        <v>16</v>
      </c>
    </row>
    <row r="901" spans="1:4" x14ac:dyDescent="0.25">
      <c r="A901" s="39">
        <v>897</v>
      </c>
      <c r="B901" s="44">
        <v>736</v>
      </c>
      <c r="C901" s="44" t="s">
        <v>3096</v>
      </c>
      <c r="D901" s="44">
        <v>-1</v>
      </c>
    </row>
    <row r="902" spans="1:4" x14ac:dyDescent="0.25">
      <c r="A902" s="39">
        <v>898</v>
      </c>
      <c r="B902" s="44">
        <v>738</v>
      </c>
      <c r="C902" s="44" t="s">
        <v>3004</v>
      </c>
      <c r="D902" s="44">
        <v>-41</v>
      </c>
    </row>
    <row r="903" spans="1:4" x14ac:dyDescent="0.25">
      <c r="A903" s="39">
        <v>899</v>
      </c>
      <c r="B903" s="44">
        <v>7382</v>
      </c>
      <c r="C903" s="44" t="s">
        <v>3097</v>
      </c>
      <c r="D903" s="44">
        <v>9</v>
      </c>
    </row>
    <row r="904" spans="1:4" x14ac:dyDescent="0.25">
      <c r="A904" s="39">
        <v>900</v>
      </c>
      <c r="B904" s="44">
        <v>776</v>
      </c>
      <c r="C904" s="44" t="s">
        <v>96</v>
      </c>
      <c r="D904" s="44">
        <v>-3</v>
      </c>
    </row>
    <row r="905" spans="1:4" x14ac:dyDescent="0.25">
      <c r="A905" s="39">
        <v>901</v>
      </c>
      <c r="B905" s="44">
        <v>8</v>
      </c>
      <c r="C905" s="44" t="s">
        <v>2630</v>
      </c>
      <c r="D905" s="44">
        <v>-140</v>
      </c>
    </row>
    <row r="906" spans="1:4" x14ac:dyDescent="0.25">
      <c r="A906" s="39">
        <v>902</v>
      </c>
      <c r="B906" s="44">
        <v>812</v>
      </c>
      <c r="C906" s="44" t="s">
        <v>2635</v>
      </c>
      <c r="D906" s="44">
        <v>2</v>
      </c>
    </row>
    <row r="907" spans="1:4" x14ac:dyDescent="0.25">
      <c r="A907" s="39">
        <v>903</v>
      </c>
      <c r="B907" s="44">
        <v>823</v>
      </c>
      <c r="C907" s="44" t="s">
        <v>96</v>
      </c>
      <c r="D907" s="44">
        <v>-197</v>
      </c>
    </row>
    <row r="908" spans="1:4" x14ac:dyDescent="0.25">
      <c r="A908" s="39">
        <v>904</v>
      </c>
      <c r="B908" s="44">
        <v>83</v>
      </c>
      <c r="C908" s="44" t="s">
        <v>2998</v>
      </c>
      <c r="D908" s="44">
        <v>24</v>
      </c>
    </row>
    <row r="909" spans="1:4" x14ac:dyDescent="0.25">
      <c r="A909" s="39">
        <v>905</v>
      </c>
      <c r="B909" s="44">
        <v>84</v>
      </c>
      <c r="C909" s="44" t="s">
        <v>2998</v>
      </c>
      <c r="D909" s="44">
        <v>-53</v>
      </c>
    </row>
    <row r="910" spans="1:4" x14ac:dyDescent="0.25">
      <c r="A910" s="39">
        <v>906</v>
      </c>
      <c r="B910" s="44">
        <v>84430</v>
      </c>
      <c r="C910" s="44" t="s">
        <v>3098</v>
      </c>
      <c r="D910" s="44">
        <v>31</v>
      </c>
    </row>
    <row r="911" spans="1:4" x14ac:dyDescent="0.25">
      <c r="A911" s="39">
        <v>907</v>
      </c>
      <c r="B911" s="44">
        <v>84431</v>
      </c>
      <c r="C911" s="44" t="s">
        <v>3099</v>
      </c>
      <c r="D911" s="44">
        <v>48</v>
      </c>
    </row>
    <row r="912" spans="1:4" x14ac:dyDescent="0.25">
      <c r="A912" s="39">
        <v>908</v>
      </c>
      <c r="B912" s="44">
        <v>84432</v>
      </c>
      <c r="C912" s="44" t="s">
        <v>3100</v>
      </c>
      <c r="D912" s="44">
        <v>36</v>
      </c>
    </row>
    <row r="913" spans="1:4" x14ac:dyDescent="0.25">
      <c r="A913" s="39">
        <v>909</v>
      </c>
      <c r="B913" s="44">
        <v>84433</v>
      </c>
      <c r="C913" s="44" t="s">
        <v>3101</v>
      </c>
      <c r="D913" s="44">
        <v>31</v>
      </c>
    </row>
    <row r="914" spans="1:4" x14ac:dyDescent="0.25">
      <c r="A914" s="39">
        <v>910</v>
      </c>
      <c r="B914" s="44">
        <v>84434</v>
      </c>
      <c r="C914" s="44" t="s">
        <v>3102</v>
      </c>
      <c r="D914" s="44">
        <v>42</v>
      </c>
    </row>
    <row r="915" spans="1:4" x14ac:dyDescent="0.25">
      <c r="A915" s="39">
        <v>911</v>
      </c>
      <c r="B915" s="44">
        <v>84435</v>
      </c>
      <c r="C915" s="44" t="s">
        <v>3103</v>
      </c>
      <c r="D915" s="44">
        <v>51</v>
      </c>
    </row>
    <row r="916" spans="1:4" x14ac:dyDescent="0.25">
      <c r="A916" s="39">
        <v>912</v>
      </c>
      <c r="B916" s="44">
        <v>84436</v>
      </c>
      <c r="C916" s="44" t="s">
        <v>3104</v>
      </c>
      <c r="D916" s="44">
        <v>49</v>
      </c>
    </row>
    <row r="917" spans="1:4" x14ac:dyDescent="0.25">
      <c r="A917" s="39">
        <v>913</v>
      </c>
      <c r="B917" s="44">
        <v>84437</v>
      </c>
      <c r="C917" s="44" t="s">
        <v>3105</v>
      </c>
      <c r="D917" s="44">
        <v>43</v>
      </c>
    </row>
    <row r="918" spans="1:4" x14ac:dyDescent="0.25">
      <c r="A918" s="39">
        <v>914</v>
      </c>
      <c r="B918" s="44">
        <v>84438</v>
      </c>
      <c r="C918" s="44" t="s">
        <v>3106</v>
      </c>
      <c r="D918" s="44">
        <v>27</v>
      </c>
    </row>
    <row r="919" spans="1:4" x14ac:dyDescent="0.25">
      <c r="A919" s="39">
        <v>915</v>
      </c>
      <c r="B919" s="44">
        <v>84439</v>
      </c>
      <c r="C919" s="44" t="s">
        <v>3107</v>
      </c>
      <c r="D919" s="44">
        <v>28</v>
      </c>
    </row>
    <row r="920" spans="1:4" x14ac:dyDescent="0.25">
      <c r="A920" s="39">
        <v>916</v>
      </c>
      <c r="B920" s="44">
        <v>84440</v>
      </c>
      <c r="C920" s="44" t="s">
        <v>3108</v>
      </c>
      <c r="D920" s="44">
        <v>84</v>
      </c>
    </row>
    <row r="921" spans="1:4" x14ac:dyDescent="0.25">
      <c r="A921" s="39">
        <v>917</v>
      </c>
      <c r="B921" s="44">
        <v>85</v>
      </c>
      <c r="C921" s="44" t="s">
        <v>2998</v>
      </c>
      <c r="D921" s="44">
        <v>-37</v>
      </c>
    </row>
    <row r="922" spans="1:4" x14ac:dyDescent="0.25">
      <c r="A922" s="39">
        <v>918</v>
      </c>
      <c r="B922" s="44">
        <v>89</v>
      </c>
      <c r="C922" s="44" t="s">
        <v>2998</v>
      </c>
      <c r="D922" s="44">
        <v>0</v>
      </c>
    </row>
    <row r="923" spans="1:4" x14ac:dyDescent="0.25">
      <c r="A923" s="39">
        <v>919</v>
      </c>
      <c r="B923" s="44">
        <v>897</v>
      </c>
      <c r="C923" s="44" t="s">
        <v>2086</v>
      </c>
      <c r="D923" s="44">
        <v>-1</v>
      </c>
    </row>
    <row r="924" spans="1:4" x14ac:dyDescent="0.25">
      <c r="A924" s="39">
        <v>920</v>
      </c>
      <c r="B924" s="44">
        <v>90</v>
      </c>
      <c r="C924" s="44" t="s">
        <v>2998</v>
      </c>
      <c r="D924" s="44">
        <v>0</v>
      </c>
    </row>
    <row r="925" spans="1:4" x14ac:dyDescent="0.25">
      <c r="A925" s="39">
        <v>921</v>
      </c>
      <c r="B925" s="44">
        <v>902</v>
      </c>
      <c r="C925" s="44" t="s">
        <v>441</v>
      </c>
      <c r="D925" s="44">
        <v>-3</v>
      </c>
    </row>
    <row r="926" spans="1:4" x14ac:dyDescent="0.25">
      <c r="A926" s="39">
        <v>922</v>
      </c>
      <c r="B926" s="44">
        <v>91</v>
      </c>
      <c r="C926" s="44" t="s">
        <v>2998</v>
      </c>
      <c r="D926" s="44">
        <v>-3</v>
      </c>
    </row>
    <row r="927" spans="1:4" x14ac:dyDescent="0.25">
      <c r="A927" s="39">
        <v>923</v>
      </c>
      <c r="B927" s="44">
        <v>95</v>
      </c>
      <c r="C927" s="44" t="s">
        <v>3109</v>
      </c>
      <c r="D927" s="44">
        <v>201</v>
      </c>
    </row>
    <row r="928" spans="1:4" x14ac:dyDescent="0.25">
      <c r="A928" s="39">
        <v>924</v>
      </c>
      <c r="B928" s="44">
        <v>960</v>
      </c>
      <c r="C928" s="44" t="s">
        <v>441</v>
      </c>
      <c r="D928" s="44">
        <v>-785</v>
      </c>
    </row>
    <row r="929" spans="1:4" x14ac:dyDescent="0.25">
      <c r="A929" s="39">
        <v>925</v>
      </c>
      <c r="B929" s="44">
        <v>961</v>
      </c>
      <c r="C929" s="44" t="s">
        <v>441</v>
      </c>
      <c r="D929" s="44">
        <v>-29</v>
      </c>
    </row>
    <row r="930" spans="1:4" x14ac:dyDescent="0.25">
      <c r="A930" s="39">
        <v>926</v>
      </c>
      <c r="B930" s="44" t="s">
        <v>3110</v>
      </c>
      <c r="C930" s="44" t="s">
        <v>3111</v>
      </c>
      <c r="D930" s="44">
        <v>20</v>
      </c>
    </row>
    <row r="931" spans="1:4" x14ac:dyDescent="0.25">
      <c r="A931" s="39">
        <v>927</v>
      </c>
      <c r="B931" s="44" t="s">
        <v>3112</v>
      </c>
      <c r="C931" s="44" t="s">
        <v>3113</v>
      </c>
      <c r="D931" s="44">
        <v>16</v>
      </c>
    </row>
    <row r="932" spans="1:4" x14ac:dyDescent="0.25">
      <c r="A932" s="39">
        <v>928</v>
      </c>
      <c r="B932" s="44" t="s">
        <v>3114</v>
      </c>
      <c r="C932" s="44" t="s">
        <v>3115</v>
      </c>
      <c r="D932" s="44">
        <v>-11</v>
      </c>
    </row>
    <row r="933" spans="1:4" x14ac:dyDescent="0.25">
      <c r="A933" s="39">
        <v>929</v>
      </c>
      <c r="B933" s="44" t="s">
        <v>3116</v>
      </c>
      <c r="C933" s="44" t="s">
        <v>3117</v>
      </c>
      <c r="D933" s="44">
        <v>16</v>
      </c>
    </row>
    <row r="934" spans="1:4" x14ac:dyDescent="0.25">
      <c r="A934" s="39">
        <v>930</v>
      </c>
      <c r="B934" s="44" t="s">
        <v>3118</v>
      </c>
      <c r="C934" s="44" t="s">
        <v>3119</v>
      </c>
      <c r="D934" s="44">
        <v>29</v>
      </c>
    </row>
    <row r="935" spans="1:4" x14ac:dyDescent="0.25">
      <c r="A935" s="39">
        <v>931</v>
      </c>
      <c r="B935" s="44" t="s">
        <v>3120</v>
      </c>
      <c r="C935" s="44" t="s">
        <v>3121</v>
      </c>
      <c r="D935" s="44">
        <v>0</v>
      </c>
    </row>
    <row r="936" spans="1:4" x14ac:dyDescent="0.25">
      <c r="A936" s="39">
        <v>932</v>
      </c>
      <c r="B936" s="44" t="s">
        <v>3122</v>
      </c>
      <c r="C936" s="44" t="s">
        <v>3123</v>
      </c>
      <c r="D936" s="44">
        <v>144</v>
      </c>
    </row>
    <row r="937" spans="1:4" x14ac:dyDescent="0.25">
      <c r="A937" s="39">
        <v>933</v>
      </c>
      <c r="B937" s="44" t="s">
        <v>3124</v>
      </c>
      <c r="C937" s="44" t="s">
        <v>3125</v>
      </c>
      <c r="D937" s="44">
        <v>200</v>
      </c>
    </row>
    <row r="938" spans="1:4" x14ac:dyDescent="0.25">
      <c r="A938" s="39">
        <v>934</v>
      </c>
      <c r="B938" s="44" t="s">
        <v>3126</v>
      </c>
      <c r="C938" s="44" t="s">
        <v>3127</v>
      </c>
      <c r="D938" s="44">
        <v>1</v>
      </c>
    </row>
    <row r="939" spans="1:4" x14ac:dyDescent="0.25">
      <c r="A939" s="39">
        <v>935</v>
      </c>
      <c r="B939" s="44" t="s">
        <v>3128</v>
      </c>
      <c r="C939" s="44" t="s">
        <v>3129</v>
      </c>
      <c r="D939" s="44">
        <v>4</v>
      </c>
    </row>
    <row r="940" spans="1:4" x14ac:dyDescent="0.25">
      <c r="A940" s="39">
        <v>936</v>
      </c>
      <c r="B940" s="44" t="s">
        <v>3130</v>
      </c>
      <c r="C940" s="44" t="s">
        <v>3131</v>
      </c>
      <c r="D940" s="45">
        <v>-1135</v>
      </c>
    </row>
    <row r="941" spans="1:4" x14ac:dyDescent="0.25">
      <c r="A941" s="39">
        <v>937</v>
      </c>
      <c r="B941" s="44" t="s">
        <v>3132</v>
      </c>
      <c r="C941" s="44" t="s">
        <v>3133</v>
      </c>
      <c r="D941" s="44">
        <v>134</v>
      </c>
    </row>
    <row r="942" spans="1:4" x14ac:dyDescent="0.25">
      <c r="A942" s="39">
        <v>938</v>
      </c>
      <c r="B942" s="44" t="s">
        <v>3134</v>
      </c>
      <c r="C942" s="44" t="s">
        <v>3135</v>
      </c>
      <c r="D942" s="44">
        <v>30</v>
      </c>
    </row>
    <row r="943" spans="1:4" x14ac:dyDescent="0.25">
      <c r="A943" s="39">
        <v>939</v>
      </c>
      <c r="B943" s="44" t="s">
        <v>3136</v>
      </c>
      <c r="C943" s="44" t="s">
        <v>3137</v>
      </c>
      <c r="D943" s="44">
        <v>0</v>
      </c>
    </row>
    <row r="944" spans="1:4" x14ac:dyDescent="0.25">
      <c r="A944" s="39">
        <v>940</v>
      </c>
      <c r="B944" s="44" t="s">
        <v>460</v>
      </c>
      <c r="C944" s="44" t="s">
        <v>3008</v>
      </c>
      <c r="D944" s="44">
        <v>29</v>
      </c>
    </row>
    <row r="945" spans="1:4" x14ac:dyDescent="0.25">
      <c r="A945" s="39">
        <v>941</v>
      </c>
      <c r="B945" s="44" t="s">
        <v>462</v>
      </c>
      <c r="C945" s="44" t="s">
        <v>3008</v>
      </c>
      <c r="D945" s="45">
        <v>3703</v>
      </c>
    </row>
    <row r="946" spans="1:4" x14ac:dyDescent="0.25">
      <c r="A946" s="39">
        <v>942</v>
      </c>
      <c r="B946" s="44" t="s">
        <v>3138</v>
      </c>
      <c r="C946" s="44" t="s">
        <v>3008</v>
      </c>
      <c r="D946" s="44">
        <v>135</v>
      </c>
    </row>
    <row r="947" spans="1:4" x14ac:dyDescent="0.25">
      <c r="A947" s="39">
        <v>943</v>
      </c>
      <c r="B947" s="44" t="s">
        <v>439</v>
      </c>
      <c r="C947" s="44" t="s">
        <v>441</v>
      </c>
      <c r="D947" s="44">
        <v>97</v>
      </c>
    </row>
    <row r="948" spans="1:4" x14ac:dyDescent="0.25">
      <c r="A948" s="39">
        <v>944</v>
      </c>
      <c r="B948" s="44" t="s">
        <v>444</v>
      </c>
      <c r="C948" s="44" t="s">
        <v>441</v>
      </c>
      <c r="D948" s="44">
        <v>137</v>
      </c>
    </row>
    <row r="949" spans="1:4" x14ac:dyDescent="0.25">
      <c r="A949" s="39">
        <v>945</v>
      </c>
      <c r="B949" s="44" t="s">
        <v>557</v>
      </c>
      <c r="C949" s="44" t="s">
        <v>441</v>
      </c>
      <c r="D949" s="44">
        <v>690</v>
      </c>
    </row>
    <row r="950" spans="1:4" x14ac:dyDescent="0.25">
      <c r="A950" s="39">
        <v>946</v>
      </c>
      <c r="B950" s="44" t="s">
        <v>559</v>
      </c>
      <c r="C950" s="44" t="s">
        <v>441</v>
      </c>
      <c r="D950" s="44">
        <v>42</v>
      </c>
    </row>
    <row r="951" spans="1:4" x14ac:dyDescent="0.25">
      <c r="A951" s="39">
        <v>947</v>
      </c>
      <c r="B951" s="44" t="s">
        <v>149</v>
      </c>
      <c r="C951" s="44" t="s">
        <v>2675</v>
      </c>
      <c r="D951" s="44">
        <v>5</v>
      </c>
    </row>
    <row r="952" spans="1:4" x14ac:dyDescent="0.25">
      <c r="A952" s="39">
        <v>948</v>
      </c>
      <c r="B952" s="44" t="s">
        <v>156</v>
      </c>
      <c r="C952" s="44" t="s">
        <v>2675</v>
      </c>
      <c r="D952" s="44">
        <v>2</v>
      </c>
    </row>
    <row r="953" spans="1:4" x14ac:dyDescent="0.25">
      <c r="A953" s="39">
        <v>949</v>
      </c>
      <c r="B953" s="44" t="s">
        <v>551</v>
      </c>
      <c r="C953" s="44" t="s">
        <v>441</v>
      </c>
      <c r="D953" s="44">
        <v>9</v>
      </c>
    </row>
    <row r="954" spans="1:4" x14ac:dyDescent="0.25">
      <c r="A954" s="39">
        <v>950</v>
      </c>
      <c r="B954" s="44" t="s">
        <v>553</v>
      </c>
      <c r="C954" s="44" t="s">
        <v>441</v>
      </c>
      <c r="D954" s="44">
        <v>2</v>
      </c>
    </row>
    <row r="955" spans="1:4" x14ac:dyDescent="0.25">
      <c r="A955" s="39">
        <v>951</v>
      </c>
      <c r="B955" s="44" t="s">
        <v>819</v>
      </c>
      <c r="C955" s="44" t="s">
        <v>2472</v>
      </c>
      <c r="D955" s="44">
        <v>9</v>
      </c>
    </row>
    <row r="956" spans="1:4" x14ac:dyDescent="0.25">
      <c r="A956" s="39">
        <v>952</v>
      </c>
      <c r="B956" s="44" t="s">
        <v>821</v>
      </c>
      <c r="C956" s="44" t="s">
        <v>2472</v>
      </c>
      <c r="D956" s="44">
        <v>9</v>
      </c>
    </row>
    <row r="957" spans="1:4" x14ac:dyDescent="0.25">
      <c r="A957" s="39">
        <v>953</v>
      </c>
      <c r="B957" s="44" t="s">
        <v>825</v>
      </c>
      <c r="C957" s="44" t="s">
        <v>3139</v>
      </c>
      <c r="D957" s="44">
        <v>0</v>
      </c>
    </row>
    <row r="958" spans="1:4" x14ac:dyDescent="0.25">
      <c r="A958" s="39">
        <v>954</v>
      </c>
      <c r="B958" s="44" t="s">
        <v>827</v>
      </c>
      <c r="C958" s="44" t="s">
        <v>2472</v>
      </c>
      <c r="D958" s="44">
        <v>4</v>
      </c>
    </row>
    <row r="959" spans="1:4" x14ac:dyDescent="0.25">
      <c r="A959" s="39">
        <v>955</v>
      </c>
      <c r="B959" s="44" t="s">
        <v>1143</v>
      </c>
      <c r="C959" s="44" t="s">
        <v>2472</v>
      </c>
      <c r="D959" s="44">
        <v>6</v>
      </c>
    </row>
    <row r="960" spans="1:4" x14ac:dyDescent="0.25">
      <c r="A960" s="39">
        <v>956</v>
      </c>
      <c r="B960" s="44" t="s">
        <v>1145</v>
      </c>
      <c r="C960" s="44" t="s">
        <v>2472</v>
      </c>
      <c r="D960" s="44">
        <v>5</v>
      </c>
    </row>
    <row r="961" spans="1:4" x14ac:dyDescent="0.25">
      <c r="A961" s="39">
        <v>957</v>
      </c>
      <c r="B961" s="44" t="s">
        <v>1075</v>
      </c>
      <c r="C961" s="44" t="s">
        <v>2472</v>
      </c>
      <c r="D961" s="44">
        <v>16</v>
      </c>
    </row>
    <row r="962" spans="1:4" x14ac:dyDescent="0.25">
      <c r="A962" s="39">
        <v>958</v>
      </c>
      <c r="B962" s="44" t="s">
        <v>1363</v>
      </c>
      <c r="C962" s="44" t="s">
        <v>2472</v>
      </c>
      <c r="D962" s="44">
        <v>2</v>
      </c>
    </row>
    <row r="963" spans="1:4" x14ac:dyDescent="0.25">
      <c r="A963" s="39">
        <v>959</v>
      </c>
      <c r="B963" s="44" t="s">
        <v>1010</v>
      </c>
      <c r="C963" s="44" t="s">
        <v>2472</v>
      </c>
      <c r="D963" s="44">
        <v>0</v>
      </c>
    </row>
    <row r="964" spans="1:4" x14ac:dyDescent="0.25">
      <c r="A964" s="39">
        <v>960</v>
      </c>
      <c r="B964" s="44" t="s">
        <v>982</v>
      </c>
      <c r="C964" s="44" t="s">
        <v>2472</v>
      </c>
      <c r="D964" s="44">
        <v>11</v>
      </c>
    </row>
    <row r="965" spans="1:4" x14ac:dyDescent="0.25">
      <c r="A965" s="39">
        <v>961</v>
      </c>
      <c r="B965" s="44" t="s">
        <v>984</v>
      </c>
      <c r="C965" s="44" t="s">
        <v>3140</v>
      </c>
      <c r="D965" s="44">
        <v>9</v>
      </c>
    </row>
    <row r="966" spans="1:4" x14ac:dyDescent="0.25">
      <c r="A966" s="39">
        <v>962</v>
      </c>
      <c r="B966" s="44" t="s">
        <v>1285</v>
      </c>
      <c r="C966" s="44" t="s">
        <v>3141</v>
      </c>
      <c r="D966" s="44">
        <v>1</v>
      </c>
    </row>
    <row r="967" spans="1:4" x14ac:dyDescent="0.25">
      <c r="A967" s="39">
        <v>963</v>
      </c>
      <c r="B967" s="44" t="s">
        <v>1287</v>
      </c>
      <c r="C967" s="44" t="s">
        <v>2472</v>
      </c>
      <c r="D967" s="44">
        <v>0</v>
      </c>
    </row>
    <row r="968" spans="1:4" x14ac:dyDescent="0.25">
      <c r="A968" s="39">
        <v>964</v>
      </c>
      <c r="B968" s="44" t="s">
        <v>1081</v>
      </c>
      <c r="C968" s="44" t="s">
        <v>2472</v>
      </c>
      <c r="D968" s="44">
        <v>5</v>
      </c>
    </row>
    <row r="969" spans="1:4" x14ac:dyDescent="0.25">
      <c r="A969" s="39">
        <v>965</v>
      </c>
      <c r="B969" s="44" t="s">
        <v>1095</v>
      </c>
      <c r="C969" s="44" t="s">
        <v>2472</v>
      </c>
      <c r="D969" s="44">
        <v>13</v>
      </c>
    </row>
    <row r="970" spans="1:4" x14ac:dyDescent="0.25">
      <c r="A970" s="39">
        <v>966</v>
      </c>
      <c r="B970" s="44" t="s">
        <v>1381</v>
      </c>
      <c r="C970" s="44" t="s">
        <v>2472</v>
      </c>
      <c r="D970" s="44">
        <v>1</v>
      </c>
    </row>
    <row r="971" spans="1:4" x14ac:dyDescent="0.25">
      <c r="A971" s="39">
        <v>967</v>
      </c>
      <c r="B971" s="44" t="s">
        <v>868</v>
      </c>
      <c r="C971" s="44" t="s">
        <v>2472</v>
      </c>
      <c r="D971" s="44">
        <v>9</v>
      </c>
    </row>
    <row r="972" spans="1:4" x14ac:dyDescent="0.25">
      <c r="A972" s="39">
        <v>968</v>
      </c>
      <c r="B972" s="44" t="s">
        <v>364</v>
      </c>
      <c r="C972" s="44" t="s">
        <v>3003</v>
      </c>
      <c r="D972" s="44">
        <v>201</v>
      </c>
    </row>
    <row r="973" spans="1:4" x14ac:dyDescent="0.25">
      <c r="A973" s="39">
        <v>969</v>
      </c>
      <c r="B973" s="44" t="s">
        <v>366</v>
      </c>
      <c r="C973" s="44" t="s">
        <v>3003</v>
      </c>
      <c r="D973" s="44">
        <v>138</v>
      </c>
    </row>
    <row r="974" spans="1:4" x14ac:dyDescent="0.25">
      <c r="A974" s="39">
        <v>970</v>
      </c>
      <c r="B974" s="44" t="s">
        <v>368</v>
      </c>
      <c r="C974" s="44" t="s">
        <v>3003</v>
      </c>
      <c r="D974" s="44">
        <v>87</v>
      </c>
    </row>
    <row r="975" spans="1:4" x14ac:dyDescent="0.25">
      <c r="A975" s="39">
        <v>971</v>
      </c>
      <c r="B975" s="44" t="s">
        <v>1632</v>
      </c>
      <c r="C975" s="44" t="s">
        <v>2639</v>
      </c>
      <c r="D975" s="44">
        <v>70</v>
      </c>
    </row>
    <row r="976" spans="1:4" x14ac:dyDescent="0.25">
      <c r="A976" s="39">
        <v>972</v>
      </c>
      <c r="B976" s="44" t="s">
        <v>1634</v>
      </c>
      <c r="C976" s="44" t="s">
        <v>3003</v>
      </c>
      <c r="D976" s="44">
        <v>473</v>
      </c>
    </row>
    <row r="977" spans="1:4" x14ac:dyDescent="0.25">
      <c r="A977" s="39">
        <v>973</v>
      </c>
      <c r="B977" s="44" t="s">
        <v>1638</v>
      </c>
      <c r="C977" s="44" t="s">
        <v>2639</v>
      </c>
      <c r="D977" s="44">
        <v>70</v>
      </c>
    </row>
    <row r="978" spans="1:4" x14ac:dyDescent="0.25">
      <c r="A978" s="39">
        <v>974</v>
      </c>
      <c r="B978" s="44" t="s">
        <v>1640</v>
      </c>
      <c r="C978" s="44" t="s">
        <v>2639</v>
      </c>
      <c r="D978" s="44">
        <v>2</v>
      </c>
    </row>
    <row r="979" spans="1:4" x14ac:dyDescent="0.25">
      <c r="A979" s="39">
        <v>975</v>
      </c>
      <c r="B979" s="44" t="s">
        <v>1644</v>
      </c>
      <c r="C979" s="44" t="s">
        <v>3003</v>
      </c>
      <c r="D979" s="44">
        <v>574</v>
      </c>
    </row>
    <row r="980" spans="1:4" x14ac:dyDescent="0.25">
      <c r="A980" s="39">
        <v>976</v>
      </c>
      <c r="B980" s="44" t="s">
        <v>1648</v>
      </c>
      <c r="C980" s="44" t="s">
        <v>2639</v>
      </c>
      <c r="D980" s="44">
        <v>57</v>
      </c>
    </row>
    <row r="981" spans="1:4" x14ac:dyDescent="0.25">
      <c r="A981" s="39">
        <v>977</v>
      </c>
      <c r="B981" s="44" t="s">
        <v>1650</v>
      </c>
      <c r="C981" s="44" t="s">
        <v>2639</v>
      </c>
      <c r="D981" s="44">
        <v>2</v>
      </c>
    </row>
    <row r="982" spans="1:4" x14ac:dyDescent="0.25">
      <c r="A982" s="39">
        <v>978</v>
      </c>
      <c r="B982" s="44" t="s">
        <v>1654</v>
      </c>
      <c r="C982" s="44" t="s">
        <v>3003</v>
      </c>
      <c r="D982" s="44">
        <v>317</v>
      </c>
    </row>
    <row r="983" spans="1:4" x14ac:dyDescent="0.25">
      <c r="A983" s="39">
        <v>979</v>
      </c>
      <c r="B983" s="44" t="s">
        <v>1658</v>
      </c>
      <c r="C983" s="44" t="s">
        <v>2639</v>
      </c>
      <c r="D983" s="44">
        <v>12</v>
      </c>
    </row>
    <row r="984" spans="1:4" x14ac:dyDescent="0.25">
      <c r="A984" s="39">
        <v>980</v>
      </c>
      <c r="B984" s="44" t="s">
        <v>2097</v>
      </c>
      <c r="C984" s="44" t="s">
        <v>2639</v>
      </c>
      <c r="D984" s="44">
        <v>0</v>
      </c>
    </row>
    <row r="985" spans="1:4" x14ac:dyDescent="0.25">
      <c r="A985" s="39">
        <v>981</v>
      </c>
      <c r="B985" s="44" t="s">
        <v>2099</v>
      </c>
      <c r="C985" s="44" t="s">
        <v>2639</v>
      </c>
      <c r="D985" s="44">
        <v>0</v>
      </c>
    </row>
    <row r="986" spans="1:4" x14ac:dyDescent="0.25">
      <c r="A986" s="39">
        <v>982</v>
      </c>
      <c r="B986" s="44" t="s">
        <v>362</v>
      </c>
      <c r="C986" s="44" t="s">
        <v>3142</v>
      </c>
      <c r="D986" s="44">
        <v>373</v>
      </c>
    </row>
    <row r="987" spans="1:4" x14ac:dyDescent="0.25">
      <c r="A987" s="39">
        <v>983</v>
      </c>
      <c r="B987" s="44" t="s">
        <v>1612</v>
      </c>
      <c r="C987" s="44" t="s">
        <v>3143</v>
      </c>
      <c r="D987" s="44">
        <v>0</v>
      </c>
    </row>
    <row r="988" spans="1:4" x14ac:dyDescent="0.25">
      <c r="A988" s="39">
        <v>984</v>
      </c>
      <c r="B988" s="44" t="s">
        <v>1616</v>
      </c>
      <c r="C988" s="44" t="s">
        <v>2648</v>
      </c>
      <c r="D988" s="44">
        <v>0</v>
      </c>
    </row>
    <row r="989" spans="1:4" x14ac:dyDescent="0.25">
      <c r="A989" s="39">
        <v>985</v>
      </c>
      <c r="B989" s="44" t="s">
        <v>3144</v>
      </c>
      <c r="C989" s="44" t="s">
        <v>2648</v>
      </c>
      <c r="D989" s="44">
        <v>3</v>
      </c>
    </row>
    <row r="990" spans="1:4" x14ac:dyDescent="0.25">
      <c r="A990" s="39">
        <v>986</v>
      </c>
      <c r="B990" s="44" t="s">
        <v>1624</v>
      </c>
      <c r="C990" s="44" t="s">
        <v>3145</v>
      </c>
      <c r="D990" s="44">
        <v>304</v>
      </c>
    </row>
    <row r="991" spans="1:4" x14ac:dyDescent="0.25">
      <c r="A991" s="39">
        <v>987</v>
      </c>
      <c r="B991" s="44" t="s">
        <v>1626</v>
      </c>
      <c r="C991" s="44" t="s">
        <v>2648</v>
      </c>
      <c r="D991" s="44">
        <v>113</v>
      </c>
    </row>
    <row r="992" spans="1:4" x14ac:dyDescent="0.25">
      <c r="A992" s="39">
        <v>988</v>
      </c>
      <c r="B992" s="44" t="s">
        <v>1628</v>
      </c>
      <c r="C992" s="44" t="s">
        <v>3146</v>
      </c>
      <c r="D992" s="44">
        <v>3</v>
      </c>
    </row>
    <row r="993" spans="1:4" x14ac:dyDescent="0.25">
      <c r="A993" s="39">
        <v>989</v>
      </c>
      <c r="B993" s="44" t="s">
        <v>1806</v>
      </c>
      <c r="C993" s="44" t="s">
        <v>2630</v>
      </c>
      <c r="D993" s="44">
        <v>256</v>
      </c>
    </row>
    <row r="994" spans="1:4" x14ac:dyDescent="0.25">
      <c r="A994" s="39">
        <v>990</v>
      </c>
      <c r="B994" s="44" t="s">
        <v>1839</v>
      </c>
      <c r="C994" s="44" t="s">
        <v>3147</v>
      </c>
      <c r="D994" s="44">
        <v>49</v>
      </c>
    </row>
    <row r="995" spans="1:4" x14ac:dyDescent="0.25">
      <c r="A995" s="39">
        <v>991</v>
      </c>
      <c r="B995" s="44" t="s">
        <v>3148</v>
      </c>
      <c r="C995" s="44" t="s">
        <v>2648</v>
      </c>
      <c r="D995" s="44">
        <v>90</v>
      </c>
    </row>
    <row r="996" spans="1:4" x14ac:dyDescent="0.25">
      <c r="A996" s="39">
        <v>992</v>
      </c>
      <c r="B996" s="44" t="s">
        <v>3149</v>
      </c>
      <c r="C996" s="44" t="s">
        <v>2648</v>
      </c>
      <c r="D996" s="44">
        <v>8</v>
      </c>
    </row>
    <row r="997" spans="1:4" x14ac:dyDescent="0.25">
      <c r="A997" s="39">
        <v>993</v>
      </c>
      <c r="B997" s="44" t="s">
        <v>2229</v>
      </c>
      <c r="C997" s="44" t="s">
        <v>3147</v>
      </c>
      <c r="D997" s="44">
        <v>0</v>
      </c>
    </row>
    <row r="998" spans="1:4" x14ac:dyDescent="0.25">
      <c r="A998" s="39">
        <v>994</v>
      </c>
      <c r="B998" s="44" t="s">
        <v>3150</v>
      </c>
      <c r="C998" s="44" t="s">
        <v>3151</v>
      </c>
      <c r="D998" s="44">
        <v>267</v>
      </c>
    </row>
    <row r="999" spans="1:4" x14ac:dyDescent="0.25">
      <c r="A999" s="39">
        <v>995</v>
      </c>
      <c r="B999" s="44" t="s">
        <v>2095</v>
      </c>
      <c r="C999" s="44" t="s">
        <v>3147</v>
      </c>
      <c r="D999" s="44">
        <v>0</v>
      </c>
    </row>
    <row r="1000" spans="1:4" x14ac:dyDescent="0.25">
      <c r="A1000" s="39">
        <v>996</v>
      </c>
      <c r="B1000" s="44" t="s">
        <v>2184</v>
      </c>
      <c r="C1000" s="44" t="s">
        <v>2648</v>
      </c>
      <c r="D1000" s="44">
        <v>0</v>
      </c>
    </row>
    <row r="1001" spans="1:4" x14ac:dyDescent="0.25">
      <c r="A1001" s="39">
        <v>997</v>
      </c>
      <c r="B1001" s="44" t="s">
        <v>3152</v>
      </c>
      <c r="C1001" s="44" t="s">
        <v>2648</v>
      </c>
      <c r="D1001" s="44">
        <v>119</v>
      </c>
    </row>
    <row r="1002" spans="1:4" x14ac:dyDescent="0.25">
      <c r="A1002" s="39">
        <v>998</v>
      </c>
      <c r="B1002" s="44" t="s">
        <v>2182</v>
      </c>
      <c r="C1002" s="44" t="s">
        <v>3153</v>
      </c>
      <c r="D1002" s="44">
        <v>39</v>
      </c>
    </row>
    <row r="1003" spans="1:4" x14ac:dyDescent="0.25">
      <c r="A1003" s="39">
        <v>999</v>
      </c>
      <c r="B1003" s="44" t="s">
        <v>2196</v>
      </c>
      <c r="C1003" s="44" t="s">
        <v>3154</v>
      </c>
      <c r="D1003" s="44">
        <v>144</v>
      </c>
    </row>
    <row r="1004" spans="1:4" x14ac:dyDescent="0.25">
      <c r="A1004" s="39">
        <v>1000</v>
      </c>
      <c r="B1004" s="44" t="s">
        <v>2200</v>
      </c>
      <c r="C1004" s="44" t="s">
        <v>3154</v>
      </c>
      <c r="D1004" s="44">
        <v>52</v>
      </c>
    </row>
    <row r="1005" spans="1:4" x14ac:dyDescent="0.25">
      <c r="A1005" s="39">
        <v>1001</v>
      </c>
      <c r="B1005" s="44" t="s">
        <v>2186</v>
      </c>
      <c r="C1005" s="44" t="s">
        <v>3155</v>
      </c>
      <c r="D1005" s="44">
        <v>97</v>
      </c>
    </row>
    <row r="1006" spans="1:4" x14ac:dyDescent="0.25">
      <c r="A1006" s="39">
        <v>1002</v>
      </c>
      <c r="B1006" s="44" t="s">
        <v>1879</v>
      </c>
      <c r="C1006" s="44" t="s">
        <v>2655</v>
      </c>
      <c r="D1006" s="44">
        <v>403</v>
      </c>
    </row>
    <row r="1007" spans="1:4" x14ac:dyDescent="0.25">
      <c r="A1007" s="39">
        <v>1003</v>
      </c>
      <c r="B1007" s="44" t="s">
        <v>2123</v>
      </c>
      <c r="C1007" s="44" t="s">
        <v>2655</v>
      </c>
      <c r="D1007" s="44">
        <v>99</v>
      </c>
    </row>
    <row r="1008" spans="1:4" x14ac:dyDescent="0.25">
      <c r="A1008" s="39">
        <v>1004</v>
      </c>
      <c r="B1008" s="44" t="s">
        <v>2125</v>
      </c>
      <c r="C1008" s="44" t="s">
        <v>3156</v>
      </c>
      <c r="D1008" s="44">
        <v>16</v>
      </c>
    </row>
    <row r="1009" spans="1:4" x14ac:dyDescent="0.25">
      <c r="A1009" s="39">
        <v>1005</v>
      </c>
      <c r="B1009" s="44" t="s">
        <v>2127</v>
      </c>
      <c r="C1009" s="44" t="s">
        <v>3157</v>
      </c>
      <c r="D1009" s="44">
        <v>19</v>
      </c>
    </row>
    <row r="1010" spans="1:4" x14ac:dyDescent="0.25">
      <c r="A1010" s="39">
        <v>1006</v>
      </c>
      <c r="B1010" s="44" t="s">
        <v>2129</v>
      </c>
      <c r="C1010" s="44" t="s">
        <v>3158</v>
      </c>
      <c r="D1010" s="44">
        <v>113</v>
      </c>
    </row>
    <row r="1011" spans="1:4" x14ac:dyDescent="0.25">
      <c r="A1011" s="39">
        <v>1007</v>
      </c>
      <c r="B1011" s="44" t="s">
        <v>2131</v>
      </c>
      <c r="C1011" s="44" t="s">
        <v>3159</v>
      </c>
      <c r="D1011" s="44">
        <v>29</v>
      </c>
    </row>
    <row r="1012" spans="1:4" x14ac:dyDescent="0.25">
      <c r="A1012" s="39">
        <v>1008</v>
      </c>
      <c r="B1012" s="44" t="s">
        <v>2133</v>
      </c>
      <c r="C1012" s="44" t="s">
        <v>3160</v>
      </c>
      <c r="D1012" s="44">
        <v>19</v>
      </c>
    </row>
    <row r="1013" spans="1:4" x14ac:dyDescent="0.25">
      <c r="A1013" s="39">
        <v>1009</v>
      </c>
      <c r="B1013" s="44" t="s">
        <v>1841</v>
      </c>
      <c r="C1013" s="44" t="s">
        <v>2656</v>
      </c>
      <c r="D1013" s="44">
        <v>78</v>
      </c>
    </row>
    <row r="1014" spans="1:4" x14ac:dyDescent="0.25">
      <c r="A1014" s="39">
        <v>1010</v>
      </c>
      <c r="B1014" s="44" t="s">
        <v>1843</v>
      </c>
      <c r="C1014" s="44" t="s">
        <v>2650</v>
      </c>
      <c r="D1014" s="44">
        <v>6</v>
      </c>
    </row>
    <row r="1015" spans="1:4" x14ac:dyDescent="0.25">
      <c r="A1015" s="39">
        <v>1011</v>
      </c>
      <c r="B1015" s="44" t="s">
        <v>1845</v>
      </c>
      <c r="C1015" s="44" t="s">
        <v>2656</v>
      </c>
      <c r="D1015" s="44">
        <v>6</v>
      </c>
    </row>
    <row r="1016" spans="1:4" x14ac:dyDescent="0.25">
      <c r="A1016" s="39">
        <v>1012</v>
      </c>
      <c r="B1016" s="44" t="s">
        <v>1847</v>
      </c>
      <c r="C1016" s="44" t="s">
        <v>2649</v>
      </c>
      <c r="D1016" s="44">
        <v>157</v>
      </c>
    </row>
    <row r="1017" spans="1:4" x14ac:dyDescent="0.25">
      <c r="A1017" s="39">
        <v>1013</v>
      </c>
      <c r="B1017" s="44" t="s">
        <v>1985</v>
      </c>
      <c r="C1017" s="44" t="s">
        <v>3161</v>
      </c>
      <c r="D1017" s="44">
        <v>3</v>
      </c>
    </row>
    <row r="1018" spans="1:4" x14ac:dyDescent="0.25">
      <c r="A1018" s="39">
        <v>1014</v>
      </c>
      <c r="B1018" s="44" t="s">
        <v>2115</v>
      </c>
      <c r="C1018" s="44" t="s">
        <v>3162</v>
      </c>
      <c r="D1018" s="44">
        <v>25</v>
      </c>
    </row>
    <row r="1019" spans="1:4" x14ac:dyDescent="0.25">
      <c r="A1019" s="39">
        <v>1015</v>
      </c>
      <c r="B1019" s="44" t="s">
        <v>2117</v>
      </c>
      <c r="C1019" s="44" t="s">
        <v>3163</v>
      </c>
      <c r="D1019" s="44">
        <v>0</v>
      </c>
    </row>
    <row r="1020" spans="1:4" x14ac:dyDescent="0.25">
      <c r="A1020" s="39">
        <v>1016</v>
      </c>
      <c r="B1020" s="44" t="s">
        <v>3164</v>
      </c>
      <c r="C1020" s="44" t="s">
        <v>3165</v>
      </c>
      <c r="D1020" s="44">
        <v>8</v>
      </c>
    </row>
    <row r="1021" spans="1:4" x14ac:dyDescent="0.25">
      <c r="A1021" s="39">
        <v>1017</v>
      </c>
      <c r="B1021" s="44" t="s">
        <v>2119</v>
      </c>
      <c r="C1021" s="44" t="s">
        <v>2649</v>
      </c>
      <c r="D1021" s="44">
        <v>42</v>
      </c>
    </row>
    <row r="1022" spans="1:4" x14ac:dyDescent="0.25">
      <c r="A1022" s="39">
        <v>1018</v>
      </c>
      <c r="B1022" s="44" t="s">
        <v>3166</v>
      </c>
      <c r="C1022" s="44" t="s">
        <v>3167</v>
      </c>
      <c r="D1022" s="44">
        <v>19</v>
      </c>
    </row>
    <row r="1023" spans="1:4" x14ac:dyDescent="0.25">
      <c r="A1023" s="39">
        <v>1019</v>
      </c>
      <c r="B1023" s="44" t="s">
        <v>2121</v>
      </c>
      <c r="C1023" s="44" t="s">
        <v>3161</v>
      </c>
      <c r="D1023" s="44">
        <v>65</v>
      </c>
    </row>
    <row r="1024" spans="1:4" x14ac:dyDescent="0.25">
      <c r="A1024" s="39">
        <v>1020</v>
      </c>
      <c r="B1024" s="44" t="s">
        <v>3168</v>
      </c>
      <c r="C1024" s="44" t="s">
        <v>3167</v>
      </c>
      <c r="D1024" s="44">
        <v>29</v>
      </c>
    </row>
    <row r="1025" spans="1:4" x14ac:dyDescent="0.25">
      <c r="A1025" s="39">
        <v>1021</v>
      </c>
      <c r="B1025" s="44" t="s">
        <v>3169</v>
      </c>
      <c r="C1025" s="44" t="s">
        <v>3170</v>
      </c>
      <c r="D1025" s="45">
        <v>2134</v>
      </c>
    </row>
    <row r="1026" spans="1:4" x14ac:dyDescent="0.25">
      <c r="A1026" s="39">
        <v>1022</v>
      </c>
      <c r="B1026" s="44" t="s">
        <v>3171</v>
      </c>
      <c r="C1026" s="44" t="s">
        <v>3170</v>
      </c>
      <c r="D1026" s="44">
        <v>47</v>
      </c>
    </row>
    <row r="1027" spans="1:4" x14ac:dyDescent="0.25">
      <c r="A1027" s="39">
        <v>1023</v>
      </c>
      <c r="B1027" s="44" t="s">
        <v>3172</v>
      </c>
      <c r="C1027" s="44" t="s">
        <v>3170</v>
      </c>
      <c r="D1027" s="44">
        <v>0</v>
      </c>
    </row>
    <row r="1028" spans="1:4" x14ac:dyDescent="0.25">
      <c r="A1028" s="39">
        <v>1024</v>
      </c>
      <c r="B1028" s="44" t="s">
        <v>2137</v>
      </c>
      <c r="C1028" s="44" t="s">
        <v>3173</v>
      </c>
      <c r="D1028" s="44">
        <v>123</v>
      </c>
    </row>
    <row r="1029" spans="1:4" x14ac:dyDescent="0.25">
      <c r="A1029" s="39">
        <v>1025</v>
      </c>
      <c r="B1029" s="44" t="s">
        <v>2107</v>
      </c>
      <c r="C1029" s="44" t="s">
        <v>3174</v>
      </c>
      <c r="D1029" s="44">
        <v>38</v>
      </c>
    </row>
    <row r="1030" spans="1:4" x14ac:dyDescent="0.25">
      <c r="A1030" s="39">
        <v>1026</v>
      </c>
      <c r="B1030" s="44" t="s">
        <v>2109</v>
      </c>
      <c r="C1030" s="44" t="s">
        <v>3175</v>
      </c>
      <c r="D1030" s="44">
        <v>24</v>
      </c>
    </row>
    <row r="1031" spans="1:4" x14ac:dyDescent="0.25">
      <c r="A1031" s="39">
        <v>1027</v>
      </c>
      <c r="B1031" s="44" t="s">
        <v>2111</v>
      </c>
      <c r="C1031" s="44" t="s">
        <v>1828</v>
      </c>
      <c r="D1031" s="44">
        <v>28</v>
      </c>
    </row>
    <row r="1032" spans="1:4" x14ac:dyDescent="0.25">
      <c r="A1032" s="39">
        <v>1028</v>
      </c>
      <c r="B1032" s="44" t="s">
        <v>2113</v>
      </c>
      <c r="C1032" s="44" t="s">
        <v>1828</v>
      </c>
      <c r="D1032" s="44">
        <v>66</v>
      </c>
    </row>
    <row r="1033" spans="1:4" x14ac:dyDescent="0.25">
      <c r="A1033" s="39">
        <v>1029</v>
      </c>
      <c r="B1033" s="44" t="s">
        <v>3176</v>
      </c>
      <c r="C1033" s="44" t="s">
        <v>3177</v>
      </c>
      <c r="D1033" s="45">
        <v>1015</v>
      </c>
    </row>
    <row r="1034" spans="1:4" x14ac:dyDescent="0.25">
      <c r="A1034" s="39">
        <v>1030</v>
      </c>
      <c r="B1034" s="44" t="s">
        <v>3178</v>
      </c>
      <c r="C1034" s="44" t="s">
        <v>3179</v>
      </c>
      <c r="D1034" s="44">
        <v>0</v>
      </c>
    </row>
    <row r="1035" spans="1:4" x14ac:dyDescent="0.25">
      <c r="A1035" s="39">
        <v>1031</v>
      </c>
      <c r="B1035" s="44" t="s">
        <v>1853</v>
      </c>
      <c r="C1035" s="44" t="s">
        <v>3180</v>
      </c>
      <c r="D1035" s="44">
        <v>20</v>
      </c>
    </row>
    <row r="1036" spans="1:4" x14ac:dyDescent="0.25">
      <c r="A1036" s="39">
        <v>1032</v>
      </c>
      <c r="B1036" s="44" t="s">
        <v>2101</v>
      </c>
      <c r="C1036" s="44" t="s">
        <v>3181</v>
      </c>
      <c r="D1036" s="44">
        <v>2</v>
      </c>
    </row>
    <row r="1037" spans="1:4" x14ac:dyDescent="0.25">
      <c r="A1037" s="39">
        <v>1033</v>
      </c>
      <c r="B1037" s="44" t="s">
        <v>2103</v>
      </c>
      <c r="C1037" s="44" t="s">
        <v>3182</v>
      </c>
      <c r="D1037" s="44">
        <v>23</v>
      </c>
    </row>
    <row r="1038" spans="1:4" x14ac:dyDescent="0.25">
      <c r="A1038" s="39">
        <v>1034</v>
      </c>
      <c r="B1038" s="44" t="s">
        <v>2105</v>
      </c>
      <c r="C1038" s="44" t="s">
        <v>2666</v>
      </c>
      <c r="D1038" s="44">
        <v>40</v>
      </c>
    </row>
    <row r="1039" spans="1:4" x14ac:dyDescent="0.25">
      <c r="A1039" s="39">
        <v>1035</v>
      </c>
      <c r="B1039" s="44" t="s">
        <v>1774</v>
      </c>
      <c r="C1039" s="44" t="s">
        <v>3183</v>
      </c>
      <c r="D1039" s="44">
        <v>5</v>
      </c>
    </row>
    <row r="1040" spans="1:4" x14ac:dyDescent="0.25">
      <c r="A1040" s="39">
        <v>1036</v>
      </c>
      <c r="B1040" s="44" t="s">
        <v>1777</v>
      </c>
      <c r="C1040" s="44" t="s">
        <v>3183</v>
      </c>
      <c r="D1040" s="44">
        <v>3</v>
      </c>
    </row>
    <row r="1041" spans="1:4" x14ac:dyDescent="0.25">
      <c r="A1041" s="39">
        <v>1037</v>
      </c>
      <c r="B1041" s="44" t="s">
        <v>1781</v>
      </c>
      <c r="C1041" s="44" t="s">
        <v>3184</v>
      </c>
      <c r="D1041" s="44">
        <v>133</v>
      </c>
    </row>
    <row r="1042" spans="1:4" x14ac:dyDescent="0.25">
      <c r="A1042" s="39">
        <v>1038</v>
      </c>
      <c r="B1042" s="44" t="s">
        <v>594</v>
      </c>
      <c r="C1042" s="44" t="s">
        <v>3185</v>
      </c>
      <c r="D1042" s="44">
        <v>970</v>
      </c>
    </row>
    <row r="1043" spans="1:4" x14ac:dyDescent="0.25">
      <c r="A1043" s="39">
        <v>1039</v>
      </c>
      <c r="B1043" s="44" t="s">
        <v>596</v>
      </c>
      <c r="C1043" s="44" t="s">
        <v>3186</v>
      </c>
      <c r="D1043" s="44">
        <v>4</v>
      </c>
    </row>
    <row r="1044" spans="1:4" x14ac:dyDescent="0.25">
      <c r="A1044" s="39">
        <v>1040</v>
      </c>
      <c r="B1044" s="44" t="s">
        <v>1822</v>
      </c>
      <c r="C1044" s="44" t="s">
        <v>3187</v>
      </c>
      <c r="D1044" s="44">
        <v>165</v>
      </c>
    </row>
    <row r="1045" spans="1:4" x14ac:dyDescent="0.25">
      <c r="A1045" s="39">
        <v>1041</v>
      </c>
      <c r="B1045" s="44" t="s">
        <v>1907</v>
      </c>
      <c r="C1045" s="44" t="s">
        <v>3188</v>
      </c>
      <c r="D1045" s="44">
        <v>215</v>
      </c>
    </row>
    <row r="1046" spans="1:4" x14ac:dyDescent="0.25">
      <c r="A1046" s="39">
        <v>1042</v>
      </c>
      <c r="B1046" s="44" t="s">
        <v>1945</v>
      </c>
      <c r="C1046" s="44" t="s">
        <v>3189</v>
      </c>
      <c r="D1046" s="44">
        <v>3</v>
      </c>
    </row>
    <row r="1047" spans="1:4" x14ac:dyDescent="0.25">
      <c r="A1047" s="39">
        <v>1043</v>
      </c>
      <c r="B1047" s="44" t="s">
        <v>301</v>
      </c>
      <c r="C1047" s="44" t="s">
        <v>2657</v>
      </c>
      <c r="D1047" s="44">
        <v>91</v>
      </c>
    </row>
    <row r="1048" spans="1:4" x14ac:dyDescent="0.25">
      <c r="A1048" s="39">
        <v>1044</v>
      </c>
      <c r="B1048" s="44" t="s">
        <v>404</v>
      </c>
      <c r="C1048" s="44" t="s">
        <v>325</v>
      </c>
      <c r="D1048" s="45">
        <v>4163</v>
      </c>
    </row>
    <row r="1049" spans="1:4" x14ac:dyDescent="0.25">
      <c r="A1049" s="39">
        <v>1045</v>
      </c>
      <c r="B1049" s="44" t="s">
        <v>406</v>
      </c>
      <c r="C1049" s="44" t="s">
        <v>325</v>
      </c>
      <c r="D1049" s="44">
        <v>35</v>
      </c>
    </row>
    <row r="1050" spans="1:4" x14ac:dyDescent="0.25">
      <c r="A1050" s="39">
        <v>1046</v>
      </c>
      <c r="B1050" s="44" t="s">
        <v>408</v>
      </c>
      <c r="C1050" s="44" t="s">
        <v>325</v>
      </c>
      <c r="D1050" s="45">
        <v>2480</v>
      </c>
    </row>
    <row r="1051" spans="1:4" x14ac:dyDescent="0.25">
      <c r="A1051" s="39">
        <v>1047</v>
      </c>
      <c r="B1051" s="44" t="s">
        <v>410</v>
      </c>
      <c r="C1051" s="44" t="s">
        <v>325</v>
      </c>
      <c r="D1051" s="44">
        <v>8</v>
      </c>
    </row>
    <row r="1052" spans="1:4" x14ac:dyDescent="0.25">
      <c r="A1052" s="39">
        <v>1048</v>
      </c>
      <c r="B1052" s="44" t="s">
        <v>579</v>
      </c>
      <c r="C1052" s="44" t="s">
        <v>3190</v>
      </c>
      <c r="D1052" s="44">
        <v>0</v>
      </c>
    </row>
    <row r="1053" spans="1:4" x14ac:dyDescent="0.25">
      <c r="A1053" s="39">
        <v>1049</v>
      </c>
      <c r="B1053" s="44" t="s">
        <v>1820</v>
      </c>
      <c r="C1053" s="44" t="s">
        <v>325</v>
      </c>
      <c r="D1053" s="44">
        <v>157</v>
      </c>
    </row>
    <row r="1054" spans="1:4" x14ac:dyDescent="0.25">
      <c r="A1054" s="39">
        <v>1050</v>
      </c>
      <c r="B1054" s="44" t="s">
        <v>1808</v>
      </c>
      <c r="C1054" s="44" t="s">
        <v>3191</v>
      </c>
      <c r="D1054" s="44">
        <v>110</v>
      </c>
    </row>
    <row r="1055" spans="1:4" x14ac:dyDescent="0.25">
      <c r="A1055" s="39">
        <v>1051</v>
      </c>
      <c r="B1055" s="44" t="s">
        <v>1833</v>
      </c>
      <c r="C1055" s="44" t="s">
        <v>2647</v>
      </c>
      <c r="D1055" s="44">
        <v>154</v>
      </c>
    </row>
    <row r="1056" spans="1:4" x14ac:dyDescent="0.25">
      <c r="A1056" s="39">
        <v>1052</v>
      </c>
      <c r="B1056" s="44" t="s">
        <v>1835</v>
      </c>
      <c r="C1056" s="44" t="s">
        <v>2647</v>
      </c>
      <c r="D1056" s="44">
        <v>139</v>
      </c>
    </row>
    <row r="1057" spans="1:4" x14ac:dyDescent="0.25">
      <c r="A1057" s="39">
        <v>1053</v>
      </c>
      <c r="B1057" s="44" t="s">
        <v>1909</v>
      </c>
      <c r="C1057" s="44" t="s">
        <v>2647</v>
      </c>
      <c r="D1057" s="45">
        <v>1475</v>
      </c>
    </row>
    <row r="1058" spans="1:4" x14ac:dyDescent="0.25">
      <c r="A1058" s="39">
        <v>1054</v>
      </c>
      <c r="B1058" s="44" t="s">
        <v>1911</v>
      </c>
      <c r="C1058" s="44" t="s">
        <v>2647</v>
      </c>
      <c r="D1058" s="44">
        <v>782</v>
      </c>
    </row>
    <row r="1059" spans="1:4" x14ac:dyDescent="0.25">
      <c r="A1059" s="39">
        <v>1055</v>
      </c>
      <c r="B1059" s="44" t="s">
        <v>1943</v>
      </c>
      <c r="C1059" s="44" t="s">
        <v>3192</v>
      </c>
      <c r="D1059" s="44">
        <v>81</v>
      </c>
    </row>
    <row r="1060" spans="1:4" x14ac:dyDescent="0.25">
      <c r="A1060" s="39">
        <v>1056</v>
      </c>
      <c r="B1060" s="44" t="s">
        <v>1947</v>
      </c>
      <c r="C1060" s="44" t="s">
        <v>2647</v>
      </c>
      <c r="D1060" s="44">
        <v>1</v>
      </c>
    </row>
    <row r="1061" spans="1:4" x14ac:dyDescent="0.25">
      <c r="A1061" s="39">
        <v>1057</v>
      </c>
      <c r="B1061" s="44" t="s">
        <v>1951</v>
      </c>
      <c r="C1061" s="44" t="s">
        <v>3193</v>
      </c>
      <c r="D1061" s="44">
        <v>2</v>
      </c>
    </row>
    <row r="1062" spans="1:4" x14ac:dyDescent="0.25">
      <c r="A1062" s="39">
        <v>1058</v>
      </c>
      <c r="B1062" s="44" t="s">
        <v>1913</v>
      </c>
      <c r="C1062" s="44" t="s">
        <v>3194</v>
      </c>
      <c r="D1062" s="44">
        <v>304</v>
      </c>
    </row>
    <row r="1063" spans="1:4" x14ac:dyDescent="0.25">
      <c r="A1063" s="39">
        <v>1059</v>
      </c>
      <c r="B1063" s="44" t="s">
        <v>1949</v>
      </c>
      <c r="C1063" s="44" t="s">
        <v>3194</v>
      </c>
      <c r="D1063" s="44">
        <v>3</v>
      </c>
    </row>
    <row r="1064" spans="1:4" x14ac:dyDescent="0.25">
      <c r="A1064" s="39">
        <v>1060</v>
      </c>
      <c r="B1064" s="44" t="s">
        <v>1746</v>
      </c>
      <c r="C1064" s="44" t="s">
        <v>3195</v>
      </c>
      <c r="D1064" s="44">
        <v>0</v>
      </c>
    </row>
    <row r="1065" spans="1:4" x14ac:dyDescent="0.25">
      <c r="A1065" s="39">
        <v>1061</v>
      </c>
      <c r="B1065" s="44" t="s">
        <v>1816</v>
      </c>
      <c r="C1065" s="44" t="s">
        <v>3196</v>
      </c>
      <c r="D1065" s="44">
        <v>81</v>
      </c>
    </row>
    <row r="1066" spans="1:4" x14ac:dyDescent="0.25">
      <c r="A1066" s="39">
        <v>1062</v>
      </c>
      <c r="B1066" s="44" t="s">
        <v>1818</v>
      </c>
      <c r="C1066" s="44" t="s">
        <v>3197</v>
      </c>
      <c r="D1066" s="44">
        <v>155</v>
      </c>
    </row>
    <row r="1067" spans="1:4" x14ac:dyDescent="0.25">
      <c r="A1067" s="39">
        <v>1063</v>
      </c>
      <c r="B1067" s="44" t="s">
        <v>1849</v>
      </c>
      <c r="C1067" s="44" t="s">
        <v>2658</v>
      </c>
      <c r="D1067" s="44">
        <v>87</v>
      </c>
    </row>
    <row r="1068" spans="1:4" x14ac:dyDescent="0.25">
      <c r="A1068" s="39">
        <v>1064</v>
      </c>
      <c r="B1068" s="44" t="s">
        <v>1851</v>
      </c>
      <c r="C1068" s="44" t="s">
        <v>2658</v>
      </c>
      <c r="D1068" s="44">
        <v>163</v>
      </c>
    </row>
    <row r="1069" spans="1:4" x14ac:dyDescent="0.25">
      <c r="A1069" s="39">
        <v>1065</v>
      </c>
      <c r="B1069" s="44" t="s">
        <v>1905</v>
      </c>
      <c r="C1069" s="44" t="s">
        <v>2645</v>
      </c>
      <c r="D1069" s="44">
        <v>176</v>
      </c>
    </row>
    <row r="1070" spans="1:4" x14ac:dyDescent="0.25">
      <c r="A1070" s="39">
        <v>1066</v>
      </c>
      <c r="B1070" s="44" t="s">
        <v>1939</v>
      </c>
      <c r="C1070" s="44" t="s">
        <v>2658</v>
      </c>
      <c r="D1070" s="45">
        <v>2133</v>
      </c>
    </row>
    <row r="1071" spans="1:4" x14ac:dyDescent="0.25">
      <c r="A1071" s="39">
        <v>1067</v>
      </c>
      <c r="B1071" s="44" t="s">
        <v>1941</v>
      </c>
      <c r="C1071" s="44" t="s">
        <v>2658</v>
      </c>
      <c r="D1071" s="45">
        <v>4423</v>
      </c>
    </row>
    <row r="1072" spans="1:4" x14ac:dyDescent="0.25">
      <c r="A1072" s="39">
        <v>1068</v>
      </c>
      <c r="B1072" s="44" t="s">
        <v>2003</v>
      </c>
      <c r="C1072" s="44" t="s">
        <v>2658</v>
      </c>
      <c r="D1072" s="44">
        <v>40</v>
      </c>
    </row>
    <row r="1073" spans="1:4" x14ac:dyDescent="0.25">
      <c r="A1073" s="39">
        <v>1069</v>
      </c>
      <c r="B1073" s="44" t="s">
        <v>2005</v>
      </c>
      <c r="C1073" s="44" t="s">
        <v>2658</v>
      </c>
      <c r="D1073" s="44">
        <v>6</v>
      </c>
    </row>
    <row r="1074" spans="1:4" x14ac:dyDescent="0.25">
      <c r="A1074" s="39">
        <v>1070</v>
      </c>
      <c r="B1074" s="44" t="s">
        <v>342</v>
      </c>
      <c r="C1074" s="44" t="s">
        <v>3096</v>
      </c>
      <c r="D1074" s="44">
        <v>107</v>
      </c>
    </row>
    <row r="1075" spans="1:4" x14ac:dyDescent="0.25">
      <c r="A1075" s="39">
        <v>1071</v>
      </c>
      <c r="B1075" s="44" t="s">
        <v>2089</v>
      </c>
      <c r="C1075" s="44" t="s">
        <v>3198</v>
      </c>
      <c r="D1075" s="44">
        <v>132</v>
      </c>
    </row>
    <row r="1076" spans="1:4" x14ac:dyDescent="0.25">
      <c r="A1076" s="39">
        <v>1072</v>
      </c>
      <c r="B1076" s="44" t="s">
        <v>40</v>
      </c>
      <c r="C1076" s="44" t="s">
        <v>3199</v>
      </c>
      <c r="D1076" s="44">
        <v>109</v>
      </c>
    </row>
    <row r="1077" spans="1:4" x14ac:dyDescent="0.25">
      <c r="A1077" s="39">
        <v>1073</v>
      </c>
      <c r="B1077" s="44" t="s">
        <v>48</v>
      </c>
      <c r="C1077" s="44" t="s">
        <v>3200</v>
      </c>
      <c r="D1077" s="44">
        <v>102</v>
      </c>
    </row>
    <row r="1078" spans="1:4" x14ac:dyDescent="0.25">
      <c r="A1078" s="39">
        <v>1074</v>
      </c>
      <c r="B1078" s="44" t="s">
        <v>121</v>
      </c>
      <c r="C1078" s="44" t="s">
        <v>3201</v>
      </c>
      <c r="D1078" s="44">
        <v>116</v>
      </c>
    </row>
    <row r="1079" spans="1:4" x14ac:dyDescent="0.25">
      <c r="A1079" s="39">
        <v>1075</v>
      </c>
      <c r="B1079" s="44" t="s">
        <v>123</v>
      </c>
      <c r="C1079" s="44" t="s">
        <v>3202</v>
      </c>
      <c r="D1079" s="44">
        <v>104</v>
      </c>
    </row>
    <row r="1080" spans="1:4" x14ac:dyDescent="0.25">
      <c r="A1080" s="39">
        <v>1076</v>
      </c>
      <c r="B1080" s="44" t="s">
        <v>125</v>
      </c>
      <c r="C1080" s="44" t="s">
        <v>3202</v>
      </c>
      <c r="D1080" s="44">
        <v>138</v>
      </c>
    </row>
    <row r="1081" spans="1:4" x14ac:dyDescent="0.25">
      <c r="A1081" s="39">
        <v>1077</v>
      </c>
      <c r="B1081" s="44" t="s">
        <v>127</v>
      </c>
      <c r="C1081" s="44" t="s">
        <v>3202</v>
      </c>
      <c r="D1081" s="44">
        <v>1</v>
      </c>
    </row>
    <row r="1082" spans="1:4" x14ac:dyDescent="0.25">
      <c r="A1082" s="39">
        <v>1078</v>
      </c>
      <c r="B1082" s="44" t="s">
        <v>129</v>
      </c>
      <c r="C1082" s="44" t="s">
        <v>3203</v>
      </c>
      <c r="D1082" s="44">
        <v>121</v>
      </c>
    </row>
    <row r="1083" spans="1:4" x14ac:dyDescent="0.25">
      <c r="A1083" s="39">
        <v>1079</v>
      </c>
      <c r="B1083" s="44" t="s">
        <v>131</v>
      </c>
      <c r="C1083" s="44" t="s">
        <v>3202</v>
      </c>
      <c r="D1083" s="44">
        <v>101</v>
      </c>
    </row>
    <row r="1084" spans="1:4" x14ac:dyDescent="0.25">
      <c r="A1084" s="39">
        <v>1080</v>
      </c>
      <c r="B1084" s="44" t="s">
        <v>133</v>
      </c>
      <c r="C1084" s="44" t="s">
        <v>3202</v>
      </c>
      <c r="D1084" s="44">
        <v>114</v>
      </c>
    </row>
    <row r="1085" spans="1:4" x14ac:dyDescent="0.25">
      <c r="A1085" s="39">
        <v>1081</v>
      </c>
      <c r="B1085" s="44" t="s">
        <v>135</v>
      </c>
      <c r="C1085" s="44" t="s">
        <v>3204</v>
      </c>
      <c r="D1085" s="44">
        <v>3</v>
      </c>
    </row>
    <row r="1086" spans="1:4" x14ac:dyDescent="0.25">
      <c r="A1086" s="39">
        <v>1082</v>
      </c>
      <c r="B1086" s="44" t="s">
        <v>141</v>
      </c>
      <c r="C1086" s="44" t="s">
        <v>3202</v>
      </c>
      <c r="D1086" s="44">
        <v>107</v>
      </c>
    </row>
    <row r="1087" spans="1:4" x14ac:dyDescent="0.25">
      <c r="A1087" s="39">
        <v>1083</v>
      </c>
      <c r="B1087" s="44" t="s">
        <v>143</v>
      </c>
      <c r="C1087" s="44" t="s">
        <v>3202</v>
      </c>
      <c r="D1087" s="44">
        <v>104</v>
      </c>
    </row>
    <row r="1088" spans="1:4" x14ac:dyDescent="0.25">
      <c r="A1088" s="39">
        <v>1084</v>
      </c>
      <c r="B1088" s="44" t="s">
        <v>145</v>
      </c>
      <c r="C1088" s="44" t="s">
        <v>3202</v>
      </c>
      <c r="D1088" s="44">
        <v>113</v>
      </c>
    </row>
    <row r="1089" spans="1:4" x14ac:dyDescent="0.25">
      <c r="A1089" s="39">
        <v>1085</v>
      </c>
      <c r="B1089" s="44" t="s">
        <v>469</v>
      </c>
      <c r="C1089" s="44" t="s">
        <v>42</v>
      </c>
      <c r="D1089" s="44">
        <v>9</v>
      </c>
    </row>
    <row r="1090" spans="1:4" x14ac:dyDescent="0.25">
      <c r="A1090" s="39">
        <v>1086</v>
      </c>
      <c r="B1090" s="44" t="s">
        <v>464</v>
      </c>
      <c r="C1090" s="44" t="s">
        <v>3205</v>
      </c>
      <c r="D1090" s="44">
        <v>10</v>
      </c>
    </row>
    <row r="1091" spans="1:4" x14ac:dyDescent="0.25">
      <c r="A1091" s="39">
        <v>1087</v>
      </c>
      <c r="B1091" s="44" t="s">
        <v>72</v>
      </c>
      <c r="C1091" s="44" t="s">
        <v>3206</v>
      </c>
      <c r="D1091" s="44">
        <v>29</v>
      </c>
    </row>
    <row r="1092" spans="1:4" x14ac:dyDescent="0.25">
      <c r="A1092" s="39">
        <v>1088</v>
      </c>
      <c r="B1092" s="44" t="s">
        <v>75</v>
      </c>
      <c r="C1092" s="44" t="s">
        <v>3207</v>
      </c>
      <c r="D1092" s="44">
        <v>40</v>
      </c>
    </row>
    <row r="1093" spans="1:4" x14ac:dyDescent="0.25">
      <c r="A1093" s="39">
        <v>1089</v>
      </c>
      <c r="B1093" s="44" t="s">
        <v>77</v>
      </c>
      <c r="C1093" s="44" t="s">
        <v>3206</v>
      </c>
      <c r="D1093" s="44">
        <v>37</v>
      </c>
    </row>
    <row r="1094" spans="1:4" x14ac:dyDescent="0.25">
      <c r="A1094" s="39">
        <v>1090</v>
      </c>
      <c r="B1094" s="44" t="s">
        <v>82</v>
      </c>
      <c r="C1094" s="44" t="s">
        <v>3208</v>
      </c>
      <c r="D1094" s="44">
        <v>4</v>
      </c>
    </row>
    <row r="1095" spans="1:4" x14ac:dyDescent="0.25">
      <c r="A1095" s="39">
        <v>1091</v>
      </c>
      <c r="B1095" s="44" t="s">
        <v>86</v>
      </c>
      <c r="C1095" s="44" t="s">
        <v>3209</v>
      </c>
      <c r="D1095" s="44">
        <v>4</v>
      </c>
    </row>
    <row r="1096" spans="1:4" x14ac:dyDescent="0.25">
      <c r="A1096" s="39">
        <v>1092</v>
      </c>
      <c r="B1096" s="44" t="s">
        <v>492</v>
      </c>
      <c r="C1096" s="44" t="s">
        <v>3210</v>
      </c>
      <c r="D1096" s="44">
        <v>9</v>
      </c>
    </row>
    <row r="1097" spans="1:4" x14ac:dyDescent="0.25">
      <c r="A1097" s="39">
        <v>1093</v>
      </c>
      <c r="B1097" s="44" t="s">
        <v>94</v>
      </c>
      <c r="C1097" s="44" t="s">
        <v>96</v>
      </c>
      <c r="D1097" s="44">
        <v>47</v>
      </c>
    </row>
    <row r="1098" spans="1:4" x14ac:dyDescent="0.25">
      <c r="A1098" s="39">
        <v>1094</v>
      </c>
      <c r="B1098" s="44" t="s">
        <v>97</v>
      </c>
      <c r="C1098" s="44" t="s">
        <v>96</v>
      </c>
      <c r="D1098" s="44">
        <v>73</v>
      </c>
    </row>
    <row r="1099" spans="1:4" x14ac:dyDescent="0.25">
      <c r="A1099" s="39">
        <v>1095</v>
      </c>
      <c r="B1099" s="44" t="s">
        <v>99</v>
      </c>
      <c r="C1099" s="44" t="s">
        <v>96</v>
      </c>
      <c r="D1099" s="44">
        <v>32</v>
      </c>
    </row>
    <row r="1100" spans="1:4" x14ac:dyDescent="0.25">
      <c r="A1100" s="39">
        <v>1096</v>
      </c>
      <c r="B1100" s="44" t="s">
        <v>117</v>
      </c>
      <c r="C1100" s="44" t="s">
        <v>96</v>
      </c>
      <c r="D1100" s="44">
        <v>113</v>
      </c>
    </row>
    <row r="1101" spans="1:4" x14ac:dyDescent="0.25">
      <c r="A1101" s="39">
        <v>1097</v>
      </c>
      <c r="B1101" s="44" t="s">
        <v>119</v>
      </c>
      <c r="C1101" s="44" t="s">
        <v>96</v>
      </c>
      <c r="D1101" s="44">
        <v>17</v>
      </c>
    </row>
    <row r="1102" spans="1:4" x14ac:dyDescent="0.25">
      <c r="A1102" s="39">
        <v>1098</v>
      </c>
      <c r="B1102" s="44" t="s">
        <v>137</v>
      </c>
      <c r="C1102" s="44" t="s">
        <v>96</v>
      </c>
      <c r="D1102" s="44">
        <v>156</v>
      </c>
    </row>
    <row r="1103" spans="1:4" x14ac:dyDescent="0.25">
      <c r="A1103" s="39">
        <v>1099</v>
      </c>
      <c r="B1103" s="44" t="s">
        <v>139</v>
      </c>
      <c r="C1103" s="44" t="s">
        <v>96</v>
      </c>
      <c r="D1103" s="44">
        <v>45</v>
      </c>
    </row>
    <row r="1104" spans="1:4" x14ac:dyDescent="0.25">
      <c r="A1104" s="39">
        <v>1100</v>
      </c>
      <c r="B1104" s="44" t="s">
        <v>472</v>
      </c>
      <c r="C1104" s="44" t="s">
        <v>96</v>
      </c>
      <c r="D1104" s="44">
        <v>126</v>
      </c>
    </row>
    <row r="1105" spans="1:4" x14ac:dyDescent="0.25">
      <c r="A1105" s="39">
        <v>1101</v>
      </c>
      <c r="B1105" s="44" t="s">
        <v>474</v>
      </c>
      <c r="C1105" s="44" t="s">
        <v>3211</v>
      </c>
      <c r="D1105" s="44">
        <v>3</v>
      </c>
    </row>
    <row r="1106" spans="1:4" x14ac:dyDescent="0.25">
      <c r="A1106" s="39">
        <v>1102</v>
      </c>
      <c r="B1106" s="44" t="s">
        <v>499</v>
      </c>
      <c r="C1106" s="44" t="s">
        <v>96</v>
      </c>
      <c r="D1106" s="44">
        <v>8</v>
      </c>
    </row>
    <row r="1107" spans="1:4" x14ac:dyDescent="0.25">
      <c r="A1107" s="39">
        <v>1103</v>
      </c>
      <c r="B1107" s="44" t="s">
        <v>520</v>
      </c>
      <c r="C1107" s="44" t="s">
        <v>96</v>
      </c>
      <c r="D1107" s="44">
        <v>212</v>
      </c>
    </row>
    <row r="1108" spans="1:4" x14ac:dyDescent="0.25">
      <c r="A1108" s="39">
        <v>1104</v>
      </c>
      <c r="B1108" s="44" t="s">
        <v>337</v>
      </c>
      <c r="C1108" s="44" t="s">
        <v>3212</v>
      </c>
      <c r="D1108" s="44">
        <v>161</v>
      </c>
    </row>
    <row r="1109" spans="1:4" x14ac:dyDescent="0.25">
      <c r="A1109" s="39">
        <v>1105</v>
      </c>
      <c r="B1109" s="44" t="s">
        <v>345</v>
      </c>
      <c r="C1109" s="44" t="s">
        <v>3213</v>
      </c>
      <c r="D1109" s="44">
        <v>173</v>
      </c>
    </row>
    <row r="1110" spans="1:4" x14ac:dyDescent="0.25">
      <c r="A1110" s="39">
        <v>1106</v>
      </c>
      <c r="B1110" s="44" t="s">
        <v>347</v>
      </c>
      <c r="C1110" s="44" t="s">
        <v>3214</v>
      </c>
      <c r="D1110" s="44">
        <v>40</v>
      </c>
    </row>
    <row r="1111" spans="1:4" x14ac:dyDescent="0.25">
      <c r="A1111" s="39">
        <v>1107</v>
      </c>
      <c r="B1111" s="44" t="s">
        <v>349</v>
      </c>
      <c r="C1111" s="44" t="s">
        <v>3215</v>
      </c>
      <c r="D1111" s="44">
        <v>5</v>
      </c>
    </row>
    <row r="1112" spans="1:4" x14ac:dyDescent="0.25">
      <c r="A1112" s="39">
        <v>1108</v>
      </c>
      <c r="B1112" s="44" t="s">
        <v>358</v>
      </c>
      <c r="C1112" s="44" t="s">
        <v>3216</v>
      </c>
      <c r="D1112" s="44">
        <v>217</v>
      </c>
    </row>
    <row r="1113" spans="1:4" x14ac:dyDescent="0.25">
      <c r="A1113" s="39">
        <v>1109</v>
      </c>
      <c r="B1113" s="44" t="s">
        <v>3217</v>
      </c>
      <c r="C1113" s="44" t="s">
        <v>3218</v>
      </c>
      <c r="D1113" s="44">
        <v>0</v>
      </c>
    </row>
    <row r="1114" spans="1:4" x14ac:dyDescent="0.25">
      <c r="A1114" s="39">
        <v>1110</v>
      </c>
      <c r="B1114" s="44" t="s">
        <v>3219</v>
      </c>
      <c r="C1114" s="44" t="s">
        <v>3220</v>
      </c>
      <c r="D1114" s="44">
        <v>188</v>
      </c>
    </row>
    <row r="1115" spans="1:4" x14ac:dyDescent="0.25">
      <c r="A1115" s="39">
        <v>1111</v>
      </c>
      <c r="B1115" s="44" t="s">
        <v>29</v>
      </c>
      <c r="C1115" s="44" t="s">
        <v>3221</v>
      </c>
      <c r="D1115" s="44">
        <v>41</v>
      </c>
    </row>
    <row r="1116" spans="1:4" x14ac:dyDescent="0.25">
      <c r="A1116" s="39">
        <v>1112</v>
      </c>
      <c r="B1116" s="44" t="s">
        <v>33</v>
      </c>
      <c r="C1116" s="44" t="s">
        <v>3221</v>
      </c>
      <c r="D1116" s="44">
        <v>29</v>
      </c>
    </row>
    <row r="1117" spans="1:4" x14ac:dyDescent="0.25">
      <c r="A1117" s="39">
        <v>1113</v>
      </c>
      <c r="B1117" s="44" t="s">
        <v>604</v>
      </c>
      <c r="C1117" s="44" t="s">
        <v>3221</v>
      </c>
      <c r="D1117" s="44">
        <v>4</v>
      </c>
    </row>
    <row r="1118" spans="1:4" x14ac:dyDescent="0.25">
      <c r="A1118" s="39">
        <v>1114</v>
      </c>
      <c r="B1118" s="44" t="s">
        <v>606</v>
      </c>
      <c r="C1118" s="44" t="s">
        <v>2513</v>
      </c>
      <c r="D1118" s="44">
        <v>3</v>
      </c>
    </row>
    <row r="1119" spans="1:4" x14ac:dyDescent="0.25">
      <c r="A1119" s="39">
        <v>1115</v>
      </c>
      <c r="B1119" s="44" t="s">
        <v>608</v>
      </c>
      <c r="C1119" s="44" t="s">
        <v>3222</v>
      </c>
      <c r="D1119" s="44">
        <v>3</v>
      </c>
    </row>
    <row r="1120" spans="1:4" x14ac:dyDescent="0.25">
      <c r="A1120" s="39">
        <v>1116</v>
      </c>
      <c r="B1120" s="44" t="s">
        <v>613</v>
      </c>
      <c r="C1120" s="44" t="s">
        <v>3223</v>
      </c>
      <c r="D1120" s="44">
        <v>64</v>
      </c>
    </row>
    <row r="1121" spans="1:4" x14ac:dyDescent="0.25">
      <c r="A1121" s="39">
        <v>1117</v>
      </c>
      <c r="B1121" s="44" t="s">
        <v>3224</v>
      </c>
      <c r="C1121" s="44" t="s">
        <v>3225</v>
      </c>
      <c r="D1121" s="44">
        <v>0</v>
      </c>
    </row>
    <row r="1122" spans="1:4" x14ac:dyDescent="0.25">
      <c r="A1122" s="39">
        <v>1118</v>
      </c>
      <c r="B1122" s="44" t="s">
        <v>208</v>
      </c>
      <c r="C1122" s="44" t="s">
        <v>3226</v>
      </c>
      <c r="D1122" s="44">
        <v>32</v>
      </c>
    </row>
    <row r="1123" spans="1:4" x14ac:dyDescent="0.25">
      <c r="A1123" s="39">
        <v>1119</v>
      </c>
      <c r="B1123" s="44" t="s">
        <v>210</v>
      </c>
      <c r="C1123" s="44" t="s">
        <v>2821</v>
      </c>
      <c r="D1123" s="44">
        <v>4</v>
      </c>
    </row>
    <row r="1124" spans="1:4" x14ac:dyDescent="0.25">
      <c r="A1124" s="39">
        <v>1120</v>
      </c>
      <c r="B1124" s="44" t="s">
        <v>212</v>
      </c>
      <c r="C1124" s="44" t="s">
        <v>2514</v>
      </c>
      <c r="D1124" s="44">
        <v>45</v>
      </c>
    </row>
    <row r="1125" spans="1:4" x14ac:dyDescent="0.25">
      <c r="A1125" s="39">
        <v>1121</v>
      </c>
      <c r="B1125" s="44" t="s">
        <v>617</v>
      </c>
      <c r="C1125" s="44" t="s">
        <v>3227</v>
      </c>
      <c r="D1125" s="44">
        <v>114</v>
      </c>
    </row>
    <row r="1126" spans="1:4" x14ac:dyDescent="0.25">
      <c r="A1126" s="39">
        <v>1122</v>
      </c>
      <c r="B1126" s="44" t="s">
        <v>198</v>
      </c>
      <c r="C1126" s="44" t="s">
        <v>2514</v>
      </c>
      <c r="D1126" s="44">
        <v>81</v>
      </c>
    </row>
    <row r="1127" spans="1:4" x14ac:dyDescent="0.25">
      <c r="A1127" s="39">
        <v>1123</v>
      </c>
      <c r="B1127" s="44" t="s">
        <v>201</v>
      </c>
      <c r="C1127" s="44" t="s">
        <v>2514</v>
      </c>
      <c r="D1127" s="44">
        <v>2</v>
      </c>
    </row>
    <row r="1128" spans="1:4" x14ac:dyDescent="0.25">
      <c r="A1128" s="39">
        <v>1124</v>
      </c>
      <c r="B1128" s="44" t="s">
        <v>187</v>
      </c>
      <c r="C1128" s="44" t="s">
        <v>3228</v>
      </c>
      <c r="D1128" s="44">
        <v>102</v>
      </c>
    </row>
    <row r="1129" spans="1:4" x14ac:dyDescent="0.25">
      <c r="A1129" s="39">
        <v>1125</v>
      </c>
      <c r="B1129" s="44" t="s">
        <v>190</v>
      </c>
      <c r="C1129" s="44" t="s">
        <v>3228</v>
      </c>
      <c r="D1129" s="44">
        <v>144</v>
      </c>
    </row>
    <row r="1130" spans="1:4" x14ac:dyDescent="0.25">
      <c r="A1130" s="39">
        <v>1126</v>
      </c>
      <c r="B1130" s="44" t="s">
        <v>192</v>
      </c>
      <c r="C1130" s="44" t="s">
        <v>3228</v>
      </c>
      <c r="D1130" s="44">
        <v>123</v>
      </c>
    </row>
    <row r="1131" spans="1:4" x14ac:dyDescent="0.25">
      <c r="A1131" s="39">
        <v>1127</v>
      </c>
      <c r="B1131" s="44" t="s">
        <v>194</v>
      </c>
      <c r="C1131" s="44" t="s">
        <v>3228</v>
      </c>
      <c r="D1131" s="44">
        <v>136</v>
      </c>
    </row>
    <row r="1132" spans="1:4" x14ac:dyDescent="0.25">
      <c r="A1132" s="39">
        <v>1128</v>
      </c>
      <c r="B1132" s="44" t="s">
        <v>196</v>
      </c>
      <c r="C1132" s="44" t="s">
        <v>3229</v>
      </c>
      <c r="D1132" s="44">
        <v>4</v>
      </c>
    </row>
    <row r="1133" spans="1:4" x14ac:dyDescent="0.25">
      <c r="A1133" s="39">
        <v>1129</v>
      </c>
      <c r="B1133" s="44" t="s">
        <v>393</v>
      </c>
      <c r="C1133" s="44" t="s">
        <v>3228</v>
      </c>
      <c r="D1133" s="44">
        <v>483</v>
      </c>
    </row>
    <row r="1134" spans="1:4" x14ac:dyDescent="0.25">
      <c r="A1134" s="39">
        <v>1130</v>
      </c>
      <c r="B1134" s="44" t="s">
        <v>1469</v>
      </c>
      <c r="C1134" s="44" t="s">
        <v>2494</v>
      </c>
      <c r="D1134" s="44">
        <v>2</v>
      </c>
    </row>
    <row r="1135" spans="1:4" x14ac:dyDescent="0.25">
      <c r="A1135" s="39">
        <v>1131</v>
      </c>
      <c r="B1135" s="44" t="s">
        <v>1483</v>
      </c>
      <c r="C1135" s="44" t="s">
        <v>2494</v>
      </c>
      <c r="D1135" s="44">
        <v>27</v>
      </c>
    </row>
    <row r="1136" spans="1:4" x14ac:dyDescent="0.25">
      <c r="A1136" s="39">
        <v>1132</v>
      </c>
      <c r="B1136" s="44" t="s">
        <v>1529</v>
      </c>
      <c r="C1136" s="44" t="s">
        <v>3230</v>
      </c>
      <c r="D1136" s="44">
        <v>1</v>
      </c>
    </row>
    <row r="1137" spans="1:4" x14ac:dyDescent="0.25">
      <c r="A1137" s="39">
        <v>1133</v>
      </c>
      <c r="B1137" s="44" t="s">
        <v>1532</v>
      </c>
      <c r="C1137" s="44" t="s">
        <v>3231</v>
      </c>
      <c r="D1137" s="44">
        <v>6</v>
      </c>
    </row>
    <row r="1138" spans="1:4" x14ac:dyDescent="0.25">
      <c r="A1138" s="39">
        <v>1134</v>
      </c>
      <c r="B1138" s="44" t="s">
        <v>1600</v>
      </c>
      <c r="C1138" s="44" t="s">
        <v>2494</v>
      </c>
      <c r="D1138" s="44">
        <v>5</v>
      </c>
    </row>
    <row r="1139" spans="1:4" x14ac:dyDescent="0.25">
      <c r="A1139" s="39">
        <v>1135</v>
      </c>
      <c r="B1139" s="44" t="s">
        <v>1580</v>
      </c>
      <c r="C1139" s="44" t="s">
        <v>2494</v>
      </c>
      <c r="D1139" s="44">
        <v>0</v>
      </c>
    </row>
    <row r="1140" spans="1:4" x14ac:dyDescent="0.25">
      <c r="A1140" s="39">
        <v>1136</v>
      </c>
      <c r="B1140" s="44" t="s">
        <v>1504</v>
      </c>
      <c r="C1140" s="44" t="s">
        <v>3232</v>
      </c>
      <c r="D1140" s="44">
        <v>12</v>
      </c>
    </row>
    <row r="1141" spans="1:4" x14ac:dyDescent="0.25">
      <c r="A1141" s="39">
        <v>1137</v>
      </c>
      <c r="B1141" s="44" t="s">
        <v>177</v>
      </c>
      <c r="C1141" s="44" t="s">
        <v>2814</v>
      </c>
      <c r="D1141" s="44">
        <v>147</v>
      </c>
    </row>
    <row r="1142" spans="1:4" x14ac:dyDescent="0.25">
      <c r="A1142" s="39">
        <v>1138</v>
      </c>
      <c r="B1142" s="44" t="s">
        <v>183</v>
      </c>
      <c r="C1142" s="44" t="s">
        <v>2814</v>
      </c>
      <c r="D1142" s="44">
        <v>5</v>
      </c>
    </row>
    <row r="1143" spans="1:4" x14ac:dyDescent="0.25">
      <c r="A1143" s="39">
        <v>1139</v>
      </c>
      <c r="B1143" s="44" t="s">
        <v>185</v>
      </c>
      <c r="C1143" s="44" t="s">
        <v>3233</v>
      </c>
      <c r="D1143" s="44">
        <v>3</v>
      </c>
    </row>
    <row r="1144" spans="1:4" x14ac:dyDescent="0.25">
      <c r="A1144" s="39">
        <v>1140</v>
      </c>
      <c r="B1144" s="44" t="s">
        <v>391</v>
      </c>
      <c r="C1144" s="44" t="s">
        <v>2814</v>
      </c>
      <c r="D1144" s="44">
        <v>305</v>
      </c>
    </row>
    <row r="1145" spans="1:4" x14ac:dyDescent="0.25">
      <c r="A1145" s="39">
        <v>1141</v>
      </c>
      <c r="B1145" s="44" t="s">
        <v>639</v>
      </c>
      <c r="C1145" s="44" t="s">
        <v>3234</v>
      </c>
      <c r="D1145" s="44">
        <v>210</v>
      </c>
    </row>
    <row r="1146" spans="1:4" x14ac:dyDescent="0.25">
      <c r="A1146" s="39">
        <v>1142</v>
      </c>
      <c r="B1146" s="44" t="s">
        <v>642</v>
      </c>
      <c r="C1146" s="44" t="s">
        <v>3235</v>
      </c>
      <c r="D1146" s="44">
        <v>142</v>
      </c>
    </row>
    <row r="1147" spans="1:4" x14ac:dyDescent="0.25">
      <c r="A1147" s="39">
        <v>1143</v>
      </c>
      <c r="B1147" s="44" t="s">
        <v>644</v>
      </c>
      <c r="C1147" s="44" t="s">
        <v>3236</v>
      </c>
      <c r="D1147" s="44">
        <v>6</v>
      </c>
    </row>
    <row r="1148" spans="1:4" x14ac:dyDescent="0.25">
      <c r="A1148" s="39">
        <v>1144</v>
      </c>
      <c r="B1148" s="44" t="s">
        <v>646</v>
      </c>
      <c r="C1148" s="44" t="s">
        <v>3237</v>
      </c>
      <c r="D1148" s="44">
        <v>118</v>
      </c>
    </row>
    <row r="1149" spans="1:4" x14ac:dyDescent="0.25">
      <c r="A1149" s="39">
        <v>1145</v>
      </c>
      <c r="B1149" s="44" t="s">
        <v>650</v>
      </c>
      <c r="C1149" s="44" t="s">
        <v>3237</v>
      </c>
      <c r="D1149" s="44">
        <v>72</v>
      </c>
    </row>
    <row r="1150" spans="1:4" x14ac:dyDescent="0.25">
      <c r="A1150" s="39">
        <v>1146</v>
      </c>
      <c r="B1150" s="44" t="s">
        <v>652</v>
      </c>
      <c r="C1150" s="44" t="s">
        <v>3235</v>
      </c>
      <c r="D1150" s="44">
        <v>2</v>
      </c>
    </row>
    <row r="1151" spans="1:4" x14ac:dyDescent="0.25">
      <c r="A1151" s="39">
        <v>1147</v>
      </c>
      <c r="B1151" s="44" t="s">
        <v>162</v>
      </c>
      <c r="C1151" s="44" t="s">
        <v>2787</v>
      </c>
      <c r="D1151" s="44">
        <v>0</v>
      </c>
    </row>
    <row r="1152" spans="1:4" x14ac:dyDescent="0.25">
      <c r="A1152" s="39">
        <v>1148</v>
      </c>
      <c r="B1152" s="44" t="s">
        <v>166</v>
      </c>
      <c r="C1152" s="44" t="s">
        <v>2787</v>
      </c>
      <c r="D1152" s="44">
        <v>19</v>
      </c>
    </row>
    <row r="1153" spans="1:4" x14ac:dyDescent="0.25">
      <c r="A1153" s="39">
        <v>1149</v>
      </c>
      <c r="B1153" s="44" t="s">
        <v>168</v>
      </c>
      <c r="C1153" s="44" t="s">
        <v>2787</v>
      </c>
      <c r="D1153" s="44">
        <v>14</v>
      </c>
    </row>
    <row r="1154" spans="1:4" x14ac:dyDescent="0.25">
      <c r="A1154" s="39">
        <v>1150</v>
      </c>
      <c r="B1154" s="44" t="s">
        <v>170</v>
      </c>
      <c r="C1154" s="44" t="s">
        <v>2787</v>
      </c>
      <c r="D1154" s="44">
        <v>93</v>
      </c>
    </row>
    <row r="1155" spans="1:4" x14ac:dyDescent="0.25">
      <c r="A1155" s="39">
        <v>1151</v>
      </c>
      <c r="B1155" s="44" t="s">
        <v>172</v>
      </c>
      <c r="C1155" s="44" t="s">
        <v>2787</v>
      </c>
      <c r="D1155" s="44">
        <v>4</v>
      </c>
    </row>
    <row r="1156" spans="1:4" x14ac:dyDescent="0.25">
      <c r="A1156" s="39">
        <v>1152</v>
      </c>
      <c r="B1156" s="44" t="s">
        <v>387</v>
      </c>
      <c r="C1156" s="44" t="s">
        <v>3238</v>
      </c>
      <c r="D1156" s="44">
        <v>191</v>
      </c>
    </row>
    <row r="1157" spans="1:4" x14ac:dyDescent="0.25">
      <c r="A1157" s="39">
        <v>1153</v>
      </c>
      <c r="B1157" s="44" t="s">
        <v>397</v>
      </c>
      <c r="C1157" s="44" t="s">
        <v>3239</v>
      </c>
      <c r="D1157" s="44">
        <v>95</v>
      </c>
    </row>
    <row r="1158" spans="1:4" x14ac:dyDescent="0.25">
      <c r="A1158" s="39">
        <v>1154</v>
      </c>
      <c r="B1158" s="44" t="s">
        <v>446</v>
      </c>
      <c r="C1158" s="44" t="s">
        <v>3240</v>
      </c>
      <c r="D1158" s="44">
        <v>10</v>
      </c>
    </row>
    <row r="1159" spans="1:4" x14ac:dyDescent="0.25">
      <c r="A1159" s="39">
        <v>1155</v>
      </c>
      <c r="B1159" s="44" t="s">
        <v>480</v>
      </c>
      <c r="C1159" s="44" t="s">
        <v>3239</v>
      </c>
      <c r="D1159" s="44">
        <v>42</v>
      </c>
    </row>
    <row r="1160" spans="1:4" x14ac:dyDescent="0.25">
      <c r="A1160" s="39">
        <v>1156</v>
      </c>
      <c r="B1160" s="44" t="s">
        <v>9</v>
      </c>
      <c r="C1160" s="44" t="s">
        <v>2630</v>
      </c>
      <c r="D1160" s="44">
        <v>97</v>
      </c>
    </row>
    <row r="1161" spans="1:4" x14ac:dyDescent="0.25">
      <c r="A1161" s="39">
        <v>1157</v>
      </c>
      <c r="B1161" s="44" t="s">
        <v>3241</v>
      </c>
      <c r="C1161" s="44" t="s">
        <v>2630</v>
      </c>
      <c r="D1161" s="44">
        <v>6</v>
      </c>
    </row>
    <row r="1162" spans="1:4" x14ac:dyDescent="0.25">
      <c r="A1162" s="39">
        <v>1158</v>
      </c>
      <c r="B1162" s="44" t="s">
        <v>455</v>
      </c>
      <c r="C1162" s="44" t="s">
        <v>2501</v>
      </c>
      <c r="D1162" s="44">
        <v>122</v>
      </c>
    </row>
    <row r="1163" spans="1:4" x14ac:dyDescent="0.25">
      <c r="A1163" s="39">
        <v>1159</v>
      </c>
      <c r="B1163" s="44" t="s">
        <v>569</v>
      </c>
      <c r="C1163" s="44" t="s">
        <v>2501</v>
      </c>
      <c r="D1163" s="44">
        <v>6</v>
      </c>
    </row>
    <row r="1164" spans="1:4" x14ac:dyDescent="0.25">
      <c r="A1164" s="39">
        <v>1160</v>
      </c>
      <c r="B1164" s="44" t="s">
        <v>1740</v>
      </c>
      <c r="C1164" s="44" t="s">
        <v>2630</v>
      </c>
      <c r="D1164" s="44">
        <v>91</v>
      </c>
    </row>
    <row r="1165" spans="1:4" x14ac:dyDescent="0.25">
      <c r="A1165" s="39">
        <v>1161</v>
      </c>
      <c r="B1165" s="44" t="s">
        <v>1671</v>
      </c>
      <c r="C1165" s="44" t="s">
        <v>2630</v>
      </c>
      <c r="D1165" s="44">
        <v>88</v>
      </c>
    </row>
    <row r="1166" spans="1:4" x14ac:dyDescent="0.25">
      <c r="A1166" s="39">
        <v>1162</v>
      </c>
      <c r="B1166" s="44" t="s">
        <v>1675</v>
      </c>
      <c r="C1166" s="44" t="s">
        <v>2640</v>
      </c>
      <c r="D1166" s="44">
        <v>145</v>
      </c>
    </row>
    <row r="1167" spans="1:4" x14ac:dyDescent="0.25">
      <c r="A1167" s="39">
        <v>1163</v>
      </c>
      <c r="B1167" s="44" t="s">
        <v>1677</v>
      </c>
      <c r="C1167" s="44" t="s">
        <v>2640</v>
      </c>
      <c r="D1167" s="44">
        <v>3</v>
      </c>
    </row>
    <row r="1168" spans="1:4" x14ac:dyDescent="0.25">
      <c r="A1168" s="39">
        <v>1164</v>
      </c>
      <c r="B1168" s="44" t="s">
        <v>1736</v>
      </c>
      <c r="C1168" s="44" t="s">
        <v>3242</v>
      </c>
      <c r="D1168" s="44">
        <v>110</v>
      </c>
    </row>
    <row r="1169" spans="1:4" x14ac:dyDescent="0.25">
      <c r="A1169" s="39">
        <v>1165</v>
      </c>
      <c r="B1169" s="44" t="s">
        <v>432</v>
      </c>
      <c r="C1169" s="44" t="s">
        <v>2501</v>
      </c>
      <c r="D1169" s="44">
        <v>1</v>
      </c>
    </row>
    <row r="1170" spans="1:4" x14ac:dyDescent="0.25">
      <c r="A1170" s="39">
        <v>1166</v>
      </c>
      <c r="B1170" s="44" t="s">
        <v>435</v>
      </c>
      <c r="C1170" s="44" t="s">
        <v>3243</v>
      </c>
      <c r="D1170" s="44">
        <v>0</v>
      </c>
    </row>
    <row r="1171" spans="1:4" x14ac:dyDescent="0.25">
      <c r="A1171" s="39">
        <v>1167</v>
      </c>
      <c r="B1171" s="44" t="s">
        <v>19</v>
      </c>
      <c r="C1171" s="44" t="s">
        <v>2630</v>
      </c>
      <c r="D1171" s="44">
        <v>114</v>
      </c>
    </row>
    <row r="1172" spans="1:4" x14ac:dyDescent="0.25">
      <c r="A1172" s="39">
        <v>1168</v>
      </c>
      <c r="B1172" s="44" t="s">
        <v>294</v>
      </c>
      <c r="C1172" s="44" t="s">
        <v>2507</v>
      </c>
      <c r="D1172" s="44">
        <v>2</v>
      </c>
    </row>
    <row r="1173" spans="1:4" x14ac:dyDescent="0.25">
      <c r="A1173" s="39">
        <v>1169</v>
      </c>
      <c r="B1173" s="44" t="s">
        <v>416</v>
      </c>
      <c r="C1173" s="44" t="s">
        <v>2501</v>
      </c>
      <c r="D1173" s="44">
        <v>102</v>
      </c>
    </row>
    <row r="1174" spans="1:4" x14ac:dyDescent="0.25">
      <c r="A1174" s="39">
        <v>1170</v>
      </c>
      <c r="B1174" s="44" t="s">
        <v>430</v>
      </c>
      <c r="C1174" s="44" t="s">
        <v>2501</v>
      </c>
      <c r="D1174" s="44">
        <v>5</v>
      </c>
    </row>
    <row r="1175" spans="1:4" x14ac:dyDescent="0.25">
      <c r="A1175" s="39">
        <v>1171</v>
      </c>
      <c r="B1175" s="44" t="s">
        <v>1738</v>
      </c>
      <c r="C1175" s="44" t="s">
        <v>2630</v>
      </c>
      <c r="D1175" s="44">
        <v>109</v>
      </c>
    </row>
    <row r="1176" spans="1:4" x14ac:dyDescent="0.25">
      <c r="A1176" s="39">
        <v>1172</v>
      </c>
      <c r="B1176" s="44" t="s">
        <v>3244</v>
      </c>
      <c r="C1176" s="44" t="s">
        <v>2630</v>
      </c>
      <c r="D1176" s="44">
        <v>89</v>
      </c>
    </row>
    <row r="1177" spans="1:4" x14ac:dyDescent="0.25">
      <c r="A1177" s="39">
        <v>1173</v>
      </c>
      <c r="B1177" s="44" t="s">
        <v>280</v>
      </c>
      <c r="C1177" s="44" t="s">
        <v>3245</v>
      </c>
      <c r="D1177" s="44">
        <v>2</v>
      </c>
    </row>
    <row r="1178" spans="1:4" x14ac:dyDescent="0.25">
      <c r="A1178" s="39">
        <v>1174</v>
      </c>
      <c r="B1178" s="44" t="s">
        <v>282</v>
      </c>
      <c r="C1178" s="44" t="s">
        <v>2501</v>
      </c>
      <c r="D1178" s="44">
        <v>111</v>
      </c>
    </row>
    <row r="1179" spans="1:4" x14ac:dyDescent="0.25">
      <c r="A1179" s="39">
        <v>1175</v>
      </c>
      <c r="B1179" s="44" t="s">
        <v>1915</v>
      </c>
      <c r="C1179" s="44" t="s">
        <v>2640</v>
      </c>
      <c r="D1179" s="44">
        <v>5</v>
      </c>
    </row>
    <row r="1180" spans="1:4" x14ac:dyDescent="0.25">
      <c r="A1180" s="39">
        <v>1176</v>
      </c>
      <c r="B1180" s="44" t="s">
        <v>663</v>
      </c>
      <c r="C1180" s="44" t="s">
        <v>3246</v>
      </c>
      <c r="D1180" s="44">
        <v>60</v>
      </c>
    </row>
    <row r="1181" spans="1:4" x14ac:dyDescent="0.25">
      <c r="A1181" s="39">
        <v>1177</v>
      </c>
      <c r="B1181" s="44" t="s">
        <v>22</v>
      </c>
      <c r="C1181" s="44" t="s">
        <v>3247</v>
      </c>
      <c r="D1181" s="44">
        <v>76</v>
      </c>
    </row>
    <row r="1182" spans="1:4" x14ac:dyDescent="0.25">
      <c r="A1182" s="39">
        <v>1178</v>
      </c>
      <c r="B1182" s="44" t="s">
        <v>660</v>
      </c>
      <c r="C1182" s="44" t="s">
        <v>3248</v>
      </c>
      <c r="D1182" s="44">
        <v>69</v>
      </c>
    </row>
    <row r="1183" spans="1:4" x14ac:dyDescent="0.25">
      <c r="A1183" s="39">
        <v>1179</v>
      </c>
      <c r="B1183" s="44" t="s">
        <v>1873</v>
      </c>
      <c r="C1183" s="44" t="s">
        <v>2654</v>
      </c>
      <c r="D1183" s="44">
        <v>4</v>
      </c>
    </row>
    <row r="1184" spans="1:4" x14ac:dyDescent="0.25">
      <c r="A1184" s="39">
        <v>1180</v>
      </c>
      <c r="B1184" s="44" t="s">
        <v>1875</v>
      </c>
      <c r="C1184" s="44" t="s">
        <v>2654</v>
      </c>
      <c r="D1184" s="44">
        <v>31</v>
      </c>
    </row>
    <row r="1185" spans="1:4" x14ac:dyDescent="0.25">
      <c r="A1185" s="39">
        <v>1181</v>
      </c>
      <c r="B1185" s="44" t="s">
        <v>1877</v>
      </c>
      <c r="C1185" s="44" t="s">
        <v>3249</v>
      </c>
      <c r="D1185" s="44">
        <v>1</v>
      </c>
    </row>
    <row r="1186" spans="1:4" x14ac:dyDescent="0.25">
      <c r="A1186" s="39">
        <v>1182</v>
      </c>
      <c r="B1186" s="44" t="s">
        <v>1901</v>
      </c>
      <c r="C1186" s="44" t="s">
        <v>2630</v>
      </c>
      <c r="D1186" s="44">
        <v>9</v>
      </c>
    </row>
    <row r="1187" spans="1:4" x14ac:dyDescent="0.25">
      <c r="A1187" s="39">
        <v>1183</v>
      </c>
      <c r="B1187" s="44" t="s">
        <v>1967</v>
      </c>
      <c r="C1187" s="44" t="s">
        <v>3250</v>
      </c>
      <c r="D1187" s="44">
        <v>3</v>
      </c>
    </row>
    <row r="1188" spans="1:4" x14ac:dyDescent="0.25">
      <c r="A1188" s="39">
        <v>1184</v>
      </c>
      <c r="B1188" s="44" t="s">
        <v>1856</v>
      </c>
      <c r="C1188" s="44" t="s">
        <v>2652</v>
      </c>
      <c r="D1188" s="44">
        <v>6</v>
      </c>
    </row>
    <row r="1189" spans="1:4" x14ac:dyDescent="0.25">
      <c r="A1189" s="39">
        <v>1185</v>
      </c>
      <c r="B1189" s="44" t="s">
        <v>452</v>
      </c>
      <c r="C1189" s="44" t="s">
        <v>3007</v>
      </c>
      <c r="D1189" s="44">
        <v>97</v>
      </c>
    </row>
    <row r="1190" spans="1:4" x14ac:dyDescent="0.25">
      <c r="A1190" s="39">
        <v>1186</v>
      </c>
      <c r="B1190" s="44" t="s">
        <v>666</v>
      </c>
      <c r="C1190" s="44" t="s">
        <v>3251</v>
      </c>
      <c r="D1190" s="44">
        <v>82</v>
      </c>
    </row>
    <row r="1191" spans="1:4" x14ac:dyDescent="0.25">
      <c r="A1191" s="39">
        <v>1187</v>
      </c>
      <c r="B1191" s="44" t="s">
        <v>670</v>
      </c>
      <c r="C1191" s="44" t="s">
        <v>3252</v>
      </c>
      <c r="D1191" s="44">
        <v>192</v>
      </c>
    </row>
    <row r="1192" spans="1:4" x14ac:dyDescent="0.25">
      <c r="A1192" s="39">
        <v>1188</v>
      </c>
      <c r="B1192" s="44" t="s">
        <v>672</v>
      </c>
      <c r="C1192" s="44" t="s">
        <v>2516</v>
      </c>
      <c r="D1192" s="44">
        <v>173</v>
      </c>
    </row>
    <row r="1193" spans="1:4" x14ac:dyDescent="0.25">
      <c r="A1193" s="39">
        <v>1189</v>
      </c>
      <c r="B1193" s="44" t="s">
        <v>634</v>
      </c>
      <c r="C1193" s="44" t="s">
        <v>3252</v>
      </c>
      <c r="D1193" s="44">
        <v>42</v>
      </c>
    </row>
    <row r="1194" spans="1:4" x14ac:dyDescent="0.25">
      <c r="A1194" s="39">
        <v>1190</v>
      </c>
      <c r="B1194" s="44" t="s">
        <v>637</v>
      </c>
      <c r="C1194" s="44" t="s">
        <v>2516</v>
      </c>
      <c r="D1194" s="44">
        <v>62</v>
      </c>
    </row>
    <row r="1195" spans="1:4" x14ac:dyDescent="0.25">
      <c r="A1195" s="39">
        <v>1191</v>
      </c>
      <c r="B1195" s="44" t="s">
        <v>261</v>
      </c>
      <c r="C1195" s="44" t="s">
        <v>2935</v>
      </c>
      <c r="D1195" s="44">
        <v>74</v>
      </c>
    </row>
    <row r="1196" spans="1:4" x14ac:dyDescent="0.25">
      <c r="A1196" s="39">
        <v>1192</v>
      </c>
      <c r="B1196" s="44" t="s">
        <v>625</v>
      </c>
      <c r="C1196" s="44" t="s">
        <v>2515</v>
      </c>
      <c r="D1196" s="44">
        <v>9</v>
      </c>
    </row>
    <row r="1197" spans="1:4" x14ac:dyDescent="0.25">
      <c r="A1197" s="39">
        <v>1193</v>
      </c>
      <c r="B1197" s="44" t="s">
        <v>1795</v>
      </c>
      <c r="C1197" s="44" t="s">
        <v>2643</v>
      </c>
      <c r="D1197" s="44">
        <v>23</v>
      </c>
    </row>
    <row r="1198" spans="1:4" x14ac:dyDescent="0.25">
      <c r="A1198" s="39">
        <v>1194</v>
      </c>
      <c r="B1198" s="44" t="s">
        <v>245</v>
      </c>
      <c r="C1198" s="44" t="s">
        <v>3253</v>
      </c>
      <c r="D1198" s="44">
        <v>7</v>
      </c>
    </row>
    <row r="1199" spans="1:4" x14ac:dyDescent="0.25">
      <c r="A1199" s="39">
        <v>1195</v>
      </c>
      <c r="B1199" s="44" t="s">
        <v>3254</v>
      </c>
      <c r="C1199" s="44" t="s">
        <v>2649</v>
      </c>
      <c r="D1199" s="44">
        <v>-38</v>
      </c>
    </row>
    <row r="1200" spans="1:4" x14ac:dyDescent="0.25">
      <c r="A1200" s="39">
        <v>1196</v>
      </c>
      <c r="B1200" s="44" t="s">
        <v>3255</v>
      </c>
      <c r="C1200" s="44" t="s">
        <v>2649</v>
      </c>
      <c r="D1200" s="44">
        <v>-4</v>
      </c>
    </row>
    <row r="1201" spans="1:4" x14ac:dyDescent="0.25">
      <c r="A1201" s="39">
        <v>1197</v>
      </c>
      <c r="B1201" s="44" t="s">
        <v>3256</v>
      </c>
      <c r="C1201" s="44" t="s">
        <v>2649</v>
      </c>
      <c r="D1201" s="44">
        <v>-51</v>
      </c>
    </row>
    <row r="1202" spans="1:4" x14ac:dyDescent="0.25">
      <c r="A1202" s="39">
        <v>1198</v>
      </c>
      <c r="B1202" s="44" t="s">
        <v>3257</v>
      </c>
      <c r="C1202" s="44" t="s">
        <v>2649</v>
      </c>
      <c r="D1202" s="44">
        <v>-44</v>
      </c>
    </row>
    <row r="1203" spans="1:4" x14ac:dyDescent="0.25">
      <c r="A1203" s="39">
        <v>1199</v>
      </c>
      <c r="B1203" s="44" t="s">
        <v>3258</v>
      </c>
      <c r="C1203" s="44" t="s">
        <v>2649</v>
      </c>
      <c r="D1203" s="44">
        <v>-46</v>
      </c>
    </row>
    <row r="1204" spans="1:4" x14ac:dyDescent="0.25">
      <c r="A1204" s="39">
        <v>1200</v>
      </c>
      <c r="B1204" s="44" t="s">
        <v>3259</v>
      </c>
      <c r="C1204" s="44" t="s">
        <v>3260</v>
      </c>
      <c r="D1204" s="44">
        <v>0</v>
      </c>
    </row>
    <row r="1205" spans="1:4" x14ac:dyDescent="0.25">
      <c r="A1205" s="39">
        <v>1201</v>
      </c>
      <c r="B1205" s="44" t="s">
        <v>3261</v>
      </c>
      <c r="C1205" s="44" t="s">
        <v>3262</v>
      </c>
      <c r="D1205" s="44">
        <v>0</v>
      </c>
    </row>
    <row r="1206" spans="1:4" x14ac:dyDescent="0.25">
      <c r="A1206" s="39">
        <v>1202</v>
      </c>
      <c r="B1206" s="44" t="s">
        <v>3263</v>
      </c>
      <c r="C1206" s="44" t="s">
        <v>3264</v>
      </c>
      <c r="D1206" s="44">
        <v>0</v>
      </c>
    </row>
    <row r="1207" spans="1:4" x14ac:dyDescent="0.25">
      <c r="A1207" s="39">
        <v>1203</v>
      </c>
      <c r="B1207" s="44" t="s">
        <v>3265</v>
      </c>
      <c r="C1207" s="44" t="s">
        <v>3262</v>
      </c>
      <c r="D1207" s="44">
        <v>0</v>
      </c>
    </row>
    <row r="1208" spans="1:4" x14ac:dyDescent="0.25">
      <c r="A1208" s="39">
        <v>1204</v>
      </c>
      <c r="B1208" s="44" t="s">
        <v>3266</v>
      </c>
      <c r="C1208" s="44" t="s">
        <v>3267</v>
      </c>
      <c r="D1208" s="44">
        <v>-2</v>
      </c>
    </row>
    <row r="1209" spans="1:4" x14ac:dyDescent="0.25">
      <c r="A1209" s="39">
        <v>1205</v>
      </c>
      <c r="B1209" s="44" t="s">
        <v>3268</v>
      </c>
      <c r="C1209" s="44" t="s">
        <v>3269</v>
      </c>
      <c r="D1209" s="44">
        <v>-3</v>
      </c>
    </row>
    <row r="1210" spans="1:4" x14ac:dyDescent="0.25">
      <c r="A1210" s="39">
        <v>1206</v>
      </c>
      <c r="B1210" s="44" t="s">
        <v>3270</v>
      </c>
      <c r="C1210" s="44" t="s">
        <v>3271</v>
      </c>
      <c r="D1210" s="44">
        <v>-1</v>
      </c>
    </row>
    <row r="1211" spans="1:4" x14ac:dyDescent="0.25">
      <c r="A1211" s="39">
        <v>1207</v>
      </c>
      <c r="B1211" s="44" t="s">
        <v>3272</v>
      </c>
      <c r="C1211" s="44" t="s">
        <v>3273</v>
      </c>
      <c r="D1211" s="44">
        <v>-1</v>
      </c>
    </row>
    <row r="1212" spans="1:4" x14ac:dyDescent="0.25">
      <c r="A1212" s="39">
        <v>1208</v>
      </c>
      <c r="B1212" s="44" t="s">
        <v>3274</v>
      </c>
      <c r="C1212" s="44" t="s">
        <v>3271</v>
      </c>
      <c r="D1212" s="44">
        <v>-1</v>
      </c>
    </row>
    <row r="1213" spans="1:4" x14ac:dyDescent="0.25">
      <c r="A1213" s="39">
        <v>1209</v>
      </c>
      <c r="B1213" s="44" t="s">
        <v>3275</v>
      </c>
      <c r="C1213" s="44" t="s">
        <v>3273</v>
      </c>
      <c r="D1213" s="44">
        <v>-1</v>
      </c>
    </row>
    <row r="1214" spans="1:4" x14ac:dyDescent="0.25">
      <c r="A1214" s="39">
        <v>1210</v>
      </c>
      <c r="B1214" s="44" t="s">
        <v>3276</v>
      </c>
      <c r="C1214" s="44" t="s">
        <v>3267</v>
      </c>
      <c r="D1214" s="44">
        <v>-1</v>
      </c>
    </row>
    <row r="1215" spans="1:4" x14ac:dyDescent="0.25">
      <c r="A1215" s="39">
        <v>1211</v>
      </c>
      <c r="B1215" s="44" t="s">
        <v>3277</v>
      </c>
      <c r="C1215" s="44" t="s">
        <v>3271</v>
      </c>
      <c r="D1215" s="44">
        <v>-1</v>
      </c>
    </row>
    <row r="1216" spans="1:4" x14ac:dyDescent="0.25">
      <c r="A1216" s="39">
        <v>1212</v>
      </c>
      <c r="B1216" s="44" t="s">
        <v>3278</v>
      </c>
      <c r="C1216" s="44" t="s">
        <v>3273</v>
      </c>
      <c r="D1216" s="44">
        <v>-1</v>
      </c>
    </row>
    <row r="1217" spans="1:4" x14ac:dyDescent="0.25">
      <c r="A1217" s="39">
        <v>1213</v>
      </c>
      <c r="B1217" s="44" t="s">
        <v>3279</v>
      </c>
      <c r="C1217" s="44" t="s">
        <v>3267</v>
      </c>
      <c r="D1217" s="44">
        <v>-1</v>
      </c>
    </row>
    <row r="1218" spans="1:4" x14ac:dyDescent="0.25">
      <c r="A1218" s="39">
        <v>1214</v>
      </c>
      <c r="B1218" s="44" t="s">
        <v>3280</v>
      </c>
      <c r="C1218" s="44" t="s">
        <v>3281</v>
      </c>
      <c r="D1218" s="44">
        <v>-1</v>
      </c>
    </row>
    <row r="1219" spans="1:4" x14ac:dyDescent="0.25">
      <c r="A1219" s="39">
        <v>1215</v>
      </c>
      <c r="B1219" s="44" t="s">
        <v>3282</v>
      </c>
      <c r="C1219" s="44" t="s">
        <v>3271</v>
      </c>
      <c r="D1219" s="44">
        <v>-1</v>
      </c>
    </row>
    <row r="1220" spans="1:4" x14ac:dyDescent="0.25">
      <c r="A1220" s="39">
        <v>1216</v>
      </c>
      <c r="B1220" s="44" t="s">
        <v>3283</v>
      </c>
      <c r="C1220" s="44" t="s">
        <v>3273</v>
      </c>
      <c r="D1220" s="44">
        <v>-1</v>
      </c>
    </row>
    <row r="1221" spans="1:4" x14ac:dyDescent="0.25">
      <c r="A1221" s="39">
        <v>1217</v>
      </c>
      <c r="B1221" s="44" t="s">
        <v>3284</v>
      </c>
      <c r="C1221" s="44" t="s">
        <v>3285</v>
      </c>
      <c r="D1221" s="44">
        <v>-1</v>
      </c>
    </row>
    <row r="1222" spans="1:4" x14ac:dyDescent="0.25">
      <c r="A1222" s="39">
        <v>1218</v>
      </c>
      <c r="B1222" s="44" t="s">
        <v>3286</v>
      </c>
      <c r="C1222" s="44" t="s">
        <v>3281</v>
      </c>
      <c r="D1222" s="44">
        <v>-1</v>
      </c>
    </row>
    <row r="1223" spans="1:4" x14ac:dyDescent="0.25">
      <c r="A1223" s="39">
        <v>1219</v>
      </c>
      <c r="B1223" s="44" t="s">
        <v>3287</v>
      </c>
      <c r="C1223" s="44" t="s">
        <v>3288</v>
      </c>
      <c r="D1223" s="44">
        <v>-1</v>
      </c>
    </row>
    <row r="1224" spans="1:4" x14ac:dyDescent="0.25">
      <c r="A1224" s="39">
        <v>1220</v>
      </c>
      <c r="B1224" s="44" t="s">
        <v>3289</v>
      </c>
      <c r="C1224" s="44" t="s">
        <v>3290</v>
      </c>
      <c r="D1224" s="44">
        <v>-1</v>
      </c>
    </row>
    <row r="1225" spans="1:4" x14ac:dyDescent="0.25">
      <c r="A1225" s="39">
        <v>1221</v>
      </c>
      <c r="B1225" s="44" t="s">
        <v>3291</v>
      </c>
      <c r="C1225" s="44" t="s">
        <v>3267</v>
      </c>
      <c r="D1225" s="44">
        <v>0</v>
      </c>
    </row>
    <row r="1226" spans="1:4" x14ac:dyDescent="0.25">
      <c r="A1226" s="39">
        <v>1222</v>
      </c>
      <c r="B1226" s="44" t="s">
        <v>3292</v>
      </c>
      <c r="C1226" s="44" t="s">
        <v>3293</v>
      </c>
      <c r="D1226" s="44">
        <v>0</v>
      </c>
    </row>
    <row r="1227" spans="1:4" x14ac:dyDescent="0.25">
      <c r="A1227" s="39">
        <v>1223</v>
      </c>
      <c r="B1227" s="44" t="s">
        <v>3294</v>
      </c>
      <c r="C1227" s="44" t="s">
        <v>3295</v>
      </c>
      <c r="D1227" s="44">
        <v>0</v>
      </c>
    </row>
    <row r="1228" spans="1:4" x14ac:dyDescent="0.25">
      <c r="A1228" s="39">
        <v>1224</v>
      </c>
      <c r="B1228" s="44" t="s">
        <v>3296</v>
      </c>
      <c r="C1228" s="44" t="s">
        <v>3297</v>
      </c>
      <c r="D1228" s="44">
        <v>0</v>
      </c>
    </row>
    <row r="1229" spans="1:4" x14ac:dyDescent="0.25">
      <c r="A1229" s="39">
        <v>1225</v>
      </c>
      <c r="B1229" s="44" t="s">
        <v>3298</v>
      </c>
      <c r="C1229" s="44" t="s">
        <v>3288</v>
      </c>
      <c r="D1229" s="44">
        <v>0</v>
      </c>
    </row>
    <row r="1230" spans="1:4" x14ac:dyDescent="0.25">
      <c r="A1230" s="39">
        <v>1226</v>
      </c>
      <c r="B1230" s="44" t="s">
        <v>3299</v>
      </c>
      <c r="C1230" s="44" t="s">
        <v>3300</v>
      </c>
      <c r="D1230" s="44">
        <v>0</v>
      </c>
    </row>
    <row r="1231" spans="1:4" x14ac:dyDescent="0.25">
      <c r="A1231" s="39">
        <v>1227</v>
      </c>
      <c r="B1231" s="44" t="s">
        <v>3301</v>
      </c>
      <c r="C1231" s="44" t="s">
        <v>3269</v>
      </c>
      <c r="D1231" s="44">
        <v>0</v>
      </c>
    </row>
  </sheetData>
  <autoFilter ref="A4:D1231" xr:uid="{00000000-0009-0000-0000-000004000000}">
    <sortState xmlns:xlrd2="http://schemas.microsoft.com/office/spreadsheetml/2017/richdata2" ref="A5:K1231">
      <sortCondition ref="A4:A1231"/>
    </sortState>
  </autoFilter>
  <mergeCells count="2">
    <mergeCell ref="A1:D1"/>
    <mergeCell ref="A2:D2"/>
  </mergeCells>
  <pageMargins left="0.39369999999999999" right="0.39369999999999999" top="0.19685" bottom="0.19685" header="0" footer="0"/>
  <pageSetup paperSize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01"/>
  <sheetViews>
    <sheetView zoomScale="75" zoomScaleNormal="75" zoomScaleSheetLayoutView="90" workbookViewId="0"/>
  </sheetViews>
  <sheetFormatPr baseColWidth="10" defaultColWidth="11.42578125" defaultRowHeight="12.75" x14ac:dyDescent="0.25"/>
  <cols>
    <col min="1" max="1" width="11.42578125" style="106"/>
    <col min="2" max="2" width="12.85546875" style="105" bestFit="1" customWidth="1"/>
    <col min="3" max="3" width="80" style="105" bestFit="1" customWidth="1"/>
    <col min="4" max="5" width="10.42578125" style="108" bestFit="1" customWidth="1"/>
    <col min="6" max="6" width="11.42578125" style="104"/>
    <col min="7" max="16384" width="11.42578125" style="105"/>
  </cols>
  <sheetData>
    <row r="1" spans="1:6" ht="22.5" x14ac:dyDescent="0.25">
      <c r="B1" s="107"/>
    </row>
    <row r="2" spans="1:6" ht="7.5" customHeight="1" x14ac:dyDescent="0.25">
      <c r="D2" s="109"/>
      <c r="E2" s="109"/>
    </row>
    <row r="3" spans="1:6" ht="53.45" customHeight="1" x14ac:dyDescent="0.25">
      <c r="A3" s="118" t="s">
        <v>2325</v>
      </c>
      <c r="B3" s="118" t="s">
        <v>2207</v>
      </c>
      <c r="C3" s="118" t="s">
        <v>2208</v>
      </c>
      <c r="D3" s="119" t="s">
        <v>3355</v>
      </c>
      <c r="E3" s="119" t="s">
        <v>3356</v>
      </c>
      <c r="F3" s="119" t="s">
        <v>3354</v>
      </c>
    </row>
    <row r="4" spans="1:6" x14ac:dyDescent="0.25">
      <c r="A4" s="110">
        <v>1</v>
      </c>
      <c r="B4" s="111" t="s">
        <v>1634</v>
      </c>
      <c r="C4" s="112" t="s">
        <v>2214</v>
      </c>
      <c r="D4" s="113">
        <v>97.95</v>
      </c>
      <c r="E4" s="113">
        <f>D4*0.85</f>
        <v>83.257499999999993</v>
      </c>
      <c r="F4" s="104">
        <f>+E4/D4-1</f>
        <v>-0.15000000000000013</v>
      </c>
    </row>
    <row r="5" spans="1:6" x14ac:dyDescent="0.25">
      <c r="A5" s="110">
        <v>2</v>
      </c>
      <c r="B5" s="111" t="s">
        <v>364</v>
      </c>
      <c r="C5" s="112" t="s">
        <v>2215</v>
      </c>
      <c r="D5" s="113">
        <v>383.69</v>
      </c>
      <c r="E5" s="113">
        <f t="shared" ref="E5:E60" si="0">D5*0.85</f>
        <v>326.13650000000001</v>
      </c>
      <c r="F5" s="104">
        <f t="shared" ref="F5:F57" si="1">+E5/D5-1</f>
        <v>-0.14999999999999991</v>
      </c>
    </row>
    <row r="6" spans="1:6" x14ac:dyDescent="0.25">
      <c r="A6" s="110">
        <v>3</v>
      </c>
      <c r="B6" s="111" t="s">
        <v>1638</v>
      </c>
      <c r="C6" s="112" t="s">
        <v>2216</v>
      </c>
      <c r="D6" s="113">
        <v>2088.8000000000002</v>
      </c>
      <c r="E6" s="113">
        <f t="shared" si="0"/>
        <v>1775.48</v>
      </c>
      <c r="F6" s="104">
        <f t="shared" si="1"/>
        <v>-0.15000000000000002</v>
      </c>
    </row>
    <row r="7" spans="1:6" x14ac:dyDescent="0.25">
      <c r="A7" s="110">
        <v>4</v>
      </c>
      <c r="B7" s="111" t="s">
        <v>1640</v>
      </c>
      <c r="C7" s="112" t="s">
        <v>2217</v>
      </c>
      <c r="D7" s="113">
        <v>21962.01</v>
      </c>
      <c r="E7" s="113">
        <f t="shared" si="0"/>
        <v>18667.708499999997</v>
      </c>
      <c r="F7" s="104">
        <f t="shared" si="1"/>
        <v>-0.15000000000000002</v>
      </c>
    </row>
    <row r="8" spans="1:6" ht="13.5" customHeight="1" x14ac:dyDescent="0.25">
      <c r="A8" s="110">
        <v>5</v>
      </c>
      <c r="B8" s="111" t="s">
        <v>1644</v>
      </c>
      <c r="C8" s="112" t="s">
        <v>2218</v>
      </c>
      <c r="D8" s="113">
        <v>98.31</v>
      </c>
      <c r="E8" s="113">
        <f t="shared" si="0"/>
        <v>83.563500000000005</v>
      </c>
      <c r="F8" s="104">
        <f t="shared" si="1"/>
        <v>-0.15000000000000002</v>
      </c>
    </row>
    <row r="9" spans="1:6" ht="13.5" customHeight="1" x14ac:dyDescent="0.25">
      <c r="A9" s="110">
        <v>6</v>
      </c>
      <c r="B9" s="111" t="s">
        <v>366</v>
      </c>
      <c r="C9" s="112" t="s">
        <v>2219</v>
      </c>
      <c r="D9" s="113">
        <v>387.17</v>
      </c>
      <c r="E9" s="113">
        <f t="shared" si="0"/>
        <v>329.09449999999998</v>
      </c>
      <c r="F9" s="104">
        <f t="shared" si="1"/>
        <v>-0.15000000000000013</v>
      </c>
    </row>
    <row r="10" spans="1:6" ht="13.5" customHeight="1" x14ac:dyDescent="0.25">
      <c r="A10" s="110">
        <v>7</v>
      </c>
      <c r="B10" s="111" t="s">
        <v>1648</v>
      </c>
      <c r="C10" s="112" t="s">
        <v>2220</v>
      </c>
      <c r="D10" s="113">
        <v>2104.1999999999998</v>
      </c>
      <c r="E10" s="113">
        <f t="shared" si="0"/>
        <v>1788.5699999999997</v>
      </c>
      <c r="F10" s="104">
        <f t="shared" si="1"/>
        <v>-0.15000000000000002</v>
      </c>
    </row>
    <row r="11" spans="1:6" ht="13.5" customHeight="1" x14ac:dyDescent="0.25">
      <c r="A11" s="110">
        <v>8</v>
      </c>
      <c r="B11" s="111" t="s">
        <v>1650</v>
      </c>
      <c r="C11" s="112" t="s">
        <v>2221</v>
      </c>
      <c r="D11" s="113">
        <v>22124.03</v>
      </c>
      <c r="E11" s="113">
        <f t="shared" si="0"/>
        <v>18805.425499999998</v>
      </c>
      <c r="F11" s="104">
        <f t="shared" si="1"/>
        <v>-0.15000000000000002</v>
      </c>
    </row>
    <row r="12" spans="1:6" ht="13.5" customHeight="1" x14ac:dyDescent="0.25">
      <c r="A12" s="110">
        <v>9</v>
      </c>
      <c r="B12" s="111" t="s">
        <v>1654</v>
      </c>
      <c r="C12" s="112" t="s">
        <v>2222</v>
      </c>
      <c r="D12" s="113">
        <v>98.34</v>
      </c>
      <c r="E12" s="113">
        <f t="shared" si="0"/>
        <v>83.588999999999999</v>
      </c>
      <c r="F12" s="104">
        <f t="shared" si="1"/>
        <v>-0.15000000000000002</v>
      </c>
    </row>
    <row r="13" spans="1:6" ht="13.5" customHeight="1" x14ac:dyDescent="0.25">
      <c r="A13" s="110">
        <v>10</v>
      </c>
      <c r="B13" s="111" t="s">
        <v>368</v>
      </c>
      <c r="C13" s="112" t="s">
        <v>2223</v>
      </c>
      <c r="D13" s="113">
        <v>387.67</v>
      </c>
      <c r="E13" s="113">
        <f t="shared" si="0"/>
        <v>329.51949999999999</v>
      </c>
      <c r="F13" s="104">
        <f t="shared" si="1"/>
        <v>-0.15000000000000002</v>
      </c>
    </row>
    <row r="14" spans="1:6" ht="13.5" customHeight="1" x14ac:dyDescent="0.25">
      <c r="A14" s="110">
        <v>11</v>
      </c>
      <c r="B14" s="111" t="s">
        <v>1658</v>
      </c>
      <c r="C14" s="112" t="s">
        <v>2224</v>
      </c>
      <c r="D14" s="113">
        <v>2104.9699999999998</v>
      </c>
      <c r="E14" s="113">
        <f t="shared" si="0"/>
        <v>1789.2244999999998</v>
      </c>
      <c r="F14" s="104">
        <f t="shared" si="1"/>
        <v>-0.15000000000000002</v>
      </c>
    </row>
    <row r="15" spans="1:6" ht="13.5" customHeight="1" x14ac:dyDescent="0.25">
      <c r="A15" s="110">
        <v>12</v>
      </c>
      <c r="B15" s="111" t="s">
        <v>1660</v>
      </c>
      <c r="C15" s="112" t="s">
        <v>2225</v>
      </c>
      <c r="D15" s="113">
        <v>22132.32</v>
      </c>
      <c r="E15" s="113">
        <f t="shared" si="0"/>
        <v>18812.471999999998</v>
      </c>
      <c r="F15" s="104">
        <f t="shared" si="1"/>
        <v>-0.15000000000000013</v>
      </c>
    </row>
    <row r="16" spans="1:6" ht="13.5" customHeight="1" x14ac:dyDescent="0.25">
      <c r="A16" s="110">
        <v>13</v>
      </c>
      <c r="B16" s="111" t="s">
        <v>1624</v>
      </c>
      <c r="C16" s="112" t="s">
        <v>2228</v>
      </c>
      <c r="D16" s="113">
        <v>96.11</v>
      </c>
      <c r="E16" s="113">
        <f t="shared" si="0"/>
        <v>81.6935</v>
      </c>
      <c r="F16" s="104">
        <f t="shared" si="1"/>
        <v>-0.15000000000000002</v>
      </c>
    </row>
    <row r="17" spans="1:6" ht="13.5" customHeight="1" x14ac:dyDescent="0.25">
      <c r="A17" s="110">
        <v>14</v>
      </c>
      <c r="B17" s="111" t="s">
        <v>362</v>
      </c>
      <c r="C17" s="112" t="s">
        <v>2230</v>
      </c>
      <c r="D17" s="113">
        <v>376.42</v>
      </c>
      <c r="E17" s="113">
        <f t="shared" si="0"/>
        <v>319.95699999999999</v>
      </c>
      <c r="F17" s="104">
        <f t="shared" si="1"/>
        <v>-0.15000000000000002</v>
      </c>
    </row>
    <row r="18" spans="1:6" ht="13.5" customHeight="1" x14ac:dyDescent="0.25">
      <c r="A18" s="110">
        <v>15</v>
      </c>
      <c r="B18" s="111" t="s">
        <v>2184</v>
      </c>
      <c r="C18" s="112" t="s">
        <v>2185</v>
      </c>
      <c r="D18" s="113">
        <v>527.79</v>
      </c>
      <c r="E18" s="113">
        <f t="shared" si="0"/>
        <v>448.62149999999997</v>
      </c>
      <c r="F18" s="104">
        <f t="shared" si="1"/>
        <v>-0.15000000000000002</v>
      </c>
    </row>
    <row r="19" spans="1:6" ht="13.5" customHeight="1" x14ac:dyDescent="0.25">
      <c r="A19" s="110">
        <v>16</v>
      </c>
      <c r="B19" s="111" t="s">
        <v>1626</v>
      </c>
      <c r="C19" s="112" t="s">
        <v>2231</v>
      </c>
      <c r="D19" s="113">
        <v>2036.91</v>
      </c>
      <c r="E19" s="113">
        <f t="shared" si="0"/>
        <v>1731.3734999999999</v>
      </c>
      <c r="F19" s="104">
        <f t="shared" si="1"/>
        <v>-0.15000000000000002</v>
      </c>
    </row>
    <row r="20" spans="1:6" ht="13.5" customHeight="1" x14ac:dyDescent="0.25">
      <c r="A20" s="110">
        <v>17</v>
      </c>
      <c r="B20" s="111" t="s">
        <v>1628</v>
      </c>
      <c r="C20" s="112" t="s">
        <v>2232</v>
      </c>
      <c r="D20" s="113">
        <v>21512.19</v>
      </c>
      <c r="E20" s="113">
        <f t="shared" si="0"/>
        <v>18285.361499999999</v>
      </c>
      <c r="F20" s="104">
        <f t="shared" si="1"/>
        <v>-0.15000000000000002</v>
      </c>
    </row>
    <row r="21" spans="1:6" ht="13.5" customHeight="1" x14ac:dyDescent="0.25">
      <c r="A21" s="110">
        <v>18</v>
      </c>
      <c r="B21" s="111" t="s">
        <v>2182</v>
      </c>
      <c r="C21" s="112" t="s">
        <v>2233</v>
      </c>
      <c r="D21" s="113">
        <v>96.42</v>
      </c>
      <c r="E21" s="113">
        <f t="shared" si="0"/>
        <v>81.956999999999994</v>
      </c>
      <c r="F21" s="104">
        <f t="shared" si="1"/>
        <v>-0.15000000000000013</v>
      </c>
    </row>
    <row r="22" spans="1:6" ht="13.5" customHeight="1" x14ac:dyDescent="0.25">
      <c r="A22" s="110">
        <v>19</v>
      </c>
      <c r="B22" s="111" t="s">
        <v>2196</v>
      </c>
      <c r="C22" s="112" t="s">
        <v>2234</v>
      </c>
      <c r="D22" s="113">
        <v>383.53</v>
      </c>
      <c r="E22" s="113">
        <f t="shared" si="0"/>
        <v>326.00049999999999</v>
      </c>
      <c r="F22" s="104">
        <f t="shared" si="1"/>
        <v>-0.15000000000000002</v>
      </c>
    </row>
    <row r="23" spans="1:6" ht="13.5" customHeight="1" x14ac:dyDescent="0.25">
      <c r="A23" s="110">
        <v>20</v>
      </c>
      <c r="B23" s="111" t="s">
        <v>1616</v>
      </c>
      <c r="C23" s="114" t="s">
        <v>2235</v>
      </c>
      <c r="D23" s="113">
        <v>529.63</v>
      </c>
      <c r="E23" s="113">
        <f t="shared" si="0"/>
        <v>450.18549999999999</v>
      </c>
      <c r="F23" s="104">
        <f t="shared" si="1"/>
        <v>-0.15000000000000002</v>
      </c>
    </row>
    <row r="24" spans="1:6" ht="13.5" customHeight="1" x14ac:dyDescent="0.25">
      <c r="A24" s="110">
        <v>21</v>
      </c>
      <c r="B24" s="111" t="s">
        <v>1977</v>
      </c>
      <c r="C24" s="114" t="s">
        <v>1978</v>
      </c>
      <c r="D24" s="113">
        <v>22094.87</v>
      </c>
      <c r="E24" s="113">
        <f t="shared" si="0"/>
        <v>18780.639499999997</v>
      </c>
      <c r="F24" s="104">
        <f t="shared" si="1"/>
        <v>-0.15000000000000002</v>
      </c>
    </row>
    <row r="25" spans="1:6" ht="13.5" customHeight="1" x14ac:dyDescent="0.25">
      <c r="A25" s="110">
        <v>22</v>
      </c>
      <c r="B25" s="111" t="s">
        <v>2186</v>
      </c>
      <c r="C25" s="114" t="s">
        <v>2236</v>
      </c>
      <c r="D25" s="113">
        <v>92.26</v>
      </c>
      <c r="E25" s="113">
        <f t="shared" si="0"/>
        <v>78.421000000000006</v>
      </c>
      <c r="F25" s="104">
        <f t="shared" si="1"/>
        <v>-0.15000000000000002</v>
      </c>
    </row>
    <row r="26" spans="1:6" ht="13.5" customHeight="1" x14ac:dyDescent="0.25">
      <c r="A26" s="110">
        <v>23</v>
      </c>
      <c r="B26" s="111" t="s">
        <v>2200</v>
      </c>
      <c r="C26" s="114" t="s">
        <v>2237</v>
      </c>
      <c r="D26" s="113">
        <v>349.16</v>
      </c>
      <c r="E26" s="113">
        <f t="shared" si="0"/>
        <v>296.786</v>
      </c>
      <c r="F26" s="104">
        <f t="shared" si="1"/>
        <v>-0.15000000000000002</v>
      </c>
    </row>
    <row r="27" spans="1:6" ht="13.5" customHeight="1" x14ac:dyDescent="0.25">
      <c r="A27" s="110">
        <v>24</v>
      </c>
      <c r="B27" s="111" t="s">
        <v>1839</v>
      </c>
      <c r="C27" s="114" t="s">
        <v>2238</v>
      </c>
      <c r="D27" s="113">
        <v>533.01</v>
      </c>
      <c r="E27" s="113">
        <f t="shared" si="0"/>
        <v>453.05849999999998</v>
      </c>
      <c r="F27" s="104">
        <f t="shared" si="1"/>
        <v>-0.15000000000000002</v>
      </c>
    </row>
    <row r="28" spans="1:6" ht="13.5" customHeight="1" x14ac:dyDescent="0.25">
      <c r="A28" s="110">
        <v>25</v>
      </c>
      <c r="B28" s="111" t="s">
        <v>1979</v>
      </c>
      <c r="C28" s="114" t="s">
        <v>2239</v>
      </c>
      <c r="D28" s="113">
        <v>22036.560000000001</v>
      </c>
      <c r="E28" s="113">
        <f t="shared" si="0"/>
        <v>18731.076000000001</v>
      </c>
      <c r="F28" s="104">
        <f t="shared" si="1"/>
        <v>-0.15000000000000002</v>
      </c>
    </row>
    <row r="29" spans="1:6" ht="13.5" customHeight="1" x14ac:dyDescent="0.25">
      <c r="A29" s="110">
        <v>26</v>
      </c>
      <c r="B29" s="111" t="s">
        <v>2115</v>
      </c>
      <c r="C29" s="114" t="s">
        <v>2242</v>
      </c>
      <c r="D29" s="113">
        <v>125.96</v>
      </c>
      <c r="E29" s="113">
        <f t="shared" si="0"/>
        <v>107.06599999999999</v>
      </c>
      <c r="F29" s="104">
        <f t="shared" si="1"/>
        <v>-0.15000000000000002</v>
      </c>
    </row>
    <row r="30" spans="1:6" ht="13.5" customHeight="1" x14ac:dyDescent="0.25">
      <c r="A30" s="110">
        <v>27</v>
      </c>
      <c r="B30" s="111" t="s">
        <v>1843</v>
      </c>
      <c r="C30" s="114" t="s">
        <v>2243</v>
      </c>
      <c r="D30" s="113">
        <v>643.37</v>
      </c>
      <c r="E30" s="113">
        <f t="shared" si="0"/>
        <v>546.86450000000002</v>
      </c>
      <c r="F30" s="104">
        <f t="shared" si="1"/>
        <v>-0.15000000000000002</v>
      </c>
    </row>
    <row r="31" spans="1:6" ht="13.5" customHeight="1" x14ac:dyDescent="0.25">
      <c r="A31" s="110">
        <v>28</v>
      </c>
      <c r="B31" s="111" t="s">
        <v>1981</v>
      </c>
      <c r="C31" s="114" t="s">
        <v>2244</v>
      </c>
      <c r="D31" s="113">
        <v>25071.93</v>
      </c>
      <c r="E31" s="113">
        <f t="shared" si="0"/>
        <v>21311.140500000001</v>
      </c>
      <c r="F31" s="104">
        <f t="shared" si="1"/>
        <v>-0.14999999999999991</v>
      </c>
    </row>
    <row r="32" spans="1:6" ht="13.5" customHeight="1" x14ac:dyDescent="0.25">
      <c r="A32" s="110">
        <v>29</v>
      </c>
      <c r="B32" s="111" t="s">
        <v>1845</v>
      </c>
      <c r="C32" s="114" t="s">
        <v>2245</v>
      </c>
      <c r="D32" s="113">
        <v>660.01</v>
      </c>
      <c r="E32" s="113">
        <f t="shared" si="0"/>
        <v>561.00850000000003</v>
      </c>
      <c r="F32" s="104">
        <f t="shared" si="1"/>
        <v>-0.14999999999999991</v>
      </c>
    </row>
    <row r="33" spans="1:6" ht="13.5" customHeight="1" x14ac:dyDescent="0.25">
      <c r="A33" s="110">
        <v>30</v>
      </c>
      <c r="B33" s="111" t="s">
        <v>2119</v>
      </c>
      <c r="C33" s="114" t="s">
        <v>2246</v>
      </c>
      <c r="D33" s="113">
        <v>134.27000000000001</v>
      </c>
      <c r="E33" s="113">
        <f t="shared" si="0"/>
        <v>114.12950000000001</v>
      </c>
      <c r="F33" s="104">
        <f t="shared" si="1"/>
        <v>-0.15000000000000002</v>
      </c>
    </row>
    <row r="34" spans="1:6" ht="13.5" customHeight="1" x14ac:dyDescent="0.25">
      <c r="A34" s="110">
        <v>31</v>
      </c>
      <c r="B34" s="111" t="s">
        <v>1847</v>
      </c>
      <c r="C34" s="114" t="s">
        <v>2247</v>
      </c>
      <c r="D34" s="113">
        <v>684.71</v>
      </c>
      <c r="E34" s="113">
        <f t="shared" si="0"/>
        <v>582.00350000000003</v>
      </c>
      <c r="F34" s="104">
        <f t="shared" si="1"/>
        <v>-0.15000000000000002</v>
      </c>
    </row>
    <row r="35" spans="1:6" ht="13.5" customHeight="1" x14ac:dyDescent="0.25">
      <c r="A35" s="110">
        <v>32</v>
      </c>
      <c r="B35" s="111" t="s">
        <v>1985</v>
      </c>
      <c r="C35" s="114" t="s">
        <v>2248</v>
      </c>
      <c r="D35" s="113">
        <v>26735.98</v>
      </c>
      <c r="E35" s="113">
        <f t="shared" si="0"/>
        <v>22725.582999999999</v>
      </c>
      <c r="F35" s="104">
        <f t="shared" si="1"/>
        <v>-0.15000000000000002</v>
      </c>
    </row>
    <row r="36" spans="1:6" ht="13.5" customHeight="1" x14ac:dyDescent="0.25">
      <c r="A36" s="110">
        <v>33</v>
      </c>
      <c r="B36" s="111" t="s">
        <v>2121</v>
      </c>
      <c r="C36" s="114" t="s">
        <v>2249</v>
      </c>
      <c r="D36" s="113">
        <v>135.33000000000001</v>
      </c>
      <c r="E36" s="113">
        <f t="shared" si="0"/>
        <v>115.0305</v>
      </c>
      <c r="F36" s="104">
        <f t="shared" si="1"/>
        <v>-0.15000000000000002</v>
      </c>
    </row>
    <row r="37" spans="1:6" ht="13.5" customHeight="1" x14ac:dyDescent="0.25">
      <c r="A37" s="110">
        <v>34</v>
      </c>
      <c r="B37" s="111" t="s">
        <v>1841</v>
      </c>
      <c r="C37" s="114" t="s">
        <v>2250</v>
      </c>
      <c r="D37" s="113">
        <v>727.03</v>
      </c>
      <c r="E37" s="113">
        <f t="shared" si="0"/>
        <v>617.97550000000001</v>
      </c>
      <c r="F37" s="104">
        <f t="shared" si="1"/>
        <v>-0.14999999999999991</v>
      </c>
    </row>
    <row r="38" spans="1:6" ht="13.5" customHeight="1" x14ac:dyDescent="0.25">
      <c r="A38" s="110">
        <v>35</v>
      </c>
      <c r="B38" s="111" t="s">
        <v>1987</v>
      </c>
      <c r="C38" s="114" t="s">
        <v>2251</v>
      </c>
      <c r="D38" s="113">
        <v>28464.28</v>
      </c>
      <c r="E38" s="113">
        <f t="shared" si="0"/>
        <v>24194.637999999999</v>
      </c>
      <c r="F38" s="104">
        <f t="shared" si="1"/>
        <v>-0.15000000000000002</v>
      </c>
    </row>
    <row r="39" spans="1:6" ht="13.5" customHeight="1" x14ac:dyDescent="0.25">
      <c r="A39" s="110">
        <v>36</v>
      </c>
      <c r="B39" s="111" t="s">
        <v>2109</v>
      </c>
      <c r="C39" s="114" t="s">
        <v>2253</v>
      </c>
      <c r="D39" s="113">
        <v>197.69</v>
      </c>
      <c r="E39" s="113">
        <f t="shared" si="0"/>
        <v>168.03649999999999</v>
      </c>
      <c r="F39" s="104">
        <f t="shared" si="1"/>
        <v>-0.15000000000000002</v>
      </c>
    </row>
    <row r="40" spans="1:6" ht="13.5" customHeight="1" x14ac:dyDescent="0.25">
      <c r="A40" s="110">
        <v>37</v>
      </c>
      <c r="B40" s="111" t="s">
        <v>1989</v>
      </c>
      <c r="C40" s="114" t="s">
        <v>2254</v>
      </c>
      <c r="D40" s="113">
        <v>42257.25</v>
      </c>
      <c r="E40" s="113">
        <f t="shared" si="0"/>
        <v>35918.662499999999</v>
      </c>
      <c r="F40" s="104">
        <f t="shared" si="1"/>
        <v>-0.15000000000000002</v>
      </c>
    </row>
    <row r="41" spans="1:6" ht="13.5" customHeight="1" x14ac:dyDescent="0.25">
      <c r="A41" s="110">
        <v>38</v>
      </c>
      <c r="B41" s="111" t="s">
        <v>2111</v>
      </c>
      <c r="C41" s="114" t="s">
        <v>2255</v>
      </c>
      <c r="D41" s="113">
        <v>197.24</v>
      </c>
      <c r="E41" s="113">
        <f t="shared" si="0"/>
        <v>167.654</v>
      </c>
      <c r="F41" s="104">
        <f t="shared" si="1"/>
        <v>-0.15000000000000002</v>
      </c>
    </row>
    <row r="42" spans="1:6" ht="13.5" customHeight="1" x14ac:dyDescent="0.25">
      <c r="A42" s="110">
        <v>39</v>
      </c>
      <c r="B42" s="111" t="s">
        <v>1995</v>
      </c>
      <c r="C42" s="114" t="s">
        <v>2256</v>
      </c>
      <c r="D42" s="113">
        <v>42922.86</v>
      </c>
      <c r="E42" s="113">
        <f t="shared" si="0"/>
        <v>36484.430999999997</v>
      </c>
      <c r="F42" s="104">
        <f t="shared" si="1"/>
        <v>-0.15000000000000013</v>
      </c>
    </row>
    <row r="43" spans="1:6" ht="13.5" customHeight="1" x14ac:dyDescent="0.25">
      <c r="A43" s="110">
        <v>40</v>
      </c>
      <c r="B43" s="111" t="s">
        <v>2107</v>
      </c>
      <c r="C43" s="114" t="s">
        <v>2257</v>
      </c>
      <c r="D43" s="113">
        <v>197.16</v>
      </c>
      <c r="E43" s="113">
        <f t="shared" si="0"/>
        <v>167.58599999999998</v>
      </c>
      <c r="F43" s="104">
        <f t="shared" si="1"/>
        <v>-0.15000000000000002</v>
      </c>
    </row>
    <row r="44" spans="1:6" ht="13.5" customHeight="1" x14ac:dyDescent="0.25">
      <c r="A44" s="110">
        <v>41</v>
      </c>
      <c r="B44" s="111" t="s">
        <v>1993</v>
      </c>
      <c r="C44" s="114" t="s">
        <v>2258</v>
      </c>
      <c r="D44" s="113">
        <v>43177.05</v>
      </c>
      <c r="E44" s="113">
        <f t="shared" si="0"/>
        <v>36700.4925</v>
      </c>
      <c r="F44" s="104">
        <f t="shared" si="1"/>
        <v>-0.15000000000000002</v>
      </c>
    </row>
    <row r="45" spans="1:6" x14ac:dyDescent="0.25">
      <c r="A45" s="110">
        <v>42</v>
      </c>
      <c r="B45" s="111" t="s">
        <v>2101</v>
      </c>
      <c r="C45" s="112" t="s">
        <v>2260</v>
      </c>
      <c r="D45" s="113">
        <v>188.4</v>
      </c>
      <c r="E45" s="113">
        <f t="shared" si="0"/>
        <v>160.14000000000001</v>
      </c>
      <c r="F45" s="104">
        <f t="shared" si="1"/>
        <v>-0.14999999999999991</v>
      </c>
    </row>
    <row r="46" spans="1:6" x14ac:dyDescent="0.25">
      <c r="A46" s="110">
        <v>43</v>
      </c>
      <c r="B46" s="111" t="s">
        <v>1999</v>
      </c>
      <c r="C46" s="112" t="s">
        <v>2261</v>
      </c>
      <c r="D46" s="113">
        <v>40194.050000000003</v>
      </c>
      <c r="E46" s="113">
        <f t="shared" si="0"/>
        <v>34164.942500000005</v>
      </c>
      <c r="F46" s="104">
        <f t="shared" si="1"/>
        <v>-0.14999999999999991</v>
      </c>
    </row>
    <row r="47" spans="1:6" x14ac:dyDescent="0.25">
      <c r="A47" s="110">
        <v>44</v>
      </c>
      <c r="B47" s="111" t="s">
        <v>2103</v>
      </c>
      <c r="C47" s="112" t="s">
        <v>2262</v>
      </c>
      <c r="D47" s="113">
        <v>190.33</v>
      </c>
      <c r="E47" s="113">
        <f t="shared" si="0"/>
        <v>161.78050000000002</v>
      </c>
      <c r="F47" s="104">
        <f t="shared" si="1"/>
        <v>-0.14999999999999991</v>
      </c>
    </row>
    <row r="48" spans="1:6" x14ac:dyDescent="0.25">
      <c r="A48" s="110">
        <v>45</v>
      </c>
      <c r="B48" s="111" t="s">
        <v>1853</v>
      </c>
      <c r="C48" s="112" t="s">
        <v>2263</v>
      </c>
      <c r="D48" s="113">
        <v>925.84</v>
      </c>
      <c r="E48" s="113">
        <f t="shared" si="0"/>
        <v>786.96400000000006</v>
      </c>
      <c r="F48" s="104">
        <f t="shared" si="1"/>
        <v>-0.15000000000000002</v>
      </c>
    </row>
    <row r="49" spans="1:6" x14ac:dyDescent="0.25">
      <c r="A49" s="110">
        <v>46</v>
      </c>
      <c r="B49" s="111" t="s">
        <v>1997</v>
      </c>
      <c r="C49" s="112" t="s">
        <v>2264</v>
      </c>
      <c r="D49" s="113">
        <v>39912.35</v>
      </c>
      <c r="E49" s="113">
        <f t="shared" si="0"/>
        <v>33925.497499999998</v>
      </c>
      <c r="F49" s="104">
        <f t="shared" si="1"/>
        <v>-0.15000000000000002</v>
      </c>
    </row>
    <row r="50" spans="1:6" x14ac:dyDescent="0.25">
      <c r="A50" s="110">
        <v>47</v>
      </c>
      <c r="B50" s="111" t="s">
        <v>2139</v>
      </c>
      <c r="C50" s="112" t="s">
        <v>2266</v>
      </c>
      <c r="D50" s="113">
        <v>189.55</v>
      </c>
      <c r="E50" s="113">
        <f t="shared" si="0"/>
        <v>161.11750000000001</v>
      </c>
      <c r="F50" s="104">
        <f t="shared" si="1"/>
        <v>-0.15000000000000002</v>
      </c>
    </row>
    <row r="51" spans="1:6" x14ac:dyDescent="0.25">
      <c r="A51" s="110">
        <v>48</v>
      </c>
      <c r="B51" s="111" t="s">
        <v>2137</v>
      </c>
      <c r="C51" s="112" t="s">
        <v>2267</v>
      </c>
      <c r="D51" s="113">
        <v>138.18</v>
      </c>
      <c r="E51" s="113">
        <f t="shared" si="0"/>
        <v>117.453</v>
      </c>
      <c r="F51" s="104">
        <f t="shared" si="1"/>
        <v>-0.15000000000000002</v>
      </c>
    </row>
    <row r="52" spans="1:6" x14ac:dyDescent="0.25">
      <c r="A52" s="110">
        <v>49</v>
      </c>
      <c r="B52" s="111" t="s">
        <v>2125</v>
      </c>
      <c r="C52" s="115" t="s">
        <v>2270</v>
      </c>
      <c r="D52" s="113">
        <v>113</v>
      </c>
      <c r="E52" s="113">
        <f t="shared" si="0"/>
        <v>96.05</v>
      </c>
      <c r="F52" s="104">
        <f t="shared" si="1"/>
        <v>-0.15000000000000002</v>
      </c>
    </row>
    <row r="53" spans="1:6" x14ac:dyDescent="0.25">
      <c r="A53" s="110">
        <v>50</v>
      </c>
      <c r="B53" s="111" t="s">
        <v>2127</v>
      </c>
      <c r="C53" s="115" t="s">
        <v>2271</v>
      </c>
      <c r="D53" s="113">
        <v>135.61000000000001</v>
      </c>
      <c r="E53" s="113">
        <f t="shared" si="0"/>
        <v>115.2685</v>
      </c>
      <c r="F53" s="104">
        <f t="shared" si="1"/>
        <v>-0.15000000000000002</v>
      </c>
    </row>
    <row r="54" spans="1:6" s="116" customFormat="1" x14ac:dyDescent="0.25">
      <c r="A54" s="110">
        <v>51</v>
      </c>
      <c r="B54" s="111" t="s">
        <v>2129</v>
      </c>
      <c r="C54" s="112" t="s">
        <v>2272</v>
      </c>
      <c r="D54" s="113">
        <v>121.6</v>
      </c>
      <c r="E54" s="113">
        <f t="shared" si="0"/>
        <v>103.36</v>
      </c>
      <c r="F54" s="104">
        <f t="shared" si="1"/>
        <v>-0.14999999999999991</v>
      </c>
    </row>
    <row r="55" spans="1:6" s="116" customFormat="1" x14ac:dyDescent="0.25">
      <c r="A55" s="110">
        <v>52</v>
      </c>
      <c r="B55" s="111" t="s">
        <v>2135</v>
      </c>
      <c r="C55" s="112" t="s">
        <v>2273</v>
      </c>
      <c r="D55" s="113">
        <v>123.49</v>
      </c>
      <c r="E55" s="113">
        <f t="shared" si="0"/>
        <v>104.9665</v>
      </c>
      <c r="F55" s="104">
        <f t="shared" si="1"/>
        <v>-0.15000000000000002</v>
      </c>
    </row>
    <row r="56" spans="1:6" ht="14.45" customHeight="1" x14ac:dyDescent="0.25">
      <c r="A56" s="110">
        <v>53</v>
      </c>
      <c r="B56" s="111" t="s">
        <v>2133</v>
      </c>
      <c r="C56" s="112" t="s">
        <v>2274</v>
      </c>
      <c r="D56" s="113">
        <v>107.4</v>
      </c>
      <c r="E56" s="113">
        <f t="shared" si="0"/>
        <v>91.29</v>
      </c>
      <c r="F56" s="104">
        <f t="shared" si="1"/>
        <v>-0.15000000000000002</v>
      </c>
    </row>
    <row r="57" spans="1:6" x14ac:dyDescent="0.25">
      <c r="A57" s="110">
        <v>54</v>
      </c>
      <c r="B57" s="111" t="s">
        <v>2131</v>
      </c>
      <c r="C57" s="112" t="s">
        <v>2275</v>
      </c>
      <c r="D57" s="113">
        <v>110.52</v>
      </c>
      <c r="E57" s="113">
        <f t="shared" si="0"/>
        <v>93.941999999999993</v>
      </c>
      <c r="F57" s="104">
        <f t="shared" si="1"/>
        <v>-0.15000000000000002</v>
      </c>
    </row>
    <row r="58" spans="1:6" x14ac:dyDescent="0.25">
      <c r="A58" s="110">
        <v>55</v>
      </c>
      <c r="B58" s="111" t="s">
        <v>1816</v>
      </c>
      <c r="C58" s="112" t="s">
        <v>2279</v>
      </c>
      <c r="D58" s="113">
        <v>349.58</v>
      </c>
      <c r="E58" s="113">
        <f t="shared" si="0"/>
        <v>297.14299999999997</v>
      </c>
      <c r="F58" s="104">
        <f t="shared" ref="F58:F92" si="2">+E58/D58-1</f>
        <v>-0.15000000000000002</v>
      </c>
    </row>
    <row r="59" spans="1:6" x14ac:dyDescent="0.25">
      <c r="A59" s="110">
        <v>56</v>
      </c>
      <c r="B59" s="111" t="s">
        <v>1849</v>
      </c>
      <c r="C59" s="112" t="s">
        <v>2280</v>
      </c>
      <c r="D59" s="113">
        <v>467.94</v>
      </c>
      <c r="E59" s="113">
        <f t="shared" si="0"/>
        <v>397.74899999999997</v>
      </c>
      <c r="F59" s="104">
        <f t="shared" si="2"/>
        <v>-0.15000000000000002</v>
      </c>
    </row>
    <row r="60" spans="1:6" x14ac:dyDescent="0.25">
      <c r="A60" s="110">
        <v>57</v>
      </c>
      <c r="B60" s="111" t="s">
        <v>1939</v>
      </c>
      <c r="C60" s="112" t="s">
        <v>2281</v>
      </c>
      <c r="D60" s="113">
        <v>1703.52</v>
      </c>
      <c r="E60" s="113">
        <f t="shared" si="0"/>
        <v>1447.992</v>
      </c>
      <c r="F60" s="104">
        <f t="shared" si="2"/>
        <v>-0.15000000000000002</v>
      </c>
    </row>
    <row r="61" spans="1:6" x14ac:dyDescent="0.25">
      <c r="A61" s="110">
        <v>58</v>
      </c>
      <c r="B61" s="111" t="s">
        <v>2005</v>
      </c>
      <c r="C61" s="112" t="s">
        <v>2282</v>
      </c>
      <c r="D61" s="113">
        <v>18032.59</v>
      </c>
      <c r="E61" s="113">
        <f t="shared" ref="E61:E92" si="3">D61*0.85</f>
        <v>15327.701499999999</v>
      </c>
      <c r="F61" s="104">
        <f t="shared" si="2"/>
        <v>-0.15000000000000002</v>
      </c>
    </row>
    <row r="62" spans="1:6" x14ac:dyDescent="0.25">
      <c r="A62" s="110">
        <v>59</v>
      </c>
      <c r="B62" s="111" t="s">
        <v>1905</v>
      </c>
      <c r="C62" s="112" t="s">
        <v>2283</v>
      </c>
      <c r="D62" s="113">
        <v>83.83</v>
      </c>
      <c r="E62" s="113">
        <f t="shared" si="3"/>
        <v>71.255499999999998</v>
      </c>
      <c r="F62" s="104">
        <f t="shared" si="2"/>
        <v>-0.15000000000000002</v>
      </c>
    </row>
    <row r="63" spans="1:6" x14ac:dyDescent="0.25">
      <c r="A63" s="110">
        <v>60</v>
      </c>
      <c r="B63" s="111" t="s">
        <v>1818</v>
      </c>
      <c r="C63" s="112" t="s">
        <v>2284</v>
      </c>
      <c r="D63" s="113">
        <v>349.48</v>
      </c>
      <c r="E63" s="113">
        <f t="shared" si="3"/>
        <v>297.05799999999999</v>
      </c>
      <c r="F63" s="104">
        <f t="shared" si="2"/>
        <v>-0.15000000000000002</v>
      </c>
    </row>
    <row r="64" spans="1:6" x14ac:dyDescent="0.25">
      <c r="A64" s="110">
        <v>61</v>
      </c>
      <c r="B64" s="111" t="s">
        <v>1851</v>
      </c>
      <c r="C64" s="112" t="s">
        <v>2285</v>
      </c>
      <c r="D64" s="113">
        <v>468.1</v>
      </c>
      <c r="E64" s="113">
        <f t="shared" si="3"/>
        <v>397.88499999999999</v>
      </c>
      <c r="F64" s="104">
        <f t="shared" si="2"/>
        <v>-0.15000000000000002</v>
      </c>
    </row>
    <row r="65" spans="1:6" x14ac:dyDescent="0.25">
      <c r="A65" s="110">
        <v>62</v>
      </c>
      <c r="B65" s="111" t="s">
        <v>1941</v>
      </c>
      <c r="C65" s="112" t="s">
        <v>2286</v>
      </c>
      <c r="D65" s="113">
        <v>1706.2</v>
      </c>
      <c r="E65" s="113">
        <f t="shared" si="3"/>
        <v>1450.27</v>
      </c>
      <c r="F65" s="104">
        <f t="shared" si="2"/>
        <v>-0.15000000000000002</v>
      </c>
    </row>
    <row r="66" spans="1:6" x14ac:dyDescent="0.25">
      <c r="A66" s="110">
        <v>63</v>
      </c>
      <c r="B66" s="111" t="s">
        <v>2003</v>
      </c>
      <c r="C66" s="112" t="s">
        <v>2287</v>
      </c>
      <c r="D66" s="113">
        <v>18060.8</v>
      </c>
      <c r="E66" s="113">
        <f t="shared" si="3"/>
        <v>15351.679999999998</v>
      </c>
      <c r="F66" s="104">
        <f t="shared" si="2"/>
        <v>-0.15000000000000002</v>
      </c>
    </row>
    <row r="67" spans="1:6" x14ac:dyDescent="0.25">
      <c r="A67" s="110">
        <v>64</v>
      </c>
      <c r="B67" s="111" t="s">
        <v>1833</v>
      </c>
      <c r="C67" s="112" t="s">
        <v>2289</v>
      </c>
      <c r="D67" s="113">
        <v>464.57</v>
      </c>
      <c r="E67" s="113">
        <f t="shared" si="3"/>
        <v>394.8845</v>
      </c>
      <c r="F67" s="104">
        <f t="shared" si="2"/>
        <v>-0.15000000000000002</v>
      </c>
    </row>
    <row r="68" spans="1:6" x14ac:dyDescent="0.25">
      <c r="A68" s="110">
        <v>65</v>
      </c>
      <c r="B68" s="111" t="s">
        <v>1909</v>
      </c>
      <c r="C68" s="112" t="s">
        <v>2290</v>
      </c>
      <c r="D68" s="113">
        <v>1690.65</v>
      </c>
      <c r="E68" s="113">
        <f t="shared" si="3"/>
        <v>1437.0525</v>
      </c>
      <c r="F68" s="104">
        <f t="shared" si="2"/>
        <v>-0.15000000000000002</v>
      </c>
    </row>
    <row r="69" spans="1:6" x14ac:dyDescent="0.25">
      <c r="A69" s="110">
        <v>66</v>
      </c>
      <c r="B69" s="111" t="s">
        <v>1947</v>
      </c>
      <c r="C69" s="112" t="s">
        <v>2291</v>
      </c>
      <c r="D69" s="113">
        <v>17898.490000000002</v>
      </c>
      <c r="E69" s="113">
        <f t="shared" si="3"/>
        <v>15213.7165</v>
      </c>
      <c r="F69" s="104">
        <f t="shared" si="2"/>
        <v>-0.15000000000000002</v>
      </c>
    </row>
    <row r="70" spans="1:6" x14ac:dyDescent="0.25">
      <c r="A70" s="110">
        <v>67</v>
      </c>
      <c r="B70" s="111" t="s">
        <v>1808</v>
      </c>
      <c r="C70" s="112" t="s">
        <v>2292</v>
      </c>
      <c r="D70" s="113">
        <v>354.35</v>
      </c>
      <c r="E70" s="113">
        <f t="shared" si="3"/>
        <v>301.19749999999999</v>
      </c>
      <c r="F70" s="104">
        <f t="shared" si="2"/>
        <v>-0.15000000000000013</v>
      </c>
    </row>
    <row r="71" spans="1:6" x14ac:dyDescent="0.25">
      <c r="A71" s="110">
        <v>68</v>
      </c>
      <c r="B71" s="111" t="s">
        <v>1835</v>
      </c>
      <c r="C71" s="112" t="s">
        <v>2293</v>
      </c>
      <c r="D71" s="113">
        <v>473.95</v>
      </c>
      <c r="E71" s="113">
        <f t="shared" si="3"/>
        <v>402.85749999999996</v>
      </c>
      <c r="F71" s="104">
        <f t="shared" si="2"/>
        <v>-0.15000000000000002</v>
      </c>
    </row>
    <row r="72" spans="1:6" x14ac:dyDescent="0.25">
      <c r="A72" s="110">
        <v>69</v>
      </c>
      <c r="B72" s="111" t="s">
        <v>1911</v>
      </c>
      <c r="C72" s="112" t="s">
        <v>2294</v>
      </c>
      <c r="D72" s="113">
        <v>1728.33</v>
      </c>
      <c r="E72" s="113">
        <f t="shared" si="3"/>
        <v>1469.0804999999998</v>
      </c>
      <c r="F72" s="104">
        <f t="shared" si="2"/>
        <v>-0.15000000000000013</v>
      </c>
    </row>
    <row r="73" spans="1:6" x14ac:dyDescent="0.25">
      <c r="A73" s="110">
        <v>70</v>
      </c>
      <c r="B73" s="111" t="s">
        <v>1951</v>
      </c>
      <c r="C73" s="112" t="s">
        <v>2295</v>
      </c>
      <c r="D73" s="113">
        <v>18299.64</v>
      </c>
      <c r="E73" s="113">
        <f t="shared" si="3"/>
        <v>15554.694</v>
      </c>
      <c r="F73" s="104">
        <f t="shared" si="2"/>
        <v>-0.15000000000000002</v>
      </c>
    </row>
    <row r="74" spans="1:6" x14ac:dyDescent="0.25">
      <c r="A74" s="110">
        <v>71</v>
      </c>
      <c r="B74" s="111" t="s">
        <v>1943</v>
      </c>
      <c r="C74" s="112" t="s">
        <v>2296</v>
      </c>
      <c r="D74" s="113">
        <v>1998.89</v>
      </c>
      <c r="E74" s="113">
        <f t="shared" si="3"/>
        <v>1699.0565000000001</v>
      </c>
      <c r="F74" s="104">
        <f t="shared" si="2"/>
        <v>-0.15000000000000002</v>
      </c>
    </row>
    <row r="75" spans="1:6" x14ac:dyDescent="0.25">
      <c r="A75" s="110">
        <v>72</v>
      </c>
      <c r="B75" s="111" t="s">
        <v>2007</v>
      </c>
      <c r="C75" s="112" t="s">
        <v>2297</v>
      </c>
      <c r="D75" s="113">
        <v>23392.3</v>
      </c>
      <c r="E75" s="113">
        <f t="shared" si="3"/>
        <v>19883.454999999998</v>
      </c>
      <c r="F75" s="104">
        <f t="shared" si="2"/>
        <v>-0.15000000000000002</v>
      </c>
    </row>
    <row r="76" spans="1:6" x14ac:dyDescent="0.25">
      <c r="A76" s="110">
        <v>73</v>
      </c>
      <c r="B76" s="111" t="s">
        <v>404</v>
      </c>
      <c r="C76" s="112" t="s">
        <v>2300</v>
      </c>
      <c r="D76" s="113">
        <v>1858.44</v>
      </c>
      <c r="E76" s="113">
        <f t="shared" si="3"/>
        <v>1579.674</v>
      </c>
      <c r="F76" s="104">
        <f t="shared" si="2"/>
        <v>-0.15000000000000002</v>
      </c>
    </row>
    <row r="77" spans="1:6" x14ac:dyDescent="0.25">
      <c r="A77" s="110">
        <v>74</v>
      </c>
      <c r="B77" s="111" t="s">
        <v>406</v>
      </c>
      <c r="C77" s="112" t="s">
        <v>2301</v>
      </c>
      <c r="D77" s="113">
        <v>19667.57</v>
      </c>
      <c r="E77" s="113">
        <f t="shared" si="3"/>
        <v>16717.434499999999</v>
      </c>
      <c r="F77" s="104">
        <f t="shared" si="2"/>
        <v>-0.15000000000000002</v>
      </c>
    </row>
    <row r="78" spans="1:6" x14ac:dyDescent="0.25">
      <c r="A78" s="110">
        <v>75</v>
      </c>
      <c r="B78" s="111" t="s">
        <v>1820</v>
      </c>
      <c r="C78" s="112" t="s">
        <v>2302</v>
      </c>
      <c r="D78" s="113">
        <v>552.29999999999995</v>
      </c>
      <c r="E78" s="113">
        <f t="shared" si="3"/>
        <v>469.45499999999993</v>
      </c>
      <c r="F78" s="104">
        <f t="shared" si="2"/>
        <v>-0.15000000000000002</v>
      </c>
    </row>
    <row r="79" spans="1:6" x14ac:dyDescent="0.25">
      <c r="A79" s="110">
        <v>76</v>
      </c>
      <c r="B79" s="111" t="s">
        <v>408</v>
      </c>
      <c r="C79" s="112" t="s">
        <v>2303</v>
      </c>
      <c r="D79" s="113">
        <v>2029.72</v>
      </c>
      <c r="E79" s="113">
        <f t="shared" si="3"/>
        <v>1725.2619999999999</v>
      </c>
      <c r="F79" s="104">
        <f t="shared" si="2"/>
        <v>-0.15000000000000002</v>
      </c>
    </row>
    <row r="80" spans="1:6" x14ac:dyDescent="0.25">
      <c r="A80" s="110">
        <v>77</v>
      </c>
      <c r="B80" s="111" t="s">
        <v>410</v>
      </c>
      <c r="C80" s="112" t="s">
        <v>2304</v>
      </c>
      <c r="D80" s="113">
        <v>21475.32</v>
      </c>
      <c r="E80" s="113">
        <f t="shared" si="3"/>
        <v>18254.022000000001</v>
      </c>
      <c r="F80" s="104">
        <f t="shared" si="2"/>
        <v>-0.14999999999999991</v>
      </c>
    </row>
    <row r="81" spans="1:6" x14ac:dyDescent="0.25">
      <c r="A81" s="110">
        <v>78</v>
      </c>
      <c r="B81" s="111" t="s">
        <v>1822</v>
      </c>
      <c r="C81" s="112" t="s">
        <v>2306</v>
      </c>
      <c r="D81" s="113">
        <v>547</v>
      </c>
      <c r="E81" s="113">
        <f t="shared" si="3"/>
        <v>464.95</v>
      </c>
      <c r="F81" s="104">
        <f t="shared" si="2"/>
        <v>-0.15000000000000002</v>
      </c>
    </row>
    <row r="82" spans="1:6" x14ac:dyDescent="0.25">
      <c r="A82" s="110">
        <v>79</v>
      </c>
      <c r="B82" s="111" t="s">
        <v>594</v>
      </c>
      <c r="C82" s="112" t="s">
        <v>2307</v>
      </c>
      <c r="D82" s="113">
        <v>2010.72</v>
      </c>
      <c r="E82" s="113">
        <f t="shared" si="3"/>
        <v>1709.1120000000001</v>
      </c>
      <c r="F82" s="104">
        <f t="shared" si="2"/>
        <v>-0.15000000000000002</v>
      </c>
    </row>
    <row r="83" spans="1:6" x14ac:dyDescent="0.25">
      <c r="A83" s="110">
        <v>80</v>
      </c>
      <c r="B83" s="111" t="s">
        <v>596</v>
      </c>
      <c r="C83" s="112" t="s">
        <v>2308</v>
      </c>
      <c r="D83" s="113">
        <v>21265.87</v>
      </c>
      <c r="E83" s="113">
        <f t="shared" si="3"/>
        <v>18075.9895</v>
      </c>
      <c r="F83" s="104">
        <f t="shared" si="2"/>
        <v>-0.15000000000000002</v>
      </c>
    </row>
    <row r="84" spans="1:6" x14ac:dyDescent="0.25">
      <c r="A84" s="110">
        <v>81</v>
      </c>
      <c r="B84" s="111" t="s">
        <v>1802</v>
      </c>
      <c r="C84" s="112" t="s">
        <v>2310</v>
      </c>
      <c r="D84" s="113">
        <v>23851.86</v>
      </c>
      <c r="E84" s="113">
        <f t="shared" si="3"/>
        <v>20274.080999999998</v>
      </c>
      <c r="F84" s="104">
        <f t="shared" si="2"/>
        <v>-0.15000000000000013</v>
      </c>
    </row>
    <row r="85" spans="1:6" x14ac:dyDescent="0.25">
      <c r="A85" s="110">
        <v>82</v>
      </c>
      <c r="B85" s="111" t="s">
        <v>1913</v>
      </c>
      <c r="C85" s="112" t="s">
        <v>2312</v>
      </c>
      <c r="D85" s="113">
        <v>2336.77</v>
      </c>
      <c r="E85" s="113">
        <f t="shared" si="3"/>
        <v>1986.2545</v>
      </c>
      <c r="F85" s="104">
        <f t="shared" si="2"/>
        <v>-0.15000000000000002</v>
      </c>
    </row>
    <row r="86" spans="1:6" x14ac:dyDescent="0.25">
      <c r="A86" s="110">
        <v>83</v>
      </c>
      <c r="B86" s="111" t="s">
        <v>1949</v>
      </c>
      <c r="C86" s="112" t="s">
        <v>2313</v>
      </c>
      <c r="D86" s="113">
        <v>24698.58</v>
      </c>
      <c r="E86" s="113">
        <f t="shared" si="3"/>
        <v>20993.793000000001</v>
      </c>
      <c r="F86" s="104">
        <f t="shared" si="2"/>
        <v>-0.15000000000000002</v>
      </c>
    </row>
    <row r="87" spans="1:6" x14ac:dyDescent="0.25">
      <c r="A87" s="110">
        <v>84</v>
      </c>
      <c r="B87" s="111" t="s">
        <v>658</v>
      </c>
      <c r="C87" s="112" t="s">
        <v>2315</v>
      </c>
      <c r="D87" s="113">
        <v>2181.56</v>
      </c>
      <c r="E87" s="113">
        <f t="shared" si="3"/>
        <v>1854.3259999999998</v>
      </c>
      <c r="F87" s="104">
        <f t="shared" si="2"/>
        <v>-0.15000000000000002</v>
      </c>
    </row>
    <row r="88" spans="1:6" x14ac:dyDescent="0.25">
      <c r="A88" s="110">
        <v>85</v>
      </c>
      <c r="B88" s="111" t="s">
        <v>656</v>
      </c>
      <c r="C88" s="112" t="s">
        <v>2316</v>
      </c>
      <c r="D88" s="113">
        <v>23035.22</v>
      </c>
      <c r="E88" s="113">
        <f t="shared" si="3"/>
        <v>19579.937000000002</v>
      </c>
      <c r="F88" s="104">
        <f t="shared" si="2"/>
        <v>-0.15000000000000002</v>
      </c>
    </row>
    <row r="89" spans="1:6" x14ac:dyDescent="0.25">
      <c r="A89" s="110">
        <v>86</v>
      </c>
      <c r="B89" s="111" t="s">
        <v>301</v>
      </c>
      <c r="C89" s="112" t="s">
        <v>2319</v>
      </c>
      <c r="D89" s="113">
        <v>4136.51</v>
      </c>
      <c r="E89" s="113">
        <f t="shared" si="3"/>
        <v>3516.0335</v>
      </c>
      <c r="F89" s="104">
        <f t="shared" si="2"/>
        <v>-0.15000000000000002</v>
      </c>
    </row>
    <row r="90" spans="1:6" x14ac:dyDescent="0.25">
      <c r="A90" s="110">
        <v>87</v>
      </c>
      <c r="B90" s="111" t="s">
        <v>303</v>
      </c>
      <c r="C90" s="112" t="s">
        <v>2320</v>
      </c>
      <c r="D90" s="113">
        <v>43642.54</v>
      </c>
      <c r="E90" s="113">
        <f t="shared" si="3"/>
        <v>37096.159</v>
      </c>
      <c r="F90" s="104">
        <f t="shared" si="2"/>
        <v>-0.15000000000000002</v>
      </c>
    </row>
    <row r="91" spans="1:6" x14ac:dyDescent="0.25">
      <c r="A91" s="110">
        <v>88</v>
      </c>
      <c r="B91" s="111" t="s">
        <v>1907</v>
      </c>
      <c r="C91" s="112" t="s">
        <v>2322</v>
      </c>
      <c r="D91" s="113">
        <v>3725.15</v>
      </c>
      <c r="E91" s="113">
        <f t="shared" si="3"/>
        <v>3166.3775000000001</v>
      </c>
      <c r="F91" s="104">
        <f t="shared" si="2"/>
        <v>-0.15000000000000002</v>
      </c>
    </row>
    <row r="92" spans="1:6" x14ac:dyDescent="0.25">
      <c r="A92" s="110">
        <v>89</v>
      </c>
      <c r="B92" s="111" t="s">
        <v>1945</v>
      </c>
      <c r="C92" s="112" t="s">
        <v>2323</v>
      </c>
      <c r="D92" s="113">
        <v>38760.620000000003</v>
      </c>
      <c r="E92" s="113">
        <f t="shared" si="3"/>
        <v>32946.527000000002</v>
      </c>
      <c r="F92" s="104">
        <f t="shared" si="2"/>
        <v>-0.15000000000000002</v>
      </c>
    </row>
    <row r="93" spans="1:6" x14ac:dyDescent="0.25">
      <c r="A93" s="117"/>
      <c r="B93" s="114"/>
      <c r="C93" s="114"/>
      <c r="D93" s="113"/>
      <c r="E93" s="113"/>
    </row>
    <row r="94" spans="1:6" x14ac:dyDescent="0.25">
      <c r="A94" s="117"/>
      <c r="B94" s="114"/>
      <c r="C94" s="114"/>
      <c r="D94" s="113"/>
      <c r="E94" s="113"/>
    </row>
    <row r="95" spans="1:6" x14ac:dyDescent="0.25">
      <c r="A95" s="117"/>
      <c r="B95" s="114"/>
      <c r="C95" s="114"/>
      <c r="D95" s="113"/>
      <c r="E95" s="113"/>
    </row>
    <row r="96" spans="1:6" x14ac:dyDescent="0.25">
      <c r="A96" s="117"/>
      <c r="B96" s="114"/>
      <c r="C96" s="114"/>
      <c r="D96" s="113"/>
      <c r="E96" s="113"/>
    </row>
    <row r="97" spans="1:5" x14ac:dyDescent="0.25">
      <c r="A97" s="117"/>
      <c r="B97" s="114"/>
      <c r="C97" s="114"/>
      <c r="D97" s="113"/>
      <c r="E97" s="113"/>
    </row>
    <row r="98" spans="1:5" x14ac:dyDescent="0.25">
      <c r="A98" s="117"/>
      <c r="B98" s="114"/>
      <c r="C98" s="114"/>
      <c r="D98" s="113"/>
      <c r="E98" s="113"/>
    </row>
    <row r="99" spans="1:5" x14ac:dyDescent="0.25">
      <c r="A99" s="117"/>
      <c r="B99" s="114"/>
      <c r="C99" s="114"/>
      <c r="D99" s="113"/>
      <c r="E99" s="113"/>
    </row>
    <row r="100" spans="1:5" x14ac:dyDescent="0.25">
      <c r="A100" s="117"/>
      <c r="B100" s="114"/>
      <c r="C100" s="114"/>
      <c r="D100" s="113"/>
      <c r="E100" s="113"/>
    </row>
    <row r="101" spans="1:5" x14ac:dyDescent="0.25">
      <c r="A101" s="117"/>
      <c r="B101" s="114"/>
      <c r="C101" s="114"/>
      <c r="D101" s="113"/>
      <c r="E101" s="113"/>
    </row>
  </sheetData>
  <conditionalFormatting sqref="B4:B23 B45:B47 B49 B51:B92">
    <cfRule type="duplicateValues" dxfId="3" priority="4"/>
  </conditionalFormatting>
  <conditionalFormatting sqref="B24:B44">
    <cfRule type="duplicateValues" dxfId="2" priority="3"/>
  </conditionalFormatting>
  <conditionalFormatting sqref="B48">
    <cfRule type="duplicateValues" dxfId="1" priority="2"/>
  </conditionalFormatting>
  <conditionalFormatting sqref="B50">
    <cfRule type="duplicateValues" dxfId="0" priority="1"/>
  </conditionalFormatting>
  <printOptions horizontalCentered="1"/>
  <pageMargins left="0.23622047244094491" right="0.35433070866141736" top="0.49" bottom="0.64" header="0" footer="0"/>
  <pageSetup paperSize="9" scale="92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469F70A-11F3-4B8A-BB1F-981B11B9970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11</vt:i4>
      </vt:variant>
    </vt:vector>
  </HeadingPairs>
  <TitlesOfParts>
    <vt:vector size="18" baseType="lpstr">
      <vt:lpstr>LISTA ROSHFRANS ORIGINAL</vt:lpstr>
      <vt:lpstr>2025 JUL Ajust $ A 95 Items</vt:lpstr>
      <vt:lpstr>Lista de Precios ORIGINAL</vt:lpstr>
      <vt:lpstr>Lista General JUNIO26 COMPARTIR</vt:lpstr>
      <vt:lpstr>Lista de Precios CONTAB</vt:lpstr>
      <vt:lpstr>Inventario Hoja Modif.</vt:lpstr>
      <vt:lpstr>2025 JUL Ajust $ A 95 Items (2)</vt:lpstr>
      <vt:lpstr>'2025 JUL Ajust $ A 95 Items'!Área_de_impresión</vt:lpstr>
      <vt:lpstr>'2025 JUL Ajust $ A 95 Items (2)'!Área_de_impresión</vt:lpstr>
      <vt:lpstr>Base01</vt:lpstr>
      <vt:lpstr>BASEDESCT01</vt:lpstr>
      <vt:lpstr>BASEDESCT02</vt:lpstr>
      <vt:lpstr>BASEINV01</vt:lpstr>
      <vt:lpstr>'Lista de Precios CONTAB'!BASELISTAPRECIOS</vt:lpstr>
      <vt:lpstr>'Lista General JUNIO26 COMPARTIR'!BASELISTAPRECIOS</vt:lpstr>
      <vt:lpstr>BASELISTAPRECIOS</vt:lpstr>
      <vt:lpstr>'Lista de Precios CONTAB'!Títulos_a_imprimir</vt:lpstr>
      <vt:lpstr>'Lista General JUNIO26 COMPARTIR'!Títulos_a_imprimir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Comercial Lallosa SA de CV</cp:lastModifiedBy>
  <cp:lastPrinted>2026-06-16T23:17:01Z</cp:lastPrinted>
  <dcterms:created xsi:type="dcterms:W3CDTF">2025-07-03T18:17:24Z</dcterms:created>
  <dcterms:modified xsi:type="dcterms:W3CDTF">2026-06-18T22:51:58Z</dcterms:modified>
</cp:coreProperties>
</file>