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cam\.nuget\packages\individual.event-RPA.League\1.0.6\lib\net45\"/>
    </mc:Choice>
  </mc:AlternateContent>
  <xr:revisionPtr revIDLastSave="0" documentId="13_ncr:1_{CEB3B2A3-45AC-40DD-8C76-963A7F59DEB0}" xr6:coauthVersionLast="45" xr6:coauthVersionMax="45" xr10:uidLastSave="{00000000-0000-0000-0000-000000000000}"/>
  <bookViews>
    <workbookView xWindow="5760" yWindow="0" windowWidth="17280" windowHeight="8964" xr2:uid="{00000000-000D-0000-FFFF-FFFF00000000}"/>
  </bookViews>
  <sheets>
    <sheet name="기본분석정보" sheetId="2" r:id="rId1"/>
    <sheet name="기술분석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D22" i="2" l="1"/>
  <c r="D13" i="2" l="1"/>
  <c r="D12" i="2"/>
  <c r="D11" i="2"/>
  <c r="D10" i="2"/>
  <c r="D9" i="2"/>
  <c r="D5" i="2"/>
  <c r="D4" i="2"/>
  <c r="D14" i="2" l="1"/>
  <c r="D15" i="2" s="1"/>
  <c r="C2" i="2"/>
</calcChain>
</file>

<file path=xl/sharedStrings.xml><?xml version="1.0" encoding="utf-8"?>
<sst xmlns="http://schemas.openxmlformats.org/spreadsheetml/2006/main" count="81" uniqueCount="70">
  <si>
    <t>현재주가</t>
    <phoneticPr fontId="1" type="noConversion"/>
  </si>
  <si>
    <t>적정주가</t>
    <phoneticPr fontId="1" type="noConversion"/>
  </si>
  <si>
    <t>평가</t>
    <phoneticPr fontId="1" type="noConversion"/>
  </si>
  <si>
    <t>재무지표분석</t>
    <phoneticPr fontId="1" type="noConversion"/>
  </si>
  <si>
    <t>지표</t>
    <phoneticPr fontId="1" type="noConversion"/>
  </si>
  <si>
    <t>현재</t>
    <phoneticPr fontId="1" type="noConversion"/>
  </si>
  <si>
    <t>산업평균</t>
    <phoneticPr fontId="1" type="noConversion"/>
  </si>
  <si>
    <t>판정</t>
    <phoneticPr fontId="1" type="noConversion"/>
  </si>
  <si>
    <r>
      <rPr>
        <sz val="11"/>
        <color rgb="FF333333"/>
        <rFont val="맑은 고딕"/>
        <family val="2"/>
        <charset val="129"/>
      </rPr>
      <t>배당정보</t>
    </r>
    <phoneticPr fontId="1" type="noConversion"/>
  </si>
  <si>
    <t>기술분석</t>
    <phoneticPr fontId="1" type="noConversion"/>
  </si>
  <si>
    <t>요약</t>
    <phoneticPr fontId="1" type="noConversion"/>
  </si>
  <si>
    <t>기술적 분석</t>
    <phoneticPr fontId="1" type="noConversion"/>
  </si>
  <si>
    <t>이동평균법(볼린저밴드)</t>
    <phoneticPr fontId="1" type="noConversion"/>
  </si>
  <si>
    <t>(함수)</t>
    <phoneticPr fontId="1" type="noConversion"/>
  </si>
  <si>
    <t>재무건전성평가</t>
    <phoneticPr fontId="1" type="noConversion"/>
  </si>
  <si>
    <t>총점</t>
    <phoneticPr fontId="1" type="noConversion"/>
  </si>
  <si>
    <t>평가</t>
    <phoneticPr fontId="1" type="noConversion"/>
  </si>
  <si>
    <t>배당여부</t>
    <phoneticPr fontId="1" type="noConversion"/>
  </si>
  <si>
    <t>매우불량:-5~-4불량:-3~-1, 0~ 3점: 보통, 4점이상이면 좋음</t>
    <phoneticPr fontId="1" type="noConversion"/>
  </si>
  <si>
    <t>적극 매수</t>
    <phoneticPr fontId="1" type="noConversion"/>
  </si>
  <si>
    <t>이동평균:</t>
    <phoneticPr fontId="1" type="noConversion"/>
  </si>
  <si>
    <t>매수</t>
    <phoneticPr fontId="1" type="noConversion"/>
  </si>
  <si>
    <t>기술적 지표:</t>
    <phoneticPr fontId="1" type="noConversion"/>
  </si>
  <si>
    <t>매도 (0)</t>
    <phoneticPr fontId="1" type="noConversion"/>
  </si>
  <si>
    <t>RSI(14)</t>
    <phoneticPr fontId="1" type="noConversion"/>
  </si>
  <si>
    <t>STOCH(9,6)</t>
    <phoneticPr fontId="1" type="noConversion"/>
  </si>
  <si>
    <t>과량매입</t>
    <phoneticPr fontId="1" type="noConversion"/>
  </si>
  <si>
    <t>STOCHRSI(14)</t>
    <phoneticPr fontId="1" type="noConversion"/>
  </si>
  <si>
    <t>MACD(12,26)</t>
    <phoneticPr fontId="1" type="noConversion"/>
  </si>
  <si>
    <t>ADX(14)</t>
    <phoneticPr fontId="1" type="noConversion"/>
  </si>
  <si>
    <t>Williams %R</t>
    <phoneticPr fontId="1" type="noConversion"/>
  </si>
  <si>
    <t>CCI(14)</t>
    <phoneticPr fontId="1" type="noConversion"/>
  </si>
  <si>
    <t>ATR(14)</t>
    <phoneticPr fontId="1" type="noConversion"/>
  </si>
  <si>
    <t>변동성 높음</t>
    <phoneticPr fontId="1" type="noConversion"/>
  </si>
  <si>
    <t>Highs/Lows(14)</t>
    <phoneticPr fontId="1" type="noConversion"/>
  </si>
  <si>
    <t>Ultimate Oscillator</t>
    <phoneticPr fontId="1" type="noConversion"/>
  </si>
  <si>
    <t>ROC</t>
    <phoneticPr fontId="1" type="noConversion"/>
  </si>
  <si>
    <t>Bull/Bear Power(13)</t>
    <phoneticPr fontId="1" type="noConversion"/>
  </si>
  <si>
    <t>MA5</t>
    <phoneticPr fontId="1" type="noConversion"/>
  </si>
  <si>
    <t>MA10</t>
    <phoneticPr fontId="1" type="noConversion"/>
  </si>
  <si>
    <t>MA20</t>
    <phoneticPr fontId="1" type="noConversion"/>
  </si>
  <si>
    <t>MA50</t>
    <phoneticPr fontId="1" type="noConversion"/>
  </si>
  <si>
    <t>MA100</t>
    <phoneticPr fontId="1" type="noConversion"/>
  </si>
  <si>
    <t>MA200</t>
    <phoneticPr fontId="1" type="noConversion"/>
  </si>
  <si>
    <t>주가수익비율 TTM</t>
    <phoneticPr fontId="1" type="noConversion"/>
  </si>
  <si>
    <t>기본 EPS ANN</t>
    <phoneticPr fontId="1" type="noConversion"/>
  </si>
  <si>
    <t>당좌비율 MRQ</t>
    <phoneticPr fontId="1" type="noConversion"/>
  </si>
  <si>
    <t>유동비율 MRQ</t>
    <phoneticPr fontId="1" type="noConversion"/>
  </si>
  <si>
    <t>장기부채비율 MRQ</t>
    <phoneticPr fontId="1" type="noConversion"/>
  </si>
  <si>
    <t>총부채비율 MRQ</t>
    <phoneticPr fontId="1" type="noConversion"/>
  </si>
  <si>
    <t>매출채권회전율 TTM</t>
    <phoneticPr fontId="1" type="noConversion"/>
  </si>
  <si>
    <t>배당수익률 ANN</t>
    <phoneticPr fontId="1" type="noConversion"/>
  </si>
  <si>
    <t>배당수익률 5년 평균 5YA</t>
    <phoneticPr fontId="1" type="noConversion"/>
  </si>
  <si>
    <t>배당증가율 ANN</t>
    <phoneticPr fontId="1" type="noConversion"/>
  </si>
  <si>
    <t>배당성향 TTM</t>
    <phoneticPr fontId="1" type="noConversion"/>
  </si>
  <si>
    <t>매수 (12)</t>
    <phoneticPr fontId="1" type="noConversion"/>
  </si>
  <si>
    <t>매수 (8)</t>
    <phoneticPr fontId="1" type="noConversion"/>
  </si>
  <si>
    <t>과량매도</t>
    <phoneticPr fontId="1" type="noConversion"/>
  </si>
  <si>
    <t>213.68
매수</t>
    <phoneticPr fontId="1" type="noConversion"/>
  </si>
  <si>
    <t>209.70
매수</t>
    <phoneticPr fontId="1" type="noConversion"/>
  </si>
  <si>
    <t>199.71
매수</t>
    <phoneticPr fontId="1" type="noConversion"/>
  </si>
  <si>
    <t>199.04
매수</t>
    <phoneticPr fontId="1" type="noConversion"/>
  </si>
  <si>
    <t>172.63
매수</t>
    <phoneticPr fontId="1" type="noConversion"/>
  </si>
  <si>
    <t>177.28
매수</t>
    <phoneticPr fontId="1" type="noConversion"/>
  </si>
  <si>
    <t>122.79
매수</t>
    <phoneticPr fontId="1" type="noConversion"/>
  </si>
  <si>
    <t>134.80
매수</t>
    <phoneticPr fontId="1" type="noConversion"/>
  </si>
  <si>
    <t>82.72
매수</t>
    <phoneticPr fontId="1" type="noConversion"/>
  </si>
  <si>
    <t>100.28
매수</t>
    <phoneticPr fontId="1" type="noConversion"/>
  </si>
  <si>
    <t>54.80
매수</t>
    <phoneticPr fontId="1" type="noConversion"/>
  </si>
  <si>
    <t>69.65
매수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</si>
</sst>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333333"/>
      <name val="Arial"/>
      <family val="2"/>
    </font>
    <font>
      <sz val="11"/>
      <color rgb="FF333333"/>
      <name val="Inherit"/>
      <family val="2"/>
    </font>
    <font>
      <sz val="11"/>
      <color rgb="FF333333"/>
      <name val="맑은 고딕"/>
      <family val="2"/>
      <charset val="129"/>
    </font>
    <font>
      <b/>
      <sz val="8"/>
      <color rgb="FF333333"/>
      <name val="Arial"/>
      <family val="3"/>
      <charset val="129"/>
    </font>
    <font>
      <b/>
      <sz val="7"/>
      <color rgb="FF333333"/>
      <name val="맑은 고딕"/>
      <family val="2"/>
      <charset val="129"/>
    </font>
    <font>
      <b/>
      <sz val="7"/>
      <color rgb="FF333333"/>
      <name val="Inherit"/>
      <family val="2"/>
    </font>
    <font>
      <b/>
      <sz val="7"/>
      <color rgb="FFFF0000"/>
      <name val="Inherit"/>
      <family val="2"/>
    </font>
    <font>
      <sz val="10"/>
      <color rgb="FF333333"/>
      <name val="Inherit"/>
      <family val="2"/>
    </font>
    <font>
      <sz val="10"/>
      <color rgb="FF333333"/>
      <name val="Arial"/>
      <family val="2"/>
    </font>
    <font>
      <sz val="10"/>
      <color rgb="FF333333"/>
      <name val="Inherit"/>
      <family val="3"/>
      <charset val="129"/>
    </font>
    <font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BABABA"/>
      </top>
      <bottom/>
      <diagonal/>
    </border>
    <border>
      <left/>
      <right style="medium">
        <color indexed="64"/>
      </right>
      <top style="medium">
        <color rgb="FFBABABA"/>
      </top>
      <bottom/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3" fillId="4" borderId="0" xfId="0" applyFont="1" applyFill="1" applyAlignment="1">
      <alignment horizontal="left" vertical="center" wrapText="1" indent="1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 readingOrder="1"/>
    </xf>
    <xf numFmtId="0" fontId="2" fillId="0" borderId="7" xfId="0" applyFont="1" applyFill="1" applyBorder="1" applyAlignment="1">
      <alignment horizontal="righ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 readingOrder="1"/>
    </xf>
    <xf numFmtId="0" fontId="2" fillId="0" borderId="14" xfId="0" applyFont="1" applyFill="1" applyBorder="1" applyAlignment="1">
      <alignment horizontal="righ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6" fillId="0" borderId="27" xfId="0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5" borderId="24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12" fillId="3" borderId="20" xfId="0" applyFont="1" applyFill="1" applyBorder="1">
      <alignment vertical="center"/>
    </xf>
    <xf numFmtId="0" fontId="12" fillId="3" borderId="23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 indent="1"/>
    </xf>
    <xf numFmtId="10" fontId="10" fillId="0" borderId="3" xfId="0" applyNumberFormat="1" applyFont="1" applyFill="1" applyBorder="1" applyAlignment="1">
      <alignment horizontal="right" vertical="center" wrapText="1"/>
    </xf>
    <xf numFmtId="10" fontId="10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left" vertical="center" wrapText="1" indent="1"/>
    </xf>
    <xf numFmtId="10" fontId="10" fillId="0" borderId="0" xfId="0" applyNumberFormat="1" applyFont="1" applyFill="1" applyBorder="1" applyAlignment="1">
      <alignment horizontal="right" vertical="center" wrapText="1"/>
    </xf>
    <xf numFmtId="10" fontId="10" fillId="0" borderId="20" xfId="0" applyNumberFormat="1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horizontal="left" vertical="center" wrapText="1" indent="1"/>
    </xf>
    <xf numFmtId="10" fontId="10" fillId="0" borderId="22" xfId="0" applyNumberFormat="1" applyFont="1" applyFill="1" applyBorder="1" applyAlignment="1">
      <alignment horizontal="right" vertical="center" wrapText="1"/>
    </xf>
    <xf numFmtId="0" fontId="10" fillId="0" borderId="23" xfId="0" applyNumberFormat="1" applyFont="1" applyFill="1" applyBorder="1" applyAlignment="1">
      <alignment horizontal="right" vertical="center" wrapText="1"/>
    </xf>
    <xf numFmtId="4" fontId="0" fillId="2" borderId="0" xfId="0" applyNumberFormat="1" applyFill="1">
      <alignment vertical="center"/>
    </xf>
    <xf numFmtId="0" fontId="9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12" fillId="3" borderId="35" xfId="0" applyFont="1" applyFill="1" applyBorder="1">
      <alignment vertical="center"/>
    </xf>
    <xf numFmtId="0" fontId="12" fillId="3" borderId="38" xfId="0" applyFont="1" applyFill="1" applyBorder="1">
      <alignment vertical="center"/>
    </xf>
    <xf numFmtId="0" fontId="0" fillId="0" borderId="39" xfId="0" applyBorder="1">
      <alignment vertical="center"/>
    </xf>
    <xf numFmtId="0" fontId="11" fillId="0" borderId="33" xfId="0" applyFont="1" applyFill="1" applyBorder="1" applyAlignment="1">
      <alignment horizontal="left" vertical="center" wrapText="1" indent="1"/>
    </xf>
    <xf numFmtId="0" fontId="10" fillId="0" borderId="34" xfId="0" applyFont="1" applyFill="1" applyBorder="1" applyAlignment="1">
      <alignment horizontal="right" vertical="center" wrapText="1"/>
    </xf>
    <xf numFmtId="0" fontId="9" fillId="0" borderId="36" xfId="0" applyFont="1" applyFill="1" applyBorder="1" applyAlignment="1">
      <alignment horizontal="left" vertical="center" wrapText="1" indent="1"/>
    </xf>
    <xf numFmtId="0" fontId="0" fillId="3" borderId="2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4" fontId="10" fillId="0" borderId="34" xfId="0" applyNumberFormat="1" applyFont="1" applyFill="1" applyBorder="1" applyAlignment="1">
      <alignment horizontal="right" vertical="center" wrapText="1"/>
    </xf>
    <xf numFmtId="4" fontId="10" fillId="0" borderId="37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31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K13" sqref="K13"/>
    </sheetView>
  </sheetViews>
  <sheetFormatPr defaultRowHeight="17.399999999999999"/>
  <cols>
    <col min="1" max="1" width="20.296875" customWidth="1"/>
    <col min="2" max="2" width="9.296875" bestFit="1" customWidth="1"/>
    <col min="3" max="3" width="8.8984375" bestFit="1" customWidth="1"/>
  </cols>
  <sheetData>
    <row r="1" spans="1:5">
      <c r="A1" t="s">
        <v>1</v>
      </c>
      <c r="B1" t="s">
        <v>0</v>
      </c>
      <c r="C1" t="s">
        <v>2</v>
      </c>
    </row>
    <row r="2" spans="1:5">
      <c r="A2" s="6">
        <f>B4*B5</f>
        <v>201.19740000000002</v>
      </c>
      <c r="B2" s="52">
        <v>216.01</v>
      </c>
      <c r="C2" s="6" t="str">
        <f>_xlfn.IFS(A2&gt;B2,"저평가",A2&lt;B2,"고평가",A2=B2,"적정수준")</f>
        <v>고평가</v>
      </c>
    </row>
    <row r="3" spans="1:5" ht="18.600000000000001" customHeight="1"/>
    <row r="4" spans="1:5">
      <c r="A4" s="62" t="s">
        <v>44</v>
      </c>
      <c r="B4" s="68">
        <v>34.57</v>
      </c>
      <c r="C4" s="63">
        <v>53.43</v>
      </c>
      <c r="D4" s="59" t="str">
        <f>IF(B4&gt;C4,"고평가",IF(B4&lt;C4,"저평가"))</f>
        <v>저평가</v>
      </c>
    </row>
    <row r="5" spans="1:5">
      <c r="A5" s="64" t="s">
        <v>45</v>
      </c>
      <c r="B5" s="69">
        <v>5.82</v>
      </c>
      <c r="C5" s="69">
        <v>1.49</v>
      </c>
      <c r="D5" s="60" t="str">
        <f>IF(B5&gt;C5,"고평가",IF(B5&lt;C5,"저평가"))</f>
        <v>고평가</v>
      </c>
    </row>
    <row r="6" spans="1:5" s="56" customFormat="1">
      <c r="A6" s="53"/>
      <c r="B6" s="54"/>
      <c r="C6" s="54"/>
      <c r="D6" s="55"/>
    </row>
    <row r="7" spans="1:5" ht="18" thickBot="1">
      <c r="A7" t="s">
        <v>3</v>
      </c>
      <c r="C7" t="s">
        <v>14</v>
      </c>
      <c r="D7" t="s">
        <v>13</v>
      </c>
      <c r="E7" t="s">
        <v>18</v>
      </c>
    </row>
    <row r="8" spans="1:5" ht="18" thickBot="1">
      <c r="A8" s="38" t="s">
        <v>4</v>
      </c>
      <c r="B8" s="39" t="s">
        <v>5</v>
      </c>
      <c r="C8" s="39" t="s">
        <v>6</v>
      </c>
      <c r="D8" s="40" t="s">
        <v>7</v>
      </c>
    </row>
    <row r="9" spans="1:5">
      <c r="A9" s="46" t="s">
        <v>46</v>
      </c>
      <c r="B9" s="54">
        <v>2.4900000000000002</v>
      </c>
      <c r="C9" s="54">
        <v>2.87</v>
      </c>
      <c r="D9" s="41">
        <f>IF(B9&lt;1,-1,IF(B9&gt;=2,1,IF(B9&gt;=1,0)))</f>
        <v>1</v>
      </c>
    </row>
    <row r="10" spans="1:5">
      <c r="A10" s="46" t="s">
        <v>47</v>
      </c>
      <c r="B10" s="54">
        <v>2.5299999999999998</v>
      </c>
      <c r="C10" s="54">
        <v>2.5</v>
      </c>
      <c r="D10" s="41">
        <f>IF(B10&lt;1,-1,IF(B10&gt;=2,1,IF(B10&gt;=1,0)))</f>
        <v>1</v>
      </c>
    </row>
    <row r="11" spans="1:5">
      <c r="A11" s="46" t="s">
        <v>48</v>
      </c>
      <c r="B11" s="47">
        <v>0.54</v>
      </c>
      <c r="C11" s="47">
        <v>0.61009999999999998</v>
      </c>
      <c r="D11" s="41">
        <f>IF(B11&lt;1,1,IF(B11&lt;2,0,IF(B11&gt;=2,-1)))</f>
        <v>1</v>
      </c>
    </row>
    <row r="12" spans="1:5">
      <c r="A12" s="46" t="s">
        <v>49</v>
      </c>
      <c r="B12" s="47">
        <v>0.59740000000000004</v>
      </c>
      <c r="C12" s="47">
        <v>0.67079999999999995</v>
      </c>
      <c r="D12" s="41">
        <f>IF(B12&lt;1,1,IF(B12&lt;2,0,IF(B12&gt;=2,-1)))</f>
        <v>1</v>
      </c>
    </row>
    <row r="13" spans="1:5" ht="18" thickBot="1">
      <c r="A13" s="49" t="s">
        <v>50</v>
      </c>
      <c r="B13" s="50">
        <v>7.02</v>
      </c>
      <c r="C13" s="50">
        <v>8.2100000000000009</v>
      </c>
      <c r="D13" s="42">
        <f>IF(B13&lt;4,-1,IF(B13&lt;12.2,0,IF(B13&gt;=12.2,1)))</f>
        <v>0</v>
      </c>
    </row>
    <row r="14" spans="1:5" ht="18" thickBot="1">
      <c r="C14" s="57" t="s">
        <v>15</v>
      </c>
      <c r="D14" s="65">
        <f>SUM(D9:D13)</f>
        <v>4</v>
      </c>
    </row>
    <row r="15" spans="1:5">
      <c r="C15" s="58" t="s">
        <v>16</v>
      </c>
      <c r="D15" s="66" t="str">
        <f>IF(D14&gt;3,"좋음",IF(D14&gt;=0,"보통",IF(D14&lt;-3,"매우불량",IF(D14&lt;0,"불량"))))</f>
        <v>좋음</v>
      </c>
    </row>
    <row r="16" spans="1:5" ht="18" thickBot="1">
      <c r="A16" s="5" t="s">
        <v>8</v>
      </c>
    </row>
    <row r="17" spans="1:4">
      <c r="A17" s="43" t="s">
        <v>51</v>
      </c>
      <c r="B17" s="44">
        <v>1.0500000000000001E-2</v>
      </c>
      <c r="C17" s="45">
        <v>2.2599999999999999E-2</v>
      </c>
    </row>
    <row r="18" spans="1:4" ht="26.4">
      <c r="A18" s="46" t="s">
        <v>52</v>
      </c>
      <c r="B18" s="47">
        <v>1.4999999999999999E-2</v>
      </c>
      <c r="C18" s="48">
        <v>1.89E-2</v>
      </c>
    </row>
    <row r="19" spans="1:4">
      <c r="A19" s="46" t="s">
        <v>53</v>
      </c>
      <c r="B19" s="47">
        <v>9.1600000000000001E-2</v>
      </c>
      <c r="C19" s="48">
        <v>0.18140000000000001</v>
      </c>
    </row>
    <row r="20" spans="1:4" ht="18" thickBot="1">
      <c r="A20" s="49" t="s">
        <v>54</v>
      </c>
      <c r="B20" s="50">
        <v>0.3332</v>
      </c>
      <c r="C20" s="51">
        <v>56.65</v>
      </c>
    </row>
    <row r="22" spans="1:4">
      <c r="C22" s="61" t="s">
        <v>17</v>
      </c>
      <c r="D22" s="67" t="str">
        <f>IF(B20&gt;0,"한다","안한다")</f>
        <v>한다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F27" sqref="F27"/>
    </sheetView>
  </sheetViews>
  <sheetFormatPr defaultRowHeight="17.399999999999999"/>
  <cols>
    <col min="1" max="1" width="18.3984375" customWidth="1"/>
    <col min="3" max="3" width="12.796875" customWidth="1"/>
    <col min="5" max="5" width="7.5" customWidth="1"/>
    <col min="6" max="7" width="7.8984375" customWidth="1"/>
  </cols>
  <sheetData>
    <row r="1" spans="1:10">
      <c r="A1" s="7" t="s">
        <v>9</v>
      </c>
      <c r="B1" s="8"/>
      <c r="C1" s="8"/>
      <c r="D1" s="8"/>
    </row>
    <row r="2" spans="1:10" ht="18" thickBot="1">
      <c r="A2" s="9" t="s">
        <v>10</v>
      </c>
    </row>
    <row r="3" spans="1:10" ht="18" thickBot="1">
      <c r="A3" s="76" t="s">
        <v>19</v>
      </c>
      <c r="B3" s="77"/>
      <c r="C3" s="77"/>
      <c r="D3" s="78"/>
    </row>
    <row r="4" spans="1:10">
      <c r="A4" s="32" t="s">
        <v>20</v>
      </c>
      <c r="B4" s="33" t="s">
        <v>21</v>
      </c>
      <c r="C4" s="33" t="s">
        <v>55</v>
      </c>
      <c r="D4" s="34" t="s">
        <v>23</v>
      </c>
    </row>
    <row r="5" spans="1:10" ht="18" thickBot="1">
      <c r="A5" s="29" t="s">
        <v>22</v>
      </c>
      <c r="B5" s="30" t="s">
        <v>19</v>
      </c>
      <c r="C5" s="30" t="s">
        <v>56</v>
      </c>
      <c r="D5" s="31" t="s">
        <v>23</v>
      </c>
    </row>
    <row r="6" spans="1:10" ht="18" thickBot="1"/>
    <row r="7" spans="1:10" ht="19.8" customHeight="1" thickBot="1">
      <c r="A7" s="79" t="s">
        <v>11</v>
      </c>
      <c r="B7" s="80"/>
      <c r="C7" s="81"/>
      <c r="D7" s="70"/>
      <c r="E7" s="70"/>
      <c r="F7" s="70"/>
      <c r="G7" s="2"/>
    </row>
    <row r="8" spans="1:10" ht="19.95" customHeight="1" thickBot="1">
      <c r="A8" s="16" t="s">
        <v>24</v>
      </c>
      <c r="B8" s="17">
        <v>73.867000000000004</v>
      </c>
      <c r="C8" s="18" t="s">
        <v>21</v>
      </c>
      <c r="D8" s="70"/>
      <c r="E8" s="70"/>
      <c r="F8" s="70"/>
      <c r="G8" s="2"/>
      <c r="I8" s="1"/>
      <c r="J8" s="1"/>
    </row>
    <row r="9" spans="1:10" ht="19.95" customHeight="1" thickBot="1">
      <c r="A9" s="19" t="s">
        <v>25</v>
      </c>
      <c r="B9" s="20">
        <v>78.834999999999994</v>
      </c>
      <c r="C9" s="21" t="s">
        <v>21</v>
      </c>
      <c r="D9" s="70"/>
      <c r="E9" s="70"/>
      <c r="F9" s="70"/>
      <c r="G9" s="2"/>
      <c r="I9" s="1"/>
      <c r="J9" s="1"/>
    </row>
    <row r="10" spans="1:10" ht="19.95" customHeight="1" thickBot="1">
      <c r="A10" s="22" t="s">
        <v>27</v>
      </c>
      <c r="B10" s="23">
        <v>20.198</v>
      </c>
      <c r="C10" s="24" t="s">
        <v>57</v>
      </c>
      <c r="D10" s="70"/>
      <c r="E10" s="70"/>
      <c r="F10" s="70"/>
      <c r="G10" s="2"/>
      <c r="I10" s="1"/>
      <c r="J10" s="1"/>
    </row>
    <row r="11" spans="1:10" ht="19.95" customHeight="1" thickBot="1">
      <c r="A11" s="22" t="s">
        <v>28</v>
      </c>
      <c r="B11" s="23">
        <v>28.04</v>
      </c>
      <c r="C11" s="25" t="s">
        <v>21</v>
      </c>
      <c r="D11" s="70"/>
      <c r="E11" s="70"/>
      <c r="F11" s="70"/>
      <c r="G11" s="2"/>
    </row>
    <row r="12" spans="1:10" ht="19.95" customHeight="1" thickBot="1">
      <c r="A12" s="22" t="s">
        <v>29</v>
      </c>
      <c r="B12" s="23">
        <v>70.591999999999999</v>
      </c>
      <c r="C12" s="24" t="s">
        <v>26</v>
      </c>
      <c r="D12" s="70"/>
      <c r="E12" s="70"/>
      <c r="F12" s="70"/>
      <c r="G12" s="2"/>
      <c r="I12" s="1"/>
      <c r="J12" s="1"/>
    </row>
    <row r="13" spans="1:10" ht="19.95" customHeight="1" thickBot="1">
      <c r="A13" s="22" t="s">
        <v>30</v>
      </c>
      <c r="B13" s="23">
        <v>-16.823</v>
      </c>
      <c r="C13" s="24" t="s">
        <v>26</v>
      </c>
      <c r="D13" s="70"/>
      <c r="E13" s="70"/>
      <c r="F13" s="70"/>
      <c r="G13" s="2"/>
      <c r="I13" s="1"/>
      <c r="J13" s="1"/>
    </row>
    <row r="14" spans="1:10" ht="19.95" customHeight="1" thickBot="1">
      <c r="A14" s="22" t="s">
        <v>31</v>
      </c>
      <c r="B14" s="23">
        <v>95.250100000000003</v>
      </c>
      <c r="C14" s="25" t="s">
        <v>21</v>
      </c>
      <c r="D14" s="70"/>
      <c r="E14" s="70"/>
      <c r="F14" s="70"/>
      <c r="G14" s="2"/>
      <c r="I14" s="1"/>
      <c r="J14" s="1"/>
    </row>
    <row r="15" spans="1:10" ht="19.95" customHeight="1" thickBot="1">
      <c r="A15" s="22" t="s">
        <v>32</v>
      </c>
      <c r="B15" s="23">
        <v>23.5382</v>
      </c>
      <c r="C15" s="24" t="s">
        <v>33</v>
      </c>
      <c r="D15" s="70"/>
      <c r="E15" s="82"/>
      <c r="F15" s="82"/>
      <c r="G15" s="3"/>
      <c r="I15" s="1"/>
    </row>
    <row r="16" spans="1:10" ht="19.95" customHeight="1" thickBot="1">
      <c r="A16" s="22" t="s">
        <v>34</v>
      </c>
      <c r="B16" s="23">
        <v>17.754999999999999</v>
      </c>
      <c r="C16" s="25" t="s">
        <v>21</v>
      </c>
      <c r="D16" s="70"/>
      <c r="E16" s="82"/>
      <c r="F16" s="82"/>
      <c r="G16" s="3"/>
    </row>
    <row r="17" spans="1:7" ht="19.95" customHeight="1" thickBot="1">
      <c r="A17" s="22" t="s">
        <v>35</v>
      </c>
      <c r="B17" s="23">
        <v>55.316000000000003</v>
      </c>
      <c r="C17" s="24" t="s">
        <v>21</v>
      </c>
      <c r="D17" s="74"/>
      <c r="E17" s="75"/>
      <c r="F17" s="75"/>
      <c r="G17" s="3"/>
    </row>
    <row r="18" spans="1:7" ht="19.95" customHeight="1" thickBot="1">
      <c r="A18" s="22" t="s">
        <v>36</v>
      </c>
      <c r="B18" s="23">
        <v>50.645000000000003</v>
      </c>
      <c r="C18" s="24" t="s">
        <v>21</v>
      </c>
      <c r="D18" s="74"/>
      <c r="E18" s="75"/>
      <c r="F18" s="75"/>
      <c r="G18" s="3"/>
    </row>
    <row r="19" spans="1:7" ht="19.95" customHeight="1" thickBot="1">
      <c r="A19" s="26" t="s">
        <v>37</v>
      </c>
      <c r="B19" s="27">
        <v>47.036000000000001</v>
      </c>
      <c r="C19" s="28" t="s">
        <v>21</v>
      </c>
      <c r="D19" s="4"/>
      <c r="E19" s="4"/>
      <c r="F19" s="4"/>
      <c r="G19" s="4"/>
    </row>
    <row r="20" spans="1:7" ht="18" thickBot="1"/>
    <row r="21" spans="1:7" ht="18" thickBot="1">
      <c r="A21" s="71" t="s">
        <v>12</v>
      </c>
      <c r="B21" s="72"/>
      <c r="C21" s="73"/>
    </row>
    <row r="22" spans="1:7" ht="34.799999999999997">
      <c r="A22" s="35" t="s">
        <v>38</v>
      </c>
      <c r="B22" s="36" t="s">
        <v>58</v>
      </c>
      <c r="C22" s="37" t="s">
        <v>59</v>
      </c>
    </row>
    <row r="23" spans="1:7" ht="34.799999999999997">
      <c r="A23" s="11" t="s">
        <v>39</v>
      </c>
      <c r="B23" s="10" t="s">
        <v>60</v>
      </c>
      <c r="C23" s="12" t="s">
        <v>61</v>
      </c>
    </row>
    <row r="24" spans="1:7" ht="34.799999999999997">
      <c r="A24" s="11" t="s">
        <v>40</v>
      </c>
      <c r="B24" s="10" t="s">
        <v>62</v>
      </c>
      <c r="C24" s="12" t="s">
        <v>63</v>
      </c>
    </row>
    <row r="25" spans="1:7" ht="34.799999999999997">
      <c r="A25" s="11" t="s">
        <v>41</v>
      </c>
      <c r="B25" s="10" t="s">
        <v>64</v>
      </c>
      <c r="C25" s="12" t="s">
        <v>65</v>
      </c>
    </row>
    <row r="26" spans="1:7" ht="34.799999999999997">
      <c r="A26" s="11" t="s">
        <v>42</v>
      </c>
      <c r="B26" s="10" t="s">
        <v>66</v>
      </c>
      <c r="C26" s="12" t="s">
        <v>67</v>
      </c>
    </row>
    <row r="27" spans="1:7" ht="35.4" thickBot="1">
      <c r="A27" s="13" t="s">
        <v>43</v>
      </c>
      <c r="B27" s="14" t="s">
        <v>68</v>
      </c>
      <c r="C27" s="15" t="s">
        <v>69</v>
      </c>
    </row>
  </sheetData>
  <mergeCells count="21">
    <mergeCell ref="A21:C21"/>
    <mergeCell ref="D17:D18"/>
    <mergeCell ref="E17:E18"/>
    <mergeCell ref="F17:F18"/>
    <mergeCell ref="A3:D3"/>
    <mergeCell ref="A7:C7"/>
    <mergeCell ref="D13:D14"/>
    <mergeCell ref="D15:D16"/>
    <mergeCell ref="E9:E10"/>
    <mergeCell ref="F9:F10"/>
    <mergeCell ref="E11:E12"/>
    <mergeCell ref="F11:F12"/>
    <mergeCell ref="E13:E14"/>
    <mergeCell ref="F13:F14"/>
    <mergeCell ref="E15:E16"/>
    <mergeCell ref="F15:F16"/>
    <mergeCell ref="D7:D8"/>
    <mergeCell ref="E7:E8"/>
    <mergeCell ref="F7:F8"/>
    <mergeCell ref="D9:D10"/>
    <mergeCell ref="D11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기본분석정보</vt:lpstr>
      <vt:lpstr>기술분석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HKEDU</cp:lastModifiedBy>
  <dcterms:created xsi:type="dcterms:W3CDTF">2020-12-07T01:46:50Z</dcterms:created>
  <dcterms:modified xsi:type="dcterms:W3CDTF">2020-12-09T04:32:29Z</dcterms:modified>
</cp:coreProperties>
</file>