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xr:revisionPtr revIDLastSave="185" documentId="11_E60897F41BE170836B02CE998F75CCDC64E183C8" xr6:coauthVersionLast="47" xr6:coauthVersionMax="47" xr10:uidLastSave="{0D4B092C-44EA-45B0-8EA7-520F0416AAB0}"/>
  <bookViews>
    <workbookView xWindow="240" yWindow="105" windowWidth="14805" windowHeight="8010" firstSheet="1" activeTab="3" xr2:uid="{00000000-000D-0000-FFFF-FFFF00000000}"/>
  </bookViews>
  <sheets>
    <sheet name="ROSTER" sheetId="1" r:id="rId1"/>
    <sheet name="CREDIT_CARD_DEBT" sheetId="2" r:id="rId2"/>
    <sheet name="PAYROLL" sheetId="3" r:id="rId3"/>
    <sheet name="PIVOT_TABL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G14" i="3" s="1"/>
  <c r="E14" i="3"/>
  <c r="H14" i="3" s="1"/>
  <c r="F13" i="3"/>
  <c r="G13" i="3" s="1"/>
  <c r="E13" i="3"/>
  <c r="H13" i="3" s="1"/>
  <c r="F12" i="3"/>
  <c r="G12" i="3" s="1"/>
  <c r="E12" i="3"/>
  <c r="H12" i="3" s="1"/>
  <c r="F11" i="3"/>
  <c r="G11" i="3" s="1"/>
  <c r="E11" i="3"/>
  <c r="H11" i="3" s="1"/>
  <c r="F10" i="3"/>
  <c r="G10" i="3" s="1"/>
  <c r="E10" i="3"/>
  <c r="H10" i="3" s="1"/>
  <c r="F9" i="3"/>
  <c r="G9" i="3" s="1"/>
  <c r="E9" i="3"/>
  <c r="H9" i="3" s="1"/>
  <c r="F8" i="3"/>
  <c r="G8" i="3" s="1"/>
  <c r="E8" i="3"/>
  <c r="H8" i="3" s="1"/>
  <c r="F7" i="3"/>
  <c r="G7" i="3" s="1"/>
  <c r="E7" i="3"/>
  <c r="H7" i="3" s="1"/>
  <c r="F6" i="3"/>
  <c r="G6" i="3" s="1"/>
  <c r="E6" i="3"/>
  <c r="H6" i="3" s="1"/>
  <c r="F5" i="3"/>
  <c r="G5" i="3" s="1"/>
  <c r="E5" i="3"/>
  <c r="H5" i="3" s="1"/>
  <c r="F4" i="3"/>
  <c r="G4" i="3" s="1"/>
  <c r="E4" i="3"/>
  <c r="G4" i="2"/>
  <c r="G5" i="2"/>
  <c r="G6" i="2"/>
  <c r="G7" i="2"/>
  <c r="G3" i="2"/>
  <c r="F4" i="2"/>
  <c r="F5" i="2"/>
  <c r="F6" i="2"/>
  <c r="F7" i="2"/>
  <c r="F3" i="2"/>
  <c r="E7" i="2"/>
  <c r="E6" i="2"/>
  <c r="E5" i="2"/>
  <c r="E4" i="2"/>
  <c r="E3" i="2"/>
  <c r="B20" i="1"/>
  <c r="B19" i="1"/>
  <c r="B18" i="1"/>
  <c r="B17" i="1"/>
  <c r="B16" i="1"/>
  <c r="B15" i="1"/>
  <c r="B19" i="3" l="1"/>
  <c r="B18" i="3"/>
  <c r="B17" i="3"/>
  <c r="B16" i="3"/>
  <c r="H4" i="3"/>
</calcChain>
</file>

<file path=xl/sharedStrings.xml><?xml version="1.0" encoding="utf-8"?>
<sst xmlns="http://schemas.openxmlformats.org/spreadsheetml/2006/main" count="129" uniqueCount="93">
  <si>
    <t>Semester Grades</t>
  </si>
  <si>
    <t>Student Name</t>
  </si>
  <si>
    <t>Age</t>
  </si>
  <si>
    <t>Grade</t>
  </si>
  <si>
    <t>Homeroom</t>
  </si>
  <si>
    <t>Class</t>
  </si>
  <si>
    <t>Sarah Ashworth</t>
  </si>
  <si>
    <t xml:space="preserve">Social Studies </t>
  </si>
  <si>
    <t>Amanda Johnson</t>
  </si>
  <si>
    <t>David Cline</t>
  </si>
  <si>
    <t>Matthew Roberts</t>
  </si>
  <si>
    <t xml:space="preserve">Sierra Chadwick </t>
  </si>
  <si>
    <t>Ronnie Dangerfield</t>
  </si>
  <si>
    <t>Thomas Cruise</t>
  </si>
  <si>
    <t xml:space="preserve">Bradley Swickerwrath </t>
  </si>
  <si>
    <t>Gracie Smith</t>
  </si>
  <si>
    <t>John McDonald</t>
  </si>
  <si>
    <t>Raymond James</t>
  </si>
  <si>
    <t>MIN</t>
  </si>
  <si>
    <t>MAX</t>
  </si>
  <si>
    <t>AVG</t>
  </si>
  <si>
    <t>MODE</t>
  </si>
  <si>
    <t>MEDIUM</t>
  </si>
  <si>
    <t>COUNT</t>
  </si>
  <si>
    <t>CREDIT CARD DEBT</t>
  </si>
  <si>
    <t>Credit Card</t>
  </si>
  <si>
    <t xml:space="preserve">Balance 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</si>
  <si>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</si>
  <si>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</si>
  <si>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</si>
  <si>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</si>
  <si>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</si>
  <si>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</si>
  <si>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</si>
  <si>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</si>
  <si>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</si>
  <si>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</si>
  <si>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Employee payroll</t>
  </si>
  <si>
    <t>feb-28-23</t>
  </si>
  <si>
    <t>Last Name</t>
  </si>
  <si>
    <t>First Name</t>
  </si>
  <si>
    <t>hourly wage</t>
  </si>
  <si>
    <t>hours worked</t>
  </si>
  <si>
    <t>pay</t>
  </si>
  <si>
    <t>Overtime Hours</t>
  </si>
  <si>
    <t>Overtime bonus</t>
  </si>
  <si>
    <t xml:space="preserve">Total </t>
  </si>
  <si>
    <t xml:space="preserve">Walker </t>
  </si>
  <si>
    <t xml:space="preserve">Lindsey </t>
  </si>
  <si>
    <t xml:space="preserve">Bell </t>
  </si>
  <si>
    <t>Gary</t>
  </si>
  <si>
    <t>Rogers</t>
  </si>
  <si>
    <t>Phillips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</si>
  <si>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</si>
  <si>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</si>
  <si>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</si>
  <si>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</si>
  <si>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</si>
  <si>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</si>
  <si>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</si>
  <si>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</si>
  <si>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</si>
  <si>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 xml:space="preserve">Christina </t>
  </si>
  <si>
    <t>Little</t>
  </si>
  <si>
    <t>Matthew</t>
  </si>
  <si>
    <t>Munnson</t>
  </si>
  <si>
    <t xml:space="preserve">Cary </t>
  </si>
  <si>
    <t xml:space="preserve">Taylor </t>
  </si>
  <si>
    <t>Milton</t>
  </si>
  <si>
    <t xml:space="preserve">TOTAL </t>
  </si>
  <si>
    <t>Payment Date</t>
  </si>
  <si>
    <t>Bank Code</t>
  </si>
  <si>
    <t>Sum of Tax Inclusive Amount</t>
  </si>
  <si>
    <t>B1</t>
  </si>
  <si>
    <t>1/2/2012 Total</t>
  </si>
  <si>
    <t>1/5/2012 Total</t>
  </si>
  <si>
    <t>B2</t>
  </si>
  <si>
    <t>1/15/2012 Total</t>
  </si>
  <si>
    <t>PC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</si>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</sst>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9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/>
    <xf numFmtId="9" fontId="1" fillId="2" borderId="1" xfId="0" applyNumberFormat="1" applyFont="1" applyFill="1" applyBorder="1"/>
    <xf numFmtId="164" fontId="0" fillId="0" borderId="1" xfId="0" applyNumberFormat="1" applyBorder="1"/>
    <xf numFmtId="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65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5" fontId="1" fillId="0" borderId="1" xfId="0" applyNumberFormat="1" applyFont="1" applyBorder="1"/>
    <xf numFmtId="165" fontId="0" fillId="0" borderId="0" xfId="0" applyNumberFormat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2" fontId="1" fillId="8" borderId="5" xfId="0" applyNumberFormat="1" applyFont="1" applyFill="1" applyBorder="1"/>
    <xf numFmtId="0" fontId="1" fillId="9" borderId="5" xfId="0" applyFont="1" applyFill="1" applyBorder="1"/>
    <xf numFmtId="0" fontId="1" fillId="10" borderId="5" xfId="0" applyFont="1" applyFill="1" applyBorder="1"/>
    <xf numFmtId="4" fontId="0" fillId="0" borderId="0" xfId="0" applyNumberFormat="1" applyAlignment="1">
      <alignment wrapTex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_([$$-409]* #,##0.00_);_([$$-409]* \(#,##0.00\);_([$$-409]* &quot;-&quot;??_);_(@_)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83544793717192"/>
          <c:y val="2.9975043402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CREDIT_CARD_DEBT!$G$2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CREDIT_CARD_DEBT!$A$3:$A$7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CREDIT_CARD_DEBT!$G$3:$G$7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E-4B77-A9A1-999FBC98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73367"/>
        <c:axId val="599955463"/>
      </c:barChart>
      <c:catAx>
        <c:axId val="441473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5463"/>
        <c:crosses val="autoZero"/>
        <c:auto val="1"/>
        <c:lblAlgn val="ctr"/>
        <c:lblOffset val="100"/>
        <c:noMultiLvlLbl val="0"/>
      </c:catAx>
      <c:valAx>
        <c:axId val="599955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7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balance vs.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CREDIT_CARD_DEBT!$B$2</c:f>
              <c:strCache>
                <c:ptCount val="1"/>
                <c:pt idx="0">
                  <c:v>Balance 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CREDIT_CARD_DEBT!$A$3:$A$7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CREDIT_CARD_DEBT!$B$3:$B$7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0-489E-8E9B-6ED1410348B7}"/>
            </c:ext>
          </c:extLst>
        </c:ser>
        <c:ser>
          <c:idx val="1"/>
          <c:order val="1"/>
          <c:tx>
            <c:strRef>
              <c:f>CREDIT_CARD_DEBT!$G$2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CREDIT_CARD_DEBT!$A$3:$A$7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CREDIT_CARD_DEBT!$G$3:$G$7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0-489E-8E9B-6ED14103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632711"/>
        <c:axId val="3370103"/>
      </c:barChart>
      <c:catAx>
        <c:axId val="676632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03"/>
        <c:auto val="1"/>
        <c:lblAlgn val="ctr"/>
        <c:lblOffset val="100"/>
        <c:noMultiLvlLbl val="0"/>
      </c:catAx>
      <c:valAx>
        <c:axId val="337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271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9</xdr:row>
      <xdr:rowOff>0</xdr:rowOff>
    </xdr:from>
    <xdr:to>
      <xdr:col>6</xdr:col>
      <xdr:colOff>219075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EB2B9-C356-7596-DCCE-DF9C34E8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24</xdr:row>
      <xdr:rowOff>66675</xdr:rowOff>
    </xdr:from>
    <xdr:to>
      <xdr:col>6</xdr:col>
      <xdr:colOff>238125</xdr:colOff>
      <xdr:row>38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DE2A8-3A7A-6CF9-843E-DE78A0341432}"/>
            </a:ext>
            <a:ext uri="{147F2762-F138-4A5C-976F-8EAC2B608ADB}">
              <a16:predDERef xmlns:a16="http://schemas.microsoft.com/office/drawing/2014/main" pred="{F49EB2B9-C356-7596-DCCE-DF9C34E8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9B4A6-87A4-4178-9AEB-F9BA4A493276}" name="Table1" displayName="Table1" ref="A3:H19" totalsRowShown="0" headerRowBorderDxfId="2" tableBorderDxfId="3">
  <autoFilter ref="A3:H19" xr:uid="{B229B4A6-87A4-4178-9AEB-F9BA4A493276}"/>
  <tableColumns count="8">
    <tableColumn id="1" xr3:uid="{C5503F98-E6D7-4831-970E-AFEE8B639561}" name="Last Name"/>
    <tableColumn id="2" xr3:uid="{F99AB461-4D7C-442E-A876-C0FCF5AD8651}" name="First Name" dataDxfId="1"/>
    <tableColumn id="3" xr3:uid="{B942F5DD-C6BC-473C-BCC1-63B75C5EB899}" name="hourly wage"/>
    <tableColumn id="4" xr3:uid="{32196067-8570-4514-B157-004308B71FC6}" name="hours worked"/>
    <tableColumn id="5" xr3:uid="{AA973AA2-DEC7-4FCF-BFB2-672305C37787}" name="pay"/>
    <tableColumn id="6" xr3:uid="{597199B6-9BC8-4FC2-9C2C-7F14927FE0B8}" name="Overtime Hours" dataDxfId="0"/>
    <tableColumn id="7" xr3:uid="{D8AB23EF-A87D-4724-9E93-07A68882A5FF}" name="Overtime bonus"/>
    <tableColumn id="8" xr3:uid="{46CFCD42-2A3E-430D-BF76-7305D36298CE}" name="Tota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4" sqref="D14"/>
    </sheetView>
  </sheetViews>
  <sheetFormatPr defaultRowHeight="15"/>
  <cols>
    <col min="1" max="1" width="17.42578125" customWidth="1"/>
    <col min="4" max="4" width="10.7109375" customWidth="1"/>
    <col min="5" max="5" width="14.140625" customWidth="1"/>
  </cols>
  <sheetData>
    <row r="1" spans="1:5">
      <c r="A1" s="4" t="s">
        <v>0</v>
      </c>
      <c r="B1" s="5"/>
      <c r="C1" s="5"/>
      <c r="D1" s="5"/>
      <c r="E1" s="6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1" t="s">
        <v>6</v>
      </c>
      <c r="B3" s="1">
        <v>12</v>
      </c>
      <c r="C3" s="1">
        <v>85</v>
      </c>
      <c r="D3" s="1"/>
      <c r="E3" s="1" t="s">
        <v>7</v>
      </c>
    </row>
    <row r="4" spans="1:5">
      <c r="A4" s="1" t="s">
        <v>8</v>
      </c>
      <c r="B4" s="1">
        <v>11</v>
      </c>
      <c r="C4" s="1">
        <v>72</v>
      </c>
      <c r="D4" s="1"/>
      <c r="E4" s="1" t="s">
        <v>7</v>
      </c>
    </row>
    <row r="5" spans="1:5">
      <c r="A5" s="1" t="s">
        <v>9</v>
      </c>
      <c r="B5" s="1">
        <v>13</v>
      </c>
      <c r="C5" s="1">
        <v>60</v>
      </c>
      <c r="D5" s="1"/>
      <c r="E5" s="1" t="s">
        <v>7</v>
      </c>
    </row>
    <row r="6" spans="1:5">
      <c r="A6" s="1" t="s">
        <v>10</v>
      </c>
      <c r="B6" s="1">
        <v>12</v>
      </c>
      <c r="C6" s="1">
        <v>95</v>
      </c>
      <c r="D6" s="1"/>
      <c r="E6" s="1" t="s">
        <v>7</v>
      </c>
    </row>
    <row r="7" spans="1:5">
      <c r="A7" s="1" t="s">
        <v>11</v>
      </c>
      <c r="B7" s="1">
        <v>14</v>
      </c>
      <c r="C7" s="1">
        <v>88</v>
      </c>
      <c r="D7" s="1"/>
      <c r="E7" s="1" t="s">
        <v>7</v>
      </c>
    </row>
    <row r="8" spans="1:5">
      <c r="A8" s="1" t="s">
        <v>12</v>
      </c>
      <c r="B8" s="1">
        <v>12</v>
      </c>
      <c r="C8" s="1">
        <v>99</v>
      </c>
      <c r="D8" s="1"/>
      <c r="E8" s="1" t="s">
        <v>7</v>
      </c>
    </row>
    <row r="9" spans="1:5">
      <c r="A9" s="1" t="s">
        <v>13</v>
      </c>
      <c r="B9" s="1">
        <v>11</v>
      </c>
      <c r="C9" s="1">
        <v>75</v>
      </c>
      <c r="D9" s="1"/>
      <c r="E9" s="1" t="s">
        <v>7</v>
      </c>
    </row>
    <row r="10" spans="1:5">
      <c r="A10" s="1" t="s">
        <v>14</v>
      </c>
      <c r="B10" s="1">
        <v>13</v>
      </c>
      <c r="C10" s="1">
        <v>100</v>
      </c>
      <c r="D10" s="1"/>
      <c r="E10" s="1" t="s">
        <v>7</v>
      </c>
    </row>
    <row r="11" spans="1:5">
      <c r="A11" s="1" t="s">
        <v>15</v>
      </c>
      <c r="B11" s="1">
        <v>13</v>
      </c>
      <c r="C11" s="1">
        <v>75</v>
      </c>
      <c r="D11" s="1"/>
      <c r="E11" s="1" t="s">
        <v>7</v>
      </c>
    </row>
    <row r="12" spans="1:5">
      <c r="A12" s="1" t="s">
        <v>16</v>
      </c>
      <c r="B12" s="1">
        <v>15</v>
      </c>
      <c r="C12" s="1">
        <v>85</v>
      </c>
      <c r="D12" s="1"/>
      <c r="E12" s="1" t="s">
        <v>7</v>
      </c>
    </row>
    <row r="13" spans="1:5">
      <c r="A13" s="1" t="s">
        <v>17</v>
      </c>
      <c r="B13" s="1">
        <v>11</v>
      </c>
      <c r="C13" s="1">
        <v>85</v>
      </c>
      <c r="D13" s="1"/>
      <c r="E13" s="1" t="s">
        <v>7</v>
      </c>
    </row>
    <row r="15" spans="1:5">
      <c r="A15" t="s">
        <v>18</v>
      </c>
      <c r="B15">
        <f>MIN(C3:C13)</f>
        <v>60</v>
      </c>
    </row>
    <row r="16" spans="1:5">
      <c r="A16" t="s">
        <v>19</v>
      </c>
      <c r="B16">
        <f>MAX(C3:C13)</f>
        <v>100</v>
      </c>
    </row>
    <row r="17" spans="1:2">
      <c r="A17" t="s">
        <v>20</v>
      </c>
      <c r="B17" s="3">
        <f>AVERAGE(C3:C13)</f>
        <v>83.545454545454547</v>
      </c>
    </row>
    <row r="18" spans="1:2">
      <c r="A18" t="s">
        <v>21</v>
      </c>
      <c r="B18">
        <f>MODE(C3:C13)</f>
        <v>85</v>
      </c>
    </row>
    <row r="19" spans="1:2">
      <c r="A19" t="s">
        <v>22</v>
      </c>
      <c r="B19">
        <f>MEDIAN(C3:C13)</f>
        <v>85</v>
      </c>
    </row>
    <row r="20" spans="1:2">
      <c r="A20" t="s">
        <v>23</v>
      </c>
      <c r="B20">
        <f>COUNT(C3:C13)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6338-E212-47F3-B50D-71D86AE36A4E}">
  <dimension ref="A1:H7"/>
  <sheetViews>
    <sheetView workbookViewId="0">
      <selection activeCell="G26" sqref="G26"/>
    </sheetView>
  </sheetViews>
  <sheetFormatPr defaultRowHeight="15"/>
  <cols>
    <col min="1" max="1" width="12.5703125" customWidth="1"/>
    <col min="2" max="2" width="9.85546875" style="9" bestFit="1" customWidth="1"/>
    <col min="3" max="3" width="14.28515625" style="8" customWidth="1"/>
    <col min="5" max="5" width="11.42578125" customWidth="1"/>
    <col min="6" max="6" width="19.7109375" customWidth="1"/>
    <col min="7" max="7" width="18.7109375" customWidth="1"/>
  </cols>
  <sheetData>
    <row r="1" spans="1:8">
      <c r="A1" s="10" t="s">
        <v>24</v>
      </c>
      <c r="B1" s="10"/>
      <c r="C1" s="10"/>
      <c r="D1" s="10"/>
      <c r="E1" s="10"/>
      <c r="F1" s="10"/>
      <c r="G1" s="10"/>
      <c r="H1" s="7"/>
    </row>
    <row r="2" spans="1:8">
      <c r="A2" s="2" t="s">
        <v>25</v>
      </c>
      <c r="B2" s="11" t="s">
        <v>26</v>
      </c>
      <c r="C2" s="12" t="s">
        <v>27</v>
      </c>
      <c r="D2" s="2" t="s">
        <v>28</v>
      </c>
      <c r="E2" s="2" t="s">
        <v>29</v>
      </c>
      <c r="F2" s="2" t="s">
        <v>30</v>
      </c>
      <c r="G2" s="2" t="s">
        <v>31</v>
      </c>
    </row>
    <row r="3" spans="1:8">
      <c r="A3" s="1" t="s">
        <v>32</v>
      </c>
      <c r="B3" s="13">
        <v>2000</v>
      </c>
      <c r="C3" s="14">
        <v>0.21</v>
      </c>
      <c r="D3" s="1">
        <v>3</v>
      </c>
      <c r="E3" s="13">
        <f>B3*C3</f>
        <v>420</v>
      </c>
      <c r="F3" s="13">
        <f>B3+E3</f>
        <v>2420</v>
      </c>
      <c r="G3" s="13">
        <f>F3/D3</f>
        <v>806.66666666666663</v>
      </c>
    </row>
    <row r="4" spans="1:8">
      <c r="A4" s="1" t="s">
        <v>33</v>
      </c>
      <c r="B4" s="13">
        <v>450</v>
      </c>
      <c r="C4" s="14">
        <v>0.25</v>
      </c>
      <c r="D4" s="1">
        <v>3</v>
      </c>
      <c r="E4" s="13">
        <f>B4*C4</f>
        <v>112.5</v>
      </c>
      <c r="F4" s="13">
        <f t="shared" ref="F4:F7" si="0">B4+E4</f>
        <v>562.5</v>
      </c>
      <c r="G4" s="13">
        <f t="shared" ref="G4:G7" si="1">F4/D4</f>
        <v>187.5</v>
      </c>
    </row>
    <row r="5" spans="1:8">
      <c r="A5" s="1" t="s">
        <v>34</v>
      </c>
      <c r="B5" s="13">
        <v>975</v>
      </c>
      <c r="C5" s="14">
        <v>0.27</v>
      </c>
      <c r="D5" s="1">
        <v>3</v>
      </c>
      <c r="E5" s="13">
        <f>B5*C5</f>
        <v>263.25</v>
      </c>
      <c r="F5" s="13">
        <f t="shared" si="0"/>
        <v>1238.25</v>
      </c>
      <c r="G5" s="13">
        <f t="shared" si="1"/>
        <v>412.75</v>
      </c>
    </row>
    <row r="6" spans="1:8">
      <c r="A6" s="1" t="s">
        <v>35</v>
      </c>
      <c r="B6" s="13">
        <v>1500</v>
      </c>
      <c r="C6" s="14">
        <v>0.15</v>
      </c>
      <c r="D6" s="1">
        <v>3</v>
      </c>
      <c r="E6" s="13">
        <f>B6*C6</f>
        <v>225</v>
      </c>
      <c r="F6" s="13">
        <f t="shared" si="0"/>
        <v>1725</v>
      </c>
      <c r="G6" s="13">
        <f t="shared" si="1"/>
        <v>575</v>
      </c>
    </row>
    <row r="7" spans="1:8">
      <c r="A7" s="1" t="s">
        <v>36</v>
      </c>
      <c r="B7" s="13">
        <v>780</v>
      </c>
      <c r="C7" s="14">
        <v>0.25</v>
      </c>
      <c r="D7" s="1">
        <v>3</v>
      </c>
      <c r="E7" s="13">
        <f>B7*C7</f>
        <v>195</v>
      </c>
      <c r="F7" s="13">
        <f t="shared" si="0"/>
        <v>975</v>
      </c>
      <c r="G7" s="13">
        <f t="shared" si="1"/>
        <v>325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372F-B240-4DB8-882A-F221053555D9}">
  <dimension ref="A1:H19"/>
  <sheetViews>
    <sheetView workbookViewId="0">
      <selection activeCell="K11" sqref="K11"/>
    </sheetView>
  </sheetViews>
  <sheetFormatPr defaultRowHeight="15"/>
  <cols>
    <col min="1" max="1" width="12.7109375" bestFit="1" customWidth="1"/>
    <col min="2" max="2" width="13.140625" bestFit="1" customWidth="1"/>
    <col min="3" max="3" width="14.42578125" bestFit="1" customWidth="1"/>
    <col min="4" max="4" width="15.85546875" bestFit="1" customWidth="1"/>
    <col min="5" max="5" width="10.85546875" bestFit="1" customWidth="1"/>
    <col min="6" max="6" width="17.7109375" bestFit="1" customWidth="1"/>
    <col min="7" max="7" width="17.85546875" bestFit="1" customWidth="1"/>
    <col min="8" max="8" width="18" customWidth="1"/>
  </cols>
  <sheetData>
    <row r="1" spans="1:8">
      <c r="A1" t="s">
        <v>37</v>
      </c>
      <c r="D1" t="s">
        <v>38</v>
      </c>
      <c r="F1" s="3"/>
    </row>
    <row r="2" spans="1:8">
      <c r="F2" s="3"/>
    </row>
    <row r="3" spans="1:8">
      <c r="A3" s="24" t="s">
        <v>39</v>
      </c>
      <c r="B3" s="25" t="s">
        <v>40</v>
      </c>
      <c r="C3" s="26" t="s">
        <v>41</v>
      </c>
      <c r="D3" s="27" t="s">
        <v>42</v>
      </c>
      <c r="E3" s="28" t="s">
        <v>43</v>
      </c>
      <c r="F3" s="29" t="s">
        <v>44</v>
      </c>
      <c r="G3" s="30" t="s">
        <v>45</v>
      </c>
      <c r="H3" s="31" t="s">
        <v>46</v>
      </c>
    </row>
    <row r="4" spans="1:8">
      <c r="A4" s="15" t="s">
        <v>47</v>
      </c>
      <c r="B4" s="16" t="s">
        <v>48</v>
      </c>
      <c r="C4" s="17">
        <v>10</v>
      </c>
      <c r="D4" s="18">
        <v>40</v>
      </c>
      <c r="E4" s="19">
        <f>C4*D4</f>
        <v>400</v>
      </c>
      <c r="F4" s="20">
        <f>IF(D4&gt;40,D4-40,0)</f>
        <v>0</v>
      </c>
      <c r="G4" s="21">
        <f>0.5*F4*C4</f>
        <v>0</v>
      </c>
      <c r="H4" s="22">
        <f>SUM(E4+G4)</f>
        <v>400</v>
      </c>
    </row>
    <row r="5" spans="1:8">
      <c r="A5" s="15" t="s">
        <v>49</v>
      </c>
      <c r="B5" s="16" t="s">
        <v>50</v>
      </c>
      <c r="C5" s="17">
        <v>15</v>
      </c>
      <c r="D5" s="18">
        <v>35</v>
      </c>
      <c r="E5" s="19">
        <f t="shared" ref="E5:E14" si="0">C5*D5</f>
        <v>525</v>
      </c>
      <c r="F5" s="20">
        <f t="shared" ref="F5:F14" si="1">IF(D5&gt;40,D5-40,0)</f>
        <v>0</v>
      </c>
      <c r="G5" s="21">
        <f t="shared" ref="G5:G14" si="2">0.5*F5*C5</f>
        <v>0</v>
      </c>
      <c r="H5" s="22">
        <f t="shared" ref="H5:H14" si="3">SUM(E5+G5)</f>
        <v>525</v>
      </c>
    </row>
    <row r="6" spans="1:8">
      <c r="A6" s="15" t="s">
        <v>51</v>
      </c>
      <c r="B6" s="16" t="s">
        <v>52</v>
      </c>
      <c r="C6" s="17">
        <v>3.5</v>
      </c>
      <c r="D6" s="18">
        <v>30</v>
      </c>
      <c r="E6" s="19">
        <f t="shared" si="0"/>
        <v>105</v>
      </c>
      <c r="F6" s="20">
        <f t="shared" si="1"/>
        <v>0</v>
      </c>
      <c r="G6" s="21">
        <f t="shared" si="2"/>
        <v>0</v>
      </c>
      <c r="H6" s="22">
        <f t="shared" si="3"/>
        <v>105</v>
      </c>
    </row>
    <row r="7" spans="1:8">
      <c r="A7" s="15" t="s">
        <v>53</v>
      </c>
      <c r="B7" s="16" t="s">
        <v>54</v>
      </c>
      <c r="C7" s="17">
        <v>20.100000000000001</v>
      </c>
      <c r="D7" s="18">
        <v>50</v>
      </c>
      <c r="E7" s="19">
        <f t="shared" si="0"/>
        <v>1005.0000000000001</v>
      </c>
      <c r="F7" s="20">
        <f t="shared" si="1"/>
        <v>10</v>
      </c>
      <c r="G7" s="21">
        <f t="shared" si="2"/>
        <v>100.5</v>
      </c>
      <c r="H7" s="22">
        <f t="shared" si="3"/>
        <v>1105.5</v>
      </c>
    </row>
    <row r="8" spans="1:8">
      <c r="A8" s="15" t="s">
        <v>55</v>
      </c>
      <c r="B8" s="16" t="s">
        <v>56</v>
      </c>
      <c r="C8" s="17">
        <v>5.75</v>
      </c>
      <c r="D8" s="18">
        <v>55</v>
      </c>
      <c r="E8" s="19">
        <f t="shared" si="0"/>
        <v>316.25</v>
      </c>
      <c r="F8" s="20">
        <f t="shared" si="1"/>
        <v>15</v>
      </c>
      <c r="G8" s="21">
        <f t="shared" si="2"/>
        <v>43.125</v>
      </c>
      <c r="H8" s="22">
        <f t="shared" si="3"/>
        <v>359.375</v>
      </c>
    </row>
    <row r="9" spans="1:8">
      <c r="A9" s="15" t="s">
        <v>57</v>
      </c>
      <c r="B9" s="16" t="s">
        <v>58</v>
      </c>
      <c r="C9" s="17">
        <v>12</v>
      </c>
      <c r="D9" s="18">
        <v>45</v>
      </c>
      <c r="E9" s="19">
        <f t="shared" si="0"/>
        <v>540</v>
      </c>
      <c r="F9" s="20">
        <f t="shared" si="1"/>
        <v>5</v>
      </c>
      <c r="G9" s="21">
        <f t="shared" si="2"/>
        <v>30</v>
      </c>
      <c r="H9" s="22">
        <f t="shared" si="3"/>
        <v>570</v>
      </c>
    </row>
    <row r="10" spans="1:8">
      <c r="A10" s="15" t="s">
        <v>59</v>
      </c>
      <c r="B10" s="16" t="s">
        <v>60</v>
      </c>
      <c r="C10" s="17">
        <v>6.55</v>
      </c>
      <c r="D10" s="18">
        <v>25</v>
      </c>
      <c r="E10" s="19">
        <f t="shared" si="0"/>
        <v>163.75</v>
      </c>
      <c r="F10" s="20">
        <f t="shared" si="1"/>
        <v>0</v>
      </c>
      <c r="G10" s="21">
        <f t="shared" si="2"/>
        <v>0</v>
      </c>
      <c r="H10" s="22">
        <f t="shared" si="3"/>
        <v>163.75</v>
      </c>
    </row>
    <row r="11" spans="1:8">
      <c r="A11" s="15" t="s">
        <v>61</v>
      </c>
      <c r="B11" s="16" t="s">
        <v>62</v>
      </c>
      <c r="C11" s="17">
        <v>30</v>
      </c>
      <c r="D11" s="18">
        <v>29</v>
      </c>
      <c r="E11" s="19">
        <f t="shared" si="0"/>
        <v>870</v>
      </c>
      <c r="F11" s="20">
        <f t="shared" si="1"/>
        <v>0</v>
      </c>
      <c r="G11" s="21">
        <f t="shared" si="2"/>
        <v>0</v>
      </c>
      <c r="H11" s="22">
        <f t="shared" si="3"/>
        <v>870</v>
      </c>
    </row>
    <row r="12" spans="1:8">
      <c r="A12" s="15" t="s">
        <v>63</v>
      </c>
      <c r="B12" s="16" t="s">
        <v>64</v>
      </c>
      <c r="C12" s="17">
        <v>75</v>
      </c>
      <c r="D12" s="18">
        <v>32</v>
      </c>
      <c r="E12" s="19">
        <f t="shared" si="0"/>
        <v>2400</v>
      </c>
      <c r="F12" s="20">
        <f t="shared" si="1"/>
        <v>0</v>
      </c>
      <c r="G12" s="21">
        <f t="shared" si="2"/>
        <v>0</v>
      </c>
      <c r="H12" s="22">
        <f t="shared" si="3"/>
        <v>2400</v>
      </c>
    </row>
    <row r="13" spans="1:8">
      <c r="A13" s="15" t="s">
        <v>65</v>
      </c>
      <c r="B13" s="16" t="s">
        <v>66</v>
      </c>
      <c r="C13" s="17">
        <v>40</v>
      </c>
      <c r="D13" s="18">
        <v>44</v>
      </c>
      <c r="E13" s="19">
        <f t="shared" si="0"/>
        <v>1760</v>
      </c>
      <c r="F13" s="20">
        <f t="shared" si="1"/>
        <v>4</v>
      </c>
      <c r="G13" s="21">
        <f t="shared" si="2"/>
        <v>80</v>
      </c>
      <c r="H13" s="22">
        <f t="shared" si="3"/>
        <v>1840</v>
      </c>
    </row>
    <row r="14" spans="1:8">
      <c r="A14" s="15" t="s">
        <v>67</v>
      </c>
      <c r="B14" s="16" t="s">
        <v>68</v>
      </c>
      <c r="C14" s="17">
        <v>25</v>
      </c>
      <c r="D14" s="18">
        <v>22</v>
      </c>
      <c r="E14" s="19">
        <f t="shared" si="0"/>
        <v>550</v>
      </c>
      <c r="F14" s="20">
        <f t="shared" si="1"/>
        <v>0</v>
      </c>
      <c r="G14" s="21">
        <f t="shared" si="2"/>
        <v>0</v>
      </c>
      <c r="H14" s="22">
        <f t="shared" si="3"/>
        <v>550</v>
      </c>
    </row>
    <row r="15" spans="1:8">
      <c r="F15" s="3"/>
    </row>
    <row r="16" spans="1:8">
      <c r="A16" t="s">
        <v>19</v>
      </c>
      <c r="B16" s="23">
        <f>MAX(E4:E14)</f>
        <v>2400</v>
      </c>
      <c r="F16" s="3"/>
    </row>
    <row r="17" spans="1:6">
      <c r="A17" t="s">
        <v>18</v>
      </c>
      <c r="B17" s="23">
        <f>MIN(E4:E14)</f>
        <v>105</v>
      </c>
      <c r="F17" s="3"/>
    </row>
    <row r="18" spans="1:6">
      <c r="A18" t="s">
        <v>20</v>
      </c>
      <c r="B18" s="23">
        <f>AVERAGE(E4:E14)</f>
        <v>785</v>
      </c>
      <c r="F18" s="3"/>
    </row>
    <row r="19" spans="1:6">
      <c r="A19" t="s">
        <v>69</v>
      </c>
      <c r="B19" s="23">
        <f>SUM(E4:E14)</f>
        <v>8635</v>
      </c>
      <c r="F19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5EB7-972F-49FE-AABC-BEFB6E488FD8}">
  <dimension ref="A1:C44"/>
  <sheetViews>
    <sheetView tabSelected="1" workbookViewId="0">
      <selection activeCell="D1" sqref="D1"/>
    </sheetView>
  </sheetViews>
  <sheetFormatPr defaultRowHeight="15"/>
  <sheetData>
    <row r="1" spans="1:3" ht="60.75">
      <c r="A1" t="s">
        <v>70</v>
      </c>
      <c r="B1" t="s">
        <v>71</v>
      </c>
      <c r="C1" s="32" t="s">
        <v>72</v>
      </c>
    </row>
    <row r="2" spans="1:3">
      <c r="A2" s="33">
        <v>40910</v>
      </c>
      <c r="B2" t="s">
        <v>73</v>
      </c>
      <c r="C2" s="34">
        <v>1000</v>
      </c>
    </row>
    <row r="3" spans="1:3">
      <c r="A3" t="s">
        <v>74</v>
      </c>
      <c r="C3" s="34">
        <v>1000</v>
      </c>
    </row>
    <row r="4" spans="1:3">
      <c r="A4" s="33">
        <v>40913</v>
      </c>
      <c r="B4" t="s">
        <v>73</v>
      </c>
      <c r="C4" s="34">
        <v>340</v>
      </c>
    </row>
    <row r="5" spans="1:3">
      <c r="A5" t="s">
        <v>75</v>
      </c>
      <c r="C5" s="34">
        <v>340</v>
      </c>
    </row>
    <row r="6" spans="1:3">
      <c r="A6" s="33">
        <v>40923</v>
      </c>
      <c r="B6" t="s">
        <v>73</v>
      </c>
      <c r="C6" s="34">
        <v>80</v>
      </c>
    </row>
    <row r="7" spans="1:3">
      <c r="B7" t="s">
        <v>76</v>
      </c>
      <c r="C7" s="34">
        <v>35</v>
      </c>
    </row>
    <row r="8" spans="1:3">
      <c r="A8" t="s">
        <v>77</v>
      </c>
      <c r="C8" s="34">
        <v>115</v>
      </c>
    </row>
    <row r="9" spans="1:3">
      <c r="A9" s="33">
        <v>40924</v>
      </c>
      <c r="B9" t="s">
        <v>73</v>
      </c>
      <c r="C9" s="34">
        <v>1392</v>
      </c>
    </row>
    <row r="10" spans="1:3">
      <c r="B10" t="s">
        <v>78</v>
      </c>
      <c r="C10" s="34">
        <v>105</v>
      </c>
    </row>
    <row r="11" spans="1:3">
      <c r="A11" t="s">
        <v>79</v>
      </c>
      <c r="C11" s="34">
        <v>1497</v>
      </c>
    </row>
    <row r="12" spans="1:3">
      <c r="A12" s="33">
        <v>40928</v>
      </c>
      <c r="B12" t="s">
        <v>73</v>
      </c>
      <c r="C12" s="34">
        <v>20000</v>
      </c>
    </row>
    <row r="13" spans="1:3">
      <c r="B13" t="s">
        <v>76</v>
      </c>
      <c r="C13" s="34">
        <v>-20000</v>
      </c>
    </row>
    <row r="14" spans="1:3">
      <c r="A14" t="s">
        <v>80</v>
      </c>
      <c r="C14" s="34">
        <v>0</v>
      </c>
    </row>
    <row r="15" spans="1:3">
      <c r="A15" s="33">
        <v>40929</v>
      </c>
      <c r="B15" t="s">
        <v>78</v>
      </c>
      <c r="C15" s="34">
        <v>61</v>
      </c>
    </row>
    <row r="16" spans="1:3">
      <c r="A16" t="s">
        <v>81</v>
      </c>
      <c r="C16" s="34">
        <v>61</v>
      </c>
    </row>
    <row r="17" spans="1:3">
      <c r="A17" s="33">
        <v>40934</v>
      </c>
      <c r="B17" t="s">
        <v>73</v>
      </c>
      <c r="C17" s="34">
        <v>6720</v>
      </c>
    </row>
    <row r="18" spans="1:3">
      <c r="B18" t="s">
        <v>76</v>
      </c>
      <c r="C18" s="34">
        <v>20000</v>
      </c>
    </row>
    <row r="19" spans="1:3">
      <c r="A19" t="s">
        <v>82</v>
      </c>
      <c r="C19" s="34">
        <v>26720</v>
      </c>
    </row>
    <row r="20" spans="1:3">
      <c r="A20" s="33">
        <v>40939</v>
      </c>
      <c r="B20" t="s">
        <v>73</v>
      </c>
      <c r="C20" s="34">
        <v>738.25</v>
      </c>
    </row>
    <row r="21" spans="1:3">
      <c r="B21" t="s">
        <v>78</v>
      </c>
      <c r="C21" s="34">
        <v>-170</v>
      </c>
    </row>
    <row r="22" spans="1:3">
      <c r="A22" t="s">
        <v>83</v>
      </c>
      <c r="C22" s="34">
        <v>568.25</v>
      </c>
    </row>
    <row r="23" spans="1:3">
      <c r="A23" s="33">
        <v>40941</v>
      </c>
      <c r="B23" t="s">
        <v>73</v>
      </c>
      <c r="C23" s="34">
        <v>1000</v>
      </c>
    </row>
    <row r="24" spans="1:3">
      <c r="A24" t="s">
        <v>84</v>
      </c>
      <c r="C24" s="34">
        <v>1000</v>
      </c>
    </row>
    <row r="25" spans="1:3">
      <c r="A25" s="33">
        <v>40944</v>
      </c>
      <c r="B25" t="s">
        <v>73</v>
      </c>
      <c r="C25" s="34">
        <v>340</v>
      </c>
    </row>
    <row r="26" spans="1:3">
      <c r="A26" t="s">
        <v>85</v>
      </c>
      <c r="C26" s="34">
        <v>340</v>
      </c>
    </row>
    <row r="27" spans="1:3">
      <c r="A27" s="33">
        <v>40954</v>
      </c>
      <c r="B27" t="s">
        <v>73</v>
      </c>
      <c r="C27" s="34">
        <v>80</v>
      </c>
    </row>
    <row r="28" spans="1:3">
      <c r="B28" t="s">
        <v>76</v>
      </c>
      <c r="C28" s="34">
        <v>35</v>
      </c>
    </row>
    <row r="29" spans="1:3">
      <c r="A29" t="s">
        <v>86</v>
      </c>
      <c r="C29" s="34">
        <v>115</v>
      </c>
    </row>
    <row r="30" spans="1:3">
      <c r="A30" s="33">
        <v>40959</v>
      </c>
      <c r="B30" t="s">
        <v>73</v>
      </c>
      <c r="C30" s="34">
        <v>20000</v>
      </c>
    </row>
    <row r="31" spans="1:3">
      <c r="B31" t="s">
        <v>76</v>
      </c>
      <c r="C31" s="34">
        <v>-20000</v>
      </c>
    </row>
    <row r="32" spans="1:3">
      <c r="A32" t="s">
        <v>87</v>
      </c>
      <c r="C32" s="34">
        <v>0</v>
      </c>
    </row>
    <row r="33" spans="1:3">
      <c r="A33" s="33">
        <v>40964</v>
      </c>
      <c r="B33" t="s">
        <v>73</v>
      </c>
      <c r="C33" s="34">
        <v>2200</v>
      </c>
    </row>
    <row r="34" spans="1:3">
      <c r="B34" t="s">
        <v>78</v>
      </c>
      <c r="C34" s="34">
        <v>75</v>
      </c>
    </row>
    <row r="35" spans="1:3">
      <c r="A35" t="s">
        <v>88</v>
      </c>
      <c r="C35" s="34">
        <v>2275</v>
      </c>
    </row>
    <row r="36" spans="1:3">
      <c r="A36" s="33">
        <v>40965</v>
      </c>
      <c r="B36" t="s">
        <v>73</v>
      </c>
      <c r="C36" s="34">
        <v>6720</v>
      </c>
    </row>
    <row r="37" spans="1:3">
      <c r="B37" t="s">
        <v>76</v>
      </c>
      <c r="C37" s="34">
        <v>20000</v>
      </c>
    </row>
    <row r="38" spans="1:3">
      <c r="A38" t="s">
        <v>89</v>
      </c>
      <c r="C38" s="34">
        <v>26720</v>
      </c>
    </row>
    <row r="39" spans="1:3">
      <c r="A39" s="33">
        <v>40966</v>
      </c>
      <c r="B39" t="s">
        <v>73</v>
      </c>
      <c r="C39" s="34">
        <v>514</v>
      </c>
    </row>
    <row r="40" spans="1:3">
      <c r="A40" t="s">
        <v>90</v>
      </c>
      <c r="C40" s="34">
        <v>514</v>
      </c>
    </row>
    <row r="41" spans="1:3">
      <c r="A41" s="33">
        <v>40968</v>
      </c>
      <c r="B41" t="s">
        <v>73</v>
      </c>
      <c r="C41" s="34">
        <v>3770</v>
      </c>
    </row>
    <row r="42" spans="1:3">
      <c r="B42" t="s">
        <v>78</v>
      </c>
      <c r="C42" s="34">
        <v>-70</v>
      </c>
    </row>
    <row r="43" spans="1:3">
      <c r="A43" t="s">
        <v>91</v>
      </c>
      <c r="C43" s="34">
        <v>3700</v>
      </c>
    </row>
    <row r="44" spans="1:3">
      <c r="A44" t="s">
        <v>92</v>
      </c>
      <c r="C44" s="34">
        <v>64965.25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2023-03-03T03:17:25Z</dcterms:created>
  <dcterms:modified xsi:type="dcterms:W3CDTF">2023-03-04T20:12:27Z</dcterms:modified>
  <cp:category/>
  <cp:contentStatus/>
</cp:coreProperties>
</file>