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E91C6367-B84D-496F-9854-85F20DE56533}" xr6:coauthVersionLast="47" xr6:coauthVersionMax="47" xr10:uidLastSave="{00000000-0000-0000-0000-000000000000}"/>
  <bookViews>
    <workbookView xWindow="-120" yWindow="-120" windowWidth="20730" windowHeight="11040" xr2:uid="{1740413E-3053-4A58-93EC-840088A591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3" i="1" l="1"/>
  <c r="K30" i="1"/>
  <c r="G33" i="1"/>
  <c r="F39" i="1"/>
  <c r="F31" i="1"/>
  <c r="F32" i="1"/>
  <c r="F33" i="1"/>
  <c r="F34" i="1"/>
  <c r="F35" i="1"/>
  <c r="F36" i="1"/>
  <c r="F37" i="1"/>
  <c r="F38" i="1"/>
  <c r="F30" i="1"/>
  <c r="I31" i="1"/>
  <c r="I32" i="1"/>
  <c r="I33" i="1"/>
  <c r="I34" i="1"/>
  <c r="I35" i="1"/>
  <c r="I36" i="1"/>
  <c r="I37" i="1"/>
  <c r="I38" i="1"/>
  <c r="I30" i="1"/>
  <c r="H30" i="1"/>
  <c r="G30" i="1"/>
  <c r="B41" i="1"/>
  <c r="C39" i="1"/>
  <c r="D39" i="1"/>
  <c r="E39" i="1"/>
  <c r="B39" i="1"/>
  <c r="E31" i="1"/>
  <c r="E32" i="1"/>
  <c r="E33" i="1"/>
  <c r="E34" i="1"/>
  <c r="E35" i="1"/>
  <c r="E36" i="1"/>
  <c r="E37" i="1"/>
  <c r="E38" i="1"/>
  <c r="E30" i="1"/>
  <c r="D31" i="1"/>
  <c r="D32" i="1"/>
  <c r="D33" i="1"/>
  <c r="D34" i="1"/>
  <c r="D35" i="1"/>
  <c r="D36" i="1"/>
  <c r="D37" i="1"/>
  <c r="D38" i="1"/>
  <c r="D30" i="1"/>
  <c r="B31" i="1"/>
  <c r="B32" i="1"/>
  <c r="B33" i="1"/>
  <c r="B34" i="1"/>
  <c r="B35" i="1"/>
  <c r="B36" i="1"/>
  <c r="B37" i="1"/>
  <c r="B38" i="1"/>
  <c r="B30" i="1"/>
  <c r="A15" i="1"/>
  <c r="A16" i="1"/>
  <c r="A17" i="1"/>
  <c r="A18" i="1" s="1"/>
  <c r="A19" i="1" s="1"/>
  <c r="A20" i="1" s="1"/>
  <c r="A21" i="1" s="1"/>
  <c r="A14" i="1"/>
  <c r="F2" i="1" l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<sst xmlns="http://schemas.openxmlformats.org/spreadsheetml/2006/main" count="21" uniqueCount="20">
  <si>
    <t>i</t>
  </si>
  <si>
    <t>V(v)</t>
  </si>
  <si>
    <t>t1(s)</t>
  </si>
  <si>
    <t>t2(s)</t>
  </si>
  <si>
    <t>t3(s)</t>
  </si>
  <si>
    <t>t(s)</t>
  </si>
  <si>
    <t>ln</t>
  </si>
  <si>
    <t>e -V</t>
  </si>
  <si>
    <t>N</t>
  </si>
  <si>
    <t>Xi</t>
  </si>
  <si>
    <t>Yi</t>
  </si>
  <si>
    <t>XiYi</t>
  </si>
  <si>
    <t>Xi^2</t>
  </si>
  <si>
    <r>
      <t>(</t>
    </r>
    <r>
      <rPr>
        <sz val="11"/>
        <color theme="1"/>
        <rFont val="Calibri"/>
        <family val="2"/>
      </rPr>
      <t>δYi^2)</t>
    </r>
  </si>
  <si>
    <t>A</t>
  </si>
  <si>
    <t>B</t>
  </si>
  <si>
    <t>yi</t>
  </si>
  <si>
    <t>sy</t>
  </si>
  <si>
    <t>des a</t>
  </si>
  <si>
    <t>des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</si>
</sst>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EDEDED"/>
        <bgColor indexed="64"/>
      </patternFill>
    </fill>
  </fills>
  <borders count="5">
    <border>
      <left/>
      <right/>
      <top/>
      <bottom/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0" fillId="3" borderId="4" xfId="0" applyNumberFormat="1" applyFill="1" applyBorder="1" applyAlignment="1">
      <alignment vertical="top"/>
    </xf>
    <xf numFmtId="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t(s)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Hoja1!$F$2:$F$10</c:f>
              <c:numCache>
                <c:formatCode>0.00</c:formatCode>
                <c:ptCount val="9"/>
                <c:pt idx="0">
                  <c:v>2.31</c:v>
                </c:pt>
                <c:pt idx="1">
                  <c:v>4.8099999999999996</c:v>
                </c:pt>
                <c:pt idx="2">
                  <c:v>7.7833333333333341</c:v>
                </c:pt>
                <c:pt idx="3">
                  <c:v>11.07</c:v>
                </c:pt>
                <c:pt idx="4">
                  <c:v>15.293333333333331</c:v>
                </c:pt>
                <c:pt idx="5">
                  <c:v>20.569999999999997</c:v>
                </c:pt>
                <c:pt idx="6">
                  <c:v>27.613333333333333</c:v>
                </c:pt>
                <c:pt idx="7">
                  <c:v>37.24</c:v>
                </c:pt>
                <c:pt idx="8">
                  <c:v>56.663333333333334</c:v>
                </c:pt>
              </c:numCache>
            </c:numRef>
          </c:xVal>
          <c:yVal>
            <c:numRef>
              <c:f>Hoja1!$B$2:$B$10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2-49D4-9550-82B2285F6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546304"/>
        <c:axId val="1394545472"/>
      </c:scatterChart>
      <c:valAx>
        <c:axId val="139454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94545472"/>
        <c:crosses val="autoZero"/>
        <c:crossBetween val="midCat"/>
      </c:valAx>
      <c:valAx>
        <c:axId val="13945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9454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ln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848643919510066E-3"/>
                  <c:y val="8.39833041703120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Hoja1!$F$2:$F$10</c:f>
              <c:numCache>
                <c:formatCode>0.00</c:formatCode>
                <c:ptCount val="9"/>
                <c:pt idx="0">
                  <c:v>2.31</c:v>
                </c:pt>
                <c:pt idx="1">
                  <c:v>4.8099999999999996</c:v>
                </c:pt>
                <c:pt idx="2">
                  <c:v>7.7833333333333341</c:v>
                </c:pt>
                <c:pt idx="3">
                  <c:v>11.07</c:v>
                </c:pt>
                <c:pt idx="4">
                  <c:v>15.293333333333331</c:v>
                </c:pt>
                <c:pt idx="5">
                  <c:v>20.569999999999997</c:v>
                </c:pt>
                <c:pt idx="6">
                  <c:v>27.613333333333333</c:v>
                </c:pt>
                <c:pt idx="7">
                  <c:v>37.24</c:v>
                </c:pt>
                <c:pt idx="8">
                  <c:v>56.663333333333334</c:v>
                </c:pt>
              </c:numCache>
            </c:numRef>
          </c:xVal>
          <c:yVal>
            <c:numRef>
              <c:f>Hoja1!$G$2:$G$10</c:f>
              <c:numCache>
                <c:formatCode>General</c:formatCode>
                <c:ptCount val="9"/>
                <c:pt idx="0">
                  <c:v>2.1800000000000002</c:v>
                </c:pt>
                <c:pt idx="1">
                  <c:v>2.06</c:v>
                </c:pt>
                <c:pt idx="2">
                  <c:v>1.93</c:v>
                </c:pt>
                <c:pt idx="3">
                  <c:v>1.77</c:v>
                </c:pt>
                <c:pt idx="4">
                  <c:v>1.58</c:v>
                </c:pt>
                <c:pt idx="5">
                  <c:v>1.35</c:v>
                </c:pt>
                <c:pt idx="6">
                  <c:v>1.05</c:v>
                </c:pt>
                <c:pt idx="7">
                  <c:v>0.63</c:v>
                </c:pt>
                <c:pt idx="8">
                  <c:v>-0.14000000000000001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A-4FFE-B537-FC1859729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100256"/>
        <c:axId val="1517097760"/>
      </c:scatterChart>
      <c:valAx>
        <c:axId val="15171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17097760"/>
        <c:crosses val="autoZero"/>
        <c:crossBetween val="midCat"/>
      </c:valAx>
      <c:valAx>
        <c:axId val="15170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1710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6</xdr:col>
      <xdr:colOff>314325</xdr:colOff>
      <xdr:row>0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71D5A2-D783-A269-C019-4BAEF01E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0"/>
          <a:ext cx="3143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371475</xdr:colOff>
      <xdr:row>0</xdr:row>
      <xdr:rowOff>61912</xdr:rowOff>
    </xdr:from>
    <xdr:to>
      <xdr:col>14</xdr:col>
      <xdr:colOff>371475</xdr:colOff>
      <xdr:row>14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3D93400-7B8E-F345-A1F9-B592E0CF6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10</xdr:row>
      <xdr:rowOff>90487</xdr:rowOff>
    </xdr:from>
    <xdr:to>
      <xdr:col>6</xdr:col>
      <xdr:colOff>742950</xdr:colOff>
      <xdr:row>24</xdr:row>
      <xdr:rowOff>166687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0CBF6A5-F8C3-36D0-3434-F3EA4B91D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0F52-9AE6-4209-B097-32A36538E0C1}">
  <dimension ref="A1:K41"/>
  <sheetViews>
    <sheetView tabSelected="1" topLeftCell="A25" workbookViewId="0">
      <selection activeCell="K34" sqref="K34"/>
    </sheetView>
  </sheetViews>
  <sheetFormatPr baseColWidth="10" defaultRowHeight="15" x14ac:dyDescent="0.25"/>
  <cols>
    <col min="6" max="6" width="11.85546875" customWidth="1"/>
    <col min="7" max="7" width="11.85546875" bestFit="1" customWidth="1"/>
  </cols>
  <sheetData>
    <row r="1" spans="1:7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6</v>
      </c>
    </row>
    <row r="2" spans="1:7" ht="15.75" thickBot="1" x14ac:dyDescent="0.3">
      <c r="A2" s="3">
        <v>1</v>
      </c>
      <c r="B2" s="4">
        <v>1</v>
      </c>
      <c r="C2" s="4">
        <v>2.44</v>
      </c>
      <c r="D2" s="4">
        <v>2.3199999999999998</v>
      </c>
      <c r="E2" s="4">
        <v>2.17</v>
      </c>
      <c r="F2" s="7">
        <f>AVERAGE(C2:E2)</f>
        <v>2.31</v>
      </c>
      <c r="G2">
        <v>2.1800000000000002</v>
      </c>
    </row>
    <row r="3" spans="1:7" ht="15.75" thickBot="1" x14ac:dyDescent="0.3">
      <c r="A3" s="5">
        <v>2</v>
      </c>
      <c r="B3" s="6">
        <v>2</v>
      </c>
      <c r="C3" s="6">
        <v>4.87</v>
      </c>
      <c r="D3" s="6">
        <v>4.75</v>
      </c>
      <c r="E3" s="6">
        <v>4.8099999999999996</v>
      </c>
      <c r="F3" s="7">
        <f t="shared" ref="F3:F10" si="0">AVERAGE(C3:E3)</f>
        <v>4.8099999999999996</v>
      </c>
      <c r="G3">
        <v>2.06</v>
      </c>
    </row>
    <row r="4" spans="1:7" ht="15.75" thickBot="1" x14ac:dyDescent="0.3">
      <c r="A4" s="3">
        <v>3</v>
      </c>
      <c r="B4" s="4">
        <v>3</v>
      </c>
      <c r="C4" s="4">
        <v>7.89</v>
      </c>
      <c r="D4" s="4">
        <v>7.62</v>
      </c>
      <c r="E4" s="4">
        <v>7.84</v>
      </c>
      <c r="F4" s="7">
        <f t="shared" si="0"/>
        <v>7.7833333333333341</v>
      </c>
      <c r="G4">
        <v>1.93</v>
      </c>
    </row>
    <row r="5" spans="1:7" ht="15.75" thickBot="1" x14ac:dyDescent="0.3">
      <c r="A5" s="5">
        <v>4</v>
      </c>
      <c r="B5" s="6">
        <v>4</v>
      </c>
      <c r="C5" s="6">
        <v>10.97</v>
      </c>
      <c r="D5" s="6">
        <v>11.22</v>
      </c>
      <c r="E5" s="6">
        <v>11.02</v>
      </c>
      <c r="F5" s="7">
        <f t="shared" si="0"/>
        <v>11.07</v>
      </c>
      <c r="G5">
        <v>1.77</v>
      </c>
    </row>
    <row r="6" spans="1:7" ht="15.75" thickBot="1" x14ac:dyDescent="0.3">
      <c r="A6" s="3">
        <v>5</v>
      </c>
      <c r="B6" s="4">
        <v>5</v>
      </c>
      <c r="C6" s="4">
        <v>15.77</v>
      </c>
      <c r="D6" s="4">
        <v>15.18</v>
      </c>
      <c r="E6" s="4">
        <v>14.93</v>
      </c>
      <c r="F6" s="7">
        <f t="shared" si="0"/>
        <v>15.293333333333331</v>
      </c>
      <c r="G6">
        <v>1.58</v>
      </c>
    </row>
    <row r="7" spans="1:7" ht="15.75" thickBot="1" x14ac:dyDescent="0.3">
      <c r="A7" s="5">
        <v>6</v>
      </c>
      <c r="B7" s="6">
        <v>6</v>
      </c>
      <c r="C7" s="6">
        <v>20.93</v>
      </c>
      <c r="D7" s="6">
        <v>20.22</v>
      </c>
      <c r="E7" s="6">
        <v>20.56</v>
      </c>
      <c r="F7" s="7">
        <f t="shared" si="0"/>
        <v>20.569999999999997</v>
      </c>
      <c r="G7">
        <v>1.35</v>
      </c>
    </row>
    <row r="8" spans="1:7" ht="15.75" thickBot="1" x14ac:dyDescent="0.3">
      <c r="A8" s="3">
        <v>7</v>
      </c>
      <c r="B8" s="4">
        <v>7</v>
      </c>
      <c r="C8" s="4">
        <v>28.11</v>
      </c>
      <c r="D8" s="4">
        <v>27.03</v>
      </c>
      <c r="E8" s="4">
        <v>27.7</v>
      </c>
      <c r="F8" s="7">
        <f t="shared" si="0"/>
        <v>27.613333333333333</v>
      </c>
      <c r="G8">
        <v>1.05</v>
      </c>
    </row>
    <row r="9" spans="1:7" ht="15.75" thickBot="1" x14ac:dyDescent="0.3">
      <c r="A9" s="5">
        <v>8</v>
      </c>
      <c r="B9" s="6">
        <v>8</v>
      </c>
      <c r="C9" s="6">
        <v>38.07</v>
      </c>
      <c r="D9" s="6">
        <v>36.35</v>
      </c>
      <c r="E9" s="6">
        <v>37.299999999999997</v>
      </c>
      <c r="F9" s="7">
        <f t="shared" si="0"/>
        <v>37.24</v>
      </c>
      <c r="G9">
        <v>0.63</v>
      </c>
    </row>
    <row r="10" spans="1:7" ht="15.75" thickBot="1" x14ac:dyDescent="0.3">
      <c r="A10" s="3">
        <v>9</v>
      </c>
      <c r="B10" s="4">
        <v>9</v>
      </c>
      <c r="C10" s="4">
        <v>57.1</v>
      </c>
      <c r="D10" s="4">
        <v>56.52</v>
      </c>
      <c r="E10" s="4">
        <v>56.37</v>
      </c>
      <c r="F10" s="7">
        <f t="shared" si="0"/>
        <v>56.663333333333334</v>
      </c>
      <c r="G10">
        <v>-0.14000000000000001</v>
      </c>
    </row>
    <row r="12" spans="1:7" x14ac:dyDescent="0.25">
      <c r="A12" t="s">
        <v>7</v>
      </c>
      <c r="B12" t="s">
        <v>6</v>
      </c>
    </row>
    <row r="13" spans="1:7" x14ac:dyDescent="0.25">
      <c r="A13">
        <v>8.8699999999999992</v>
      </c>
      <c r="B13">
        <v>2.1800000000000002</v>
      </c>
    </row>
    <row r="14" spans="1:7" x14ac:dyDescent="0.25">
      <c r="A14">
        <f>A13-1</f>
        <v>7.8699999999999992</v>
      </c>
      <c r="B14">
        <v>2.06</v>
      </c>
    </row>
    <row r="15" spans="1:7" x14ac:dyDescent="0.25">
      <c r="A15">
        <f t="shared" ref="A15:A21" si="1">A14-1</f>
        <v>6.8699999999999992</v>
      </c>
      <c r="B15">
        <v>1.93</v>
      </c>
    </row>
    <row r="16" spans="1:7" x14ac:dyDescent="0.25">
      <c r="A16">
        <f t="shared" si="1"/>
        <v>5.8699999999999992</v>
      </c>
      <c r="B16">
        <v>1.77</v>
      </c>
    </row>
    <row r="17" spans="1:11" x14ac:dyDescent="0.25">
      <c r="A17">
        <f t="shared" si="1"/>
        <v>4.8699999999999992</v>
      </c>
      <c r="B17">
        <v>1.58</v>
      </c>
    </row>
    <row r="18" spans="1:11" x14ac:dyDescent="0.25">
      <c r="A18">
        <f t="shared" si="1"/>
        <v>3.8699999999999992</v>
      </c>
      <c r="B18">
        <v>1.35</v>
      </c>
    </row>
    <row r="19" spans="1:11" x14ac:dyDescent="0.25">
      <c r="A19">
        <f t="shared" si="1"/>
        <v>2.8699999999999992</v>
      </c>
      <c r="B19">
        <v>1.05</v>
      </c>
    </row>
    <row r="20" spans="1:11" x14ac:dyDescent="0.25">
      <c r="A20">
        <f t="shared" si="1"/>
        <v>1.8699999999999992</v>
      </c>
      <c r="B20">
        <v>0.63</v>
      </c>
    </row>
    <row r="21" spans="1:11" x14ac:dyDescent="0.25">
      <c r="A21">
        <f t="shared" si="1"/>
        <v>0.86999999999999922</v>
      </c>
      <c r="B21">
        <v>-0.14000000000000001</v>
      </c>
    </row>
    <row r="29" spans="1:11" x14ac:dyDescent="0.25">
      <c r="A29" t="s">
        <v>8</v>
      </c>
      <c r="B29" t="s">
        <v>9</v>
      </c>
      <c r="C29" t="s">
        <v>10</v>
      </c>
      <c r="D29" t="s">
        <v>11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K29" t="s">
        <v>18</v>
      </c>
    </row>
    <row r="30" spans="1:11" x14ac:dyDescent="0.25">
      <c r="A30">
        <v>1</v>
      </c>
      <c r="B30" s="8">
        <f>AVERAGE(C2:E2)</f>
        <v>2.31</v>
      </c>
      <c r="C30">
        <v>2.1800000000000002</v>
      </c>
      <c r="D30" s="8">
        <f>B30*C30</f>
        <v>5.0358000000000001</v>
      </c>
      <c r="E30" s="8">
        <f>B30*B30</f>
        <v>5.3361000000000001</v>
      </c>
      <c r="F30" s="9">
        <f>I30*I30</f>
        <v>7.471472062658503E-4</v>
      </c>
      <c r="G30">
        <f>(E39*C39-B39*D39)/(9*E39-B41)</f>
        <v>2.2516232924172428</v>
      </c>
      <c r="H30">
        <f>(9*D39-B39*C39)/(9*E39-B41)</f>
        <v>-4.2838651956632993E-2</v>
      </c>
      <c r="I30" s="8">
        <f>C30-$H$30*B30-$G$30</f>
        <v>2.7333993602579376E-2</v>
      </c>
      <c r="K30">
        <f>G33*SQRT(E39/(9*E39-B41))</f>
        <v>1.284252868572775E-2</v>
      </c>
    </row>
    <row r="31" spans="1:11" x14ac:dyDescent="0.25">
      <c r="A31">
        <v>2</v>
      </c>
      <c r="B31" s="8">
        <f t="shared" ref="B31:B38" si="2">AVERAGE(C3:E3)</f>
        <v>4.8099999999999996</v>
      </c>
      <c r="C31">
        <v>2.06</v>
      </c>
      <c r="D31" s="8">
        <f t="shared" ref="D31:D38" si="3">B31*C31</f>
        <v>9.9085999999999999</v>
      </c>
      <c r="E31" s="8">
        <f t="shared" ref="E31:E39" si="4">B31*B31</f>
        <v>23.136099999999995</v>
      </c>
      <c r="F31" s="9">
        <f t="shared" ref="F31:F39" si="5">I31*I31</f>
        <v>2.0824289443026087E-4</v>
      </c>
      <c r="I31" s="8">
        <f t="shared" ref="I31:I38" si="6">C31-$H$30*B31-$G$30</f>
        <v>1.443062349416202E-2</v>
      </c>
    </row>
    <row r="32" spans="1:11" x14ac:dyDescent="0.25">
      <c r="A32">
        <v>3</v>
      </c>
      <c r="B32" s="8">
        <f t="shared" si="2"/>
        <v>7.7833333333333341</v>
      </c>
      <c r="C32">
        <v>1.93</v>
      </c>
      <c r="D32" s="8">
        <f t="shared" si="3"/>
        <v>15.021833333333335</v>
      </c>
      <c r="E32" s="8">
        <f t="shared" si="4"/>
        <v>60.580277777777788</v>
      </c>
      <c r="F32" s="9">
        <f t="shared" si="5"/>
        <v>1.3933949912931727E-4</v>
      </c>
      <c r="G32" t="s">
        <v>17</v>
      </c>
      <c r="I32" s="8">
        <f t="shared" si="6"/>
        <v>1.1804215311884025E-2</v>
      </c>
      <c r="K32" t="s">
        <v>19</v>
      </c>
    </row>
    <row r="33" spans="1:11" x14ac:dyDescent="0.25">
      <c r="A33">
        <v>4</v>
      </c>
      <c r="B33" s="8">
        <f t="shared" si="2"/>
        <v>11.07</v>
      </c>
      <c r="C33">
        <v>1.77</v>
      </c>
      <c r="D33" s="8">
        <f t="shared" si="3"/>
        <v>19.593900000000001</v>
      </c>
      <c r="E33" s="8">
        <f t="shared" si="4"/>
        <v>122.54490000000001</v>
      </c>
      <c r="F33" s="9">
        <f t="shared" si="5"/>
        <v>5.4751346150194559E-5</v>
      </c>
      <c r="G33">
        <f>SQRT(F39/7)</f>
        <v>2.4375836881266912E-2</v>
      </c>
      <c r="I33" s="8">
        <f t="shared" si="6"/>
        <v>-7.399415257315578E-3</v>
      </c>
      <c r="K33">
        <f>G33*SQRT(9/(9*E39-B41))</f>
        <v>4.8817400024187354E-4</v>
      </c>
    </row>
    <row r="34" spans="1:11" x14ac:dyDescent="0.25">
      <c r="A34">
        <v>5</v>
      </c>
      <c r="B34" s="8">
        <f t="shared" si="2"/>
        <v>15.293333333333331</v>
      </c>
      <c r="C34">
        <v>1.58</v>
      </c>
      <c r="D34" s="8">
        <f t="shared" si="3"/>
        <v>24.163466666666665</v>
      </c>
      <c r="E34" s="8">
        <f t="shared" si="4"/>
        <v>233.88604444444437</v>
      </c>
      <c r="F34" s="9">
        <f t="shared" si="5"/>
        <v>2.715082861633253E-4</v>
      </c>
      <c r="I34" s="8">
        <f t="shared" si="6"/>
        <v>-1.6477508493802251E-2</v>
      </c>
    </row>
    <row r="35" spans="1:11" x14ac:dyDescent="0.25">
      <c r="A35">
        <v>6</v>
      </c>
      <c r="B35" s="8">
        <f t="shared" si="2"/>
        <v>20.569999999999997</v>
      </c>
      <c r="C35">
        <v>1.35</v>
      </c>
      <c r="D35" s="8">
        <f t="shared" si="3"/>
        <v>27.769499999999997</v>
      </c>
      <c r="E35" s="8">
        <f t="shared" si="4"/>
        <v>423.12489999999985</v>
      </c>
      <c r="F35" s="9">
        <f t="shared" si="5"/>
        <v>4.1747568234349545E-4</v>
      </c>
      <c r="I35" s="8">
        <f t="shared" si="6"/>
        <v>-2.0432221669302031E-2</v>
      </c>
    </row>
    <row r="36" spans="1:11" x14ac:dyDescent="0.25">
      <c r="A36">
        <v>7</v>
      </c>
      <c r="B36" s="8">
        <f t="shared" si="2"/>
        <v>27.613333333333333</v>
      </c>
      <c r="C36">
        <v>1.05</v>
      </c>
      <c r="D36" s="8">
        <f t="shared" si="3"/>
        <v>28.994</v>
      </c>
      <c r="E36" s="8">
        <f t="shared" si="4"/>
        <v>762.4961777777778</v>
      </c>
      <c r="F36" s="9">
        <f t="shared" si="5"/>
        <v>3.4988886117830447E-4</v>
      </c>
      <c r="I36" s="8">
        <f t="shared" si="6"/>
        <v>-1.8705316388083482E-2</v>
      </c>
    </row>
    <row r="37" spans="1:11" x14ac:dyDescent="0.25">
      <c r="A37">
        <v>8</v>
      </c>
      <c r="B37" s="8">
        <f t="shared" si="2"/>
        <v>37.24</v>
      </c>
      <c r="C37">
        <v>0.63</v>
      </c>
      <c r="D37" s="8">
        <f t="shared" si="3"/>
        <v>23.461200000000002</v>
      </c>
      <c r="E37" s="8">
        <f t="shared" si="4"/>
        <v>1386.8176000000001</v>
      </c>
      <c r="F37" s="9">
        <f t="shared" si="5"/>
        <v>6.9231574230389217E-4</v>
      </c>
      <c r="I37" s="8">
        <f t="shared" si="6"/>
        <v>-2.6311893552230181E-2</v>
      </c>
    </row>
    <row r="38" spans="1:11" x14ac:dyDescent="0.25">
      <c r="A38">
        <v>9</v>
      </c>
      <c r="B38" s="8">
        <f t="shared" si="2"/>
        <v>56.663333333333334</v>
      </c>
      <c r="C38">
        <v>-0.14000000000000001</v>
      </c>
      <c r="D38" s="8">
        <f t="shared" si="3"/>
        <v>-7.9328666666666674</v>
      </c>
      <c r="E38" s="8">
        <f t="shared" si="4"/>
        <v>3210.7333444444444</v>
      </c>
      <c r="F38" s="9">
        <f t="shared" si="5"/>
        <v>1.2786004476702836E-3</v>
      </c>
      <c r="I38" s="8">
        <f t="shared" si="6"/>
        <v>3.5757522952104548E-2</v>
      </c>
    </row>
    <row r="39" spans="1:11" x14ac:dyDescent="0.25">
      <c r="B39" s="8">
        <f>SUM(B30:B38)</f>
        <v>183.35333333333332</v>
      </c>
      <c r="C39" s="8">
        <f t="shared" ref="C39:F39" si="7">SUM(C30:C38)</f>
        <v>12.41</v>
      </c>
      <c r="D39" s="8">
        <f t="shared" si="7"/>
        <v>146.01543333333333</v>
      </c>
      <c r="E39" s="9">
        <f t="shared" si="7"/>
        <v>6228.6554444444446</v>
      </c>
      <c r="F39" s="9">
        <f t="shared" si="7"/>
        <v>4.1592699656349246E-3</v>
      </c>
    </row>
    <row r="41" spans="1:11" x14ac:dyDescent="0.25">
      <c r="B41">
        <f>B39*B39</f>
        <v>33618.444844444442</v>
      </c>
    </row>
  </sheetData>
  <pageMargins left="0.7" right="0.7" top="0.75" bottom="0.75" header="0.3" footer="0.3"/>
  <pageSetup paperSize="9" orientation="portrait" r:id="rId1"/>
  <ignoredErrors>
    <ignoredError sqref="F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JASHUA</dc:creator>
  <cp:lastModifiedBy>JASHUA</cp:lastModifiedBy>
  <dcterms:created xsi:type="dcterms:W3CDTF">2022-07-12T03:28:53Z</dcterms:created>
  <dcterms:modified xsi:type="dcterms:W3CDTF">2022-07-12T05:51:14Z</dcterms:modified>
</cp:coreProperties>
</file>