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samfeldstein/Box Sync/Schmidt Lab Shared Drive/Developmental qPCR/Sam/MKOvWT/qPCR Analysis/P8/Runs/Gene Set 1/Run 1/"/>
    </mc:Choice>
  </mc:AlternateContent>
  <xr:revisionPtr revIDLastSave="0" documentId="13_ncr:1_{C513C403-78D3-3144-8F05-0CF11284F29A}" xr6:coauthVersionLast="40" xr6:coauthVersionMax="40" xr10:uidLastSave="{00000000-0000-0000-0000-000000000000}"/>
  <bookViews>
    <workbookView xWindow="0" yWindow="460" windowWidth="19080" windowHeight="15700" activeTab="2" xr2:uid="{00000000-000D-0000-FFFF-FFFF00000000}"/>
  </bookViews>
  <sheets>
    <sheet name="Summary" sheetId="2" r:id="rId1"/>
    <sheet name="Analysis" sheetId="1" r:id="rId2"/>
    <sheet name="WO Outliers" sheetId="4" r:id="rId3"/>
    <sheet name="GeoMean" sheetId="6" r:id="rId4"/>
    <sheet name="Raw" sheetId="3" r:id="rId5"/>
    <sheet name="Note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7" i="4" l="1"/>
  <c r="I269" i="4" s="1"/>
  <c r="I259" i="4"/>
  <c r="I261" i="4" s="1"/>
  <c r="I159" i="4"/>
  <c r="I158" i="4"/>
  <c r="I157" i="4"/>
  <c r="I108" i="4"/>
  <c r="I107" i="4"/>
  <c r="I106" i="4"/>
  <c r="I268" i="4" l="1"/>
  <c r="I260" i="4"/>
  <c r="F373" i="6"/>
  <c r="F371" i="6"/>
  <c r="I369" i="6"/>
  <c r="I371" i="6" s="1"/>
  <c r="F369" i="6"/>
  <c r="F367" i="6"/>
  <c r="F365" i="6"/>
  <c r="F363" i="6"/>
  <c r="I361" i="6"/>
  <c r="I363" i="6" s="1"/>
  <c r="F361" i="6"/>
  <c r="F359" i="6"/>
  <c r="F356" i="6"/>
  <c r="F354" i="6"/>
  <c r="I352" i="6"/>
  <c r="I354" i="6" s="1"/>
  <c r="F352" i="6"/>
  <c r="F350" i="6"/>
  <c r="F348" i="6"/>
  <c r="F346" i="6"/>
  <c r="I344" i="6"/>
  <c r="I345" i="6" s="1"/>
  <c r="F344" i="6"/>
  <c r="F342" i="6"/>
  <c r="F339" i="6"/>
  <c r="F337" i="6"/>
  <c r="I335" i="6"/>
  <c r="I337" i="6" s="1"/>
  <c r="F335" i="6"/>
  <c r="F333" i="6"/>
  <c r="F331" i="6"/>
  <c r="F329" i="6"/>
  <c r="I327" i="6"/>
  <c r="I328" i="6" s="1"/>
  <c r="F327" i="6"/>
  <c r="F325" i="6"/>
  <c r="F322" i="6"/>
  <c r="F320" i="6"/>
  <c r="I318" i="6"/>
  <c r="F318" i="6"/>
  <c r="F316" i="6"/>
  <c r="F314" i="6"/>
  <c r="I312" i="6"/>
  <c r="F312" i="6"/>
  <c r="I310" i="6"/>
  <c r="I311" i="6" s="1"/>
  <c r="F310" i="6"/>
  <c r="F308" i="6"/>
  <c r="F305" i="6"/>
  <c r="F303" i="6"/>
  <c r="I301" i="6"/>
  <c r="I303" i="6" s="1"/>
  <c r="F301" i="6"/>
  <c r="F299" i="6"/>
  <c r="F297" i="6"/>
  <c r="I295" i="6"/>
  <c r="F295" i="6"/>
  <c r="I293" i="6"/>
  <c r="I294" i="6" s="1"/>
  <c r="F293" i="6"/>
  <c r="F291" i="6"/>
  <c r="F288" i="6"/>
  <c r="F286" i="6"/>
  <c r="I284" i="6"/>
  <c r="I286" i="6" s="1"/>
  <c r="F284" i="6"/>
  <c r="F282" i="6"/>
  <c r="F280" i="6"/>
  <c r="F278" i="6"/>
  <c r="I276" i="6"/>
  <c r="I277" i="6" s="1"/>
  <c r="F276" i="6"/>
  <c r="F274" i="6"/>
  <c r="F271" i="6"/>
  <c r="F269" i="6"/>
  <c r="F267" i="6"/>
  <c r="F265" i="6"/>
  <c r="F261" i="6"/>
  <c r="F257" i="6"/>
  <c r="F254" i="6"/>
  <c r="F252" i="6"/>
  <c r="I250" i="6"/>
  <c r="F250" i="6"/>
  <c r="F248" i="6"/>
  <c r="F246" i="6"/>
  <c r="F244" i="6"/>
  <c r="I242" i="6"/>
  <c r="I243" i="6" s="1"/>
  <c r="F242" i="6"/>
  <c r="F240" i="6"/>
  <c r="F237" i="6"/>
  <c r="F235" i="6"/>
  <c r="I233" i="6"/>
  <c r="F233" i="6"/>
  <c r="F231" i="6"/>
  <c r="F229" i="6"/>
  <c r="F227" i="6"/>
  <c r="I225" i="6"/>
  <c r="I226" i="6" s="1"/>
  <c r="F225" i="6"/>
  <c r="F220" i="6"/>
  <c r="F218" i="6"/>
  <c r="I216" i="6"/>
  <c r="I217" i="6" s="1"/>
  <c r="F216" i="6"/>
  <c r="F214" i="6"/>
  <c r="F212" i="6"/>
  <c r="F210" i="6"/>
  <c r="I208" i="6"/>
  <c r="F208" i="6"/>
  <c r="F206" i="6"/>
  <c r="F203" i="6"/>
  <c r="I201" i="6"/>
  <c r="F201" i="6"/>
  <c r="I199" i="6"/>
  <c r="I200" i="6" s="1"/>
  <c r="F199" i="6"/>
  <c r="F197" i="6"/>
  <c r="F195" i="6"/>
  <c r="F193" i="6"/>
  <c r="I191" i="6"/>
  <c r="F191" i="6"/>
  <c r="F189" i="6"/>
  <c r="F186" i="6"/>
  <c r="I184" i="6"/>
  <c r="F184" i="6"/>
  <c r="I182" i="6"/>
  <c r="I183" i="6" s="1"/>
  <c r="F182" i="6"/>
  <c r="F180" i="6"/>
  <c r="F178" i="6"/>
  <c r="F176" i="6"/>
  <c r="I174" i="6"/>
  <c r="F174" i="6"/>
  <c r="F172" i="6"/>
  <c r="F169" i="6"/>
  <c r="F167" i="6"/>
  <c r="F165" i="6"/>
  <c r="F163" i="6"/>
  <c r="F161" i="6"/>
  <c r="F159" i="6"/>
  <c r="I157" i="6"/>
  <c r="I159" i="6" s="1"/>
  <c r="F157" i="6"/>
  <c r="F155" i="6"/>
  <c r="F152" i="6"/>
  <c r="I150" i="6"/>
  <c r="F150" i="6"/>
  <c r="I148" i="6"/>
  <c r="I149" i="6" s="1"/>
  <c r="F148" i="6"/>
  <c r="F146" i="6"/>
  <c r="F144" i="6"/>
  <c r="F142" i="6"/>
  <c r="I140" i="6"/>
  <c r="F140" i="6"/>
  <c r="F138" i="6"/>
  <c r="F135" i="6"/>
  <c r="F133" i="6"/>
  <c r="I131" i="6"/>
  <c r="I133" i="6" s="1"/>
  <c r="F131" i="6"/>
  <c r="F129" i="6"/>
  <c r="F127" i="6"/>
  <c r="F125" i="6"/>
  <c r="I123" i="6"/>
  <c r="I124" i="6" s="1"/>
  <c r="F123" i="6"/>
  <c r="F121" i="6"/>
  <c r="F118" i="6"/>
  <c r="F116" i="6"/>
  <c r="F114" i="6"/>
  <c r="F112" i="6"/>
  <c r="F110" i="6"/>
  <c r="F108" i="6"/>
  <c r="F106" i="6"/>
  <c r="I106" i="6"/>
  <c r="F104" i="6"/>
  <c r="F101" i="6"/>
  <c r="F99" i="6"/>
  <c r="I97" i="6"/>
  <c r="I99" i="6" s="1"/>
  <c r="F97" i="6"/>
  <c r="F95" i="6"/>
  <c r="F93" i="6"/>
  <c r="F91" i="6"/>
  <c r="I89" i="6"/>
  <c r="I90" i="6" s="1"/>
  <c r="F89" i="6"/>
  <c r="F87" i="6"/>
  <c r="F84" i="6"/>
  <c r="F82" i="6"/>
  <c r="I80" i="6"/>
  <c r="I82" i="6" s="1"/>
  <c r="F80" i="6"/>
  <c r="F78" i="6"/>
  <c r="F76" i="6"/>
  <c r="F74" i="6"/>
  <c r="I72" i="6"/>
  <c r="I73" i="6" s="1"/>
  <c r="F72" i="6"/>
  <c r="F70" i="6"/>
  <c r="F67" i="6"/>
  <c r="F65" i="6"/>
  <c r="I63" i="6"/>
  <c r="I65" i="6" s="1"/>
  <c r="F63" i="6"/>
  <c r="F61" i="6"/>
  <c r="F59" i="6"/>
  <c r="I57" i="6"/>
  <c r="F57" i="6"/>
  <c r="I55" i="6"/>
  <c r="I56" i="6" s="1"/>
  <c r="F55" i="6"/>
  <c r="F53" i="6"/>
  <c r="F50" i="6"/>
  <c r="F48" i="6"/>
  <c r="I46" i="6"/>
  <c r="I48" i="6" s="1"/>
  <c r="F46" i="6"/>
  <c r="F44" i="6"/>
  <c r="F42" i="6"/>
  <c r="F40" i="6"/>
  <c r="I38" i="6"/>
  <c r="I39" i="6" s="1"/>
  <c r="F38" i="6"/>
  <c r="F36" i="6"/>
  <c r="F33" i="6"/>
  <c r="F31" i="6"/>
  <c r="I29" i="6"/>
  <c r="I31" i="6" s="1"/>
  <c r="F29" i="6"/>
  <c r="F27" i="6"/>
  <c r="F25" i="6"/>
  <c r="F23" i="6"/>
  <c r="I21" i="6"/>
  <c r="I22" i="6" s="1"/>
  <c r="F21" i="6"/>
  <c r="F19" i="6"/>
  <c r="F16" i="6"/>
  <c r="F14" i="6"/>
  <c r="I12" i="6"/>
  <c r="I14" i="6" s="1"/>
  <c r="F12" i="6"/>
  <c r="F10" i="6"/>
  <c r="F8" i="6"/>
  <c r="F6" i="6"/>
  <c r="I4" i="6"/>
  <c r="I6" i="6" s="1"/>
  <c r="F4" i="6"/>
  <c r="F2" i="6"/>
  <c r="I132" i="6" l="1"/>
  <c r="I278" i="6"/>
  <c r="I74" i="6"/>
  <c r="I227" i="6"/>
  <c r="I336" i="6"/>
  <c r="F386" i="6"/>
  <c r="G114" i="6" s="1"/>
  <c r="G127" i="6"/>
  <c r="G216" i="6"/>
  <c r="G246" i="6"/>
  <c r="G327" i="6"/>
  <c r="G331" i="6"/>
  <c r="G14" i="6"/>
  <c r="G46" i="6"/>
  <c r="F380" i="6"/>
  <c r="G363" i="6" s="1"/>
  <c r="G108" i="6"/>
  <c r="F388" i="6"/>
  <c r="G252" i="6" s="1"/>
  <c r="G148" i="6"/>
  <c r="I158" i="6"/>
  <c r="G199" i="6"/>
  <c r="G293" i="6"/>
  <c r="G297" i="6"/>
  <c r="I302" i="6"/>
  <c r="G314" i="6"/>
  <c r="G320" i="6"/>
  <c r="G70" i="6"/>
  <c r="G89" i="6"/>
  <c r="F378" i="6"/>
  <c r="G259" i="6" s="1"/>
  <c r="G218" i="6"/>
  <c r="G257" i="6"/>
  <c r="G267" i="6"/>
  <c r="G329" i="6"/>
  <c r="G335" i="6"/>
  <c r="G6" i="6"/>
  <c r="G21" i="6"/>
  <c r="G123" i="6"/>
  <c r="G4" i="6"/>
  <c r="I40" i="6"/>
  <c r="G55" i="6"/>
  <c r="G97" i="6"/>
  <c r="G104" i="6"/>
  <c r="F376" i="6"/>
  <c r="G223" i="6" s="1"/>
  <c r="F382" i="6"/>
  <c r="G263" i="6" s="1"/>
  <c r="F390" i="6"/>
  <c r="G356" i="6" s="1"/>
  <c r="G142" i="6"/>
  <c r="G159" i="6"/>
  <c r="G167" i="6"/>
  <c r="G193" i="6"/>
  <c r="G206" i="6"/>
  <c r="G19" i="6"/>
  <c r="I23" i="6"/>
  <c r="G42" i="6"/>
  <c r="G48" i="6"/>
  <c r="G74" i="6"/>
  <c r="I91" i="6"/>
  <c r="F384" i="6"/>
  <c r="G27" i="6" s="1"/>
  <c r="I125" i="6"/>
  <c r="G144" i="6"/>
  <c r="G150" i="6"/>
  <c r="G161" i="6"/>
  <c r="G176" i="6"/>
  <c r="G195" i="6"/>
  <c r="G201" i="6"/>
  <c r="G208" i="6"/>
  <c r="I218" i="6"/>
  <c r="I244" i="6"/>
  <c r="G261" i="6"/>
  <c r="H257" i="6" s="1"/>
  <c r="G269" i="6"/>
  <c r="G301" i="6"/>
  <c r="G312" i="6"/>
  <c r="G325" i="6"/>
  <c r="I329" i="6"/>
  <c r="I346" i="6"/>
  <c r="G361" i="6"/>
  <c r="I142" i="6"/>
  <c r="I141" i="6"/>
  <c r="I193" i="6"/>
  <c r="I192" i="6"/>
  <c r="I210" i="6"/>
  <c r="I209" i="6"/>
  <c r="I107" i="6"/>
  <c r="I13" i="6"/>
  <c r="I30" i="6"/>
  <c r="I47" i="6"/>
  <c r="I64" i="6"/>
  <c r="I81" i="6"/>
  <c r="I98" i="6"/>
  <c r="I108" i="6"/>
  <c r="I176" i="6"/>
  <c r="I175" i="6"/>
  <c r="I5" i="6"/>
  <c r="I235" i="6"/>
  <c r="I234" i="6"/>
  <c r="I252" i="6"/>
  <c r="I251" i="6"/>
  <c r="I320" i="6"/>
  <c r="I319" i="6"/>
  <c r="I285" i="6"/>
  <c r="I353" i="6"/>
  <c r="I370" i="6"/>
  <c r="I362" i="6"/>
  <c r="I327" i="4"/>
  <c r="G61" i="6" l="1"/>
  <c r="G248" i="6"/>
  <c r="G295" i="6"/>
  <c r="K293" i="6" s="1"/>
  <c r="G233" i="6"/>
  <c r="K233" i="6" s="1"/>
  <c r="G121" i="6"/>
  <c r="G87" i="6"/>
  <c r="G12" i="6"/>
  <c r="G182" i="6"/>
  <c r="H180" i="6" s="1"/>
  <c r="G135" i="6"/>
  <c r="G78" i="6"/>
  <c r="G146" i="6"/>
  <c r="K148" i="6" s="1"/>
  <c r="G352" i="6"/>
  <c r="H350" i="6" s="1"/>
  <c r="G303" i="6"/>
  <c r="G250" i="6"/>
  <c r="G184" i="6"/>
  <c r="G63" i="6"/>
  <c r="K63" i="6" s="1"/>
  <c r="K65" i="6" s="1"/>
  <c r="G235" i="6"/>
  <c r="G174" i="6"/>
  <c r="G133" i="6"/>
  <c r="G95" i="6"/>
  <c r="G369" i="6"/>
  <c r="G284" i="6"/>
  <c r="G197" i="6"/>
  <c r="G57" i="6"/>
  <c r="G203" i="6"/>
  <c r="G169" i="6"/>
  <c r="G118" i="6"/>
  <c r="G10" i="6"/>
  <c r="G318" i="6"/>
  <c r="G227" i="6"/>
  <c r="G112" i="6"/>
  <c r="G80" i="6"/>
  <c r="K80" i="6" s="1"/>
  <c r="G237" i="6"/>
  <c r="G131" i="6"/>
  <c r="G346" i="6"/>
  <c r="G299" i="6"/>
  <c r="G231" i="6"/>
  <c r="G350" i="6"/>
  <c r="G210" i="6"/>
  <c r="K208" i="6" s="1"/>
  <c r="G165" i="6"/>
  <c r="G82" i="6"/>
  <c r="G354" i="6"/>
  <c r="G278" i="6"/>
  <c r="G140" i="6"/>
  <c r="K140" i="6" s="1"/>
  <c r="G138" i="6"/>
  <c r="G65" i="6"/>
  <c r="G36" i="6"/>
  <c r="G178" i="6"/>
  <c r="G99" i="6"/>
  <c r="G371" i="6"/>
  <c r="K369" i="6" s="1"/>
  <c r="G322" i="6"/>
  <c r="G286" i="6"/>
  <c r="G212" i="6"/>
  <c r="G337" i="6"/>
  <c r="K335" i="6" s="1"/>
  <c r="G310" i="6"/>
  <c r="G274" i="6"/>
  <c r="G229" i="6"/>
  <c r="K225" i="6" s="1"/>
  <c r="G129" i="6"/>
  <c r="H129" i="6" s="1"/>
  <c r="G76" i="6"/>
  <c r="G40" i="6"/>
  <c r="G8" i="6"/>
  <c r="G348" i="6"/>
  <c r="G308" i="6"/>
  <c r="G271" i="6"/>
  <c r="G242" i="6"/>
  <c r="G191" i="6"/>
  <c r="H189" i="6" s="1"/>
  <c r="G44" i="6"/>
  <c r="G373" i="6"/>
  <c r="G342" i="6"/>
  <c r="K344" i="6" s="1"/>
  <c r="G288" i="6"/>
  <c r="G367" i="6"/>
  <c r="G305" i="6"/>
  <c r="G282" i="6"/>
  <c r="G240" i="6"/>
  <c r="K242" i="6" s="1"/>
  <c r="G214" i="6"/>
  <c r="G189" i="6"/>
  <c r="G157" i="6"/>
  <c r="G67" i="6"/>
  <c r="G38" i="6"/>
  <c r="K38" i="6" s="1"/>
  <c r="G276" i="6"/>
  <c r="G186" i="6"/>
  <c r="G155" i="6"/>
  <c r="H155" i="6" s="1"/>
  <c r="G125" i="6"/>
  <c r="G110" i="6"/>
  <c r="G91" i="6"/>
  <c r="G59" i="6"/>
  <c r="G23" i="6"/>
  <c r="G163" i="6"/>
  <c r="G50" i="6"/>
  <c r="G365" i="6"/>
  <c r="K361" i="6" s="1"/>
  <c r="G339" i="6"/>
  <c r="G316" i="6"/>
  <c r="K318" i="6" s="1"/>
  <c r="G280" i="6"/>
  <c r="G244" i="6"/>
  <c r="G29" i="6"/>
  <c r="G106" i="6"/>
  <c r="G333" i="6"/>
  <c r="H333" i="6" s="1"/>
  <c r="G254" i="6"/>
  <c r="H248" i="6" s="1"/>
  <c r="G225" i="6"/>
  <c r="G180" i="6"/>
  <c r="G152" i="6"/>
  <c r="G116" i="6"/>
  <c r="G101" i="6"/>
  <c r="G72" i="6"/>
  <c r="H70" i="6" s="1"/>
  <c r="G33" i="6"/>
  <c r="G2" i="6"/>
  <c r="K4" i="6" s="1"/>
  <c r="G344" i="6"/>
  <c r="G291" i="6"/>
  <c r="G265" i="6"/>
  <c r="G220" i="6"/>
  <c r="H214" i="6" s="1"/>
  <c r="G172" i="6"/>
  <c r="G31" i="6"/>
  <c r="G84" i="6"/>
  <c r="G16" i="6"/>
  <c r="H10" i="6" s="1"/>
  <c r="G359" i="6"/>
  <c r="G53" i="6"/>
  <c r="G93" i="6"/>
  <c r="G25" i="6"/>
  <c r="K21" i="6" s="1"/>
  <c r="H2" i="6"/>
  <c r="K89" i="6"/>
  <c r="H87" i="6"/>
  <c r="K310" i="6"/>
  <c r="H308" i="6"/>
  <c r="K352" i="6"/>
  <c r="H138" i="6"/>
  <c r="K327" i="6"/>
  <c r="H325" i="6"/>
  <c r="H359" i="6"/>
  <c r="K123" i="6"/>
  <c r="H121" i="6"/>
  <c r="K72" i="6"/>
  <c r="H223" i="6"/>
  <c r="H316" i="6"/>
  <c r="H197" i="6"/>
  <c r="K199" i="6"/>
  <c r="H146" i="6"/>
  <c r="I250" i="4"/>
  <c r="I225" i="4"/>
  <c r="I226" i="4" s="1"/>
  <c r="K81" i="6" l="1"/>
  <c r="K82" i="6"/>
  <c r="I121" i="6"/>
  <c r="J121" i="6" s="1"/>
  <c r="K121" i="6" s="1"/>
  <c r="I325" i="6"/>
  <c r="J325" i="6" s="1"/>
  <c r="K325" i="6" s="1"/>
  <c r="H231" i="6"/>
  <c r="K131" i="6"/>
  <c r="K133" i="6" s="1"/>
  <c r="H78" i="6"/>
  <c r="K216" i="6"/>
  <c r="K218" i="6" s="1"/>
  <c r="H19" i="6"/>
  <c r="H240" i="6"/>
  <c r="H342" i="6"/>
  <c r="H206" i="6"/>
  <c r="I206" i="6" s="1"/>
  <c r="J206" i="6" s="1"/>
  <c r="K206" i="6" s="1"/>
  <c r="K55" i="6"/>
  <c r="H291" i="6"/>
  <c r="I70" i="6"/>
  <c r="J70" i="6" s="1"/>
  <c r="K70" i="6" s="1"/>
  <c r="K182" i="6"/>
  <c r="K184" i="6" s="1"/>
  <c r="H163" i="6"/>
  <c r="K191" i="6"/>
  <c r="H299" i="6"/>
  <c r="H367" i="6"/>
  <c r="I359" i="6" s="1"/>
  <c r="J359" i="6" s="1"/>
  <c r="K359" i="6" s="1"/>
  <c r="H36" i="6"/>
  <c r="K276" i="6"/>
  <c r="K277" i="6" s="1"/>
  <c r="H282" i="6"/>
  <c r="H172" i="6"/>
  <c r="K250" i="6"/>
  <c r="H27" i="6"/>
  <c r="I19" i="6"/>
  <c r="J19" i="6" s="1"/>
  <c r="K19" i="6" s="1"/>
  <c r="I155" i="6"/>
  <c r="J155" i="6" s="1"/>
  <c r="K155" i="6" s="1"/>
  <c r="I2" i="6"/>
  <c r="J2" i="6" s="1"/>
  <c r="K2" i="6" s="1"/>
  <c r="K174" i="6"/>
  <c r="K46" i="6"/>
  <c r="H44" i="6"/>
  <c r="I36" i="6" s="1"/>
  <c r="J36" i="6" s="1"/>
  <c r="K36" i="6" s="1"/>
  <c r="K29" i="6"/>
  <c r="K301" i="6"/>
  <c r="K64" i="6"/>
  <c r="H61" i="6"/>
  <c r="K12" i="6"/>
  <c r="H53" i="6"/>
  <c r="H274" i="6"/>
  <c r="K284" i="6"/>
  <c r="K286" i="6" s="1"/>
  <c r="H265" i="6"/>
  <c r="I257" i="6" s="1"/>
  <c r="J257" i="6" s="1"/>
  <c r="K257" i="6" s="1"/>
  <c r="H95" i="6"/>
  <c r="I87" i="6" s="1"/>
  <c r="J87" i="6" s="1"/>
  <c r="K87" i="6" s="1"/>
  <c r="K97" i="6"/>
  <c r="I342" i="6"/>
  <c r="J342" i="6" s="1"/>
  <c r="K342" i="6" s="1"/>
  <c r="I240" i="6"/>
  <c r="J240" i="6" s="1"/>
  <c r="K240" i="6" s="1"/>
  <c r="I274" i="6"/>
  <c r="J274" i="6" s="1"/>
  <c r="K274" i="6" s="1"/>
  <c r="K201" i="6"/>
  <c r="K200" i="6"/>
  <c r="K320" i="6"/>
  <c r="K319" i="6"/>
  <c r="K125" i="6"/>
  <c r="K124" i="6"/>
  <c r="K57" i="6"/>
  <c r="K56" i="6"/>
  <c r="K363" i="6"/>
  <c r="K362" i="6"/>
  <c r="K244" i="6"/>
  <c r="K243" i="6"/>
  <c r="K278" i="6"/>
  <c r="K142" i="6"/>
  <c r="K141" i="6"/>
  <c r="I308" i="6"/>
  <c r="J308" i="6" s="1"/>
  <c r="K308" i="6" s="1"/>
  <c r="K295" i="6"/>
  <c r="K294" i="6"/>
  <c r="K227" i="6"/>
  <c r="K226" i="6"/>
  <c r="K74" i="6"/>
  <c r="K73" i="6"/>
  <c r="K303" i="6"/>
  <c r="K302" i="6"/>
  <c r="K312" i="6"/>
  <c r="K311" i="6"/>
  <c r="K91" i="6"/>
  <c r="K90" i="6"/>
  <c r="K40" i="6"/>
  <c r="K39" i="6"/>
  <c r="K337" i="6"/>
  <c r="K336" i="6"/>
  <c r="K150" i="6"/>
  <c r="K149" i="6"/>
  <c r="K183" i="6"/>
  <c r="I223" i="6"/>
  <c r="J223" i="6" s="1"/>
  <c r="K223" i="6" s="1"/>
  <c r="K23" i="6"/>
  <c r="K22" i="6"/>
  <c r="K329" i="6"/>
  <c r="K328" i="6"/>
  <c r="K346" i="6"/>
  <c r="K345" i="6"/>
  <c r="I189" i="6"/>
  <c r="J189" i="6" s="1"/>
  <c r="K189" i="6" s="1"/>
  <c r="K6" i="6"/>
  <c r="K5" i="6"/>
  <c r="K234" i="6"/>
  <c r="K235" i="6"/>
  <c r="I172" i="6"/>
  <c r="J172" i="6" s="1"/>
  <c r="K172" i="6" s="1"/>
  <c r="K132" i="6"/>
  <c r="K371" i="6"/>
  <c r="K370" i="6"/>
  <c r="I138" i="6"/>
  <c r="J138" i="6" s="1"/>
  <c r="K138" i="6" s="1"/>
  <c r="K210" i="6"/>
  <c r="K209" i="6"/>
  <c r="K354" i="6"/>
  <c r="K353" i="6"/>
  <c r="K193" i="6"/>
  <c r="K192" i="6"/>
  <c r="K252" i="6"/>
  <c r="K251" i="6"/>
  <c r="I4" i="4"/>
  <c r="I6" i="4" s="1"/>
  <c r="I369" i="4"/>
  <c r="I371" i="4" s="1"/>
  <c r="I361" i="4"/>
  <c r="I362" i="4" s="1"/>
  <c r="I352" i="4"/>
  <c r="I353" i="4" s="1"/>
  <c r="I344" i="4"/>
  <c r="I346" i="4" s="1"/>
  <c r="I335" i="4"/>
  <c r="I337" i="4" s="1"/>
  <c r="I329" i="4"/>
  <c r="I318" i="4"/>
  <c r="I320" i="4" s="1"/>
  <c r="I310" i="4"/>
  <c r="I312" i="4" s="1"/>
  <c r="I301" i="4"/>
  <c r="I303" i="4" s="1"/>
  <c r="I293" i="4"/>
  <c r="I294" i="4" s="1"/>
  <c r="I284" i="4"/>
  <c r="I276" i="4"/>
  <c r="I278" i="4" s="1"/>
  <c r="I252" i="4"/>
  <c r="I251" i="4"/>
  <c r="I242" i="4"/>
  <c r="I244" i="4" s="1"/>
  <c r="I233" i="4"/>
  <c r="I234" i="4" s="1"/>
  <c r="I216" i="4"/>
  <c r="I217" i="4" s="1"/>
  <c r="I208" i="4"/>
  <c r="I210" i="4" s="1"/>
  <c r="I199" i="4"/>
  <c r="I201" i="4" s="1"/>
  <c r="I191" i="4"/>
  <c r="I182" i="4"/>
  <c r="I183" i="4" s="1"/>
  <c r="I174" i="4"/>
  <c r="I175" i="4" s="1"/>
  <c r="I148" i="4"/>
  <c r="I150" i="4" s="1"/>
  <c r="I140" i="4"/>
  <c r="I142" i="4" s="1"/>
  <c r="I131" i="4"/>
  <c r="I132" i="4" s="1"/>
  <c r="I123" i="4"/>
  <c r="I125" i="4" s="1"/>
  <c r="I97" i="4"/>
  <c r="I99" i="4" s="1"/>
  <c r="I89" i="4"/>
  <c r="I90" i="4" s="1"/>
  <c r="I80" i="4"/>
  <c r="I81" i="4" s="1"/>
  <c r="I72" i="4"/>
  <c r="I63" i="4"/>
  <c r="I55" i="4"/>
  <c r="I56" i="4" s="1"/>
  <c r="I46" i="4"/>
  <c r="I48" i="4" s="1"/>
  <c r="I38" i="4"/>
  <c r="I40" i="4" s="1"/>
  <c r="I29" i="4"/>
  <c r="I31" i="4" s="1"/>
  <c r="I21" i="4"/>
  <c r="I22" i="4" s="1"/>
  <c r="I12" i="4"/>
  <c r="I13" i="4" s="1"/>
  <c r="K217" i="6" l="1"/>
  <c r="I291" i="6"/>
  <c r="J291" i="6" s="1"/>
  <c r="K291" i="6" s="1"/>
  <c r="I149" i="4"/>
  <c r="I295" i="4"/>
  <c r="I235" i="4"/>
  <c r="K99" i="6"/>
  <c r="K98" i="6"/>
  <c r="I14" i="4"/>
  <c r="I176" i="4"/>
  <c r="I336" i="4"/>
  <c r="K285" i="6"/>
  <c r="I53" i="6"/>
  <c r="J53" i="6" s="1"/>
  <c r="K53" i="6" s="1"/>
  <c r="K48" i="6"/>
  <c r="K47" i="6"/>
  <c r="K30" i="6"/>
  <c r="K31" i="6"/>
  <c r="K13" i="6"/>
  <c r="K14" i="6"/>
  <c r="K176" i="6"/>
  <c r="K175" i="6"/>
  <c r="I243" i="4"/>
  <c r="I345" i="4"/>
  <c r="I91" i="4"/>
  <c r="I65" i="4"/>
  <c r="I64" i="4"/>
  <c r="I82" i="4"/>
  <c r="I285" i="4"/>
  <c r="I286" i="4"/>
  <c r="I74" i="4"/>
  <c r="I73" i="4"/>
  <c r="I192" i="4"/>
  <c r="I193" i="4"/>
  <c r="I184" i="4"/>
  <c r="I277" i="4"/>
  <c r="I363" i="4"/>
  <c r="I354" i="4"/>
  <c r="I5" i="4"/>
  <c r="I23" i="4"/>
  <c r="I141" i="4"/>
  <c r="I319" i="4"/>
  <c r="I328" i="4"/>
  <c r="I39" i="4"/>
  <c r="I57" i="4"/>
  <c r="I133" i="4"/>
  <c r="I200" i="4"/>
  <c r="I209" i="4"/>
  <c r="I218" i="4"/>
  <c r="I227" i="4"/>
  <c r="I302" i="4"/>
  <c r="I311" i="4"/>
  <c r="I370" i="4"/>
  <c r="I47" i="4"/>
  <c r="I30" i="4"/>
  <c r="I98" i="4"/>
  <c r="I124" i="4"/>
  <c r="F373" i="4" l="1"/>
  <c r="F371" i="4"/>
  <c r="F369" i="4"/>
  <c r="F367" i="4"/>
  <c r="F365" i="4"/>
  <c r="F363" i="4"/>
  <c r="F361" i="4"/>
  <c r="F359" i="4"/>
  <c r="F356" i="4"/>
  <c r="F354" i="4"/>
  <c r="F352" i="4"/>
  <c r="F350" i="4"/>
  <c r="F348" i="4"/>
  <c r="F346" i="4"/>
  <c r="F344" i="4"/>
  <c r="F342" i="4"/>
  <c r="F339" i="4"/>
  <c r="F337" i="4"/>
  <c r="F335" i="4"/>
  <c r="F333" i="4"/>
  <c r="F331" i="4"/>
  <c r="F329" i="4"/>
  <c r="F327" i="4"/>
  <c r="F325" i="4"/>
  <c r="F322" i="4"/>
  <c r="F320" i="4"/>
  <c r="F318" i="4"/>
  <c r="F316" i="4"/>
  <c r="F314" i="4"/>
  <c r="F312" i="4"/>
  <c r="F310" i="4"/>
  <c r="F308" i="4"/>
  <c r="F305" i="4"/>
  <c r="F303" i="4"/>
  <c r="F301" i="4"/>
  <c r="F299" i="4"/>
  <c r="F297" i="4"/>
  <c r="F295" i="4"/>
  <c r="F293" i="4"/>
  <c r="F291" i="4"/>
  <c r="F288" i="4"/>
  <c r="F286" i="4"/>
  <c r="F284" i="4"/>
  <c r="F282" i="4"/>
  <c r="F280" i="4"/>
  <c r="F278" i="4"/>
  <c r="F276" i="4"/>
  <c r="F274" i="4"/>
  <c r="F271" i="4"/>
  <c r="G271" i="4" s="1"/>
  <c r="F269" i="4"/>
  <c r="G269" i="4" s="1"/>
  <c r="F267" i="4"/>
  <c r="F265" i="4"/>
  <c r="G265" i="4" s="1"/>
  <c r="F261" i="4"/>
  <c r="F257" i="4"/>
  <c r="G257" i="4" s="1"/>
  <c r="F254" i="4"/>
  <c r="F252" i="4"/>
  <c r="F250" i="4"/>
  <c r="F248" i="4"/>
  <c r="F246" i="4"/>
  <c r="F244" i="4"/>
  <c r="F242" i="4"/>
  <c r="F240" i="4"/>
  <c r="F237" i="4"/>
  <c r="F235" i="4"/>
  <c r="F233" i="4"/>
  <c r="F231" i="4"/>
  <c r="F229" i="4"/>
  <c r="F227" i="4"/>
  <c r="F225" i="4"/>
  <c r="F220" i="4"/>
  <c r="F218" i="4"/>
  <c r="F216" i="4"/>
  <c r="F214" i="4"/>
  <c r="F212" i="4"/>
  <c r="F210" i="4"/>
  <c r="F208" i="4"/>
  <c r="F206" i="4"/>
  <c r="F203" i="4"/>
  <c r="F201" i="4"/>
  <c r="F199" i="4"/>
  <c r="F197" i="4"/>
  <c r="F195" i="4"/>
  <c r="F193" i="4"/>
  <c r="F191" i="4"/>
  <c r="F189" i="4"/>
  <c r="F186" i="4"/>
  <c r="F184" i="4"/>
  <c r="F182" i="4"/>
  <c r="F180" i="4"/>
  <c r="F178" i="4"/>
  <c r="F176" i="4"/>
  <c r="F174" i="4"/>
  <c r="F172" i="4"/>
  <c r="F169" i="4"/>
  <c r="N271" i="4" s="1"/>
  <c r="F167" i="4"/>
  <c r="F165" i="4"/>
  <c r="F163" i="4"/>
  <c r="F161" i="4"/>
  <c r="N314" i="4" s="1"/>
  <c r="F159" i="4"/>
  <c r="F157" i="4"/>
  <c r="F155" i="4"/>
  <c r="F152" i="4"/>
  <c r="N152" i="4" s="1"/>
  <c r="F150" i="4"/>
  <c r="F148" i="4"/>
  <c r="F146" i="4"/>
  <c r="N146" i="4" s="1"/>
  <c r="F144" i="4"/>
  <c r="N144" i="4" s="1"/>
  <c r="F142" i="4"/>
  <c r="F140" i="4"/>
  <c r="F138" i="4"/>
  <c r="N138" i="4" s="1"/>
  <c r="F135" i="4"/>
  <c r="N135" i="4" s="1"/>
  <c r="F133" i="4"/>
  <c r="F131" i="4"/>
  <c r="F129" i="4"/>
  <c r="F127" i="4"/>
  <c r="F125" i="4"/>
  <c r="F123" i="4"/>
  <c r="F121" i="4"/>
  <c r="F118" i="4"/>
  <c r="F116" i="4"/>
  <c r="F114" i="4"/>
  <c r="F112" i="4"/>
  <c r="G163" i="4" s="1"/>
  <c r="F110" i="4"/>
  <c r="F108" i="4"/>
  <c r="F106" i="4"/>
  <c r="N106" i="4" s="1"/>
  <c r="F104" i="4"/>
  <c r="F101" i="4"/>
  <c r="F99" i="4"/>
  <c r="G99" i="4" s="1"/>
  <c r="F97" i="4"/>
  <c r="F95" i="4"/>
  <c r="G95" i="4" s="1"/>
  <c r="F93" i="4"/>
  <c r="F91" i="4"/>
  <c r="F89" i="4"/>
  <c r="N89" i="4" s="1"/>
  <c r="F87" i="4"/>
  <c r="F84" i="4"/>
  <c r="F82" i="4"/>
  <c r="F80" i="4"/>
  <c r="F78" i="4"/>
  <c r="F76" i="4"/>
  <c r="F74" i="4"/>
  <c r="G74" i="4" s="1"/>
  <c r="F72" i="4"/>
  <c r="F70" i="4"/>
  <c r="N70" i="4" s="1"/>
  <c r="F67" i="4"/>
  <c r="N67" i="4" s="1"/>
  <c r="F65" i="4"/>
  <c r="G65" i="4" s="1"/>
  <c r="F63" i="4"/>
  <c r="F61" i="4"/>
  <c r="N61" i="4" s="1"/>
  <c r="F59" i="4"/>
  <c r="N59" i="4" s="1"/>
  <c r="F57" i="4"/>
  <c r="F55" i="4"/>
  <c r="F53" i="4"/>
  <c r="F50" i="4"/>
  <c r="N50" i="4" s="1"/>
  <c r="F48" i="4"/>
  <c r="F46" i="4"/>
  <c r="F44" i="4"/>
  <c r="F42" i="4"/>
  <c r="F40" i="4"/>
  <c r="G40" i="4" s="1"/>
  <c r="F38" i="4"/>
  <c r="F36" i="4"/>
  <c r="N36" i="4" s="1"/>
  <c r="F33" i="4"/>
  <c r="N33" i="4" s="1"/>
  <c r="F31" i="4"/>
  <c r="F29" i="4"/>
  <c r="F27" i="4"/>
  <c r="N27" i="4" s="1"/>
  <c r="F25" i="4"/>
  <c r="N25" i="4" s="1"/>
  <c r="F23" i="4"/>
  <c r="F21" i="4"/>
  <c r="F19" i="4"/>
  <c r="N19" i="4" s="1"/>
  <c r="F16" i="4"/>
  <c r="N16" i="4" s="1"/>
  <c r="F14" i="4"/>
  <c r="F12" i="4"/>
  <c r="F10" i="4"/>
  <c r="F8" i="4"/>
  <c r="N8" i="4" s="1"/>
  <c r="F6" i="4"/>
  <c r="F4" i="4"/>
  <c r="F2" i="4"/>
  <c r="N2" i="4" s="1"/>
  <c r="G159" i="4" l="1"/>
  <c r="G127" i="4"/>
  <c r="N186" i="4"/>
  <c r="N4" i="4"/>
  <c r="O2" i="4" s="1"/>
  <c r="G31" i="4"/>
  <c r="N82" i="4"/>
  <c r="N112" i="4"/>
  <c r="G121" i="4"/>
  <c r="N293" i="4"/>
  <c r="G53" i="4"/>
  <c r="G10" i="4"/>
  <c r="N40" i="4"/>
  <c r="N53" i="4"/>
  <c r="N84" i="4"/>
  <c r="G227" i="4"/>
  <c r="N172" i="4"/>
  <c r="N180" i="4"/>
  <c r="N220" i="4"/>
  <c r="N231" i="4"/>
  <c r="G44" i="4"/>
  <c r="G67" i="4"/>
  <c r="N10" i="4"/>
  <c r="N48" i="4"/>
  <c r="G78" i="4"/>
  <c r="N110" i="4"/>
  <c r="G252" i="4"/>
  <c r="N148" i="4"/>
  <c r="N197" i="4"/>
  <c r="N284" i="4"/>
  <c r="N6" i="4"/>
  <c r="N12" i="4"/>
  <c r="G21" i="4"/>
  <c r="G55" i="4"/>
  <c r="N63" i="4"/>
  <c r="N91" i="4"/>
  <c r="N131" i="4"/>
  <c r="N214" i="4"/>
  <c r="N233" i="4"/>
  <c r="N242" i="4"/>
  <c r="G329" i="4"/>
  <c r="N352" i="4"/>
  <c r="N369" i="4"/>
  <c r="G87" i="4"/>
  <c r="G101" i="4"/>
  <c r="N125" i="4"/>
  <c r="N142" i="4"/>
  <c r="N199" i="4"/>
  <c r="N208" i="4"/>
  <c r="N227" i="4"/>
  <c r="N280" i="4"/>
  <c r="N305" i="4"/>
  <c r="G337" i="4"/>
  <c r="N318" i="4"/>
  <c r="N80" i="4"/>
  <c r="G144" i="4"/>
  <c r="N327" i="4"/>
  <c r="G218" i="4"/>
  <c r="N254" i="4"/>
  <c r="N282" i="4"/>
  <c r="G291" i="4"/>
  <c r="G299" i="4"/>
  <c r="N325" i="4"/>
  <c r="N333" i="4"/>
  <c r="N339" i="4"/>
  <c r="N373" i="4"/>
  <c r="G19" i="4"/>
  <c r="N21" i="4"/>
  <c r="G27" i="4"/>
  <c r="N31" i="4"/>
  <c r="N38" i="4"/>
  <c r="G42" i="4"/>
  <c r="G46" i="4"/>
  <c r="N55" i="4"/>
  <c r="G61" i="4"/>
  <c r="G70" i="4"/>
  <c r="G76" i="4"/>
  <c r="N78" i="4"/>
  <c r="R80" i="4" s="1"/>
  <c r="G82" i="4"/>
  <c r="N87" i="4"/>
  <c r="G91" i="4"/>
  <c r="N95" i="4"/>
  <c r="N123" i="4"/>
  <c r="G133" i="4"/>
  <c r="N140" i="4"/>
  <c r="R140" i="4" s="1"/>
  <c r="G8" i="4"/>
  <c r="N44" i="4"/>
  <c r="N104" i="4"/>
  <c r="G195" i="4"/>
  <c r="N121" i="4"/>
  <c r="G142" i="4"/>
  <c r="N174" i="4"/>
  <c r="G6" i="4"/>
  <c r="N14" i="4"/>
  <c r="O10" i="4" s="1"/>
  <c r="N23" i="4"/>
  <c r="N29" i="4"/>
  <c r="N42" i="4"/>
  <c r="N46" i="4"/>
  <c r="N57" i="4"/>
  <c r="G57" i="4"/>
  <c r="N72" i="4"/>
  <c r="N76" i="4"/>
  <c r="G80" i="4"/>
  <c r="G89" i="4"/>
  <c r="N93" i="4"/>
  <c r="N97" i="4"/>
  <c r="N101" i="4"/>
  <c r="G123" i="4"/>
  <c r="G129" i="4"/>
  <c r="N133" i="4"/>
  <c r="G140" i="4"/>
  <c r="N316" i="4"/>
  <c r="N356" i="4"/>
  <c r="N206" i="4"/>
  <c r="N350" i="4"/>
  <c r="G359" i="4"/>
  <c r="G367" i="4"/>
  <c r="O19" i="4"/>
  <c r="G352" i="4"/>
  <c r="G318" i="4"/>
  <c r="G284" i="4"/>
  <c r="G233" i="4"/>
  <c r="G373" i="4"/>
  <c r="G339" i="4"/>
  <c r="G305" i="4"/>
  <c r="G254" i="4"/>
  <c r="G220" i="4"/>
  <c r="G356" i="4"/>
  <c r="G131" i="4"/>
  <c r="G148" i="4"/>
  <c r="N363" i="4"/>
  <c r="N329" i="4"/>
  <c r="N295" i="4"/>
  <c r="N244" i="4"/>
  <c r="N354" i="4"/>
  <c r="N320" i="4"/>
  <c r="N286" i="4"/>
  <c r="N235" i="4"/>
  <c r="N176" i="4"/>
  <c r="N237" i="4"/>
  <c r="G237" i="4"/>
  <c r="N246" i="4"/>
  <c r="G246" i="4"/>
  <c r="N252" i="4"/>
  <c r="N261" i="4"/>
  <c r="G261" i="4"/>
  <c r="H257" i="4" s="1"/>
  <c r="N269" i="4"/>
  <c r="N276" i="4"/>
  <c r="G276" i="4"/>
  <c r="G4" i="4"/>
  <c r="G16" i="4"/>
  <c r="G25" i="4"/>
  <c r="G29" i="4"/>
  <c r="G38" i="4"/>
  <c r="G50" i="4"/>
  <c r="G59" i="4"/>
  <c r="G63" i="4"/>
  <c r="N65" i="4"/>
  <c r="O61" i="4" s="1"/>
  <c r="G72" i="4"/>
  <c r="N74" i="4"/>
  <c r="G84" i="4"/>
  <c r="G93" i="4"/>
  <c r="G97" i="4"/>
  <c r="N99" i="4"/>
  <c r="G342" i="4"/>
  <c r="G308" i="4"/>
  <c r="G274" i="4"/>
  <c r="G189" i="4"/>
  <c r="G295" i="4"/>
  <c r="G244" i="4"/>
  <c r="G210" i="4"/>
  <c r="G176" i="4"/>
  <c r="G350" i="4"/>
  <c r="G316" i="4"/>
  <c r="G282" i="4"/>
  <c r="G231" i="4"/>
  <c r="G197" i="4"/>
  <c r="N114" i="4"/>
  <c r="N118" i="4"/>
  <c r="G125" i="4"/>
  <c r="N127" i="4"/>
  <c r="N129" i="4"/>
  <c r="G138" i="4"/>
  <c r="G152" i="4"/>
  <c r="G167" i="4"/>
  <c r="G172" i="4"/>
  <c r="G174" i="4"/>
  <c r="N178" i="4"/>
  <c r="G178" i="4"/>
  <c r="N182" i="4"/>
  <c r="G182" i="4"/>
  <c r="G186" i="4"/>
  <c r="N191" i="4"/>
  <c r="G191" i="4"/>
  <c r="G206" i="4"/>
  <c r="G214" i="4"/>
  <c r="N240" i="4"/>
  <c r="N248" i="4"/>
  <c r="N265" i="4"/>
  <c r="N278" i="4"/>
  <c r="N301" i="4"/>
  <c r="G301" i="4"/>
  <c r="N310" i="4"/>
  <c r="G310" i="4"/>
  <c r="G325" i="4"/>
  <c r="G333" i="4"/>
  <c r="N361" i="4"/>
  <c r="G2" i="4"/>
  <c r="G14" i="4"/>
  <c r="G23" i="4"/>
  <c r="G36" i="4"/>
  <c r="G48" i="4"/>
  <c r="N108" i="4"/>
  <c r="G354" i="4"/>
  <c r="G320" i="4"/>
  <c r="G286" i="4"/>
  <c r="G235" i="4"/>
  <c r="G201" i="4"/>
  <c r="G135" i="4"/>
  <c r="G150" i="4"/>
  <c r="N342" i="4"/>
  <c r="N308" i="4"/>
  <c r="N274" i="4"/>
  <c r="N257" i="4"/>
  <c r="N365" i="4"/>
  <c r="G161" i="4"/>
  <c r="N184" i="4"/>
  <c r="N189" i="4"/>
  <c r="N193" i="4"/>
  <c r="N195" i="4"/>
  <c r="N201" i="4"/>
  <c r="N210" i="4"/>
  <c r="N216" i="4"/>
  <c r="G216" i="4"/>
  <c r="N225" i="4"/>
  <c r="G225" i="4"/>
  <c r="N229" i="4"/>
  <c r="G240" i="4"/>
  <c r="G248" i="4"/>
  <c r="G278" i="4"/>
  <c r="N288" i="4"/>
  <c r="G288" i="4"/>
  <c r="N297" i="4"/>
  <c r="G297" i="4"/>
  <c r="N303" i="4"/>
  <c r="N312" i="4"/>
  <c r="N335" i="4"/>
  <c r="G335" i="4"/>
  <c r="G346" i="4"/>
  <c r="G363" i="4"/>
  <c r="G371" i="4"/>
  <c r="G12" i="4"/>
  <c r="G33" i="4"/>
  <c r="G361" i="4"/>
  <c r="G327" i="4"/>
  <c r="G293" i="4"/>
  <c r="G242" i="4"/>
  <c r="G344" i="4"/>
  <c r="G348" i="4"/>
  <c r="G314" i="4"/>
  <c r="G280" i="4"/>
  <c r="G229" i="4"/>
  <c r="G365" i="4"/>
  <c r="N116" i="4"/>
  <c r="G146" i="4"/>
  <c r="N150" i="4"/>
  <c r="O146" i="4" s="1"/>
  <c r="G155" i="4"/>
  <c r="N344" i="4"/>
  <c r="G157" i="4"/>
  <c r="G165" i="4"/>
  <c r="G169" i="4"/>
  <c r="G180" i="4"/>
  <c r="G184" i="4"/>
  <c r="G193" i="4"/>
  <c r="G199" i="4"/>
  <c r="N203" i="4"/>
  <c r="G203" i="4"/>
  <c r="G208" i="4"/>
  <c r="N212" i="4"/>
  <c r="G212" i="4"/>
  <c r="N218" i="4"/>
  <c r="N250" i="4"/>
  <c r="G250" i="4"/>
  <c r="N267" i="4"/>
  <c r="G267" i="4"/>
  <c r="H265" i="4" s="1"/>
  <c r="N291" i="4"/>
  <c r="N299" i="4"/>
  <c r="G303" i="4"/>
  <c r="G312" i="4"/>
  <c r="N322" i="4"/>
  <c r="O316" i="4" s="1"/>
  <c r="G322" i="4"/>
  <c r="N331" i="4"/>
  <c r="G331" i="4"/>
  <c r="N337" i="4"/>
  <c r="N348" i="4"/>
  <c r="N346" i="4"/>
  <c r="N359" i="4"/>
  <c r="G369" i="4"/>
  <c r="N371" i="4"/>
  <c r="N367" i="4"/>
  <c r="F2" i="1"/>
  <c r="F118" i="1"/>
  <c r="F116" i="1"/>
  <c r="F114" i="1"/>
  <c r="F165" i="1"/>
  <c r="F104" i="1"/>
  <c r="R4" i="4" l="1"/>
  <c r="O240" i="4"/>
  <c r="H61" i="4"/>
  <c r="O325" i="4"/>
  <c r="H299" i="4"/>
  <c r="K12" i="4"/>
  <c r="O257" i="4"/>
  <c r="H121" i="4"/>
  <c r="H53" i="4"/>
  <c r="I53" i="4" s="1"/>
  <c r="J53" i="4" s="1"/>
  <c r="K53" i="4" s="1"/>
  <c r="O36" i="4"/>
  <c r="O53" i="4"/>
  <c r="R21" i="4"/>
  <c r="R22" i="4" s="1"/>
  <c r="O282" i="4"/>
  <c r="H78" i="4"/>
  <c r="O223" i="4"/>
  <c r="O197" i="4"/>
  <c r="H95" i="4"/>
  <c r="R12" i="4"/>
  <c r="H367" i="4"/>
  <c r="K242" i="4"/>
  <c r="K244" i="4" s="1"/>
  <c r="K335" i="4"/>
  <c r="K337" i="4" s="1"/>
  <c r="K301" i="4"/>
  <c r="R233" i="4"/>
  <c r="R72" i="4"/>
  <c r="R73" i="4" s="1"/>
  <c r="K46" i="4"/>
  <c r="K47" i="4" s="1"/>
  <c r="R216" i="4"/>
  <c r="R218" i="4" s="1"/>
  <c r="O104" i="4"/>
  <c r="K327" i="4"/>
  <c r="K352" i="4"/>
  <c r="K353" i="4" s="1"/>
  <c r="H27" i="4"/>
  <c r="R284" i="4"/>
  <c r="O78" i="4"/>
  <c r="K123" i="4"/>
  <c r="K125" i="4" s="1"/>
  <c r="H87" i="4"/>
  <c r="R29" i="4"/>
  <c r="O27" i="4"/>
  <c r="R63" i="4"/>
  <c r="R64" i="4" s="1"/>
  <c r="K293" i="4"/>
  <c r="K294" i="4" s="1"/>
  <c r="H10" i="4"/>
  <c r="H44" i="4"/>
  <c r="R174" i="4"/>
  <c r="R175" i="4" s="1"/>
  <c r="O95" i="4"/>
  <c r="H19" i="4"/>
  <c r="P19" i="4"/>
  <c r="Q19" i="4" s="1"/>
  <c r="R19" i="4" s="1"/>
  <c r="K80" i="4"/>
  <c r="K82" i="4" s="1"/>
  <c r="R55" i="4"/>
  <c r="R56" i="4" s="1"/>
  <c r="R217" i="4"/>
  <c r="R235" i="4"/>
  <c r="R234" i="4"/>
  <c r="R57" i="4"/>
  <c r="K303" i="4"/>
  <c r="K302" i="4"/>
  <c r="R142" i="4"/>
  <c r="R141" i="4"/>
  <c r="R285" i="4"/>
  <c r="R286" i="4"/>
  <c r="R30" i="4"/>
  <c r="R31" i="4"/>
  <c r="H248" i="4"/>
  <c r="K250" i="4"/>
  <c r="K199" i="4"/>
  <c r="K344" i="4"/>
  <c r="I257" i="4"/>
  <c r="J257" i="4" s="1"/>
  <c r="K257" i="4" s="1"/>
  <c r="K369" i="4"/>
  <c r="K131" i="4"/>
  <c r="K14" i="4"/>
  <c r="K13" i="4"/>
  <c r="R327" i="4"/>
  <c r="R123" i="4"/>
  <c r="O44" i="4"/>
  <c r="P36" i="4" s="1"/>
  <c r="Q36" i="4" s="1"/>
  <c r="R36" i="4" s="1"/>
  <c r="R46" i="4"/>
  <c r="K29" i="4"/>
  <c r="K55" i="4"/>
  <c r="O333" i="4"/>
  <c r="H163" i="4"/>
  <c r="H359" i="4"/>
  <c r="R276" i="4"/>
  <c r="H36" i="4"/>
  <c r="K38" i="4"/>
  <c r="K208" i="4"/>
  <c r="K233" i="4"/>
  <c r="K191" i="4"/>
  <c r="O70" i="4"/>
  <c r="I19" i="4"/>
  <c r="H129" i="4"/>
  <c r="I121" i="4" s="1"/>
  <c r="J121" i="4" s="1"/>
  <c r="K121" i="4" s="1"/>
  <c r="O138" i="4"/>
  <c r="P138" i="4" s="1"/>
  <c r="Q138" i="4" s="1"/>
  <c r="R138" i="4" s="1"/>
  <c r="P2" i="4"/>
  <c r="Q2" i="4" s="1"/>
  <c r="R2" i="4" s="1"/>
  <c r="K361" i="4"/>
  <c r="R318" i="4"/>
  <c r="R5" i="4"/>
  <c r="R6" i="4"/>
  <c r="R38" i="4"/>
  <c r="R89" i="4"/>
  <c r="K72" i="4"/>
  <c r="O87" i="4"/>
  <c r="P87" i="4" s="1"/>
  <c r="Q87" i="4" s="1"/>
  <c r="R87" i="4" s="1"/>
  <c r="K89" i="4"/>
  <c r="H214" i="4"/>
  <c r="K216" i="4"/>
  <c r="G2" i="1"/>
  <c r="O359" i="4"/>
  <c r="R361" i="4"/>
  <c r="O367" i="4"/>
  <c r="R369" i="4"/>
  <c r="H146" i="4"/>
  <c r="K148" i="4"/>
  <c r="R250" i="4"/>
  <c r="O180" i="4"/>
  <c r="H172" i="4"/>
  <c r="K174" i="4"/>
  <c r="H138" i="4"/>
  <c r="K140" i="4"/>
  <c r="K284" i="4"/>
  <c r="K276" i="4"/>
  <c r="H70" i="4"/>
  <c r="I70" i="4" s="1"/>
  <c r="O231" i="4"/>
  <c r="O121" i="4"/>
  <c r="R352" i="4"/>
  <c r="R14" i="4"/>
  <c r="R13" i="4"/>
  <c r="K63" i="4"/>
  <c r="K21" i="4"/>
  <c r="R148" i="4"/>
  <c r="R199" i="4"/>
  <c r="O291" i="4"/>
  <c r="R293" i="4"/>
  <c r="H2" i="4"/>
  <c r="I2" i="4" s="1"/>
  <c r="K4" i="4"/>
  <c r="O214" i="4"/>
  <c r="R310" i="4"/>
  <c r="R301" i="4"/>
  <c r="K182" i="4"/>
  <c r="H291" i="4"/>
  <c r="H223" i="4"/>
  <c r="K225" i="4"/>
  <c r="K226" i="4" s="1"/>
  <c r="O206" i="4"/>
  <c r="O189" i="4"/>
  <c r="R191" i="4"/>
  <c r="R225" i="4"/>
  <c r="R227" i="4" s="1"/>
  <c r="O342" i="4"/>
  <c r="R344" i="4"/>
  <c r="R242" i="4"/>
  <c r="O129" i="4"/>
  <c r="R131" i="4"/>
  <c r="O112" i="4"/>
  <c r="P104" i="4" s="1"/>
  <c r="Q104" i="4" s="1"/>
  <c r="R104" i="4" s="1"/>
  <c r="H316" i="4"/>
  <c r="K318" i="4"/>
  <c r="K310" i="4"/>
  <c r="O172" i="4"/>
  <c r="O350" i="4"/>
  <c r="R208" i="4"/>
  <c r="R335" i="4"/>
  <c r="R182" i="4"/>
  <c r="R97" i="4"/>
  <c r="R82" i="4"/>
  <c r="R81" i="4"/>
  <c r="K97" i="4"/>
  <c r="J19" i="4"/>
  <c r="K19" i="4" s="1"/>
  <c r="J70" i="4"/>
  <c r="K70" i="4" s="1"/>
  <c r="H325" i="4"/>
  <c r="H189" i="4"/>
  <c r="H342" i="4"/>
  <c r="P53" i="4"/>
  <c r="Q53" i="4" s="1"/>
  <c r="R53" i="4" s="1"/>
  <c r="J2" i="4"/>
  <c r="K2" i="4" s="1"/>
  <c r="O299" i="4"/>
  <c r="H240" i="4"/>
  <c r="O265" i="4"/>
  <c r="H350" i="4"/>
  <c r="H274" i="4"/>
  <c r="H282" i="4"/>
  <c r="P257" i="4"/>
  <c r="Q257" i="4" s="1"/>
  <c r="R257" i="4" s="1"/>
  <c r="H180" i="4"/>
  <c r="O274" i="4"/>
  <c r="H206" i="4"/>
  <c r="H197" i="4"/>
  <c r="H155" i="4"/>
  <c r="O308" i="4"/>
  <c r="P308" i="4" s="1"/>
  <c r="Q308" i="4" s="1"/>
  <c r="R308" i="4" s="1"/>
  <c r="H333" i="4"/>
  <c r="O248" i="4"/>
  <c r="P240" i="4" s="1"/>
  <c r="Q240" i="4" s="1"/>
  <c r="R240" i="4" s="1"/>
  <c r="H231" i="4"/>
  <c r="H308" i="4"/>
  <c r="N114" i="1"/>
  <c r="P189" i="4" l="1"/>
  <c r="Q189" i="4" s="1"/>
  <c r="R189" i="4" s="1"/>
  <c r="R74" i="4"/>
  <c r="I223" i="4"/>
  <c r="I36" i="4"/>
  <c r="J36" i="4" s="1"/>
  <c r="K36" i="4" s="1"/>
  <c r="R23" i="4"/>
  <c r="R176" i="4"/>
  <c r="K243" i="4"/>
  <c r="P325" i="4"/>
  <c r="Q325" i="4" s="1"/>
  <c r="R325" i="4" s="1"/>
  <c r="K295" i="4"/>
  <c r="K48" i="4"/>
  <c r="I291" i="4"/>
  <c r="J291" i="4" s="1"/>
  <c r="K291" i="4" s="1"/>
  <c r="P274" i="4"/>
  <c r="Q274" i="4" s="1"/>
  <c r="R274" i="4" s="1"/>
  <c r="P70" i="4"/>
  <c r="Q70" i="4" s="1"/>
  <c r="R70" i="4" s="1"/>
  <c r="R65" i="4"/>
  <c r="I87" i="4"/>
  <c r="J87" i="4" s="1"/>
  <c r="K87" i="4" s="1"/>
  <c r="I189" i="4"/>
  <c r="K81" i="4"/>
  <c r="K227" i="4"/>
  <c r="P342" i="4"/>
  <c r="Q342" i="4" s="1"/>
  <c r="R342" i="4" s="1"/>
  <c r="K336" i="4"/>
  <c r="K354" i="4"/>
  <c r="K124" i="4"/>
  <c r="P172" i="4"/>
  <c r="Q172" i="4" s="1"/>
  <c r="R172" i="4" s="1"/>
  <c r="P291" i="4"/>
  <c r="Q291" i="4" s="1"/>
  <c r="R291" i="4" s="1"/>
  <c r="P121" i="4"/>
  <c r="Q121" i="4" s="1"/>
  <c r="R121" i="4" s="1"/>
  <c r="I172" i="4"/>
  <c r="J172" i="4" s="1"/>
  <c r="K172" i="4" s="1"/>
  <c r="R226" i="4"/>
  <c r="R345" i="4"/>
  <c r="R346" i="4"/>
  <c r="K64" i="4"/>
  <c r="K65" i="4"/>
  <c r="K285" i="4"/>
  <c r="K286" i="4"/>
  <c r="R244" i="4"/>
  <c r="R243" i="4"/>
  <c r="P206" i="4"/>
  <c r="Q206" i="4" s="1"/>
  <c r="R206" i="4" s="1"/>
  <c r="R99" i="4"/>
  <c r="R98" i="4"/>
  <c r="R371" i="4"/>
  <c r="R370" i="4"/>
  <c r="K235" i="4"/>
  <c r="K234" i="4"/>
  <c r="I359" i="4"/>
  <c r="J359" i="4" s="1"/>
  <c r="K359" i="4" s="1"/>
  <c r="K346" i="4"/>
  <c r="K345" i="4"/>
  <c r="K251" i="4"/>
  <c r="K252" i="4"/>
  <c r="I308" i="4"/>
  <c r="J308" i="4" s="1"/>
  <c r="K308" i="4" s="1"/>
  <c r="I206" i="4"/>
  <c r="J206" i="4" s="1"/>
  <c r="K206" i="4" s="1"/>
  <c r="I325" i="4"/>
  <c r="J325" i="4" s="1"/>
  <c r="K325" i="4" s="1"/>
  <c r="K99" i="4"/>
  <c r="K98" i="4"/>
  <c r="R183" i="4"/>
  <c r="R184" i="4"/>
  <c r="K183" i="4"/>
  <c r="K184" i="4"/>
  <c r="K5" i="4"/>
  <c r="K6" i="4"/>
  <c r="R201" i="4"/>
  <c r="R200" i="4"/>
  <c r="K142" i="4"/>
  <c r="K141" i="4"/>
  <c r="K149" i="4"/>
  <c r="K150" i="4"/>
  <c r="K218" i="4"/>
  <c r="K217" i="4"/>
  <c r="K73" i="4"/>
  <c r="K74" i="4"/>
  <c r="R278" i="4"/>
  <c r="R277" i="4"/>
  <c r="K57" i="4"/>
  <c r="K56" i="4"/>
  <c r="R125" i="4"/>
  <c r="R124" i="4"/>
  <c r="K133" i="4"/>
  <c r="K132" i="4"/>
  <c r="I155" i="4"/>
  <c r="J155" i="4" s="1"/>
  <c r="K155" i="4" s="1"/>
  <c r="I274" i="4"/>
  <c r="I240" i="4"/>
  <c r="J240" i="4" s="1"/>
  <c r="K240" i="4" s="1"/>
  <c r="R336" i="4"/>
  <c r="R337" i="4"/>
  <c r="K312" i="4"/>
  <c r="K311" i="4"/>
  <c r="R133" i="4"/>
  <c r="R132" i="4"/>
  <c r="K329" i="4"/>
  <c r="K328" i="4"/>
  <c r="R303" i="4"/>
  <c r="R302" i="4"/>
  <c r="R150" i="4"/>
  <c r="R149" i="4"/>
  <c r="I138" i="4"/>
  <c r="J138" i="4" s="1"/>
  <c r="K138" i="4" s="1"/>
  <c r="R251" i="4"/>
  <c r="R252" i="4"/>
  <c r="R362" i="4"/>
  <c r="R363" i="4"/>
  <c r="R91" i="4"/>
  <c r="R90" i="4"/>
  <c r="R320" i="4"/>
  <c r="R319" i="4"/>
  <c r="K210" i="4"/>
  <c r="K209" i="4"/>
  <c r="K31" i="4"/>
  <c r="K30" i="4"/>
  <c r="R329" i="4"/>
  <c r="R328" i="4"/>
  <c r="K371" i="4"/>
  <c r="K370" i="4"/>
  <c r="P223" i="4"/>
  <c r="I342" i="4"/>
  <c r="J342" i="4" s="1"/>
  <c r="K342" i="4" s="1"/>
  <c r="R210" i="4"/>
  <c r="R209" i="4"/>
  <c r="K320" i="4"/>
  <c r="K319" i="4"/>
  <c r="R192" i="4"/>
  <c r="R193" i="4"/>
  <c r="R312" i="4"/>
  <c r="R311" i="4"/>
  <c r="R294" i="4"/>
  <c r="R295" i="4"/>
  <c r="K23" i="4"/>
  <c r="K22" i="4"/>
  <c r="R353" i="4"/>
  <c r="R354" i="4"/>
  <c r="K278" i="4"/>
  <c r="K277" i="4"/>
  <c r="K176" i="4"/>
  <c r="K175" i="4"/>
  <c r="P359" i="4"/>
  <c r="Q359" i="4" s="1"/>
  <c r="R359" i="4" s="1"/>
  <c r="K91" i="4"/>
  <c r="K90" i="4"/>
  <c r="R39" i="4"/>
  <c r="R40" i="4"/>
  <c r="K362" i="4"/>
  <c r="K363" i="4"/>
  <c r="K192" i="4"/>
  <c r="K193" i="4"/>
  <c r="K40" i="4"/>
  <c r="K39" i="4"/>
  <c r="R47" i="4"/>
  <c r="R48" i="4"/>
  <c r="K201" i="4"/>
  <c r="K200" i="4"/>
  <c r="J274" i="4"/>
  <c r="K274" i="4" s="1"/>
  <c r="J223" i="4"/>
  <c r="K223" i="4" s="1"/>
  <c r="J189" i="4"/>
  <c r="K189" i="4" s="1"/>
  <c r="F373" i="1"/>
  <c r="F371" i="1"/>
  <c r="F369" i="1"/>
  <c r="F367" i="1"/>
  <c r="F365" i="1"/>
  <c r="F363" i="1"/>
  <c r="F361" i="1"/>
  <c r="F359" i="1"/>
  <c r="F356" i="1"/>
  <c r="F354" i="1"/>
  <c r="F352" i="1"/>
  <c r="F350" i="1"/>
  <c r="F348" i="1"/>
  <c r="F346" i="1"/>
  <c r="F344" i="1"/>
  <c r="F342" i="1"/>
  <c r="F339" i="1"/>
  <c r="F337" i="1"/>
  <c r="F335" i="1"/>
  <c r="F333" i="1"/>
  <c r="F331" i="1"/>
  <c r="F329" i="1"/>
  <c r="F327" i="1"/>
  <c r="F325" i="1"/>
  <c r="G325" i="1" s="1"/>
  <c r="F322" i="1"/>
  <c r="F320" i="1"/>
  <c r="F318" i="1"/>
  <c r="F316" i="1"/>
  <c r="F314" i="1"/>
  <c r="F312" i="1"/>
  <c r="F310" i="1"/>
  <c r="F308" i="1"/>
  <c r="G308" i="1" s="1"/>
  <c r="F305" i="1"/>
  <c r="F303" i="1"/>
  <c r="F301" i="1"/>
  <c r="F299" i="1"/>
  <c r="F297" i="1"/>
  <c r="F295" i="1"/>
  <c r="F293" i="1"/>
  <c r="F291" i="1"/>
  <c r="F288" i="1"/>
  <c r="F286" i="1"/>
  <c r="F284" i="1"/>
  <c r="F282" i="1"/>
  <c r="F280" i="1"/>
  <c r="F278" i="1"/>
  <c r="F276" i="1"/>
  <c r="F274" i="1"/>
  <c r="F254" i="1"/>
  <c r="F252" i="1"/>
  <c r="F250" i="1"/>
  <c r="F248" i="1"/>
  <c r="F246" i="1"/>
  <c r="F244" i="1"/>
  <c r="F242" i="1"/>
  <c r="F240" i="1"/>
  <c r="G240" i="1" s="1"/>
  <c r="F237" i="1"/>
  <c r="F235" i="1"/>
  <c r="F233" i="1"/>
  <c r="F231" i="1"/>
  <c r="F229" i="1"/>
  <c r="F227" i="1"/>
  <c r="F225" i="1"/>
  <c r="F223" i="1"/>
  <c r="F220" i="1"/>
  <c r="F218" i="1"/>
  <c r="F216" i="1"/>
  <c r="F214" i="1"/>
  <c r="F212" i="1"/>
  <c r="F210" i="1"/>
  <c r="F208" i="1"/>
  <c r="F206" i="1"/>
  <c r="F203" i="1"/>
  <c r="F201" i="1"/>
  <c r="F199" i="1"/>
  <c r="F197" i="1"/>
  <c r="F195" i="1"/>
  <c r="F193" i="1"/>
  <c r="F191" i="1"/>
  <c r="F189" i="1"/>
  <c r="G189" i="1" s="1"/>
  <c r="F186" i="1"/>
  <c r="F184" i="1"/>
  <c r="F182" i="1"/>
  <c r="F180" i="1"/>
  <c r="F178" i="1"/>
  <c r="F176" i="1"/>
  <c r="F174" i="1"/>
  <c r="F172" i="1"/>
  <c r="G172" i="1" s="1"/>
  <c r="F169" i="1"/>
  <c r="F167" i="1"/>
  <c r="G165" i="1"/>
  <c r="F163" i="1"/>
  <c r="F161" i="1"/>
  <c r="F159" i="1"/>
  <c r="F157" i="1"/>
  <c r="F155" i="1"/>
  <c r="F152" i="1"/>
  <c r="F150" i="1"/>
  <c r="F148" i="1"/>
  <c r="F146" i="1"/>
  <c r="N146" i="1" s="1"/>
  <c r="F144" i="1"/>
  <c r="F142" i="1"/>
  <c r="N142" i="1" s="1"/>
  <c r="F140" i="1"/>
  <c r="F138" i="1"/>
  <c r="F121" i="1"/>
  <c r="G121" i="1" s="1"/>
  <c r="F135" i="1"/>
  <c r="F133" i="1"/>
  <c r="F131" i="1"/>
  <c r="F129" i="1"/>
  <c r="N129" i="1" s="1"/>
  <c r="F127" i="1"/>
  <c r="F125" i="1"/>
  <c r="N125" i="1" s="1"/>
  <c r="F123" i="1"/>
  <c r="F101" i="1"/>
  <c r="F99" i="1"/>
  <c r="F97" i="1"/>
  <c r="F95" i="1"/>
  <c r="N95" i="1" s="1"/>
  <c r="F93" i="1"/>
  <c r="F91" i="1"/>
  <c r="N91" i="1" s="1"/>
  <c r="F89" i="1"/>
  <c r="F87" i="1"/>
  <c r="G87" i="1" s="1"/>
  <c r="F84" i="1"/>
  <c r="F82" i="1"/>
  <c r="F80" i="1"/>
  <c r="F78" i="1"/>
  <c r="N78" i="1" s="1"/>
  <c r="F76" i="1"/>
  <c r="F74" i="1"/>
  <c r="N74" i="1" s="1"/>
  <c r="F72" i="1"/>
  <c r="F70" i="1"/>
  <c r="G70" i="1" s="1"/>
  <c r="F67" i="1"/>
  <c r="F65" i="1"/>
  <c r="F63" i="1"/>
  <c r="F61" i="1"/>
  <c r="N61" i="1" s="1"/>
  <c r="F59" i="1"/>
  <c r="F57" i="1"/>
  <c r="N57" i="1" s="1"/>
  <c r="F55" i="1"/>
  <c r="F53" i="1"/>
  <c r="N53" i="1" s="1"/>
  <c r="F50" i="1"/>
  <c r="F48" i="1"/>
  <c r="F46" i="1"/>
  <c r="F44" i="1"/>
  <c r="N44" i="1" s="1"/>
  <c r="F42" i="1"/>
  <c r="F40" i="1"/>
  <c r="N40" i="1" s="1"/>
  <c r="F38" i="1"/>
  <c r="F36" i="1"/>
  <c r="F33" i="1"/>
  <c r="F31" i="1"/>
  <c r="F29" i="1"/>
  <c r="F27" i="1"/>
  <c r="N27" i="1" s="1"/>
  <c r="F25" i="1"/>
  <c r="F23" i="1"/>
  <c r="N23" i="1" s="1"/>
  <c r="F21" i="1"/>
  <c r="F19" i="1"/>
  <c r="G19" i="1" s="1"/>
  <c r="F16" i="1"/>
  <c r="F14" i="1"/>
  <c r="N14" i="1" s="1"/>
  <c r="F12" i="1"/>
  <c r="F10" i="1"/>
  <c r="N10" i="1" s="1"/>
  <c r="F8" i="1"/>
  <c r="F6" i="1"/>
  <c r="N6" i="1" s="1"/>
  <c r="F4" i="1"/>
  <c r="N180" i="1" l="1"/>
  <c r="N197" i="1"/>
  <c r="N16" i="1"/>
  <c r="N127" i="1"/>
  <c r="N278" i="1"/>
  <c r="N295" i="1"/>
  <c r="N333" i="1"/>
  <c r="N350" i="1"/>
  <c r="G16" i="1"/>
  <c r="N248" i="1"/>
  <c r="N282" i="1"/>
  <c r="N346" i="1"/>
  <c r="N363" i="1"/>
  <c r="N193" i="1"/>
  <c r="N210" i="1"/>
  <c r="Q223" i="4"/>
  <c r="R223" i="4" s="1"/>
  <c r="N89" i="1"/>
  <c r="N104" i="1"/>
  <c r="N2" i="1"/>
  <c r="N178" i="1"/>
  <c r="G184" i="1"/>
  <c r="N184" i="1"/>
  <c r="N191" i="1"/>
  <c r="G203" i="1"/>
  <c r="N203" i="1"/>
  <c r="N223" i="1"/>
  <c r="G233" i="1"/>
  <c r="N233" i="1"/>
  <c r="N246" i="1"/>
  <c r="G252" i="1"/>
  <c r="N252" i="1"/>
  <c r="N276" i="1"/>
  <c r="G288" i="1"/>
  <c r="N288" i="1"/>
  <c r="N308" i="1"/>
  <c r="G318" i="1"/>
  <c r="N318" i="1"/>
  <c r="N331" i="1"/>
  <c r="G337" i="1"/>
  <c r="N337" i="1"/>
  <c r="N344" i="1"/>
  <c r="G356" i="1"/>
  <c r="N356" i="1"/>
  <c r="G12" i="1"/>
  <c r="N12" i="1"/>
  <c r="G82" i="1"/>
  <c r="N82" i="1"/>
  <c r="N36" i="1"/>
  <c r="G84" i="1"/>
  <c r="N84" i="1"/>
  <c r="N123" i="1"/>
  <c r="N138" i="1"/>
  <c r="N174" i="1"/>
  <c r="G301" i="1"/>
  <c r="N301" i="1"/>
  <c r="N314" i="1"/>
  <c r="G320" i="1"/>
  <c r="N320" i="1"/>
  <c r="N327" i="1"/>
  <c r="N359" i="1"/>
  <c r="G369" i="1"/>
  <c r="N369" i="1"/>
  <c r="G63" i="1"/>
  <c r="N63" i="1"/>
  <c r="N59" i="1"/>
  <c r="N72" i="1"/>
  <c r="N206" i="1"/>
  <c r="G223" i="1"/>
  <c r="N229" i="1"/>
  <c r="N242" i="1"/>
  <c r="G254" i="1"/>
  <c r="N254" i="1"/>
  <c r="N291" i="1"/>
  <c r="G339" i="1"/>
  <c r="N339" i="1"/>
  <c r="N8" i="1"/>
  <c r="N19" i="1"/>
  <c r="G29" i="1"/>
  <c r="N29" i="1"/>
  <c r="G36" i="1"/>
  <c r="N42" i="1"/>
  <c r="G48" i="1"/>
  <c r="N48" i="1"/>
  <c r="N55" i="1"/>
  <c r="O53" i="1" s="1"/>
  <c r="G67" i="1"/>
  <c r="N67" i="1"/>
  <c r="N87" i="1"/>
  <c r="G97" i="1"/>
  <c r="N97" i="1"/>
  <c r="N121" i="1"/>
  <c r="G138" i="1"/>
  <c r="N144" i="1"/>
  <c r="G150" i="1"/>
  <c r="N150" i="1"/>
  <c r="G169" i="1"/>
  <c r="N118" i="1"/>
  <c r="N176" i="1"/>
  <c r="N189" i="1"/>
  <c r="G199" i="1"/>
  <c r="N199" i="1"/>
  <c r="G206" i="1"/>
  <c r="N212" i="1"/>
  <c r="G218" i="1"/>
  <c r="N218" i="1"/>
  <c r="N225" i="1"/>
  <c r="N231" i="1"/>
  <c r="G237" i="1"/>
  <c r="N237" i="1"/>
  <c r="N244" i="1"/>
  <c r="N274" i="1"/>
  <c r="G284" i="1"/>
  <c r="N284" i="1"/>
  <c r="G291" i="1"/>
  <c r="N297" i="1"/>
  <c r="G303" i="1"/>
  <c r="N303" i="1"/>
  <c r="N310" i="1"/>
  <c r="N316" i="1"/>
  <c r="G322" i="1"/>
  <c r="N322" i="1"/>
  <c r="N329" i="1"/>
  <c r="N342" i="1"/>
  <c r="G352" i="1"/>
  <c r="N352" i="1"/>
  <c r="G359" i="1"/>
  <c r="N365" i="1"/>
  <c r="G371" i="1"/>
  <c r="N371" i="1"/>
  <c r="N4" i="1"/>
  <c r="N21" i="1"/>
  <c r="G33" i="1"/>
  <c r="N33" i="1"/>
  <c r="N76" i="1"/>
  <c r="G101" i="1"/>
  <c r="N101" i="1"/>
  <c r="G133" i="1"/>
  <c r="N133" i="1"/>
  <c r="G46" i="1"/>
  <c r="N46" i="1"/>
  <c r="G53" i="1"/>
  <c r="G65" i="1"/>
  <c r="N65" i="1"/>
  <c r="G135" i="1"/>
  <c r="N135" i="1"/>
  <c r="G148" i="1"/>
  <c r="N148" i="1"/>
  <c r="G155" i="1"/>
  <c r="G167" i="1"/>
  <c r="N116" i="1"/>
  <c r="G186" i="1"/>
  <c r="N186" i="1"/>
  <c r="G216" i="1"/>
  <c r="N216" i="1"/>
  <c r="G235" i="1"/>
  <c r="N235" i="1"/>
  <c r="O10" i="1"/>
  <c r="G14" i="1"/>
  <c r="N25" i="1"/>
  <c r="G31" i="1"/>
  <c r="N31" i="1"/>
  <c r="N38" i="1"/>
  <c r="G50" i="1"/>
  <c r="N50" i="1"/>
  <c r="N70" i="1"/>
  <c r="G80" i="1"/>
  <c r="N80" i="1"/>
  <c r="N93" i="1"/>
  <c r="G99" i="1"/>
  <c r="N99" i="1"/>
  <c r="G131" i="1"/>
  <c r="N131" i="1"/>
  <c r="N140" i="1"/>
  <c r="G152" i="1"/>
  <c r="N152" i="1"/>
  <c r="N172" i="1"/>
  <c r="G182" i="1"/>
  <c r="N182" i="1"/>
  <c r="N195" i="1"/>
  <c r="G201" i="1"/>
  <c r="N201" i="1"/>
  <c r="N208" i="1"/>
  <c r="N214" i="1"/>
  <c r="G220" i="1"/>
  <c r="N220" i="1"/>
  <c r="N227" i="1"/>
  <c r="N240" i="1"/>
  <c r="G250" i="1"/>
  <c r="N250" i="1"/>
  <c r="O248" i="1" s="1"/>
  <c r="G274" i="1"/>
  <c r="N280" i="1"/>
  <c r="G286" i="1"/>
  <c r="N286" i="1"/>
  <c r="N293" i="1"/>
  <c r="N299" i="1"/>
  <c r="G305" i="1"/>
  <c r="N305" i="1"/>
  <c r="N312" i="1"/>
  <c r="N325" i="1"/>
  <c r="G335" i="1"/>
  <c r="N335" i="1"/>
  <c r="O333" i="1" s="1"/>
  <c r="G342" i="1"/>
  <c r="N348" i="1"/>
  <c r="G354" i="1"/>
  <c r="N354" i="1"/>
  <c r="N361" i="1"/>
  <c r="N367" i="1"/>
  <c r="G373" i="1"/>
  <c r="N373" i="1"/>
  <c r="F271" i="1"/>
  <c r="F269" i="1"/>
  <c r="F267" i="1"/>
  <c r="N267" i="1" s="1"/>
  <c r="F265" i="1"/>
  <c r="F261" i="1"/>
  <c r="F257" i="1"/>
  <c r="F112" i="1"/>
  <c r="G282" i="1" s="1"/>
  <c r="H282" i="1" s="1"/>
  <c r="F110" i="1"/>
  <c r="G246" i="1" s="1"/>
  <c r="F108" i="1"/>
  <c r="G6" i="1" s="1"/>
  <c r="F106" i="1"/>
  <c r="N106" i="1" s="1"/>
  <c r="O325" i="1" l="1"/>
  <c r="O78" i="1"/>
  <c r="O146" i="1"/>
  <c r="O172" i="1"/>
  <c r="P172" i="1" s="1"/>
  <c r="Q172" i="1" s="1"/>
  <c r="R172" i="1" s="1"/>
  <c r="G267" i="1"/>
  <c r="G140" i="1"/>
  <c r="G95" i="1"/>
  <c r="H95" i="1" s="1"/>
  <c r="O44" i="1"/>
  <c r="O350" i="1"/>
  <c r="G248" i="1"/>
  <c r="H248" i="1" s="1"/>
  <c r="O27" i="1"/>
  <c r="O61" i="1"/>
  <c r="P53" i="1" s="1"/>
  <c r="Q53" i="1" s="1"/>
  <c r="R53" i="1" s="1"/>
  <c r="G174" i="1"/>
  <c r="G276" i="1"/>
  <c r="G361" i="1"/>
  <c r="G348" i="1"/>
  <c r="G208" i="1"/>
  <c r="G195" i="1"/>
  <c r="O129" i="1"/>
  <c r="O70" i="1"/>
  <c r="P70" i="1" s="1"/>
  <c r="Q70" i="1" s="1"/>
  <c r="R70" i="1" s="1"/>
  <c r="G38" i="1"/>
  <c r="O282" i="1"/>
  <c r="G180" i="1"/>
  <c r="H180" i="1" s="1"/>
  <c r="G157" i="1"/>
  <c r="O2" i="1"/>
  <c r="G93" i="1"/>
  <c r="G21" i="1"/>
  <c r="O342" i="1"/>
  <c r="O87" i="1"/>
  <c r="G72" i="1"/>
  <c r="G293" i="1"/>
  <c r="G280" i="1"/>
  <c r="O180" i="1"/>
  <c r="G333" i="1"/>
  <c r="H333" i="1" s="1"/>
  <c r="O316" i="1"/>
  <c r="O274" i="1"/>
  <c r="G129" i="1"/>
  <c r="H129" i="1" s="1"/>
  <c r="G78" i="1"/>
  <c r="H78" i="1" s="1"/>
  <c r="G55" i="1"/>
  <c r="G123" i="1"/>
  <c r="G261" i="1"/>
  <c r="N261" i="1"/>
  <c r="P342" i="1"/>
  <c r="Q342" i="1" s="1"/>
  <c r="R342" i="1" s="1"/>
  <c r="P274" i="1"/>
  <c r="Q274" i="1" s="1"/>
  <c r="R274" i="1" s="1"/>
  <c r="G271" i="1"/>
  <c r="N271" i="1"/>
  <c r="N110" i="1"/>
  <c r="G8" i="1"/>
  <c r="O95" i="1"/>
  <c r="G42" i="1"/>
  <c r="G23" i="1"/>
  <c r="G142" i="1"/>
  <c r="O36" i="1"/>
  <c r="O231" i="1"/>
  <c r="P2" i="1"/>
  <c r="Q2" i="1" s="1"/>
  <c r="R2" i="1" s="1"/>
  <c r="G89" i="1"/>
  <c r="G244" i="1"/>
  <c r="G144" i="1"/>
  <c r="H138" i="1" s="1"/>
  <c r="G229" i="1"/>
  <c r="N112" i="1"/>
  <c r="O112" i="1" s="1"/>
  <c r="G163" i="1"/>
  <c r="H163" i="1" s="1"/>
  <c r="G61" i="1"/>
  <c r="H61" i="1" s="1"/>
  <c r="G10" i="1"/>
  <c r="H10" i="1" s="1"/>
  <c r="G44" i="1"/>
  <c r="H44" i="1" s="1"/>
  <c r="G350" i="1"/>
  <c r="H350" i="1" s="1"/>
  <c r="G146" i="1"/>
  <c r="H146" i="1" s="1"/>
  <c r="G367" i="1"/>
  <c r="H367" i="1" s="1"/>
  <c r="G299" i="1"/>
  <c r="H299" i="1" s="1"/>
  <c r="G214" i="1"/>
  <c r="H214" i="1" s="1"/>
  <c r="O367" i="1"/>
  <c r="G316" i="1"/>
  <c r="H316" i="1" s="1"/>
  <c r="O299" i="1"/>
  <c r="G231" i="1"/>
  <c r="H231" i="1" s="1"/>
  <c r="O214" i="1"/>
  <c r="O19" i="1"/>
  <c r="P19" i="1" s="1"/>
  <c r="Q19" i="1" s="1"/>
  <c r="R19" i="1" s="1"/>
  <c r="O240" i="1"/>
  <c r="P240" i="1" s="1"/>
  <c r="Q240" i="1" s="1"/>
  <c r="R240" i="1" s="1"/>
  <c r="G59" i="1"/>
  <c r="G327" i="1"/>
  <c r="G314" i="1"/>
  <c r="G161" i="1"/>
  <c r="O189" i="1"/>
  <c r="N108" i="1"/>
  <c r="G176" i="1"/>
  <c r="G125" i="1"/>
  <c r="G74" i="1"/>
  <c r="G57" i="1"/>
  <c r="G295" i="1"/>
  <c r="G363" i="1"/>
  <c r="G312" i="1"/>
  <c r="G227" i="1"/>
  <c r="G159" i="1"/>
  <c r="H155" i="1" s="1"/>
  <c r="I155" i="1" s="1"/>
  <c r="J155" i="1" s="1"/>
  <c r="K155" i="1" s="1"/>
  <c r="G329" i="1"/>
  <c r="G265" i="1"/>
  <c r="H265" i="1" s="1"/>
  <c r="N265" i="1"/>
  <c r="P325" i="1"/>
  <c r="Q325" i="1" s="1"/>
  <c r="R325" i="1" s="1"/>
  <c r="G25" i="1"/>
  <c r="G76" i="1"/>
  <c r="O197" i="1"/>
  <c r="N257" i="1"/>
  <c r="G257" i="1"/>
  <c r="H257" i="1" s="1"/>
  <c r="G269" i="1"/>
  <c r="N269" i="1"/>
  <c r="O359" i="1"/>
  <c r="G197" i="1"/>
  <c r="H197" i="1" s="1"/>
  <c r="G27" i="1"/>
  <c r="H27" i="1" s="1"/>
  <c r="G4" i="1"/>
  <c r="H2" i="1" s="1"/>
  <c r="I2" i="1" s="1"/>
  <c r="J2" i="1" s="1"/>
  <c r="K2" i="1" s="1"/>
  <c r="G365" i="1"/>
  <c r="G346" i="1"/>
  <c r="G310" i="1"/>
  <c r="G297" i="1"/>
  <c r="G278" i="1"/>
  <c r="H274" i="1" s="1"/>
  <c r="I274" i="1" s="1"/>
  <c r="J274" i="1" s="1"/>
  <c r="K274" i="1" s="1"/>
  <c r="G225" i="1"/>
  <c r="G212" i="1"/>
  <c r="G193" i="1"/>
  <c r="O121" i="1"/>
  <c r="G91" i="1"/>
  <c r="O291" i="1"/>
  <c r="G242" i="1"/>
  <c r="H240" i="1" s="1"/>
  <c r="O206" i="1"/>
  <c r="G40" i="1"/>
  <c r="G210" i="1"/>
  <c r="H206" i="1" s="1"/>
  <c r="I206" i="1" s="1"/>
  <c r="J206" i="1" s="1"/>
  <c r="K206" i="1" s="1"/>
  <c r="O138" i="1"/>
  <c r="P138" i="1" s="1"/>
  <c r="Q138" i="1" s="1"/>
  <c r="R138" i="1" s="1"/>
  <c r="G344" i="1"/>
  <c r="G331" i="1"/>
  <c r="O308" i="1"/>
  <c r="O223" i="1"/>
  <c r="G191" i="1"/>
  <c r="G178" i="1"/>
  <c r="G127" i="1"/>
  <c r="I240" i="1"/>
  <c r="J240" i="1" s="1"/>
  <c r="K240" i="1" s="1"/>
  <c r="H53" i="1" l="1"/>
  <c r="H36" i="1"/>
  <c r="I36" i="1" s="1"/>
  <c r="J36" i="1" s="1"/>
  <c r="K36" i="1" s="1"/>
  <c r="H223" i="1"/>
  <c r="I223" i="1" s="1"/>
  <c r="J223" i="1" s="1"/>
  <c r="K223" i="1" s="1"/>
  <c r="H19" i="1"/>
  <c r="P36" i="1"/>
  <c r="Q36" i="1" s="1"/>
  <c r="R36" i="1" s="1"/>
  <c r="P87" i="1"/>
  <c r="Q87" i="1" s="1"/>
  <c r="R87" i="1" s="1"/>
  <c r="H291" i="1"/>
  <c r="I291" i="1" s="1"/>
  <c r="J291" i="1" s="1"/>
  <c r="K291" i="1" s="1"/>
  <c r="P308" i="1"/>
  <c r="Q308" i="1" s="1"/>
  <c r="R308" i="1" s="1"/>
  <c r="O104" i="1"/>
  <c r="P104" i="1" s="1"/>
  <c r="Q104" i="1" s="1"/>
  <c r="R104" i="1" s="1"/>
  <c r="I138" i="1"/>
  <c r="J138" i="1" s="1"/>
  <c r="K138" i="1" s="1"/>
  <c r="H189" i="1"/>
  <c r="I189" i="1" s="1"/>
  <c r="J189" i="1" s="1"/>
  <c r="K189" i="1" s="1"/>
  <c r="H342" i="1"/>
  <c r="P206" i="1"/>
  <c r="Q206" i="1" s="1"/>
  <c r="R206" i="1" s="1"/>
  <c r="P121" i="1"/>
  <c r="Q121" i="1" s="1"/>
  <c r="R121" i="1" s="1"/>
  <c r="H359" i="1"/>
  <c r="I359" i="1" s="1"/>
  <c r="J359" i="1" s="1"/>
  <c r="K359" i="1" s="1"/>
  <c r="P359" i="1"/>
  <c r="Q359" i="1" s="1"/>
  <c r="R359" i="1" s="1"/>
  <c r="O257" i="1"/>
  <c r="H172" i="1"/>
  <c r="I172" i="1" s="1"/>
  <c r="J172" i="1" s="1"/>
  <c r="K172" i="1" s="1"/>
  <c r="I257" i="1"/>
  <c r="J257" i="1" s="1"/>
  <c r="K257" i="1" s="1"/>
  <c r="I19" i="1"/>
  <c r="J19" i="1" s="1"/>
  <c r="K19" i="1" s="1"/>
  <c r="H325" i="1"/>
  <c r="I325" i="1" s="1"/>
  <c r="J325" i="1" s="1"/>
  <c r="K325" i="1" s="1"/>
  <c r="H87" i="1"/>
  <c r="I87" i="1" s="1"/>
  <c r="J87" i="1" s="1"/>
  <c r="K87" i="1" s="1"/>
  <c r="H70" i="1"/>
  <c r="I70" i="1" s="1"/>
  <c r="J70" i="1" s="1"/>
  <c r="K70" i="1" s="1"/>
  <c r="H121" i="1"/>
  <c r="I121" i="1" s="1"/>
  <c r="J121" i="1" s="1"/>
  <c r="K121" i="1" s="1"/>
  <c r="P291" i="1"/>
  <c r="Q291" i="1" s="1"/>
  <c r="R291" i="1" s="1"/>
  <c r="O265" i="1"/>
  <c r="P257" i="1" s="1"/>
  <c r="Q257" i="1" s="1"/>
  <c r="R257" i="1" s="1"/>
  <c r="P223" i="1"/>
  <c r="Q223" i="1" s="1"/>
  <c r="R223" i="1" s="1"/>
  <c r="H308" i="1"/>
  <c r="I308" i="1" s="1"/>
  <c r="J308" i="1" s="1"/>
  <c r="K308" i="1" s="1"/>
  <c r="I53" i="1"/>
  <c r="J53" i="1" s="1"/>
  <c r="K53" i="1" s="1"/>
  <c r="P189" i="1"/>
  <c r="Q189" i="1" s="1"/>
  <c r="R189" i="1" s="1"/>
  <c r="I342" i="1"/>
  <c r="J342" i="1" s="1"/>
  <c r="K342" i="1" s="1"/>
</calcChain>
</file>

<file path=xl/sharedStrings.xml><?xml version="1.0" encoding="utf-8"?>
<sst xmlns="http://schemas.openxmlformats.org/spreadsheetml/2006/main" count="4382" uniqueCount="64">
  <si>
    <t>Sample</t>
  </si>
  <si>
    <t>Cq</t>
  </si>
  <si>
    <t>N/A</t>
  </si>
  <si>
    <t>Gene</t>
  </si>
  <si>
    <t>OPN4</t>
  </si>
  <si>
    <t>GAPDH</t>
  </si>
  <si>
    <t>Hprt</t>
  </si>
  <si>
    <t>Beta-s</t>
  </si>
  <si>
    <t>Cbx7</t>
  </si>
  <si>
    <t>NALCN</t>
  </si>
  <si>
    <t>Ddit4</t>
  </si>
  <si>
    <t>LIM2</t>
  </si>
  <si>
    <t>FABp7</t>
  </si>
  <si>
    <t>Glo1</t>
  </si>
  <si>
    <t>Gucy2f</t>
  </si>
  <si>
    <t>Igf2</t>
  </si>
  <si>
    <t>Klhl33</t>
  </si>
  <si>
    <t>Ktn1</t>
  </si>
  <si>
    <t>PTPRT</t>
  </si>
  <si>
    <t>RNPS1</t>
  </si>
  <si>
    <t>Samd7</t>
  </si>
  <si>
    <t>Sgcg</t>
  </si>
  <si>
    <t>Slc25a37</t>
  </si>
  <si>
    <t>Srebf1</t>
  </si>
  <si>
    <t>DMXL1</t>
  </si>
  <si>
    <t>1_1</t>
  </si>
  <si>
    <t>1_3</t>
  </si>
  <si>
    <t>1_4</t>
  </si>
  <si>
    <t>1_5</t>
  </si>
  <si>
    <t>3_1</t>
  </si>
  <si>
    <t>3_2</t>
  </si>
  <si>
    <t>3_4</t>
  </si>
  <si>
    <t>3_5</t>
  </si>
  <si>
    <t>Genotype</t>
  </si>
  <si>
    <t>KO</t>
  </si>
  <si>
    <t>WT</t>
  </si>
  <si>
    <t>Average</t>
  </si>
  <si>
    <t>ddCt</t>
  </si>
  <si>
    <t>FC</t>
  </si>
  <si>
    <t>dCt(Gapdh)</t>
  </si>
  <si>
    <t>FC (negative)</t>
  </si>
  <si>
    <t>dCt(HPRT)</t>
  </si>
  <si>
    <t>Control Genes:</t>
  </si>
  <si>
    <t>Samples Run</t>
  </si>
  <si>
    <t>012118_1_1</t>
  </si>
  <si>
    <t>012118_1_3</t>
  </si>
  <si>
    <t>012118_1_4</t>
  </si>
  <si>
    <t>012118_1_5</t>
  </si>
  <si>
    <t>GAPDH (HKG)</t>
  </si>
  <si>
    <t>HPRT (HKG)</t>
  </si>
  <si>
    <t>Genes Run:</t>
  </si>
  <si>
    <t>GAPDH FC</t>
  </si>
  <si>
    <t>HPRT FC</t>
  </si>
  <si>
    <t>CTXN1</t>
  </si>
  <si>
    <t>Outliers  marked by brown fill and are removed from equations in WO Outliers tab</t>
  </si>
  <si>
    <t>SGCG has VERY high standard deviation in Ct values for KO animals</t>
  </si>
  <si>
    <t>NALC Has high standard deviation in Ct values for WT animals</t>
  </si>
  <si>
    <t>W/O Outliers</t>
  </si>
  <si>
    <t>012118_3_1</t>
  </si>
  <si>
    <t>012118_3_2</t>
  </si>
  <si>
    <t>012118_3_4</t>
  </si>
  <si>
    <t>012118_3_5</t>
  </si>
  <si>
    <t>GeoMean</t>
  </si>
  <si>
    <t>dCt (Geomean)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</si>
</sst>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ACB92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16" fontId="0" fillId="0" borderId="0" xfId="0" applyNumberFormat="1"/>
    <xf numFmtId="0" fontId="4" fillId="0" borderId="0" xfId="0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1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ACB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2"/>
  <sheetViews>
    <sheetView workbookViewId="0">
      <selection activeCell="P15" sqref="P15"/>
    </sheetView>
  </sheetViews>
  <sheetFormatPr baseColWidth="10" defaultColWidth="8.83203125" defaultRowHeight="15" x14ac:dyDescent="0.2"/>
  <cols>
    <col min="2" max="2" width="12.33203125" bestFit="1" customWidth="1"/>
    <col min="3" max="3" width="10.83203125" bestFit="1" customWidth="1"/>
    <col min="5" max="5" width="9.5" bestFit="1" customWidth="1"/>
  </cols>
  <sheetData>
    <row r="2" spans="1:14" x14ac:dyDescent="0.2">
      <c r="A2" s="9">
        <v>43158</v>
      </c>
      <c r="J2" t="s">
        <v>57</v>
      </c>
      <c r="N2" t="s">
        <v>62</v>
      </c>
    </row>
    <row r="3" spans="1:14" x14ac:dyDescent="0.2">
      <c r="G3" t="s">
        <v>51</v>
      </c>
      <c r="H3" t="s">
        <v>52</v>
      </c>
      <c r="K3" t="s">
        <v>51</v>
      </c>
      <c r="L3" t="s">
        <v>52</v>
      </c>
    </row>
    <row r="4" spans="1:14" ht="16" x14ac:dyDescent="0.2">
      <c r="B4" t="s">
        <v>43</v>
      </c>
      <c r="C4" t="s">
        <v>44</v>
      </c>
      <c r="E4" t="s">
        <v>50</v>
      </c>
      <c r="F4" s="2" t="s">
        <v>7</v>
      </c>
      <c r="G4" s="6">
        <v>1.58556827322057</v>
      </c>
      <c r="H4" s="6">
        <v>2.1379824344480034</v>
      </c>
      <c r="K4" s="6">
        <v>1.5855682732205729</v>
      </c>
      <c r="L4" s="6">
        <v>2.1379824344480034</v>
      </c>
      <c r="N4" s="6">
        <v>1.7904315220497304</v>
      </c>
    </row>
    <row r="5" spans="1:14" ht="16" x14ac:dyDescent="0.2">
      <c r="C5" t="s">
        <v>45</v>
      </c>
      <c r="F5" s="2" t="s">
        <v>8</v>
      </c>
      <c r="G5" s="7">
        <v>-1.1397757474932413</v>
      </c>
      <c r="H5" s="7">
        <v>1.1830409399489079</v>
      </c>
      <c r="K5" s="7">
        <v>-1.1397757474932413</v>
      </c>
      <c r="L5" s="7">
        <v>1.1830409399489079</v>
      </c>
      <c r="N5" s="7">
        <v>-1.0093612861231496</v>
      </c>
    </row>
    <row r="6" spans="1:14" ht="16" x14ac:dyDescent="0.2">
      <c r="C6" t="s">
        <v>46</v>
      </c>
      <c r="F6" s="2" t="s">
        <v>53</v>
      </c>
      <c r="G6" s="7">
        <v>1.0616071555132547</v>
      </c>
      <c r="H6" s="7">
        <v>1.4314725446426149</v>
      </c>
      <c r="K6" s="7">
        <v>1.0616071555132547</v>
      </c>
      <c r="L6" s="7">
        <v>1.4314725446426149</v>
      </c>
      <c r="N6" s="7">
        <v>1.1987720411456961</v>
      </c>
    </row>
    <row r="7" spans="1:14" ht="16" x14ac:dyDescent="0.2">
      <c r="C7" t="s">
        <v>47</v>
      </c>
      <c r="F7" s="2" t="s">
        <v>10</v>
      </c>
      <c r="G7" s="7">
        <v>1.0497166836230656</v>
      </c>
      <c r="H7" s="7">
        <v>1.415439416036373</v>
      </c>
      <c r="K7" s="7">
        <v>1.0497166836230656</v>
      </c>
      <c r="L7" s="7">
        <v>1.415439416036373</v>
      </c>
      <c r="N7" s="7">
        <v>1.185345261584196</v>
      </c>
    </row>
    <row r="8" spans="1:14" ht="16" x14ac:dyDescent="0.2">
      <c r="C8" t="s">
        <v>58</v>
      </c>
      <c r="F8" s="2" t="s">
        <v>24</v>
      </c>
      <c r="G8" s="7">
        <v>-1.1789479292328118</v>
      </c>
      <c r="H8" s="7">
        <v>1.1437327622457669</v>
      </c>
      <c r="K8" s="7">
        <v>-1.1789479292328118</v>
      </c>
      <c r="L8" s="7">
        <v>1.1437327622457669</v>
      </c>
      <c r="N8" s="7">
        <v>-1.044051341450142</v>
      </c>
    </row>
    <row r="9" spans="1:14" ht="16" x14ac:dyDescent="0.2">
      <c r="C9" t="s">
        <v>59</v>
      </c>
      <c r="F9" s="2" t="s">
        <v>12</v>
      </c>
      <c r="G9" s="7">
        <v>-1.0579342737751241</v>
      </c>
      <c r="H9" s="7">
        <v>1.2745606273192642</v>
      </c>
      <c r="K9" s="7">
        <v>-1.0579342737751241</v>
      </c>
      <c r="L9" s="7">
        <v>-0.78458409789674943</v>
      </c>
      <c r="N9" s="7">
        <v>1.0673677609072931</v>
      </c>
    </row>
    <row r="10" spans="1:14" ht="16" x14ac:dyDescent="0.2">
      <c r="C10" t="s">
        <v>60</v>
      </c>
      <c r="F10" s="2" t="s">
        <v>13</v>
      </c>
      <c r="G10" s="7">
        <v>-1.1995555760409016</v>
      </c>
      <c r="H10" s="7">
        <v>1.1240841179661984</v>
      </c>
      <c r="K10" s="7">
        <v>-1.1995555760409016</v>
      </c>
      <c r="L10" s="7">
        <v>1.1240841179661984</v>
      </c>
      <c r="N10" s="7">
        <v>-1.0623010374380868</v>
      </c>
    </row>
    <row r="11" spans="1:14" ht="16" x14ac:dyDescent="0.2">
      <c r="C11" t="s">
        <v>61</v>
      </c>
      <c r="F11" s="2" t="s">
        <v>14</v>
      </c>
      <c r="G11" s="8">
        <v>-1.9503729198977731</v>
      </c>
      <c r="H11" s="7">
        <v>-1.4464335033402194</v>
      </c>
      <c r="K11" s="8">
        <v>-1.9503729198977731</v>
      </c>
      <c r="L11" s="7">
        <v>-1.4464335033402194</v>
      </c>
      <c r="N11" s="8">
        <v>-1.7272089910471213</v>
      </c>
    </row>
    <row r="12" spans="1:14" ht="16" x14ac:dyDescent="0.2">
      <c r="F12" s="2" t="s">
        <v>15</v>
      </c>
      <c r="G12" s="7">
        <v>1.4870982841226543</v>
      </c>
      <c r="H12" s="6">
        <v>2.0052053660824654</v>
      </c>
      <c r="K12" s="7">
        <v>1.4870982841226543</v>
      </c>
      <c r="L12" s="6">
        <v>2.0052053660824654</v>
      </c>
      <c r="N12" s="13">
        <v>1.679238724215361</v>
      </c>
    </row>
    <row r="13" spans="1:14" ht="16" x14ac:dyDescent="0.2">
      <c r="F13" s="2" t="s">
        <v>16</v>
      </c>
      <c r="G13" s="8">
        <v>-5.3517102191444543</v>
      </c>
      <c r="H13" s="8">
        <v>-3.9689296760460029</v>
      </c>
      <c r="K13" s="8">
        <v>-5.3517102191444543</v>
      </c>
      <c r="L13" s="8">
        <v>-3.9689296760460029</v>
      </c>
      <c r="N13" s="8">
        <v>-4.7393613363282059</v>
      </c>
    </row>
    <row r="14" spans="1:14" ht="16" x14ac:dyDescent="0.2">
      <c r="B14" t="s">
        <v>42</v>
      </c>
      <c r="C14" t="s">
        <v>4</v>
      </c>
      <c r="F14" s="2" t="s">
        <v>17</v>
      </c>
      <c r="G14" s="7">
        <v>-1.200595362135676</v>
      </c>
      <c r="H14" s="7">
        <v>1.1231105951023925</v>
      </c>
      <c r="K14" s="7">
        <v>-1.200595362135676</v>
      </c>
      <c r="L14" s="7">
        <v>1.1231105951023925</v>
      </c>
      <c r="N14" s="7">
        <v>-1.0632218500033856</v>
      </c>
    </row>
    <row r="15" spans="1:14" ht="16" x14ac:dyDescent="0.2">
      <c r="C15" t="s">
        <v>48</v>
      </c>
      <c r="F15" s="2" t="s">
        <v>11</v>
      </c>
      <c r="G15" s="7">
        <v>-1.4376873790217226</v>
      </c>
      <c r="H15" s="7">
        <v>-1.0662161944165036</v>
      </c>
      <c r="K15" s="7">
        <v>-1.0394593451863374</v>
      </c>
      <c r="L15" s="7">
        <v>1.347233576865692</v>
      </c>
      <c r="N15" s="7">
        <v>1.100539755698553</v>
      </c>
    </row>
    <row r="16" spans="1:14" ht="16" x14ac:dyDescent="0.2">
      <c r="C16" t="s">
        <v>49</v>
      </c>
      <c r="F16" s="2" t="s">
        <v>9</v>
      </c>
      <c r="G16" s="7">
        <v>1.3183651394272462</v>
      </c>
      <c r="H16" s="6">
        <v>1.7776853623331415</v>
      </c>
      <c r="K16" s="7">
        <v>1.3183651394272462</v>
      </c>
      <c r="L16" s="6">
        <v>1.7776853623331415</v>
      </c>
      <c r="N16" s="7">
        <v>1.4887044241920595</v>
      </c>
    </row>
    <row r="17" spans="6:14" ht="16" x14ac:dyDescent="0.2">
      <c r="F17" s="2" t="s">
        <v>18</v>
      </c>
      <c r="G17" s="7">
        <v>-1.2570133745218284</v>
      </c>
      <c r="H17" s="7">
        <v>1.0727024858890688</v>
      </c>
      <c r="K17" s="7">
        <v>-1.2570133745218284</v>
      </c>
      <c r="L17" s="7">
        <v>1.0727024858890688</v>
      </c>
      <c r="N17" s="7">
        <v>-1.1131844480564168</v>
      </c>
    </row>
    <row r="18" spans="6:14" ht="16" x14ac:dyDescent="0.2">
      <c r="F18" s="2" t="s">
        <v>19</v>
      </c>
      <c r="G18" s="7">
        <v>-1.1943701377165417</v>
      </c>
      <c r="H18" s="7">
        <v>1.1289644048061311</v>
      </c>
      <c r="K18" s="7">
        <v>-1.1943701377165417</v>
      </c>
      <c r="L18" s="7">
        <v>1.1289644048061311</v>
      </c>
      <c r="N18" s="7">
        <v>-1.0577089229737284</v>
      </c>
    </row>
    <row r="19" spans="6:14" ht="16" x14ac:dyDescent="0.2">
      <c r="F19" s="2" t="s">
        <v>20</v>
      </c>
      <c r="G19" s="7">
        <v>1.039759596173204</v>
      </c>
      <c r="H19" s="7">
        <v>1.402013265661386</v>
      </c>
      <c r="K19" s="7">
        <v>1.039759596173204</v>
      </c>
      <c r="L19" s="7">
        <v>1.402013265661386</v>
      </c>
      <c r="N19" s="7">
        <v>1.1741016692778059</v>
      </c>
    </row>
    <row r="20" spans="6:14" ht="16" x14ac:dyDescent="0.2">
      <c r="F20" s="2" t="s">
        <v>21</v>
      </c>
      <c r="G20" s="8">
        <v>-69.852991683852608</v>
      </c>
      <c r="H20" s="8">
        <v>-51.804301859034176</v>
      </c>
      <c r="K20" s="8">
        <v>-69.852991683852608</v>
      </c>
      <c r="L20" s="8">
        <v>-51.804301859034176</v>
      </c>
      <c r="N20" s="8">
        <v>-61.860331456106245</v>
      </c>
    </row>
    <row r="21" spans="6:14" ht="16" x14ac:dyDescent="0.2">
      <c r="F21" s="2" t="s">
        <v>22</v>
      </c>
      <c r="G21" s="7">
        <v>1.1348487253858202</v>
      </c>
      <c r="H21" s="6">
        <v>1.5302315779202436</v>
      </c>
      <c r="K21" s="7">
        <v>1.1348487253858202</v>
      </c>
      <c r="L21" s="6">
        <v>1.5302315779202436</v>
      </c>
      <c r="N21" s="7">
        <v>1.2814767834384357</v>
      </c>
    </row>
    <row r="22" spans="6:14" ht="16" x14ac:dyDescent="0.2">
      <c r="F22" s="2" t="s">
        <v>23</v>
      </c>
      <c r="G22" s="7">
        <v>-1.0043415672919247</v>
      </c>
      <c r="H22" s="7">
        <v>1.3425725027802633</v>
      </c>
      <c r="K22" s="7">
        <v>-1.0043415672919247</v>
      </c>
      <c r="L22" s="7">
        <v>1.3425725027802633</v>
      </c>
      <c r="N22" s="7">
        <v>1.1243236103740979</v>
      </c>
    </row>
  </sheetData>
  <sortState ref="F4:F22">
    <sortCondition ref="F4:F2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374"/>
  <sheetViews>
    <sheetView workbookViewId="0">
      <pane ySplit="1" topLeftCell="A192" activePane="bottomLeft" state="frozen"/>
      <selection pane="bottomLeft" activeCell="D33" sqref="D33"/>
    </sheetView>
  </sheetViews>
  <sheetFormatPr baseColWidth="10" defaultColWidth="8.83203125" defaultRowHeight="15" x14ac:dyDescent="0.2"/>
  <cols>
    <col min="7" max="7" width="11.5" customWidth="1"/>
    <col min="18" max="18" width="10.6640625" bestFit="1" customWidth="1"/>
  </cols>
  <sheetData>
    <row r="1" spans="2:18" x14ac:dyDescent="0.2">
      <c r="B1" t="s">
        <v>0</v>
      </c>
      <c r="C1" t="s">
        <v>33</v>
      </c>
      <c r="D1" t="s">
        <v>3</v>
      </c>
      <c r="E1" t="s">
        <v>1</v>
      </c>
      <c r="F1" t="s">
        <v>36</v>
      </c>
      <c r="G1" t="s">
        <v>39</v>
      </c>
      <c r="H1" t="s">
        <v>36</v>
      </c>
      <c r="I1" t="s">
        <v>37</v>
      </c>
      <c r="J1" t="s">
        <v>38</v>
      </c>
      <c r="K1" t="s">
        <v>40</v>
      </c>
      <c r="N1" t="s">
        <v>41</v>
      </c>
      <c r="O1" t="s">
        <v>36</v>
      </c>
      <c r="P1" t="s">
        <v>37</v>
      </c>
      <c r="Q1" t="s">
        <v>38</v>
      </c>
      <c r="R1" t="s">
        <v>40</v>
      </c>
    </row>
    <row r="2" spans="2:18" ht="16" x14ac:dyDescent="0.2">
      <c r="B2" t="s">
        <v>25</v>
      </c>
      <c r="C2" t="s">
        <v>34</v>
      </c>
      <c r="D2" s="2" t="s">
        <v>7</v>
      </c>
      <c r="E2">
        <v>19.79</v>
      </c>
      <c r="F2">
        <f>AVERAGE(E2:E3)</f>
        <v>19.579999999999998</v>
      </c>
      <c r="G2">
        <f>F2-$F$104</f>
        <v>3.6499999999999986</v>
      </c>
      <c r="H2">
        <f>AVERAGE(G2,G4,G6,G8)</f>
        <v>4.6874999999999982</v>
      </c>
      <c r="I2" s="5">
        <f>H2-H10</f>
        <v>-0.66500000000000359</v>
      </c>
      <c r="J2" s="6">
        <f>2^-I2</f>
        <v>1.5855682732205729</v>
      </c>
      <c r="K2" s="6">
        <f>-1/J2</f>
        <v>-0.63068870441562319</v>
      </c>
      <c r="N2">
        <f>F2-$F$155</f>
        <v>-1.6850000000000023</v>
      </c>
      <c r="O2">
        <f>AVERAGE(N2,N4,N6,N8)</f>
        <v>-0.81125000000000114</v>
      </c>
      <c r="P2" s="5">
        <f>O2-O10</f>
        <v>-1.0962500000000039</v>
      </c>
      <c r="Q2" s="6">
        <f>2^-P2</f>
        <v>2.1379824344480034</v>
      </c>
      <c r="R2" s="6">
        <f>-1/Q2</f>
        <v>-0.46773069034039361</v>
      </c>
    </row>
    <row r="3" spans="2:18" ht="16" x14ac:dyDescent="0.2">
      <c r="B3" t="s">
        <v>25</v>
      </c>
      <c r="C3" t="s">
        <v>34</v>
      </c>
      <c r="D3" s="2" t="s">
        <v>7</v>
      </c>
      <c r="E3">
        <v>19.37</v>
      </c>
    </row>
    <row r="4" spans="2:18" ht="16" x14ac:dyDescent="0.2">
      <c r="B4" t="s">
        <v>26</v>
      </c>
      <c r="C4" t="s">
        <v>34</v>
      </c>
      <c r="D4" s="2" t="s">
        <v>7</v>
      </c>
      <c r="E4">
        <v>18.72</v>
      </c>
      <c r="F4">
        <f>AVERAGE(E4:E5)</f>
        <v>18.684999999999999</v>
      </c>
      <c r="G4">
        <f>F4-$F$106</f>
        <v>4.6599999999999984</v>
      </c>
      <c r="N4">
        <f>F4-$F$157</f>
        <v>-0.97000000000000242</v>
      </c>
    </row>
    <row r="5" spans="2:18" ht="16" x14ac:dyDescent="0.2">
      <c r="B5" t="s">
        <v>26</v>
      </c>
      <c r="C5" t="s">
        <v>34</v>
      </c>
      <c r="D5" s="2" t="s">
        <v>7</v>
      </c>
      <c r="E5">
        <v>18.649999999999999</v>
      </c>
    </row>
    <row r="6" spans="2:18" ht="16" x14ac:dyDescent="0.2">
      <c r="B6" t="s">
        <v>27</v>
      </c>
      <c r="C6" t="s">
        <v>34</v>
      </c>
      <c r="D6" s="2" t="s">
        <v>7</v>
      </c>
      <c r="E6">
        <v>19.579999999999998</v>
      </c>
      <c r="F6">
        <f>AVERAGE(E6:E7)</f>
        <v>19.504999999999999</v>
      </c>
      <c r="G6">
        <f>F6-$F$108</f>
        <v>4.9899999999999984</v>
      </c>
      <c r="N6">
        <f>F6-$F$159</f>
        <v>-0.68499999999999872</v>
      </c>
    </row>
    <row r="7" spans="2:18" ht="16" x14ac:dyDescent="0.2">
      <c r="B7" t="s">
        <v>27</v>
      </c>
      <c r="C7" t="s">
        <v>34</v>
      </c>
      <c r="D7" s="2" t="s">
        <v>7</v>
      </c>
      <c r="E7">
        <v>19.43</v>
      </c>
    </row>
    <row r="8" spans="2:18" ht="16" x14ac:dyDescent="0.2">
      <c r="B8" t="s">
        <v>28</v>
      </c>
      <c r="C8" t="s">
        <v>34</v>
      </c>
      <c r="D8" s="2" t="s">
        <v>7</v>
      </c>
      <c r="E8">
        <v>20.04</v>
      </c>
      <c r="F8">
        <f>AVERAGE(E8:E9)</f>
        <v>20.024999999999999</v>
      </c>
      <c r="G8">
        <f>F8-$F$110</f>
        <v>5.4499999999999993</v>
      </c>
      <c r="N8">
        <f>F8-$F$161</f>
        <v>9.4999999999998863E-2</v>
      </c>
    </row>
    <row r="9" spans="2:18" ht="16" x14ac:dyDescent="0.2">
      <c r="B9" t="s">
        <v>28</v>
      </c>
      <c r="C9" t="s">
        <v>34</v>
      </c>
      <c r="D9" s="2" t="s">
        <v>7</v>
      </c>
      <c r="E9">
        <v>20.010000000000002</v>
      </c>
    </row>
    <row r="10" spans="2:18" ht="16" x14ac:dyDescent="0.2">
      <c r="B10" t="s">
        <v>29</v>
      </c>
      <c r="C10" t="s">
        <v>35</v>
      </c>
      <c r="D10" s="2" t="s">
        <v>7</v>
      </c>
      <c r="E10">
        <v>22.03</v>
      </c>
      <c r="F10">
        <f>AVERAGE(E10:E11)</f>
        <v>21.990000000000002</v>
      </c>
      <c r="G10">
        <f>F10-$F$112</f>
        <v>4.8400000000000034</v>
      </c>
      <c r="H10">
        <f>AVERAGE(G10,G12,G14,G16)</f>
        <v>5.3525000000000018</v>
      </c>
      <c r="N10">
        <f>F10-$F$163</f>
        <v>0.11500000000000199</v>
      </c>
      <c r="O10">
        <f>AVERAGE(N10,N12,N14,N16)</f>
        <v>0.28500000000000281</v>
      </c>
    </row>
    <row r="11" spans="2:18" ht="16" x14ac:dyDescent="0.2">
      <c r="B11" t="s">
        <v>29</v>
      </c>
      <c r="C11" t="s">
        <v>35</v>
      </c>
      <c r="D11" s="2" t="s">
        <v>7</v>
      </c>
      <c r="E11">
        <v>21.95</v>
      </c>
    </row>
    <row r="12" spans="2:18" ht="16" x14ac:dyDescent="0.2">
      <c r="B12" t="s">
        <v>30</v>
      </c>
      <c r="C12" t="s">
        <v>35</v>
      </c>
      <c r="D12" s="2" t="s">
        <v>7</v>
      </c>
      <c r="E12">
        <v>22.2</v>
      </c>
      <c r="F12">
        <f>AVERAGE(E12:E13)</f>
        <v>22.225000000000001</v>
      </c>
      <c r="G12">
        <f>F12-$F$114</f>
        <v>4.1000000000000014</v>
      </c>
      <c r="N12">
        <f>F12-$F$165</f>
        <v>-0.17499999999999716</v>
      </c>
    </row>
    <row r="13" spans="2:18" ht="16" x14ac:dyDescent="0.2">
      <c r="B13" t="s">
        <v>30</v>
      </c>
      <c r="C13" t="s">
        <v>35</v>
      </c>
      <c r="D13" s="2" t="s">
        <v>7</v>
      </c>
      <c r="E13">
        <v>22.25</v>
      </c>
    </row>
    <row r="14" spans="2:18" ht="16" x14ac:dyDescent="0.2">
      <c r="B14" t="s">
        <v>31</v>
      </c>
      <c r="C14" t="s">
        <v>35</v>
      </c>
      <c r="D14" s="2" t="s">
        <v>7</v>
      </c>
      <c r="E14">
        <v>20.57</v>
      </c>
      <c r="F14">
        <f>AVERAGE(E14:E15)</f>
        <v>20.6</v>
      </c>
      <c r="G14">
        <f>F14-$F$116</f>
        <v>5.9600000000000009</v>
      </c>
      <c r="N14">
        <f>F14-$F$167</f>
        <v>0.38500000000000156</v>
      </c>
    </row>
    <row r="15" spans="2:18" ht="16" x14ac:dyDescent="0.2">
      <c r="B15" t="s">
        <v>31</v>
      </c>
      <c r="C15" t="s">
        <v>35</v>
      </c>
      <c r="D15" s="2" t="s">
        <v>7</v>
      </c>
      <c r="E15">
        <v>20.63</v>
      </c>
    </row>
    <row r="16" spans="2:18" ht="16" x14ac:dyDescent="0.2">
      <c r="B16" s="3" t="s">
        <v>32</v>
      </c>
      <c r="C16" t="s">
        <v>35</v>
      </c>
      <c r="D16" s="2" t="s">
        <v>7</v>
      </c>
      <c r="E16">
        <v>21.34</v>
      </c>
      <c r="F16">
        <f>AVERAGE(E16:E17)</f>
        <v>21.435000000000002</v>
      </c>
      <c r="G16">
        <f>F16-$F$118</f>
        <v>6.5100000000000016</v>
      </c>
      <c r="N16">
        <f>F16-$F$169</f>
        <v>0.81500000000000483</v>
      </c>
    </row>
    <row r="17" spans="2:18" ht="16" x14ac:dyDescent="0.2">
      <c r="B17" s="3" t="s">
        <v>32</v>
      </c>
      <c r="C17" t="s">
        <v>35</v>
      </c>
      <c r="D17" s="2" t="s">
        <v>7</v>
      </c>
      <c r="E17">
        <v>21.53</v>
      </c>
    </row>
    <row r="18" spans="2:18" x14ac:dyDescent="0.2">
      <c r="B18" s="3"/>
      <c r="D18" s="2"/>
    </row>
    <row r="19" spans="2:18" ht="16" x14ac:dyDescent="0.2">
      <c r="B19" t="s">
        <v>25</v>
      </c>
      <c r="C19" t="s">
        <v>34</v>
      </c>
      <c r="D19" s="2" t="s">
        <v>8</v>
      </c>
      <c r="E19">
        <v>23.1</v>
      </c>
      <c r="F19">
        <f>AVERAGE(E19:E20)</f>
        <v>23.11</v>
      </c>
      <c r="G19">
        <f>F19-$F$104</f>
        <v>7.18</v>
      </c>
      <c r="H19">
        <f>AVERAGE(G19,G21,G23,G25)</f>
        <v>8.276250000000001</v>
      </c>
      <c r="I19" s="5">
        <f>H19-H27</f>
        <v>0.18875000000000242</v>
      </c>
      <c r="J19" s="7">
        <f>2^-I19</f>
        <v>0.87736557142871641</v>
      </c>
      <c r="K19" s="7">
        <f>-1/J19</f>
        <v>-1.1397757474932413</v>
      </c>
      <c r="N19">
        <f>F19-$F$155</f>
        <v>1.8449999999999989</v>
      </c>
      <c r="O19">
        <f>AVERAGE(N19,N21,N23,N25)</f>
        <v>2.7775000000000007</v>
      </c>
      <c r="P19" s="5">
        <f>O19-O27</f>
        <v>-0.24249999999999972</v>
      </c>
      <c r="Q19" s="7">
        <f>2^-P19</f>
        <v>1.1830409399489079</v>
      </c>
      <c r="R19" s="7">
        <f>-1/Q19</f>
        <v>-0.84527928513039208</v>
      </c>
    </row>
    <row r="20" spans="2:18" ht="16" x14ac:dyDescent="0.2">
      <c r="B20" t="s">
        <v>25</v>
      </c>
      <c r="C20" t="s">
        <v>34</v>
      </c>
      <c r="D20" s="2" t="s">
        <v>8</v>
      </c>
      <c r="E20">
        <v>23.12</v>
      </c>
    </row>
    <row r="21" spans="2:18" ht="16" x14ac:dyDescent="0.2">
      <c r="B21" t="s">
        <v>26</v>
      </c>
      <c r="C21" t="s">
        <v>34</v>
      </c>
      <c r="D21" s="2" t="s">
        <v>8</v>
      </c>
      <c r="E21">
        <v>22.37</v>
      </c>
      <c r="F21">
        <f>AVERAGE(E21:E22)</f>
        <v>22.3</v>
      </c>
      <c r="G21">
        <f>F21-$F$106</f>
        <v>8.2750000000000004</v>
      </c>
      <c r="N21">
        <f>F21-$F$157</f>
        <v>2.6449999999999996</v>
      </c>
    </row>
    <row r="22" spans="2:18" ht="16" x14ac:dyDescent="0.2">
      <c r="B22" t="s">
        <v>26</v>
      </c>
      <c r="C22" t="s">
        <v>34</v>
      </c>
      <c r="D22" s="2" t="s">
        <v>8</v>
      </c>
      <c r="E22">
        <v>22.23</v>
      </c>
    </row>
    <row r="23" spans="2:18" ht="16" x14ac:dyDescent="0.2">
      <c r="B23" t="s">
        <v>27</v>
      </c>
      <c r="C23" t="s">
        <v>34</v>
      </c>
      <c r="D23" s="2" t="s">
        <v>8</v>
      </c>
      <c r="E23">
        <v>23.07</v>
      </c>
      <c r="F23">
        <f>AVERAGE(E23:E24)</f>
        <v>23.175000000000001</v>
      </c>
      <c r="G23">
        <f>F23-$F$108</f>
        <v>8.66</v>
      </c>
      <c r="N23">
        <f>F23-$F$159</f>
        <v>2.985000000000003</v>
      </c>
    </row>
    <row r="24" spans="2:18" ht="16" x14ac:dyDescent="0.2">
      <c r="B24" t="s">
        <v>27</v>
      </c>
      <c r="C24" t="s">
        <v>34</v>
      </c>
      <c r="D24" s="2" t="s">
        <v>8</v>
      </c>
      <c r="E24">
        <v>23.28</v>
      </c>
    </row>
    <row r="25" spans="2:18" ht="16" x14ac:dyDescent="0.2">
      <c r="B25" t="s">
        <v>28</v>
      </c>
      <c r="C25" t="s">
        <v>34</v>
      </c>
      <c r="D25" s="2" t="s">
        <v>8</v>
      </c>
      <c r="E25">
        <v>23.35</v>
      </c>
      <c r="F25">
        <f>AVERAGE(E25:E26)</f>
        <v>23.565000000000001</v>
      </c>
      <c r="G25">
        <f>F25-$F$110</f>
        <v>8.990000000000002</v>
      </c>
      <c r="N25">
        <f>F25-$F$161</f>
        <v>3.6350000000000016</v>
      </c>
    </row>
    <row r="26" spans="2:18" ht="16" x14ac:dyDescent="0.2">
      <c r="B26" t="s">
        <v>28</v>
      </c>
      <c r="C26" t="s">
        <v>34</v>
      </c>
      <c r="D26" s="2" t="s">
        <v>8</v>
      </c>
      <c r="E26">
        <v>23.78</v>
      </c>
    </row>
    <row r="27" spans="2:18" ht="16" x14ac:dyDescent="0.2">
      <c r="B27" t="s">
        <v>29</v>
      </c>
      <c r="C27" t="s">
        <v>35</v>
      </c>
      <c r="D27" s="2" t="s">
        <v>8</v>
      </c>
      <c r="E27">
        <v>25.32</v>
      </c>
      <c r="F27">
        <f>AVERAGE(E27:E28)</f>
        <v>25.215</v>
      </c>
      <c r="G27">
        <f>F27-$F$112</f>
        <v>8.0650000000000013</v>
      </c>
      <c r="H27">
        <f>AVERAGE(G27,G29,G31,G33)</f>
        <v>8.0874999999999986</v>
      </c>
      <c r="N27">
        <f>F27-$F$163</f>
        <v>3.34</v>
      </c>
      <c r="O27">
        <f>AVERAGE(N27,N29,N31,N33)</f>
        <v>3.0200000000000005</v>
      </c>
    </row>
    <row r="28" spans="2:18" ht="16" x14ac:dyDescent="0.2">
      <c r="B28" t="s">
        <v>29</v>
      </c>
      <c r="C28" t="s">
        <v>35</v>
      </c>
      <c r="D28" s="2" t="s">
        <v>8</v>
      </c>
      <c r="E28">
        <v>25.11</v>
      </c>
    </row>
    <row r="29" spans="2:18" ht="16" x14ac:dyDescent="0.2">
      <c r="B29" t="s">
        <v>30</v>
      </c>
      <c r="C29" t="s">
        <v>35</v>
      </c>
      <c r="D29" s="2" t="s">
        <v>8</v>
      </c>
      <c r="E29">
        <v>25.12</v>
      </c>
      <c r="F29">
        <f>AVERAGE(E29:E30)</f>
        <v>25.175000000000001</v>
      </c>
      <c r="G29">
        <f>F29-$F$114</f>
        <v>7.0500000000000007</v>
      </c>
      <c r="N29">
        <f>F29-$F$165</f>
        <v>2.7750000000000021</v>
      </c>
    </row>
    <row r="30" spans="2:18" ht="16" x14ac:dyDescent="0.2">
      <c r="B30" t="s">
        <v>30</v>
      </c>
      <c r="C30" t="s">
        <v>35</v>
      </c>
      <c r="D30" s="2" t="s">
        <v>8</v>
      </c>
      <c r="E30">
        <v>25.23</v>
      </c>
    </row>
    <row r="31" spans="2:18" ht="16" x14ac:dyDescent="0.2">
      <c r="B31" t="s">
        <v>31</v>
      </c>
      <c r="C31" t="s">
        <v>35</v>
      </c>
      <c r="D31" s="2" t="s">
        <v>8</v>
      </c>
      <c r="E31">
        <v>22.88</v>
      </c>
      <c r="F31">
        <f>AVERAGE(E31:E32)</f>
        <v>22.994999999999997</v>
      </c>
      <c r="G31">
        <f>F31-$F$116</f>
        <v>8.3549999999999969</v>
      </c>
      <c r="N31">
        <f>F31-$F$167</f>
        <v>2.7799999999999976</v>
      </c>
    </row>
    <row r="32" spans="2:18" ht="16" x14ac:dyDescent="0.2">
      <c r="B32" t="s">
        <v>31</v>
      </c>
      <c r="C32" t="s">
        <v>35</v>
      </c>
      <c r="D32" s="2" t="s">
        <v>8</v>
      </c>
      <c r="E32">
        <v>23.11</v>
      </c>
    </row>
    <row r="33" spans="2:18" ht="16" x14ac:dyDescent="0.2">
      <c r="B33" s="3" t="s">
        <v>32</v>
      </c>
      <c r="C33" t="s">
        <v>35</v>
      </c>
      <c r="D33" s="2" t="s">
        <v>8</v>
      </c>
      <c r="E33">
        <v>23.86</v>
      </c>
      <c r="F33">
        <f>AVERAGE(E33:E34)</f>
        <v>23.805</v>
      </c>
      <c r="G33">
        <f>F33-$F$118</f>
        <v>8.879999999999999</v>
      </c>
      <c r="N33">
        <f>F33-$F$169</f>
        <v>3.1850000000000023</v>
      </c>
    </row>
    <row r="34" spans="2:18" ht="16" x14ac:dyDescent="0.2">
      <c r="B34" s="3" t="s">
        <v>32</v>
      </c>
      <c r="C34" t="s">
        <v>35</v>
      </c>
      <c r="D34" s="2" t="s">
        <v>8</v>
      </c>
      <c r="E34">
        <v>23.75</v>
      </c>
    </row>
    <row r="35" spans="2:18" x14ac:dyDescent="0.2">
      <c r="B35" s="3"/>
      <c r="D35" s="2"/>
    </row>
    <row r="36" spans="2:18" ht="16" x14ac:dyDescent="0.2">
      <c r="B36" t="s">
        <v>25</v>
      </c>
      <c r="C36" t="s">
        <v>34</v>
      </c>
      <c r="D36" s="2" t="s">
        <v>53</v>
      </c>
      <c r="E36">
        <v>21.85</v>
      </c>
      <c r="F36">
        <f>AVERAGE(E36:E37)</f>
        <v>21.625</v>
      </c>
      <c r="G36">
        <f>F36-$F$104</f>
        <v>5.6950000000000003</v>
      </c>
      <c r="H36">
        <f>AVERAGE(G36,G38,G40,G42)</f>
        <v>6.3112500000000002</v>
      </c>
      <c r="I36" s="5">
        <f>H36-H44</f>
        <v>-8.6249999999998828E-2</v>
      </c>
      <c r="J36" s="7">
        <f>2^-I36</f>
        <v>1.0616071555132547</v>
      </c>
      <c r="K36" s="7">
        <f>-1/J36</f>
        <v>-0.94196802914024302</v>
      </c>
      <c r="N36">
        <f>F36-$F$155</f>
        <v>0.35999999999999943</v>
      </c>
      <c r="O36">
        <f>AVERAGE(N36,N38,N40,N42)</f>
        <v>0.8125</v>
      </c>
      <c r="P36" s="5">
        <f>O36-O44</f>
        <v>-0.51750000000000007</v>
      </c>
      <c r="Q36" s="7">
        <f>2^-P36</f>
        <v>1.4314725446426149</v>
      </c>
      <c r="R36" s="7">
        <f>-1/Q36</f>
        <v>-0.69858133412517709</v>
      </c>
    </row>
    <row r="37" spans="2:18" ht="16" x14ac:dyDescent="0.2">
      <c r="B37" t="s">
        <v>25</v>
      </c>
      <c r="C37" t="s">
        <v>34</v>
      </c>
      <c r="D37" s="2" t="s">
        <v>53</v>
      </c>
      <c r="E37">
        <v>21.4</v>
      </c>
    </row>
    <row r="38" spans="2:18" ht="16" x14ac:dyDescent="0.2">
      <c r="B38" t="s">
        <v>26</v>
      </c>
      <c r="C38" t="s">
        <v>34</v>
      </c>
      <c r="D38" s="2" t="s">
        <v>53</v>
      </c>
      <c r="E38">
        <v>20.57</v>
      </c>
      <c r="F38">
        <f>AVERAGE(E38:E39)</f>
        <v>20.484999999999999</v>
      </c>
      <c r="G38">
        <f>F38-$F$106</f>
        <v>6.4599999999999991</v>
      </c>
      <c r="N38">
        <f>F38-$F$157</f>
        <v>0.82999999999999829</v>
      </c>
    </row>
    <row r="39" spans="2:18" ht="16" x14ac:dyDescent="0.2">
      <c r="B39" t="s">
        <v>26</v>
      </c>
      <c r="C39" t="s">
        <v>34</v>
      </c>
      <c r="D39" s="2" t="s">
        <v>53</v>
      </c>
      <c r="E39">
        <v>20.399999999999999</v>
      </c>
    </row>
    <row r="40" spans="2:18" ht="16" x14ac:dyDescent="0.2">
      <c r="B40" t="s">
        <v>27</v>
      </c>
      <c r="C40" t="s">
        <v>34</v>
      </c>
      <c r="D40" s="2" t="s">
        <v>53</v>
      </c>
      <c r="E40">
        <v>21.04</v>
      </c>
      <c r="F40">
        <f>AVERAGE(E40:E41)</f>
        <v>21.17</v>
      </c>
      <c r="G40">
        <f>F40-$F$108</f>
        <v>6.6550000000000011</v>
      </c>
      <c r="N40">
        <f>F40-$F$159</f>
        <v>0.98000000000000398</v>
      </c>
    </row>
    <row r="41" spans="2:18" ht="16" x14ac:dyDescent="0.2">
      <c r="B41" t="s">
        <v>27</v>
      </c>
      <c r="C41" t="s">
        <v>34</v>
      </c>
      <c r="D41" s="2" t="s">
        <v>53</v>
      </c>
      <c r="E41">
        <v>21.3</v>
      </c>
    </row>
    <row r="42" spans="2:18" ht="16" x14ac:dyDescent="0.2">
      <c r="B42" t="s">
        <v>28</v>
      </c>
      <c r="C42" t="s">
        <v>34</v>
      </c>
      <c r="D42" s="2" t="s">
        <v>53</v>
      </c>
      <c r="E42">
        <v>20.95</v>
      </c>
      <c r="F42">
        <f>AVERAGE(E42:E43)</f>
        <v>21.009999999999998</v>
      </c>
      <c r="G42">
        <f>F42-$F$110</f>
        <v>6.4349999999999987</v>
      </c>
      <c r="N42">
        <f>F42-$F$161</f>
        <v>1.0799999999999983</v>
      </c>
    </row>
    <row r="43" spans="2:18" ht="16" x14ac:dyDescent="0.2">
      <c r="B43" t="s">
        <v>28</v>
      </c>
      <c r="C43" t="s">
        <v>34</v>
      </c>
      <c r="D43" s="2" t="s">
        <v>53</v>
      </c>
      <c r="E43">
        <v>21.07</v>
      </c>
    </row>
    <row r="44" spans="2:18" ht="16" x14ac:dyDescent="0.2">
      <c r="B44" t="s">
        <v>29</v>
      </c>
      <c r="C44" t="s">
        <v>35</v>
      </c>
      <c r="D44" s="2" t="s">
        <v>53</v>
      </c>
      <c r="E44">
        <v>23.33</v>
      </c>
      <c r="F44">
        <f>AVERAGE(E44:E45)</f>
        <v>23.369999999999997</v>
      </c>
      <c r="G44">
        <f>F44-$F$112</f>
        <v>6.2199999999999989</v>
      </c>
      <c r="H44">
        <f>AVERAGE(G44,G46,G48,G50)</f>
        <v>6.3974999999999991</v>
      </c>
      <c r="N44">
        <f>F44-$F$163</f>
        <v>1.4949999999999974</v>
      </c>
      <c r="O44">
        <f>AVERAGE(N44,N46,N48,N50)</f>
        <v>1.33</v>
      </c>
    </row>
    <row r="45" spans="2:18" ht="16" x14ac:dyDescent="0.2">
      <c r="B45" t="s">
        <v>29</v>
      </c>
      <c r="C45" t="s">
        <v>35</v>
      </c>
      <c r="D45" s="2" t="s">
        <v>53</v>
      </c>
      <c r="E45">
        <v>23.41</v>
      </c>
    </row>
    <row r="46" spans="2:18" ht="16" x14ac:dyDescent="0.2">
      <c r="B46" t="s">
        <v>30</v>
      </c>
      <c r="C46" t="s">
        <v>35</v>
      </c>
      <c r="D46" s="2" t="s">
        <v>53</v>
      </c>
      <c r="E46">
        <v>24.04</v>
      </c>
      <c r="F46">
        <f>AVERAGE(E46:E47)</f>
        <v>23.994999999999997</v>
      </c>
      <c r="G46">
        <f>F46-$F$114</f>
        <v>5.8699999999999974</v>
      </c>
      <c r="N46">
        <f>F46-$F$165</f>
        <v>1.5949999999999989</v>
      </c>
    </row>
    <row r="47" spans="2:18" ht="16" x14ac:dyDescent="0.2">
      <c r="B47" t="s">
        <v>30</v>
      </c>
      <c r="C47" t="s">
        <v>35</v>
      </c>
      <c r="D47" s="2" t="s">
        <v>53</v>
      </c>
      <c r="E47">
        <v>23.95</v>
      </c>
    </row>
    <row r="48" spans="2:18" ht="16" x14ac:dyDescent="0.2">
      <c r="B48" t="s">
        <v>31</v>
      </c>
      <c r="C48" t="s">
        <v>35</v>
      </c>
      <c r="D48" s="2" t="s">
        <v>53</v>
      </c>
      <c r="E48">
        <v>21.37</v>
      </c>
      <c r="F48">
        <f>AVERAGE(E48:E49)</f>
        <v>21.335000000000001</v>
      </c>
      <c r="G48">
        <f>F48-$F$116</f>
        <v>6.6950000000000003</v>
      </c>
      <c r="N48">
        <f>F48-$F$167</f>
        <v>1.120000000000001</v>
      </c>
    </row>
    <row r="49" spans="2:18" ht="16" x14ac:dyDescent="0.2">
      <c r="B49" t="s">
        <v>31</v>
      </c>
      <c r="C49" t="s">
        <v>35</v>
      </c>
      <c r="D49" s="2" t="s">
        <v>53</v>
      </c>
      <c r="E49">
        <v>21.3</v>
      </c>
    </row>
    <row r="50" spans="2:18" ht="16" x14ac:dyDescent="0.2">
      <c r="B50" s="3" t="s">
        <v>32</v>
      </c>
      <c r="C50" t="s">
        <v>35</v>
      </c>
      <c r="D50" s="2" t="s">
        <v>53</v>
      </c>
      <c r="E50">
        <v>21.82</v>
      </c>
      <c r="F50">
        <f>AVERAGE(E50:E51)</f>
        <v>21.73</v>
      </c>
      <c r="G50">
        <f>F50-$F$118</f>
        <v>6.8049999999999997</v>
      </c>
      <c r="N50">
        <f>F50-$F$169</f>
        <v>1.110000000000003</v>
      </c>
    </row>
    <row r="51" spans="2:18" ht="16" x14ac:dyDescent="0.2">
      <c r="B51" s="3" t="s">
        <v>32</v>
      </c>
      <c r="C51" t="s">
        <v>35</v>
      </c>
      <c r="D51" s="2" t="s">
        <v>53</v>
      </c>
      <c r="E51">
        <v>21.64</v>
      </c>
    </row>
    <row r="52" spans="2:18" x14ac:dyDescent="0.2">
      <c r="B52" s="3"/>
      <c r="D52" s="2"/>
    </row>
    <row r="53" spans="2:18" ht="16" x14ac:dyDescent="0.2">
      <c r="B53" t="s">
        <v>25</v>
      </c>
      <c r="C53" t="s">
        <v>34</v>
      </c>
      <c r="D53" s="2" t="s">
        <v>10</v>
      </c>
      <c r="E53">
        <v>22.15</v>
      </c>
      <c r="F53">
        <f>AVERAGE(E53:E54)</f>
        <v>22.045000000000002</v>
      </c>
      <c r="G53">
        <f>F53-$F$104</f>
        <v>6.115000000000002</v>
      </c>
      <c r="H53">
        <f>AVERAGE(G53,G55,G57,G59)</f>
        <v>6.3787500000000028</v>
      </c>
      <c r="I53" s="5">
        <f>H53-H61</f>
        <v>-6.999999999999762E-2</v>
      </c>
      <c r="J53" s="7">
        <f>2^-I53</f>
        <v>1.0497166836230656</v>
      </c>
      <c r="K53" s="7">
        <f>-1/J53</f>
        <v>-0.95263799804393889</v>
      </c>
      <c r="N53">
        <f>F53-$F$155</f>
        <v>0.78000000000000114</v>
      </c>
      <c r="O53">
        <f>AVERAGE(N53,N55,N57,N59)</f>
        <v>0.88000000000000256</v>
      </c>
      <c r="P53" s="5">
        <f>O53-O61</f>
        <v>-0.50124999999999886</v>
      </c>
      <c r="Q53" s="7">
        <f>2^-P53</f>
        <v>1.415439416036373</v>
      </c>
      <c r="R53" s="7">
        <f>-1/Q53</f>
        <v>-0.70649438518554208</v>
      </c>
    </row>
    <row r="54" spans="2:18" ht="16" x14ac:dyDescent="0.2">
      <c r="B54" t="s">
        <v>25</v>
      </c>
      <c r="C54" t="s">
        <v>34</v>
      </c>
      <c r="D54" s="2" t="s">
        <v>10</v>
      </c>
      <c r="E54">
        <v>21.94</v>
      </c>
    </row>
    <row r="55" spans="2:18" ht="16" x14ac:dyDescent="0.2">
      <c r="B55" t="s">
        <v>26</v>
      </c>
      <c r="C55" t="s">
        <v>34</v>
      </c>
      <c r="D55" s="2" t="s">
        <v>10</v>
      </c>
      <c r="E55">
        <v>20.5</v>
      </c>
      <c r="F55">
        <f>AVERAGE(E55:E56)</f>
        <v>20.435000000000002</v>
      </c>
      <c r="G55">
        <f>F55-$F$106</f>
        <v>6.4100000000000019</v>
      </c>
      <c r="N55">
        <f>F55-$F$157</f>
        <v>0.78000000000000114</v>
      </c>
    </row>
    <row r="56" spans="2:18" ht="16" x14ac:dyDescent="0.2">
      <c r="B56" t="s">
        <v>26</v>
      </c>
      <c r="C56" t="s">
        <v>34</v>
      </c>
      <c r="D56" s="2" t="s">
        <v>10</v>
      </c>
      <c r="E56">
        <v>20.37</v>
      </c>
    </row>
    <row r="57" spans="2:18" ht="16" x14ac:dyDescent="0.2">
      <c r="B57" t="s">
        <v>27</v>
      </c>
      <c r="C57" t="s">
        <v>34</v>
      </c>
      <c r="D57" s="2" t="s">
        <v>10</v>
      </c>
      <c r="E57">
        <v>21.26</v>
      </c>
      <c r="F57">
        <f>AVERAGE(E57:E58)</f>
        <v>21.200000000000003</v>
      </c>
      <c r="G57">
        <f>F57-$F$108</f>
        <v>6.6850000000000023</v>
      </c>
      <c r="N57">
        <f>F57-$F$159</f>
        <v>1.0100000000000051</v>
      </c>
    </row>
    <row r="58" spans="2:18" ht="16" x14ac:dyDescent="0.2">
      <c r="B58" t="s">
        <v>27</v>
      </c>
      <c r="C58" t="s">
        <v>34</v>
      </c>
      <c r="D58" s="2" t="s">
        <v>10</v>
      </c>
      <c r="E58">
        <v>21.14</v>
      </c>
    </row>
    <row r="59" spans="2:18" ht="16" x14ac:dyDescent="0.2">
      <c r="B59" t="s">
        <v>28</v>
      </c>
      <c r="C59" t="s">
        <v>34</v>
      </c>
      <c r="D59" s="2" t="s">
        <v>10</v>
      </c>
      <c r="E59">
        <v>21.01</v>
      </c>
      <c r="F59">
        <f>AVERAGE(E59:E60)</f>
        <v>20.880000000000003</v>
      </c>
      <c r="G59">
        <f>F59-$F$110</f>
        <v>6.3050000000000033</v>
      </c>
      <c r="N59">
        <f>F59-$F$161</f>
        <v>0.95000000000000284</v>
      </c>
    </row>
    <row r="60" spans="2:18" ht="16" x14ac:dyDescent="0.2">
      <c r="B60" t="s">
        <v>28</v>
      </c>
      <c r="C60" t="s">
        <v>34</v>
      </c>
      <c r="D60" s="2" t="s">
        <v>10</v>
      </c>
      <c r="E60">
        <v>20.75</v>
      </c>
    </row>
    <row r="61" spans="2:18" ht="16" x14ac:dyDescent="0.2">
      <c r="B61" t="s">
        <v>29</v>
      </c>
      <c r="C61" t="s">
        <v>35</v>
      </c>
      <c r="D61" s="2" t="s">
        <v>10</v>
      </c>
      <c r="E61">
        <v>23.76</v>
      </c>
      <c r="F61">
        <f>AVERAGE(E61:E62)</f>
        <v>23.840000000000003</v>
      </c>
      <c r="G61">
        <f>F61-$F$112</f>
        <v>6.6900000000000048</v>
      </c>
      <c r="H61">
        <f>AVERAGE(G61,G63,G65,G67)</f>
        <v>6.4487500000000004</v>
      </c>
      <c r="N61">
        <f>F61-$F$163</f>
        <v>1.9650000000000034</v>
      </c>
      <c r="O61">
        <f>AVERAGE(N61,N63,N65,N67)</f>
        <v>1.3812500000000014</v>
      </c>
    </row>
    <row r="62" spans="2:18" ht="16" x14ac:dyDescent="0.2">
      <c r="B62" t="s">
        <v>29</v>
      </c>
      <c r="C62" t="s">
        <v>35</v>
      </c>
      <c r="D62" s="2" t="s">
        <v>10</v>
      </c>
      <c r="E62">
        <v>23.92</v>
      </c>
    </row>
    <row r="63" spans="2:18" ht="16" x14ac:dyDescent="0.2">
      <c r="B63" t="s">
        <v>30</v>
      </c>
      <c r="C63" t="s">
        <v>35</v>
      </c>
      <c r="D63" s="2" t="s">
        <v>10</v>
      </c>
      <c r="E63">
        <v>24.4</v>
      </c>
      <c r="F63">
        <f>AVERAGE(E63:E64)</f>
        <v>24.424999999999997</v>
      </c>
      <c r="G63">
        <f>F63-$F$114</f>
        <v>6.2999999999999972</v>
      </c>
      <c r="N63">
        <f>F63-$F$165</f>
        <v>2.0249999999999986</v>
      </c>
    </row>
    <row r="64" spans="2:18" ht="16" x14ac:dyDescent="0.2">
      <c r="B64" t="s">
        <v>30</v>
      </c>
      <c r="C64" t="s">
        <v>35</v>
      </c>
      <c r="D64" s="2" t="s">
        <v>10</v>
      </c>
      <c r="E64">
        <v>24.45</v>
      </c>
    </row>
    <row r="65" spans="2:18" ht="16" x14ac:dyDescent="0.2">
      <c r="B65" t="s">
        <v>31</v>
      </c>
      <c r="C65" t="s">
        <v>35</v>
      </c>
      <c r="D65" s="2" t="s">
        <v>10</v>
      </c>
      <c r="E65">
        <v>21.39</v>
      </c>
      <c r="F65">
        <f>AVERAGE(E65:E66)</f>
        <v>21.285</v>
      </c>
      <c r="G65">
        <f>F65-$F$116</f>
        <v>6.6449999999999996</v>
      </c>
      <c r="N65">
        <f>F65-$F$167</f>
        <v>1.0700000000000003</v>
      </c>
    </row>
    <row r="66" spans="2:18" ht="16" x14ac:dyDescent="0.2">
      <c r="B66" t="s">
        <v>31</v>
      </c>
      <c r="C66" t="s">
        <v>35</v>
      </c>
      <c r="D66" s="2" t="s">
        <v>10</v>
      </c>
      <c r="E66">
        <v>21.18</v>
      </c>
    </row>
    <row r="67" spans="2:18" ht="16" x14ac:dyDescent="0.2">
      <c r="B67" s="3" t="s">
        <v>32</v>
      </c>
      <c r="C67" t="s">
        <v>35</v>
      </c>
      <c r="D67" s="2" t="s">
        <v>10</v>
      </c>
      <c r="E67">
        <v>21.07</v>
      </c>
      <c r="F67">
        <f>AVERAGE(E67:E68)</f>
        <v>21.085000000000001</v>
      </c>
      <c r="G67">
        <f>F67-$F$118</f>
        <v>6.16</v>
      </c>
      <c r="N67">
        <f>F67-$F$169</f>
        <v>0.46500000000000341</v>
      </c>
    </row>
    <row r="68" spans="2:18" ht="16" x14ac:dyDescent="0.2">
      <c r="B68" s="3" t="s">
        <v>32</v>
      </c>
      <c r="C68" t="s">
        <v>35</v>
      </c>
      <c r="D68" s="2" t="s">
        <v>10</v>
      </c>
      <c r="E68">
        <v>21.1</v>
      </c>
    </row>
    <row r="69" spans="2:18" x14ac:dyDescent="0.2">
      <c r="B69" s="3"/>
      <c r="D69" s="2"/>
    </row>
    <row r="70" spans="2:18" ht="16" x14ac:dyDescent="0.2">
      <c r="B70" t="s">
        <v>25</v>
      </c>
      <c r="C70" t="s">
        <v>34</v>
      </c>
      <c r="D70" s="2" t="s">
        <v>24</v>
      </c>
      <c r="E70">
        <v>24.28</v>
      </c>
      <c r="F70">
        <f>AVERAGE(E70:E71)</f>
        <v>24.035</v>
      </c>
      <c r="G70">
        <f>F70-$F$104</f>
        <v>8.1050000000000004</v>
      </c>
      <c r="H70">
        <f>AVERAGE(G70,G72,G74,G76)</f>
        <v>8.192499999999999</v>
      </c>
      <c r="I70" s="5">
        <f>H70-H78</f>
        <v>0.23749999999999893</v>
      </c>
      <c r="J70" s="7">
        <f>2^-I70</f>
        <v>0.84821388222865768</v>
      </c>
      <c r="K70" s="7">
        <f>-1/J70</f>
        <v>-1.1789479292328118</v>
      </c>
      <c r="N70">
        <f>F70-$F$155</f>
        <v>2.7699999999999996</v>
      </c>
      <c r="O70">
        <f>AVERAGE(N70,N72,N74,N76)</f>
        <v>2.6937500000000005</v>
      </c>
      <c r="P70" s="5">
        <f>O70-O78</f>
        <v>-0.19375000000000053</v>
      </c>
      <c r="Q70" s="7">
        <f>2^-P70</f>
        <v>1.1437327622457669</v>
      </c>
      <c r="R70" s="7">
        <f>-1/Q70</f>
        <v>-0.87433011714769659</v>
      </c>
    </row>
    <row r="71" spans="2:18" ht="16" x14ac:dyDescent="0.2">
      <c r="B71" t="s">
        <v>25</v>
      </c>
      <c r="C71" t="s">
        <v>34</v>
      </c>
      <c r="D71" s="2" t="s">
        <v>24</v>
      </c>
      <c r="E71">
        <v>23.79</v>
      </c>
    </row>
    <row r="72" spans="2:18" ht="16" x14ac:dyDescent="0.2">
      <c r="B72" t="s">
        <v>26</v>
      </c>
      <c r="C72" t="s">
        <v>34</v>
      </c>
      <c r="D72" s="2" t="s">
        <v>24</v>
      </c>
      <c r="E72">
        <v>22.3</v>
      </c>
      <c r="F72">
        <f>AVERAGE(E72:E73)</f>
        <v>22.25</v>
      </c>
      <c r="G72">
        <f>F72-$F$106</f>
        <v>8.2249999999999996</v>
      </c>
      <c r="N72">
        <f>F72-$F$157</f>
        <v>2.5949999999999989</v>
      </c>
    </row>
    <row r="73" spans="2:18" ht="16" x14ac:dyDescent="0.2">
      <c r="B73" t="s">
        <v>26</v>
      </c>
      <c r="C73" t="s">
        <v>34</v>
      </c>
      <c r="D73" s="2" t="s">
        <v>24</v>
      </c>
      <c r="E73">
        <v>22.2</v>
      </c>
    </row>
    <row r="74" spans="2:18" ht="16" x14ac:dyDescent="0.2">
      <c r="B74" t="s">
        <v>27</v>
      </c>
      <c r="C74" t="s">
        <v>34</v>
      </c>
      <c r="D74" s="2" t="s">
        <v>24</v>
      </c>
      <c r="E74">
        <v>23.01</v>
      </c>
      <c r="F74">
        <f>AVERAGE(E74:E75)</f>
        <v>22.954999999999998</v>
      </c>
      <c r="G74">
        <f>F74-$F$108</f>
        <v>8.4399999999999977</v>
      </c>
      <c r="N74">
        <f>F74-$F$159</f>
        <v>2.7650000000000006</v>
      </c>
    </row>
    <row r="75" spans="2:18" ht="16" x14ac:dyDescent="0.2">
      <c r="B75" t="s">
        <v>27</v>
      </c>
      <c r="C75" t="s">
        <v>34</v>
      </c>
      <c r="D75" s="2" t="s">
        <v>24</v>
      </c>
      <c r="E75">
        <v>22.9</v>
      </c>
    </row>
    <row r="76" spans="2:18" ht="16" x14ac:dyDescent="0.2">
      <c r="B76" t="s">
        <v>28</v>
      </c>
      <c r="C76" t="s">
        <v>34</v>
      </c>
      <c r="D76" s="2" t="s">
        <v>24</v>
      </c>
      <c r="E76">
        <v>22.55</v>
      </c>
      <c r="F76">
        <f>AVERAGE(E76:E77)</f>
        <v>22.575000000000003</v>
      </c>
      <c r="G76">
        <f>F76-$F$110</f>
        <v>8.0000000000000036</v>
      </c>
      <c r="N76">
        <f>F76-$F$161</f>
        <v>2.6450000000000031</v>
      </c>
    </row>
    <row r="77" spans="2:18" ht="16" x14ac:dyDescent="0.2">
      <c r="B77" t="s">
        <v>28</v>
      </c>
      <c r="C77" t="s">
        <v>34</v>
      </c>
      <c r="D77" s="2" t="s">
        <v>24</v>
      </c>
      <c r="E77">
        <v>22.6</v>
      </c>
    </row>
    <row r="78" spans="2:18" ht="16" x14ac:dyDescent="0.2">
      <c r="B78" t="s">
        <v>29</v>
      </c>
      <c r="C78" t="s">
        <v>35</v>
      </c>
      <c r="D78" s="2" t="s">
        <v>24</v>
      </c>
      <c r="E78">
        <v>24.39</v>
      </c>
      <c r="F78">
        <f>AVERAGE(E78:E79)</f>
        <v>24.310000000000002</v>
      </c>
      <c r="G78">
        <f>F78-$F$112</f>
        <v>7.1600000000000037</v>
      </c>
      <c r="H78">
        <f>AVERAGE(G78,G80,G82,G84)</f>
        <v>7.9550000000000001</v>
      </c>
      <c r="N78">
        <f>F78-$F$163</f>
        <v>2.4350000000000023</v>
      </c>
      <c r="O78">
        <f>AVERAGE(N78,N80,N82,N84)</f>
        <v>2.8875000000000011</v>
      </c>
    </row>
    <row r="79" spans="2:18" ht="16" x14ac:dyDescent="0.2">
      <c r="B79" t="s">
        <v>29</v>
      </c>
      <c r="C79" t="s">
        <v>35</v>
      </c>
      <c r="D79" s="2" t="s">
        <v>24</v>
      </c>
      <c r="E79">
        <v>24.23</v>
      </c>
    </row>
    <row r="80" spans="2:18" ht="16" x14ac:dyDescent="0.2">
      <c r="B80" t="s">
        <v>30</v>
      </c>
      <c r="C80" t="s">
        <v>35</v>
      </c>
      <c r="D80" s="2" t="s">
        <v>24</v>
      </c>
      <c r="E80">
        <v>25.16</v>
      </c>
      <c r="F80">
        <f>AVERAGE(E80:E81)</f>
        <v>25.15</v>
      </c>
      <c r="G80">
        <f>F80-$F$114</f>
        <v>7.0249999999999986</v>
      </c>
      <c r="N80">
        <f>F80-$F$165</f>
        <v>2.75</v>
      </c>
    </row>
    <row r="81" spans="2:18" ht="16" x14ac:dyDescent="0.2">
      <c r="B81" t="s">
        <v>30</v>
      </c>
      <c r="C81" t="s">
        <v>35</v>
      </c>
      <c r="D81" s="2" t="s">
        <v>24</v>
      </c>
      <c r="E81">
        <v>25.14</v>
      </c>
    </row>
    <row r="82" spans="2:18" ht="16" x14ac:dyDescent="0.2">
      <c r="B82" t="s">
        <v>31</v>
      </c>
      <c r="C82" t="s">
        <v>35</v>
      </c>
      <c r="D82" s="2" t="s">
        <v>24</v>
      </c>
      <c r="E82">
        <v>23.39</v>
      </c>
      <c r="F82">
        <f>AVERAGE(E82:E83)</f>
        <v>23.344999999999999</v>
      </c>
      <c r="G82">
        <f>F82-$F$116</f>
        <v>8.7049999999999983</v>
      </c>
      <c r="N82">
        <f>F82-$F$167</f>
        <v>3.129999999999999</v>
      </c>
    </row>
    <row r="83" spans="2:18" ht="16" x14ac:dyDescent="0.2">
      <c r="B83" t="s">
        <v>31</v>
      </c>
      <c r="C83" t="s">
        <v>35</v>
      </c>
      <c r="D83" s="2" t="s">
        <v>24</v>
      </c>
      <c r="E83">
        <v>23.3</v>
      </c>
    </row>
    <row r="84" spans="2:18" ht="16" x14ac:dyDescent="0.2">
      <c r="B84" s="3" t="s">
        <v>32</v>
      </c>
      <c r="C84" t="s">
        <v>35</v>
      </c>
      <c r="D84" s="2" t="s">
        <v>24</v>
      </c>
      <c r="E84">
        <v>23.98</v>
      </c>
      <c r="F84">
        <f>AVERAGE(E84:E85)</f>
        <v>23.855</v>
      </c>
      <c r="G84">
        <f>F84-$F$118</f>
        <v>8.93</v>
      </c>
      <c r="N84">
        <f>F84-$F$169</f>
        <v>3.235000000000003</v>
      </c>
    </row>
    <row r="85" spans="2:18" ht="16" x14ac:dyDescent="0.2">
      <c r="B85" s="3" t="s">
        <v>32</v>
      </c>
      <c r="C85" t="s">
        <v>35</v>
      </c>
      <c r="D85" s="2" t="s">
        <v>24</v>
      </c>
      <c r="E85">
        <v>23.73</v>
      </c>
    </row>
    <row r="86" spans="2:18" x14ac:dyDescent="0.2">
      <c r="B86" s="3"/>
      <c r="D86" s="2"/>
    </row>
    <row r="87" spans="2:18" ht="16" x14ac:dyDescent="0.2">
      <c r="B87" t="s">
        <v>25</v>
      </c>
      <c r="C87" t="s">
        <v>34</v>
      </c>
      <c r="D87" s="2" t="s">
        <v>12</v>
      </c>
      <c r="E87">
        <v>21.43</v>
      </c>
      <c r="F87">
        <f>AVERAGE(E87:E88)</f>
        <v>21.22</v>
      </c>
      <c r="G87">
        <f>F87-$F$104</f>
        <v>5.2899999999999991</v>
      </c>
      <c r="H87">
        <f>AVERAGE(G87,G89,G91,G93)</f>
        <v>5.7612499999999995</v>
      </c>
      <c r="I87" s="5">
        <f>H87-H95</f>
        <v>8.1249999999998934E-2</v>
      </c>
      <c r="J87" s="7">
        <f>2^-I87</f>
        <v>0.94523830524140984</v>
      </c>
      <c r="K87" s="7">
        <f>-1/J87</f>
        <v>-1.0579342737751241</v>
      </c>
      <c r="N87">
        <f>F87-$F$155</f>
        <v>-4.5000000000001705E-2</v>
      </c>
      <c r="O87">
        <f>AVERAGE(N87,N89,N91,N93)</f>
        <v>0.26249999999999929</v>
      </c>
      <c r="P87" s="5">
        <f>O87-O95</f>
        <v>-0.35000000000000231</v>
      </c>
      <c r="Q87" s="7">
        <f>2^-P87</f>
        <v>1.2745606273192642</v>
      </c>
      <c r="R87" s="7">
        <f>-1/Q87</f>
        <v>-0.78458409789674943</v>
      </c>
    </row>
    <row r="88" spans="2:18" ht="16" x14ac:dyDescent="0.2">
      <c r="B88" t="s">
        <v>25</v>
      </c>
      <c r="C88" t="s">
        <v>34</v>
      </c>
      <c r="D88" s="2" t="s">
        <v>12</v>
      </c>
      <c r="E88">
        <v>21.01</v>
      </c>
    </row>
    <row r="89" spans="2:18" ht="16" x14ac:dyDescent="0.2">
      <c r="B89" t="s">
        <v>26</v>
      </c>
      <c r="C89" t="s">
        <v>34</v>
      </c>
      <c r="D89" s="2" t="s">
        <v>12</v>
      </c>
      <c r="E89">
        <v>19.7</v>
      </c>
      <c r="F89">
        <f>AVERAGE(E89:E90)</f>
        <v>19.63</v>
      </c>
      <c r="G89">
        <f>F89-$F$106</f>
        <v>5.6049999999999986</v>
      </c>
      <c r="N89">
        <f>F89-$F$157</f>
        <v>-2.5000000000002132E-2</v>
      </c>
    </row>
    <row r="90" spans="2:18" ht="16" x14ac:dyDescent="0.2">
      <c r="B90" t="s">
        <v>26</v>
      </c>
      <c r="C90" t="s">
        <v>34</v>
      </c>
      <c r="D90" s="2" t="s">
        <v>12</v>
      </c>
      <c r="E90">
        <v>19.559999999999999</v>
      </c>
    </row>
    <row r="91" spans="2:18" ht="16" x14ac:dyDescent="0.2">
      <c r="B91" t="s">
        <v>27</v>
      </c>
      <c r="C91" t="s">
        <v>34</v>
      </c>
      <c r="D91" s="2" t="s">
        <v>12</v>
      </c>
      <c r="E91">
        <v>21.05</v>
      </c>
      <c r="F91">
        <f>AVERAGE(E91:E92)</f>
        <v>21.02</v>
      </c>
      <c r="G91">
        <f>F91-$F$108</f>
        <v>6.504999999999999</v>
      </c>
      <c r="N91">
        <f>F91-$F$159</f>
        <v>0.83000000000000185</v>
      </c>
    </row>
    <row r="92" spans="2:18" ht="16" x14ac:dyDescent="0.2">
      <c r="B92" t="s">
        <v>27</v>
      </c>
      <c r="C92" t="s">
        <v>34</v>
      </c>
      <c r="D92" s="2" t="s">
        <v>12</v>
      </c>
      <c r="E92">
        <v>20.99</v>
      </c>
    </row>
    <row r="93" spans="2:18" ht="16" x14ac:dyDescent="0.2">
      <c r="B93" t="s">
        <v>28</v>
      </c>
      <c r="C93" t="s">
        <v>34</v>
      </c>
      <c r="D93" s="2" t="s">
        <v>12</v>
      </c>
      <c r="E93">
        <v>20.16</v>
      </c>
      <c r="F93">
        <f>AVERAGE(E93:E94)</f>
        <v>20.22</v>
      </c>
      <c r="G93">
        <f>F93-$F$110</f>
        <v>5.6449999999999996</v>
      </c>
      <c r="N93">
        <f>F93-$F$161</f>
        <v>0.28999999999999915</v>
      </c>
    </row>
    <row r="94" spans="2:18" ht="16" x14ac:dyDescent="0.2">
      <c r="B94" t="s">
        <v>28</v>
      </c>
      <c r="C94" t="s">
        <v>34</v>
      </c>
      <c r="D94" s="2" t="s">
        <v>12</v>
      </c>
      <c r="E94">
        <v>20.28</v>
      </c>
    </row>
    <row r="95" spans="2:18" ht="16" x14ac:dyDescent="0.2">
      <c r="B95" t="s">
        <v>29</v>
      </c>
      <c r="C95" t="s">
        <v>35</v>
      </c>
      <c r="D95" s="2" t="s">
        <v>12</v>
      </c>
      <c r="E95">
        <v>21.75</v>
      </c>
      <c r="F95">
        <f>AVERAGE(E95:E96)</f>
        <v>21.855</v>
      </c>
      <c r="G95">
        <f>F95-$F$112</f>
        <v>4.7050000000000018</v>
      </c>
      <c r="H95">
        <f>AVERAGE(G95,G97,G99,G101)</f>
        <v>5.6800000000000006</v>
      </c>
      <c r="N95">
        <f>F95-$F$163</f>
        <v>-1.9999999999999574E-2</v>
      </c>
      <c r="O95">
        <f>AVERAGE(N95,N97,N99,N101)</f>
        <v>0.6125000000000016</v>
      </c>
    </row>
    <row r="96" spans="2:18" ht="16" x14ac:dyDescent="0.2">
      <c r="B96" t="s">
        <v>29</v>
      </c>
      <c r="C96" t="s">
        <v>35</v>
      </c>
      <c r="D96" s="2" t="s">
        <v>12</v>
      </c>
      <c r="E96">
        <v>21.96</v>
      </c>
    </row>
    <row r="97" spans="2:18" ht="16" x14ac:dyDescent="0.2">
      <c r="B97" t="s">
        <v>30</v>
      </c>
      <c r="C97" t="s">
        <v>35</v>
      </c>
      <c r="D97" s="2" t="s">
        <v>12</v>
      </c>
      <c r="E97">
        <v>22.37</v>
      </c>
      <c r="F97">
        <f>AVERAGE(E97:E98)</f>
        <v>22.54</v>
      </c>
      <c r="G97">
        <f>F97-$F$114</f>
        <v>4.4149999999999991</v>
      </c>
      <c r="N97">
        <f>F97-$F$165</f>
        <v>0.14000000000000057</v>
      </c>
    </row>
    <row r="98" spans="2:18" ht="16" x14ac:dyDescent="0.2">
      <c r="B98" t="s">
        <v>30</v>
      </c>
      <c r="C98" t="s">
        <v>35</v>
      </c>
      <c r="D98" s="2" t="s">
        <v>12</v>
      </c>
      <c r="E98">
        <v>22.71</v>
      </c>
    </row>
    <row r="99" spans="2:18" ht="16" x14ac:dyDescent="0.2">
      <c r="B99" t="s">
        <v>31</v>
      </c>
      <c r="C99" t="s">
        <v>35</v>
      </c>
      <c r="D99" s="2" t="s">
        <v>12</v>
      </c>
      <c r="E99">
        <v>21.45</v>
      </c>
      <c r="F99">
        <f>AVERAGE(E99:E100)</f>
        <v>21.41</v>
      </c>
      <c r="G99">
        <f>F99-$F$116</f>
        <v>6.77</v>
      </c>
      <c r="N99">
        <f>F99-$F$167</f>
        <v>1.1950000000000003</v>
      </c>
    </row>
    <row r="100" spans="2:18" ht="16" x14ac:dyDescent="0.2">
      <c r="B100" t="s">
        <v>31</v>
      </c>
      <c r="C100" t="s">
        <v>35</v>
      </c>
      <c r="D100" s="2" t="s">
        <v>12</v>
      </c>
      <c r="E100">
        <v>21.37</v>
      </c>
    </row>
    <row r="101" spans="2:18" ht="16" x14ac:dyDescent="0.2">
      <c r="B101" s="3" t="s">
        <v>32</v>
      </c>
      <c r="C101" t="s">
        <v>35</v>
      </c>
      <c r="D101" s="2" t="s">
        <v>12</v>
      </c>
      <c r="E101">
        <v>21.8</v>
      </c>
      <c r="F101">
        <f>AVERAGE(E101:E102)</f>
        <v>21.755000000000003</v>
      </c>
      <c r="G101">
        <f>F101-$F$118</f>
        <v>6.8300000000000018</v>
      </c>
      <c r="N101">
        <f>F101-$F$169</f>
        <v>1.1350000000000051</v>
      </c>
    </row>
    <row r="102" spans="2:18" ht="16" x14ac:dyDescent="0.2">
      <c r="B102" s="3" t="s">
        <v>32</v>
      </c>
      <c r="C102" t="s">
        <v>35</v>
      </c>
      <c r="D102" s="2" t="s">
        <v>12</v>
      </c>
      <c r="E102">
        <v>21.71</v>
      </c>
    </row>
    <row r="103" spans="2:18" x14ac:dyDescent="0.2">
      <c r="B103" s="3"/>
      <c r="D103" s="2"/>
    </row>
    <row r="104" spans="2:18" ht="16" x14ac:dyDescent="0.2">
      <c r="B104" t="s">
        <v>25</v>
      </c>
      <c r="C104" t="s">
        <v>34</v>
      </c>
      <c r="D104" s="2" t="s">
        <v>5</v>
      </c>
      <c r="E104">
        <v>15.91</v>
      </c>
      <c r="F104">
        <f>AVERAGE(E104:E105)</f>
        <v>15.93</v>
      </c>
      <c r="N104">
        <f>F104-$F$155</f>
        <v>-5.3350000000000009</v>
      </c>
      <c r="O104">
        <f>AVERAGE(N104,N106,N108,N110)</f>
        <v>-5.4987500000000002</v>
      </c>
      <c r="P104" s="5">
        <f>O104-O112</f>
        <v>-0.43125000000000124</v>
      </c>
      <c r="Q104" s="7">
        <f>2^-P104</f>
        <v>1.3484013716453724</v>
      </c>
      <c r="R104" s="7">
        <f>-1/Q104</f>
        <v>-0.74161894301528386</v>
      </c>
    </row>
    <row r="105" spans="2:18" ht="16" x14ac:dyDescent="0.2">
      <c r="B105" t="s">
        <v>25</v>
      </c>
      <c r="C105" t="s">
        <v>34</v>
      </c>
      <c r="D105" s="2" t="s">
        <v>5</v>
      </c>
      <c r="E105">
        <v>15.95</v>
      </c>
    </row>
    <row r="106" spans="2:18" ht="16" x14ac:dyDescent="0.2">
      <c r="B106" t="s">
        <v>26</v>
      </c>
      <c r="C106" t="s">
        <v>34</v>
      </c>
      <c r="D106" s="2" t="s">
        <v>5</v>
      </c>
      <c r="E106">
        <v>13.92</v>
      </c>
      <c r="F106">
        <f>AVERAGE(E106:E107)</f>
        <v>14.025</v>
      </c>
      <c r="N106">
        <f>F106-$F$157</f>
        <v>-5.6300000000000008</v>
      </c>
    </row>
    <row r="107" spans="2:18" ht="16" x14ac:dyDescent="0.2">
      <c r="B107" t="s">
        <v>26</v>
      </c>
      <c r="C107" t="s">
        <v>34</v>
      </c>
      <c r="D107" s="2" t="s">
        <v>5</v>
      </c>
      <c r="E107">
        <v>14.13</v>
      </c>
    </row>
    <row r="108" spans="2:18" ht="16" x14ac:dyDescent="0.2">
      <c r="B108" t="s">
        <v>27</v>
      </c>
      <c r="C108" t="s">
        <v>34</v>
      </c>
      <c r="D108" s="2" t="s">
        <v>5</v>
      </c>
      <c r="E108">
        <v>14.42</v>
      </c>
      <c r="F108">
        <f>AVERAGE(E108:E109)</f>
        <v>14.515000000000001</v>
      </c>
      <c r="N108">
        <f>F108-$F$159</f>
        <v>-5.6749999999999972</v>
      </c>
    </row>
    <row r="109" spans="2:18" ht="16" x14ac:dyDescent="0.2">
      <c r="B109" t="s">
        <v>27</v>
      </c>
      <c r="C109" t="s">
        <v>34</v>
      </c>
      <c r="D109" s="2" t="s">
        <v>5</v>
      </c>
      <c r="E109">
        <v>14.61</v>
      </c>
    </row>
    <row r="110" spans="2:18" ht="16" x14ac:dyDescent="0.2">
      <c r="B110" t="s">
        <v>28</v>
      </c>
      <c r="C110" t="s">
        <v>34</v>
      </c>
      <c r="D110" s="2" t="s">
        <v>5</v>
      </c>
      <c r="E110">
        <v>14.7</v>
      </c>
      <c r="F110">
        <f>AVERAGE(E110:E111)</f>
        <v>14.574999999999999</v>
      </c>
      <c r="N110">
        <f>F110-$F$161</f>
        <v>-5.3550000000000004</v>
      </c>
    </row>
    <row r="111" spans="2:18" ht="16" x14ac:dyDescent="0.2">
      <c r="B111" t="s">
        <v>28</v>
      </c>
      <c r="C111" t="s">
        <v>34</v>
      </c>
      <c r="D111" s="2" t="s">
        <v>5</v>
      </c>
      <c r="E111">
        <v>14.45</v>
      </c>
    </row>
    <row r="112" spans="2:18" ht="16" x14ac:dyDescent="0.2">
      <c r="B112" t="s">
        <v>29</v>
      </c>
      <c r="C112" t="s">
        <v>35</v>
      </c>
      <c r="D112" s="2" t="s">
        <v>5</v>
      </c>
      <c r="E112">
        <v>17.149999999999999</v>
      </c>
      <c r="F112">
        <f>AVERAGE(E112:E113)</f>
        <v>17.149999999999999</v>
      </c>
      <c r="N112">
        <f>F112-$F$163</f>
        <v>-4.7250000000000014</v>
      </c>
      <c r="O112">
        <f>AVERAGE(N112,N114,N116,N118)</f>
        <v>-5.067499999999999</v>
      </c>
    </row>
    <row r="113" spans="2:18" ht="16" x14ac:dyDescent="0.2">
      <c r="B113" t="s">
        <v>29</v>
      </c>
      <c r="C113" t="s">
        <v>35</v>
      </c>
      <c r="D113" s="2" t="s">
        <v>5</v>
      </c>
      <c r="E113">
        <v>17.149999999999999</v>
      </c>
    </row>
    <row r="114" spans="2:18" ht="16" x14ac:dyDescent="0.2">
      <c r="B114" t="s">
        <v>30</v>
      </c>
      <c r="C114" t="s">
        <v>35</v>
      </c>
      <c r="D114" s="2" t="s">
        <v>5</v>
      </c>
      <c r="E114">
        <v>18.11</v>
      </c>
      <c r="F114">
        <f>AVERAGE(E114:E115)</f>
        <v>18.125</v>
      </c>
      <c r="N114">
        <f>F114-$F$165</f>
        <v>-4.2749999999999986</v>
      </c>
    </row>
    <row r="115" spans="2:18" ht="16" x14ac:dyDescent="0.2">
      <c r="B115" t="s">
        <v>30</v>
      </c>
      <c r="C115" t="s">
        <v>35</v>
      </c>
      <c r="D115" s="2" t="s">
        <v>5</v>
      </c>
      <c r="E115">
        <v>18.14</v>
      </c>
    </row>
    <row r="116" spans="2:18" ht="16" x14ac:dyDescent="0.2">
      <c r="B116" t="s">
        <v>31</v>
      </c>
      <c r="C116" t="s">
        <v>35</v>
      </c>
      <c r="D116" s="2" t="s">
        <v>5</v>
      </c>
      <c r="E116">
        <v>14.71</v>
      </c>
      <c r="F116">
        <f>AVERAGE(E116:E117)</f>
        <v>14.64</v>
      </c>
      <c r="N116">
        <f>F116-$F$167</f>
        <v>-5.5749999999999993</v>
      </c>
    </row>
    <row r="117" spans="2:18" ht="16" x14ac:dyDescent="0.2">
      <c r="B117" t="s">
        <v>31</v>
      </c>
      <c r="C117" t="s">
        <v>35</v>
      </c>
      <c r="D117" s="2" t="s">
        <v>5</v>
      </c>
      <c r="E117">
        <v>14.57</v>
      </c>
    </row>
    <row r="118" spans="2:18" ht="16" x14ac:dyDescent="0.2">
      <c r="B118" s="3" t="s">
        <v>32</v>
      </c>
      <c r="C118" t="s">
        <v>35</v>
      </c>
      <c r="D118" s="2" t="s">
        <v>5</v>
      </c>
      <c r="E118">
        <v>14.71</v>
      </c>
      <c r="F118">
        <f>AVERAGE(E118:E119)</f>
        <v>14.925000000000001</v>
      </c>
      <c r="N118">
        <f>F118-$F$169</f>
        <v>-5.6949999999999967</v>
      </c>
    </row>
    <row r="119" spans="2:18" ht="16" x14ac:dyDescent="0.2">
      <c r="B119" s="3" t="s">
        <v>32</v>
      </c>
      <c r="C119" t="s">
        <v>35</v>
      </c>
      <c r="D119" s="2" t="s">
        <v>5</v>
      </c>
      <c r="E119">
        <v>15.14</v>
      </c>
    </row>
    <row r="120" spans="2:18" x14ac:dyDescent="0.2">
      <c r="B120" s="3"/>
      <c r="D120" s="2"/>
    </row>
    <row r="121" spans="2:18" ht="16" x14ac:dyDescent="0.2">
      <c r="B121" t="s">
        <v>25</v>
      </c>
      <c r="C121" t="s">
        <v>34</v>
      </c>
      <c r="D121" s="2" t="s">
        <v>13</v>
      </c>
      <c r="E121">
        <v>18.71</v>
      </c>
      <c r="F121">
        <f>AVERAGE(E121:E122)</f>
        <v>18.615000000000002</v>
      </c>
      <c r="G121">
        <f>F121-$F$104</f>
        <v>2.6850000000000023</v>
      </c>
      <c r="H121">
        <f>AVERAGE(G121,G123,G125,G127)</f>
        <v>3.3274999999999992</v>
      </c>
      <c r="I121" s="5">
        <f>H121-H129</f>
        <v>0.26249999999999973</v>
      </c>
      <c r="J121" s="7">
        <f>2^-I121</f>
        <v>0.83364207542636004</v>
      </c>
      <c r="K121" s="7">
        <f>-1/J121</f>
        <v>-1.1995555760409016</v>
      </c>
      <c r="N121">
        <f>F121-$F$155</f>
        <v>-2.6499999999999986</v>
      </c>
      <c r="O121">
        <f>AVERAGE(N121,N123,N125,N127)</f>
        <v>-2.1712500000000006</v>
      </c>
      <c r="P121" s="5">
        <f>O121-O129</f>
        <v>-0.16875000000000107</v>
      </c>
      <c r="Q121" s="7">
        <f>2^-P121</f>
        <v>1.1240841179661984</v>
      </c>
      <c r="R121" s="7">
        <f>-1/Q121</f>
        <v>-0.88961313839154366</v>
      </c>
    </row>
    <row r="122" spans="2:18" ht="16" x14ac:dyDescent="0.2">
      <c r="B122" t="s">
        <v>25</v>
      </c>
      <c r="C122" t="s">
        <v>34</v>
      </c>
      <c r="D122" s="2" t="s">
        <v>13</v>
      </c>
      <c r="E122">
        <v>18.52</v>
      </c>
    </row>
    <row r="123" spans="2:18" ht="16" x14ac:dyDescent="0.2">
      <c r="B123" t="s">
        <v>26</v>
      </c>
      <c r="C123" t="s">
        <v>34</v>
      </c>
      <c r="D123" s="2" t="s">
        <v>13</v>
      </c>
      <c r="E123">
        <v>17.079999999999998</v>
      </c>
      <c r="F123">
        <f>AVERAGE(E123:E124)</f>
        <v>17.119999999999997</v>
      </c>
      <c r="G123">
        <f>F123-$F$106</f>
        <v>3.0949999999999971</v>
      </c>
      <c r="N123">
        <f>F123-$F$157</f>
        <v>-2.5350000000000037</v>
      </c>
    </row>
    <row r="124" spans="2:18" ht="16" x14ac:dyDescent="0.2">
      <c r="B124" t="s">
        <v>26</v>
      </c>
      <c r="C124" t="s">
        <v>34</v>
      </c>
      <c r="D124" s="2" t="s">
        <v>13</v>
      </c>
      <c r="E124">
        <v>17.16</v>
      </c>
    </row>
    <row r="125" spans="2:18" ht="16" x14ac:dyDescent="0.2">
      <c r="B125" t="s">
        <v>27</v>
      </c>
      <c r="C125" t="s">
        <v>34</v>
      </c>
      <c r="D125" s="2" t="s">
        <v>13</v>
      </c>
      <c r="E125">
        <v>18.57</v>
      </c>
      <c r="F125">
        <f>AVERAGE(E125:E126)</f>
        <v>18.454999999999998</v>
      </c>
      <c r="G125">
        <f>F125-$F$108</f>
        <v>3.9399999999999977</v>
      </c>
      <c r="N125">
        <f>F125-$F$159</f>
        <v>-1.7349999999999994</v>
      </c>
    </row>
    <row r="126" spans="2:18" ht="16" x14ac:dyDescent="0.2">
      <c r="B126" t="s">
        <v>27</v>
      </c>
      <c r="C126" t="s">
        <v>34</v>
      </c>
      <c r="D126" s="2" t="s">
        <v>13</v>
      </c>
      <c r="E126">
        <v>18.34</v>
      </c>
    </row>
    <row r="127" spans="2:18" ht="16" x14ac:dyDescent="0.2">
      <c r="B127" t="s">
        <v>28</v>
      </c>
      <c r="C127" t="s">
        <v>34</v>
      </c>
      <c r="D127" s="2" t="s">
        <v>13</v>
      </c>
      <c r="E127">
        <v>18.21</v>
      </c>
      <c r="F127">
        <f>AVERAGE(E127:E128)</f>
        <v>18.164999999999999</v>
      </c>
      <c r="G127">
        <f>F127-$F$110</f>
        <v>3.59</v>
      </c>
      <c r="N127">
        <f>F127-$F$161</f>
        <v>-1.7650000000000006</v>
      </c>
    </row>
    <row r="128" spans="2:18" ht="16" x14ac:dyDescent="0.2">
      <c r="B128" t="s">
        <v>28</v>
      </c>
      <c r="C128" t="s">
        <v>34</v>
      </c>
      <c r="D128" s="2" t="s">
        <v>13</v>
      </c>
      <c r="E128">
        <v>18.12</v>
      </c>
    </row>
    <row r="129" spans="2:18" ht="16" x14ac:dyDescent="0.2">
      <c r="B129" t="s">
        <v>29</v>
      </c>
      <c r="C129" t="s">
        <v>35</v>
      </c>
      <c r="D129" s="2" t="s">
        <v>13</v>
      </c>
      <c r="E129">
        <v>19.97</v>
      </c>
      <c r="F129">
        <f>AVERAGE(E129:E130)</f>
        <v>19.844999999999999</v>
      </c>
      <c r="G129">
        <f>F129-$F$112</f>
        <v>2.6950000000000003</v>
      </c>
      <c r="H129">
        <f>AVERAGE(G129,G131,G133,G135)</f>
        <v>3.0649999999999995</v>
      </c>
      <c r="N129">
        <f>F129-$F$163</f>
        <v>-2.0300000000000011</v>
      </c>
      <c r="O129">
        <f>AVERAGE(N129,N131,N133,N135)</f>
        <v>-2.0024999999999995</v>
      </c>
    </row>
    <row r="130" spans="2:18" ht="16" x14ac:dyDescent="0.2">
      <c r="B130" t="s">
        <v>29</v>
      </c>
      <c r="C130" t="s">
        <v>35</v>
      </c>
      <c r="D130" s="2" t="s">
        <v>13</v>
      </c>
      <c r="E130">
        <v>19.72</v>
      </c>
    </row>
    <row r="131" spans="2:18" ht="16" x14ac:dyDescent="0.2">
      <c r="B131" t="s">
        <v>30</v>
      </c>
      <c r="C131" t="s">
        <v>35</v>
      </c>
      <c r="D131" s="2" t="s">
        <v>13</v>
      </c>
      <c r="E131">
        <v>20.28</v>
      </c>
      <c r="F131">
        <f>AVERAGE(E131:E132)</f>
        <v>20.25</v>
      </c>
      <c r="G131">
        <f>F131-$F$114</f>
        <v>2.125</v>
      </c>
      <c r="N131">
        <f>F131-$F$165</f>
        <v>-2.1499999999999986</v>
      </c>
    </row>
    <row r="132" spans="2:18" ht="16" x14ac:dyDescent="0.2">
      <c r="B132" t="s">
        <v>30</v>
      </c>
      <c r="C132" t="s">
        <v>35</v>
      </c>
      <c r="D132" s="2" t="s">
        <v>13</v>
      </c>
      <c r="E132">
        <v>20.22</v>
      </c>
    </row>
    <row r="133" spans="2:18" ht="16" x14ac:dyDescent="0.2">
      <c r="B133" t="s">
        <v>31</v>
      </c>
      <c r="C133" t="s">
        <v>35</v>
      </c>
      <c r="D133" s="2" t="s">
        <v>13</v>
      </c>
      <c r="E133">
        <v>18.05</v>
      </c>
      <c r="F133">
        <f>AVERAGE(E133:E134)</f>
        <v>18.105</v>
      </c>
      <c r="G133">
        <f>F133-$F$116</f>
        <v>3.4649999999999999</v>
      </c>
      <c r="N133">
        <f>F133-$F$167</f>
        <v>-2.1099999999999994</v>
      </c>
    </row>
    <row r="134" spans="2:18" ht="16" x14ac:dyDescent="0.2">
      <c r="B134" t="s">
        <v>31</v>
      </c>
      <c r="C134" t="s">
        <v>35</v>
      </c>
      <c r="D134" s="2" t="s">
        <v>13</v>
      </c>
      <c r="E134">
        <v>18.16</v>
      </c>
    </row>
    <row r="135" spans="2:18" ht="16" x14ac:dyDescent="0.2">
      <c r="B135" s="3" t="s">
        <v>32</v>
      </c>
      <c r="C135" t="s">
        <v>35</v>
      </c>
      <c r="D135" s="2" t="s">
        <v>13</v>
      </c>
      <c r="E135">
        <v>18.940000000000001</v>
      </c>
      <c r="F135">
        <f>AVERAGE(E135:E136)</f>
        <v>18.899999999999999</v>
      </c>
      <c r="G135">
        <f>F135-$F$118</f>
        <v>3.9749999999999979</v>
      </c>
      <c r="N135">
        <f>F135-$F$169</f>
        <v>-1.7199999999999989</v>
      </c>
    </row>
    <row r="136" spans="2:18" ht="16" x14ac:dyDescent="0.2">
      <c r="B136" s="3" t="s">
        <v>32</v>
      </c>
      <c r="C136" t="s">
        <v>35</v>
      </c>
      <c r="D136" s="2" t="s">
        <v>13</v>
      </c>
      <c r="E136">
        <v>18.86</v>
      </c>
    </row>
    <row r="137" spans="2:18" x14ac:dyDescent="0.2">
      <c r="B137" s="3"/>
      <c r="D137" s="2"/>
    </row>
    <row r="138" spans="2:18" ht="16" x14ac:dyDescent="0.2">
      <c r="B138" t="s">
        <v>25</v>
      </c>
      <c r="C138" t="s">
        <v>34</v>
      </c>
      <c r="D138" s="2" t="s">
        <v>14</v>
      </c>
      <c r="E138">
        <v>22.85</v>
      </c>
      <c r="F138">
        <f>AVERAGE(E138:E139)</f>
        <v>22.58</v>
      </c>
      <c r="G138">
        <f>F138-$F$104</f>
        <v>6.6499999999999986</v>
      </c>
      <c r="H138">
        <f>AVERAGE(G138,G140,G142,G144)</f>
        <v>7.2575000000000003</v>
      </c>
      <c r="I138" s="5">
        <f>H138-H146</f>
        <v>0.96375000000000188</v>
      </c>
      <c r="J138" s="8">
        <f>2^-I138</f>
        <v>0.5127224592784102</v>
      </c>
      <c r="K138" s="8">
        <f>-1/J138</f>
        <v>-1.9503729198977731</v>
      </c>
      <c r="N138">
        <f>F138-$F$155</f>
        <v>1.3149999999999977</v>
      </c>
      <c r="O138">
        <f>AVERAGE(N138,N140,N142,N144)</f>
        <v>1.75875</v>
      </c>
      <c r="P138" s="5">
        <f>O138-O146</f>
        <v>0.53250000000000064</v>
      </c>
      <c r="Q138" s="7">
        <f>2^-P138</f>
        <v>0.69135566736439691</v>
      </c>
      <c r="R138" s="7">
        <f>-1/Q138</f>
        <v>-1.4464335033402194</v>
      </c>
    </row>
    <row r="139" spans="2:18" ht="16" x14ac:dyDescent="0.2">
      <c r="B139" t="s">
        <v>25</v>
      </c>
      <c r="C139" t="s">
        <v>34</v>
      </c>
      <c r="D139" s="2" t="s">
        <v>14</v>
      </c>
      <c r="E139">
        <v>22.31</v>
      </c>
    </row>
    <row r="140" spans="2:18" ht="16" x14ac:dyDescent="0.2">
      <c r="B140" t="s">
        <v>26</v>
      </c>
      <c r="C140" t="s">
        <v>34</v>
      </c>
      <c r="D140" s="2" t="s">
        <v>14</v>
      </c>
      <c r="E140">
        <v>21.27</v>
      </c>
      <c r="F140">
        <f>AVERAGE(E140:E141)</f>
        <v>21.25</v>
      </c>
      <c r="G140">
        <f>F140-$F$106</f>
        <v>7.2249999999999996</v>
      </c>
      <c r="N140">
        <f>F140-$F$157</f>
        <v>1.5949999999999989</v>
      </c>
    </row>
    <row r="141" spans="2:18" ht="16" x14ac:dyDescent="0.2">
      <c r="B141" t="s">
        <v>26</v>
      </c>
      <c r="C141" t="s">
        <v>34</v>
      </c>
      <c r="D141" s="2" t="s">
        <v>14</v>
      </c>
      <c r="E141">
        <v>21.23</v>
      </c>
    </row>
    <row r="142" spans="2:18" ht="16" x14ac:dyDescent="0.2">
      <c r="B142" t="s">
        <v>27</v>
      </c>
      <c r="C142" t="s">
        <v>34</v>
      </c>
      <c r="D142" s="2" t="s">
        <v>14</v>
      </c>
      <c r="E142">
        <v>22.3</v>
      </c>
      <c r="F142">
        <f>AVERAGE(E142:E143)</f>
        <v>22.28</v>
      </c>
      <c r="G142">
        <f>F142-$F$108</f>
        <v>7.7650000000000006</v>
      </c>
      <c r="N142">
        <f>F142-$F$159</f>
        <v>2.0900000000000034</v>
      </c>
    </row>
    <row r="143" spans="2:18" ht="16" x14ac:dyDescent="0.2">
      <c r="B143" t="s">
        <v>27</v>
      </c>
      <c r="C143" t="s">
        <v>34</v>
      </c>
      <c r="D143" s="2" t="s">
        <v>14</v>
      </c>
      <c r="E143">
        <v>22.26</v>
      </c>
    </row>
    <row r="144" spans="2:18" ht="16" x14ac:dyDescent="0.2">
      <c r="B144" t="s">
        <v>28</v>
      </c>
      <c r="C144" t="s">
        <v>34</v>
      </c>
      <c r="D144" s="2" t="s">
        <v>14</v>
      </c>
      <c r="E144">
        <v>22.1</v>
      </c>
      <c r="F144">
        <f>AVERAGE(E144:E145)</f>
        <v>21.965</v>
      </c>
      <c r="G144">
        <f>F144-$F$110</f>
        <v>7.3900000000000006</v>
      </c>
      <c r="N144">
        <f>F144-$F$161</f>
        <v>2.0350000000000001</v>
      </c>
    </row>
    <row r="145" spans="2:15" ht="16" x14ac:dyDescent="0.2">
      <c r="B145" t="s">
        <v>28</v>
      </c>
      <c r="C145" t="s">
        <v>34</v>
      </c>
      <c r="D145" s="2" t="s">
        <v>14</v>
      </c>
      <c r="E145">
        <v>21.83</v>
      </c>
    </row>
    <row r="146" spans="2:15" ht="16" x14ac:dyDescent="0.2">
      <c r="B146" t="s">
        <v>29</v>
      </c>
      <c r="C146" t="s">
        <v>35</v>
      </c>
      <c r="D146" s="2" t="s">
        <v>14</v>
      </c>
      <c r="E146">
        <v>23.24</v>
      </c>
      <c r="F146">
        <f>AVERAGE(E146:E147)</f>
        <v>23.284999999999997</v>
      </c>
      <c r="G146">
        <f>F146-$F$112</f>
        <v>6.134999999999998</v>
      </c>
      <c r="H146">
        <f>AVERAGE(G146,G148,G150,G152)</f>
        <v>6.2937499999999984</v>
      </c>
      <c r="N146">
        <f>F146-$F$163</f>
        <v>1.4099999999999966</v>
      </c>
      <c r="O146">
        <f>AVERAGE(N146,N148,N150,N152)</f>
        <v>1.2262499999999994</v>
      </c>
    </row>
    <row r="147" spans="2:15" ht="16" x14ac:dyDescent="0.2">
      <c r="B147" t="s">
        <v>29</v>
      </c>
      <c r="C147" t="s">
        <v>35</v>
      </c>
      <c r="D147" s="2" t="s">
        <v>14</v>
      </c>
      <c r="E147">
        <v>23.33</v>
      </c>
    </row>
    <row r="148" spans="2:15" ht="16" x14ac:dyDescent="0.2">
      <c r="B148" t="s">
        <v>30</v>
      </c>
      <c r="C148" t="s">
        <v>35</v>
      </c>
      <c r="D148" s="2" t="s">
        <v>14</v>
      </c>
      <c r="E148">
        <v>23.43</v>
      </c>
      <c r="F148">
        <f>AVERAGE(E148:E149)</f>
        <v>23.454999999999998</v>
      </c>
      <c r="G148">
        <f>F148-$F$114</f>
        <v>5.3299999999999983</v>
      </c>
      <c r="N148">
        <f>F148-$F$165</f>
        <v>1.0549999999999997</v>
      </c>
    </row>
    <row r="149" spans="2:15" ht="16" x14ac:dyDescent="0.2">
      <c r="B149" t="s">
        <v>30</v>
      </c>
      <c r="C149" t="s">
        <v>35</v>
      </c>
      <c r="D149" s="2" t="s">
        <v>14</v>
      </c>
      <c r="E149">
        <v>23.48</v>
      </c>
    </row>
    <row r="150" spans="2:15" ht="16" x14ac:dyDescent="0.2">
      <c r="B150" t="s">
        <v>31</v>
      </c>
      <c r="C150" t="s">
        <v>35</v>
      </c>
      <c r="D150" s="2" t="s">
        <v>14</v>
      </c>
      <c r="E150">
        <v>21.62</v>
      </c>
      <c r="F150">
        <f>AVERAGE(E150:E151)</f>
        <v>21.454999999999998</v>
      </c>
      <c r="G150">
        <f>F150-$F$116</f>
        <v>6.8149999999999977</v>
      </c>
      <c r="N150">
        <f>F150-$F$167</f>
        <v>1.2399999999999984</v>
      </c>
    </row>
    <row r="151" spans="2:15" ht="16" x14ac:dyDescent="0.2">
      <c r="B151" t="s">
        <v>31</v>
      </c>
      <c r="C151" t="s">
        <v>35</v>
      </c>
      <c r="D151" s="2" t="s">
        <v>14</v>
      </c>
      <c r="E151">
        <v>21.29</v>
      </c>
    </row>
    <row r="152" spans="2:15" ht="16" x14ac:dyDescent="0.2">
      <c r="B152" s="3" t="s">
        <v>32</v>
      </c>
      <c r="C152" t="s">
        <v>35</v>
      </c>
      <c r="D152" s="2" t="s">
        <v>14</v>
      </c>
      <c r="E152">
        <v>21.81</v>
      </c>
      <c r="F152">
        <f>AVERAGE(E152:E153)</f>
        <v>21.82</v>
      </c>
      <c r="G152">
        <f>F152-$F$118</f>
        <v>6.8949999999999996</v>
      </c>
      <c r="N152">
        <f>F152-$F$169</f>
        <v>1.2000000000000028</v>
      </c>
    </row>
    <row r="153" spans="2:15" ht="16" x14ac:dyDescent="0.2">
      <c r="B153" s="3" t="s">
        <v>32</v>
      </c>
      <c r="C153" t="s">
        <v>35</v>
      </c>
      <c r="D153" s="2" t="s">
        <v>14</v>
      </c>
      <c r="E153">
        <v>21.83</v>
      </c>
    </row>
    <row r="154" spans="2:15" x14ac:dyDescent="0.2">
      <c r="B154" s="3"/>
      <c r="D154" s="2"/>
    </row>
    <row r="155" spans="2:15" ht="16" x14ac:dyDescent="0.2">
      <c r="B155" t="s">
        <v>25</v>
      </c>
      <c r="C155" t="s">
        <v>34</v>
      </c>
      <c r="D155" s="2" t="s">
        <v>6</v>
      </c>
      <c r="E155">
        <v>21.48</v>
      </c>
      <c r="F155">
        <f>AVERAGE(E155:E156)</f>
        <v>21.265000000000001</v>
      </c>
      <c r="G155">
        <f>F155-$F$104</f>
        <v>5.3350000000000009</v>
      </c>
      <c r="H155">
        <f>AVERAGE(G155,G157,G159,G161)</f>
        <v>5.4987500000000002</v>
      </c>
      <c r="I155" s="5">
        <f>H155-H163</f>
        <v>0.43125000000000124</v>
      </c>
      <c r="J155" s="7">
        <f>2^-I155</f>
        <v>0.74161894301528386</v>
      </c>
      <c r="K155" s="7">
        <f>-1/J155</f>
        <v>-1.3484013716453724</v>
      </c>
    </row>
    <row r="156" spans="2:15" ht="16" x14ac:dyDescent="0.2">
      <c r="B156" t="s">
        <v>25</v>
      </c>
      <c r="C156" t="s">
        <v>34</v>
      </c>
      <c r="D156" s="2" t="s">
        <v>6</v>
      </c>
      <c r="E156">
        <v>21.05</v>
      </c>
    </row>
    <row r="157" spans="2:15" ht="16" x14ac:dyDescent="0.2">
      <c r="B157" t="s">
        <v>26</v>
      </c>
      <c r="C157" t="s">
        <v>34</v>
      </c>
      <c r="D157" s="2" t="s">
        <v>6</v>
      </c>
      <c r="E157">
        <v>19.559999999999999</v>
      </c>
      <c r="F157">
        <f>AVERAGE(E157:E158)</f>
        <v>19.655000000000001</v>
      </c>
      <c r="G157">
        <f>F157-$F$106</f>
        <v>5.6300000000000008</v>
      </c>
    </row>
    <row r="158" spans="2:15" ht="16" x14ac:dyDescent="0.2">
      <c r="B158" t="s">
        <v>26</v>
      </c>
      <c r="C158" t="s">
        <v>34</v>
      </c>
      <c r="D158" s="2" t="s">
        <v>6</v>
      </c>
      <c r="E158">
        <v>19.75</v>
      </c>
    </row>
    <row r="159" spans="2:15" ht="16" x14ac:dyDescent="0.2">
      <c r="B159" t="s">
        <v>27</v>
      </c>
      <c r="C159" t="s">
        <v>34</v>
      </c>
      <c r="D159" s="2" t="s">
        <v>6</v>
      </c>
      <c r="E159">
        <v>20.27</v>
      </c>
      <c r="F159">
        <f>AVERAGE(E159:E160)</f>
        <v>20.189999999999998</v>
      </c>
      <c r="G159">
        <f>F159-$F$108</f>
        <v>5.6749999999999972</v>
      </c>
    </row>
    <row r="160" spans="2:15" ht="16" x14ac:dyDescent="0.2">
      <c r="B160" t="s">
        <v>27</v>
      </c>
      <c r="C160" t="s">
        <v>34</v>
      </c>
      <c r="D160" s="2" t="s">
        <v>6</v>
      </c>
      <c r="E160">
        <v>20.11</v>
      </c>
    </row>
    <row r="161" spans="2:18" ht="16" x14ac:dyDescent="0.2">
      <c r="B161" t="s">
        <v>28</v>
      </c>
      <c r="C161" t="s">
        <v>34</v>
      </c>
      <c r="D161" s="2" t="s">
        <v>6</v>
      </c>
      <c r="E161">
        <v>19.82</v>
      </c>
      <c r="F161">
        <f>AVERAGE(E161:E162)</f>
        <v>19.93</v>
      </c>
      <c r="G161">
        <f>F161-$F$110</f>
        <v>5.3550000000000004</v>
      </c>
    </row>
    <row r="162" spans="2:18" ht="16" x14ac:dyDescent="0.2">
      <c r="B162" t="s">
        <v>28</v>
      </c>
      <c r="C162" t="s">
        <v>34</v>
      </c>
      <c r="D162" s="2" t="s">
        <v>6</v>
      </c>
      <c r="E162">
        <v>20.04</v>
      </c>
    </row>
    <row r="163" spans="2:18" ht="16" x14ac:dyDescent="0.2">
      <c r="B163" t="s">
        <v>29</v>
      </c>
      <c r="C163" t="s">
        <v>35</v>
      </c>
      <c r="D163" s="2" t="s">
        <v>6</v>
      </c>
      <c r="E163">
        <v>21.71</v>
      </c>
      <c r="F163">
        <f>AVERAGE(E163:E164)</f>
        <v>21.875</v>
      </c>
      <c r="G163">
        <f>F163-$F$112</f>
        <v>4.7250000000000014</v>
      </c>
      <c r="H163">
        <f>AVERAGE(G163,G165,G167,G169)</f>
        <v>5.067499999999999</v>
      </c>
    </row>
    <row r="164" spans="2:18" ht="16" x14ac:dyDescent="0.2">
      <c r="B164" t="s">
        <v>29</v>
      </c>
      <c r="C164" t="s">
        <v>35</v>
      </c>
      <c r="D164" s="2" t="s">
        <v>6</v>
      </c>
      <c r="E164">
        <v>22.04</v>
      </c>
    </row>
    <row r="165" spans="2:18" ht="16" x14ac:dyDescent="0.2">
      <c r="B165" t="s">
        <v>30</v>
      </c>
      <c r="C165" t="s">
        <v>35</v>
      </c>
      <c r="D165" s="2" t="s">
        <v>6</v>
      </c>
      <c r="E165">
        <v>22.46</v>
      </c>
      <c r="F165">
        <f>AVERAGE(E165:E166)</f>
        <v>22.4</v>
      </c>
      <c r="G165">
        <f>F165-$F$114</f>
        <v>4.2749999999999986</v>
      </c>
    </row>
    <row r="166" spans="2:18" ht="16" x14ac:dyDescent="0.2">
      <c r="B166" t="s">
        <v>30</v>
      </c>
      <c r="C166" t="s">
        <v>35</v>
      </c>
      <c r="D166" s="2" t="s">
        <v>6</v>
      </c>
      <c r="E166">
        <v>22.34</v>
      </c>
    </row>
    <row r="167" spans="2:18" ht="16" x14ac:dyDescent="0.2">
      <c r="B167" t="s">
        <v>31</v>
      </c>
      <c r="C167" t="s">
        <v>35</v>
      </c>
      <c r="D167" s="2" t="s">
        <v>6</v>
      </c>
      <c r="E167">
        <v>20.12</v>
      </c>
      <c r="F167">
        <f>AVERAGE(E167:E168)</f>
        <v>20.215</v>
      </c>
      <c r="G167">
        <f>F167-$F$116</f>
        <v>5.5749999999999993</v>
      </c>
    </row>
    <row r="168" spans="2:18" ht="16" x14ac:dyDescent="0.2">
      <c r="B168" t="s">
        <v>31</v>
      </c>
      <c r="C168" t="s">
        <v>35</v>
      </c>
      <c r="D168" s="2" t="s">
        <v>6</v>
      </c>
      <c r="E168">
        <v>20.309999999999999</v>
      </c>
    </row>
    <row r="169" spans="2:18" ht="16" x14ac:dyDescent="0.2">
      <c r="B169" s="3" t="s">
        <v>32</v>
      </c>
      <c r="C169" t="s">
        <v>35</v>
      </c>
      <c r="D169" s="2" t="s">
        <v>6</v>
      </c>
      <c r="E169">
        <v>20.399999999999999</v>
      </c>
      <c r="F169">
        <f>AVERAGE(E169:E170)</f>
        <v>20.619999999999997</v>
      </c>
      <c r="G169">
        <f>F169-$F$118</f>
        <v>5.6949999999999967</v>
      </c>
    </row>
    <row r="170" spans="2:18" ht="16" x14ac:dyDescent="0.2">
      <c r="B170" s="3" t="s">
        <v>32</v>
      </c>
      <c r="C170" t="s">
        <v>35</v>
      </c>
      <c r="D170" s="2" t="s">
        <v>6</v>
      </c>
      <c r="E170">
        <v>20.84</v>
      </c>
    </row>
    <row r="171" spans="2:18" x14ac:dyDescent="0.2">
      <c r="B171" s="3"/>
      <c r="D171" s="2"/>
    </row>
    <row r="172" spans="2:18" ht="16" x14ac:dyDescent="0.2">
      <c r="B172" t="s">
        <v>25</v>
      </c>
      <c r="C172" t="s">
        <v>34</v>
      </c>
      <c r="D172" s="2" t="s">
        <v>15</v>
      </c>
      <c r="E172">
        <v>31.46</v>
      </c>
      <c r="F172">
        <f>AVERAGE(E172:E173)</f>
        <v>31.630000000000003</v>
      </c>
      <c r="G172">
        <f>F172-$F$104</f>
        <v>15.700000000000003</v>
      </c>
      <c r="H172">
        <f>AVERAGE(G172,G174,G176,G178)</f>
        <v>16.05</v>
      </c>
      <c r="I172" s="5">
        <f>H172-H180</f>
        <v>-0.57250000000000156</v>
      </c>
      <c r="J172" s="7">
        <f>2^-I172</f>
        <v>1.4870982841226543</v>
      </c>
      <c r="K172" s="7">
        <f>-1/J172</f>
        <v>-0.67245051028350256</v>
      </c>
      <c r="N172">
        <f>F172-$F$155</f>
        <v>10.365000000000002</v>
      </c>
      <c r="O172">
        <f>AVERAGE(N172,N174,N176,N178)</f>
        <v>10.551250000000001</v>
      </c>
      <c r="P172" s="5">
        <f>O172-O180</f>
        <v>-1.0037500000000019</v>
      </c>
      <c r="Q172" s="6">
        <f>2^-P172</f>
        <v>2.0052053660824654</v>
      </c>
      <c r="R172" s="6">
        <f>-1/Q172</f>
        <v>-0.49870203666653978</v>
      </c>
    </row>
    <row r="173" spans="2:18" ht="16" x14ac:dyDescent="0.2">
      <c r="B173" t="s">
        <v>25</v>
      </c>
      <c r="C173" t="s">
        <v>34</v>
      </c>
      <c r="D173" s="2" t="s">
        <v>15</v>
      </c>
      <c r="E173">
        <v>31.8</v>
      </c>
    </row>
    <row r="174" spans="2:18" ht="16" x14ac:dyDescent="0.2">
      <c r="B174" t="s">
        <v>26</v>
      </c>
      <c r="C174" t="s">
        <v>34</v>
      </c>
      <c r="D174" s="2" t="s">
        <v>15</v>
      </c>
      <c r="E174">
        <v>30.08</v>
      </c>
      <c r="F174">
        <f>AVERAGE(E174:E175)</f>
        <v>30.04</v>
      </c>
      <c r="G174">
        <f>F174-$F$106</f>
        <v>16.015000000000001</v>
      </c>
      <c r="N174">
        <f>F174-$F$157</f>
        <v>10.384999999999998</v>
      </c>
    </row>
    <row r="175" spans="2:18" ht="16" x14ac:dyDescent="0.2">
      <c r="B175" t="s">
        <v>26</v>
      </c>
      <c r="C175" t="s">
        <v>34</v>
      </c>
      <c r="D175" s="2" t="s">
        <v>15</v>
      </c>
      <c r="E175">
        <v>30</v>
      </c>
    </row>
    <row r="176" spans="2:18" ht="16" x14ac:dyDescent="0.2">
      <c r="B176" t="s">
        <v>27</v>
      </c>
      <c r="C176" t="s">
        <v>34</v>
      </c>
      <c r="D176" s="2" t="s">
        <v>15</v>
      </c>
      <c r="E176">
        <v>30.74</v>
      </c>
      <c r="F176">
        <f>AVERAGE(E176:E177)</f>
        <v>30.555</v>
      </c>
      <c r="G176">
        <f>F176-$F$108</f>
        <v>16.04</v>
      </c>
      <c r="N176">
        <f>F176-$F$159</f>
        <v>10.365000000000002</v>
      </c>
    </row>
    <row r="177" spans="2:18" ht="16" x14ac:dyDescent="0.2">
      <c r="B177" t="s">
        <v>27</v>
      </c>
      <c r="C177" t="s">
        <v>34</v>
      </c>
      <c r="D177" s="2" t="s">
        <v>15</v>
      </c>
      <c r="E177">
        <v>30.37</v>
      </c>
    </row>
    <row r="178" spans="2:18" ht="16" x14ac:dyDescent="0.2">
      <c r="B178" t="s">
        <v>28</v>
      </c>
      <c r="C178" t="s">
        <v>34</v>
      </c>
      <c r="D178" s="2" t="s">
        <v>15</v>
      </c>
      <c r="E178">
        <v>31.26</v>
      </c>
      <c r="F178">
        <f>AVERAGE(E178:E179)</f>
        <v>31.020000000000003</v>
      </c>
      <c r="G178">
        <f>F178-$F$110</f>
        <v>16.445000000000004</v>
      </c>
      <c r="N178">
        <f>F178-$F$161</f>
        <v>11.090000000000003</v>
      </c>
    </row>
    <row r="179" spans="2:18" ht="16" x14ac:dyDescent="0.2">
      <c r="B179" t="s">
        <v>28</v>
      </c>
      <c r="C179" t="s">
        <v>34</v>
      </c>
      <c r="D179" s="2" t="s">
        <v>15</v>
      </c>
      <c r="E179">
        <v>30.78</v>
      </c>
    </row>
    <row r="180" spans="2:18" ht="16" x14ac:dyDescent="0.2">
      <c r="B180" t="s">
        <v>29</v>
      </c>
      <c r="C180" t="s">
        <v>35</v>
      </c>
      <c r="D180" s="2" t="s">
        <v>15</v>
      </c>
      <c r="E180">
        <v>35.22</v>
      </c>
      <c r="F180">
        <f>AVERAGE(E180:E181)</f>
        <v>34.245000000000005</v>
      </c>
      <c r="G180">
        <f>F180-$F$112</f>
        <v>17.095000000000006</v>
      </c>
      <c r="H180">
        <f>AVERAGE(G180,G182,G184,G186)</f>
        <v>16.622500000000002</v>
      </c>
      <c r="N180">
        <f>F180-$F$163</f>
        <v>12.370000000000005</v>
      </c>
      <c r="O180">
        <f>AVERAGE(N180,N182,N184,N186)</f>
        <v>11.555000000000003</v>
      </c>
    </row>
    <row r="181" spans="2:18" ht="16" x14ac:dyDescent="0.2">
      <c r="B181" t="s">
        <v>29</v>
      </c>
      <c r="C181" t="s">
        <v>35</v>
      </c>
      <c r="D181" s="2" t="s">
        <v>15</v>
      </c>
      <c r="E181">
        <v>33.270000000000003</v>
      </c>
    </row>
    <row r="182" spans="2:18" ht="16" x14ac:dyDescent="0.2">
      <c r="B182" t="s">
        <v>30</v>
      </c>
      <c r="C182" t="s">
        <v>35</v>
      </c>
      <c r="D182" s="2" t="s">
        <v>15</v>
      </c>
      <c r="E182">
        <v>34.450000000000003</v>
      </c>
      <c r="F182">
        <f>AVERAGE(E182:E183)</f>
        <v>34.405000000000001</v>
      </c>
      <c r="G182">
        <f>F182-$F$114</f>
        <v>16.28</v>
      </c>
      <c r="N182">
        <f>F182-$F$165</f>
        <v>12.005000000000003</v>
      </c>
    </row>
    <row r="183" spans="2:18" ht="16" x14ac:dyDescent="0.2">
      <c r="B183" t="s">
        <v>30</v>
      </c>
      <c r="C183" t="s">
        <v>35</v>
      </c>
      <c r="D183" s="2" t="s">
        <v>15</v>
      </c>
      <c r="E183">
        <v>34.36</v>
      </c>
    </row>
    <row r="184" spans="2:18" ht="16" x14ac:dyDescent="0.2">
      <c r="B184" t="s">
        <v>31</v>
      </c>
      <c r="C184" t="s">
        <v>35</v>
      </c>
      <c r="D184" s="2" t="s">
        <v>15</v>
      </c>
      <c r="E184">
        <v>31.6</v>
      </c>
      <c r="F184">
        <f>AVERAGE(E184:E185)</f>
        <v>31.19</v>
      </c>
      <c r="G184">
        <f>F184-$F$116</f>
        <v>16.55</v>
      </c>
      <c r="N184">
        <f>F184-$F$167</f>
        <v>10.975000000000001</v>
      </c>
    </row>
    <row r="185" spans="2:18" ht="16" x14ac:dyDescent="0.2">
      <c r="B185" t="s">
        <v>31</v>
      </c>
      <c r="C185" t="s">
        <v>35</v>
      </c>
      <c r="D185" s="2" t="s">
        <v>15</v>
      </c>
      <c r="E185">
        <v>30.78</v>
      </c>
    </row>
    <row r="186" spans="2:18" ht="16" x14ac:dyDescent="0.2">
      <c r="B186" s="3" t="s">
        <v>32</v>
      </c>
      <c r="C186" t="s">
        <v>35</v>
      </c>
      <c r="D186" s="2" t="s">
        <v>15</v>
      </c>
      <c r="E186">
        <v>31.8</v>
      </c>
      <c r="F186">
        <f>AVERAGE(E186:E187)</f>
        <v>31.490000000000002</v>
      </c>
      <c r="G186">
        <f>F186-$F$118</f>
        <v>16.565000000000001</v>
      </c>
      <c r="N186">
        <f>F186-$F$169</f>
        <v>10.870000000000005</v>
      </c>
    </row>
    <row r="187" spans="2:18" ht="16" x14ac:dyDescent="0.2">
      <c r="B187" s="3" t="s">
        <v>32</v>
      </c>
      <c r="C187" t="s">
        <v>35</v>
      </c>
      <c r="D187" s="2" t="s">
        <v>15</v>
      </c>
      <c r="E187">
        <v>31.18</v>
      </c>
    </row>
    <row r="188" spans="2:18" x14ac:dyDescent="0.2">
      <c r="B188" s="3"/>
      <c r="D188" s="2"/>
    </row>
    <row r="189" spans="2:18" ht="16" x14ac:dyDescent="0.2">
      <c r="B189" t="s">
        <v>25</v>
      </c>
      <c r="C189" t="s">
        <v>34</v>
      </c>
      <c r="D189" s="2" t="s">
        <v>16</v>
      </c>
      <c r="E189">
        <v>27.96</v>
      </c>
      <c r="F189">
        <f>AVERAGE(E189:E190)</f>
        <v>27.810000000000002</v>
      </c>
      <c r="G189">
        <f>F189-$F$104</f>
        <v>11.880000000000003</v>
      </c>
      <c r="H189">
        <f>AVERAGE(G189,G191,G193,G195)</f>
        <v>11.952500000000001</v>
      </c>
      <c r="I189" s="5">
        <f>H189-H197</f>
        <v>2.4200000000000017</v>
      </c>
      <c r="J189" s="8">
        <f>2^-I189</f>
        <v>0.18685615607936709</v>
      </c>
      <c r="K189" s="8">
        <f>-1/J189</f>
        <v>-5.3517102191444543</v>
      </c>
      <c r="N189">
        <f>F189-$F$155</f>
        <v>6.5450000000000017</v>
      </c>
      <c r="O189">
        <f>AVERAGE(N189,N191,N193,N195)</f>
        <v>6.4537500000000003</v>
      </c>
      <c r="P189" s="5">
        <f>O189-O197</f>
        <v>1.9887500000000005</v>
      </c>
      <c r="Q189" s="8">
        <f>2^-P189</f>
        <v>0.2519570971578004</v>
      </c>
      <c r="R189" s="8">
        <f>-1/Q189</f>
        <v>-3.9689296760460029</v>
      </c>
    </row>
    <row r="190" spans="2:18" ht="16" x14ac:dyDescent="0.2">
      <c r="B190" t="s">
        <v>25</v>
      </c>
      <c r="C190" t="s">
        <v>34</v>
      </c>
      <c r="D190" s="2" t="s">
        <v>16</v>
      </c>
      <c r="E190">
        <v>27.66</v>
      </c>
    </row>
    <row r="191" spans="2:18" ht="16" x14ac:dyDescent="0.2">
      <c r="B191" t="s">
        <v>26</v>
      </c>
      <c r="C191" t="s">
        <v>34</v>
      </c>
      <c r="D191" s="2" t="s">
        <v>16</v>
      </c>
      <c r="E191">
        <v>26.54</v>
      </c>
      <c r="F191">
        <f>AVERAGE(E191:E192)</f>
        <v>26.234999999999999</v>
      </c>
      <c r="G191">
        <f>F191-$F$106</f>
        <v>12.209999999999999</v>
      </c>
      <c r="N191">
        <f>F191-$F$157</f>
        <v>6.5799999999999983</v>
      </c>
    </row>
    <row r="192" spans="2:18" ht="16" x14ac:dyDescent="0.2">
      <c r="B192" t="s">
        <v>26</v>
      </c>
      <c r="C192" t="s">
        <v>34</v>
      </c>
      <c r="D192" s="2" t="s">
        <v>16</v>
      </c>
      <c r="E192">
        <v>25.93</v>
      </c>
    </row>
    <row r="193" spans="2:18" ht="16" x14ac:dyDescent="0.2">
      <c r="B193" t="s">
        <v>27</v>
      </c>
      <c r="C193" t="s">
        <v>34</v>
      </c>
      <c r="D193" s="2" t="s">
        <v>16</v>
      </c>
      <c r="E193">
        <v>26.25</v>
      </c>
      <c r="F193">
        <f>AVERAGE(E193:E194)</f>
        <v>26.259999999999998</v>
      </c>
      <c r="G193">
        <f>F193-$F$108</f>
        <v>11.744999999999997</v>
      </c>
      <c r="N193">
        <f>F193-$F$159</f>
        <v>6.07</v>
      </c>
    </row>
    <row r="194" spans="2:18" ht="16" x14ac:dyDescent="0.2">
      <c r="B194" t="s">
        <v>27</v>
      </c>
      <c r="C194" t="s">
        <v>34</v>
      </c>
      <c r="D194" s="2" t="s">
        <v>16</v>
      </c>
      <c r="E194">
        <v>26.27</v>
      </c>
    </row>
    <row r="195" spans="2:18" ht="16" x14ac:dyDescent="0.2">
      <c r="B195" t="s">
        <v>28</v>
      </c>
      <c r="C195" t="s">
        <v>34</v>
      </c>
      <c r="D195" s="2" t="s">
        <v>16</v>
      </c>
      <c r="E195">
        <v>26.42</v>
      </c>
      <c r="F195">
        <f>AVERAGE(E195:E196)</f>
        <v>26.55</v>
      </c>
      <c r="G195">
        <f>F195-$F$110</f>
        <v>11.975000000000001</v>
      </c>
      <c r="N195">
        <f>F195-$F$161</f>
        <v>6.620000000000001</v>
      </c>
    </row>
    <row r="196" spans="2:18" ht="16" x14ac:dyDescent="0.2">
      <c r="B196" t="s">
        <v>28</v>
      </c>
      <c r="C196" t="s">
        <v>34</v>
      </c>
      <c r="D196" s="2" t="s">
        <v>16</v>
      </c>
      <c r="E196">
        <v>26.68</v>
      </c>
    </row>
    <row r="197" spans="2:18" ht="16" x14ac:dyDescent="0.2">
      <c r="B197" t="s">
        <v>29</v>
      </c>
      <c r="C197" t="s">
        <v>35</v>
      </c>
      <c r="D197" s="2" t="s">
        <v>16</v>
      </c>
      <c r="E197">
        <v>26.56</v>
      </c>
      <c r="F197">
        <f>AVERAGE(E197:E198)</f>
        <v>26.54</v>
      </c>
      <c r="G197">
        <f>F197-$F$112</f>
        <v>9.39</v>
      </c>
      <c r="H197">
        <f>AVERAGE(G197,G199,G201,G203)</f>
        <v>9.5324999999999989</v>
      </c>
      <c r="N197">
        <f>F197-$F$163</f>
        <v>4.6649999999999991</v>
      </c>
      <c r="O197">
        <f>AVERAGE(N197,N199,N201,N203)</f>
        <v>4.4649999999999999</v>
      </c>
    </row>
    <row r="198" spans="2:18" ht="16" x14ac:dyDescent="0.2">
      <c r="B198" t="s">
        <v>29</v>
      </c>
      <c r="C198" t="s">
        <v>35</v>
      </c>
      <c r="D198" s="2" t="s">
        <v>16</v>
      </c>
      <c r="E198">
        <v>26.52</v>
      </c>
    </row>
    <row r="199" spans="2:18" ht="16" x14ac:dyDescent="0.2">
      <c r="B199" t="s">
        <v>30</v>
      </c>
      <c r="C199" t="s">
        <v>35</v>
      </c>
      <c r="D199" s="2" t="s">
        <v>16</v>
      </c>
      <c r="E199">
        <v>28.34</v>
      </c>
      <c r="F199">
        <f>AVERAGE(E199:E200)</f>
        <v>27.715</v>
      </c>
      <c r="G199">
        <f>F199-$F$114</f>
        <v>9.59</v>
      </c>
      <c r="N199">
        <f>F199-$F$165</f>
        <v>5.3150000000000013</v>
      </c>
    </row>
    <row r="200" spans="2:18" ht="16" x14ac:dyDescent="0.2">
      <c r="B200" t="s">
        <v>30</v>
      </c>
      <c r="C200" t="s">
        <v>35</v>
      </c>
      <c r="D200" s="2" t="s">
        <v>16</v>
      </c>
      <c r="E200">
        <v>27.09</v>
      </c>
    </row>
    <row r="201" spans="2:18" ht="16" x14ac:dyDescent="0.2">
      <c r="B201" t="s">
        <v>31</v>
      </c>
      <c r="C201" t="s">
        <v>35</v>
      </c>
      <c r="D201" s="2" t="s">
        <v>16</v>
      </c>
      <c r="E201">
        <v>24.65</v>
      </c>
      <c r="F201">
        <f>AVERAGE(E201:E202)</f>
        <v>24.65</v>
      </c>
      <c r="G201">
        <f>F201-$F$116</f>
        <v>10.009999999999998</v>
      </c>
      <c r="N201">
        <f>F201-$F$167</f>
        <v>4.4349999999999987</v>
      </c>
    </row>
    <row r="202" spans="2:18" ht="16" x14ac:dyDescent="0.2">
      <c r="B202" t="s">
        <v>31</v>
      </c>
      <c r="C202" t="s">
        <v>35</v>
      </c>
      <c r="D202" s="2" t="s">
        <v>16</v>
      </c>
      <c r="E202">
        <v>24.65</v>
      </c>
    </row>
    <row r="203" spans="2:18" ht="16" x14ac:dyDescent="0.2">
      <c r="B203" s="3" t="s">
        <v>32</v>
      </c>
      <c r="C203" t="s">
        <v>35</v>
      </c>
      <c r="D203" s="2" t="s">
        <v>16</v>
      </c>
      <c r="E203">
        <v>24.16</v>
      </c>
      <c r="F203">
        <f>AVERAGE(E203:E204)</f>
        <v>24.064999999999998</v>
      </c>
      <c r="G203">
        <f>F203-$F$118</f>
        <v>9.139999999999997</v>
      </c>
      <c r="N203">
        <f>F203-$F$169</f>
        <v>3.4450000000000003</v>
      </c>
    </row>
    <row r="204" spans="2:18" ht="16" x14ac:dyDescent="0.2">
      <c r="B204" s="3" t="s">
        <v>32</v>
      </c>
      <c r="C204" t="s">
        <v>35</v>
      </c>
      <c r="D204" s="2" t="s">
        <v>16</v>
      </c>
      <c r="E204">
        <v>23.97</v>
      </c>
    </row>
    <row r="205" spans="2:18" x14ac:dyDescent="0.2">
      <c r="B205" s="3"/>
      <c r="D205" s="2"/>
    </row>
    <row r="206" spans="2:18" ht="16" x14ac:dyDescent="0.2">
      <c r="B206" t="s">
        <v>25</v>
      </c>
      <c r="C206" t="s">
        <v>34</v>
      </c>
      <c r="D206" s="2" t="s">
        <v>17</v>
      </c>
      <c r="E206">
        <v>24.76</v>
      </c>
      <c r="F206">
        <f>AVERAGE(E206:E207)</f>
        <v>24.815000000000001</v>
      </c>
      <c r="G206">
        <f>F206-$F$104</f>
        <v>8.8850000000000016</v>
      </c>
      <c r="H206">
        <f>AVERAGE(G206,G208,G210,G212)</f>
        <v>9.28125</v>
      </c>
      <c r="I206" s="5">
        <f>H206-H214</f>
        <v>0.26374999999999993</v>
      </c>
      <c r="J206" s="7">
        <f>2^-I206</f>
        <v>0.83292009242910336</v>
      </c>
      <c r="K206" s="7">
        <f>-1/J206</f>
        <v>-1.200595362135676</v>
      </c>
      <c r="N206">
        <f>F206-$F$155</f>
        <v>3.5500000000000007</v>
      </c>
      <c r="O206">
        <f>AVERAGE(N206,N208,N210,N212)</f>
        <v>3.7825000000000006</v>
      </c>
      <c r="P206" s="5">
        <f>O206-O214</f>
        <v>-0.16750000000000043</v>
      </c>
      <c r="Q206" s="7">
        <f>2^-P206</f>
        <v>1.1231105951023925</v>
      </c>
      <c r="R206" s="7">
        <f>-1/Q206</f>
        <v>-0.89038426345611255</v>
      </c>
    </row>
    <row r="207" spans="2:18" ht="16" x14ac:dyDescent="0.2">
      <c r="B207" t="s">
        <v>25</v>
      </c>
      <c r="C207" t="s">
        <v>34</v>
      </c>
      <c r="D207" s="2" t="s">
        <v>17</v>
      </c>
      <c r="E207">
        <v>24.87</v>
      </c>
    </row>
    <row r="208" spans="2:18" ht="16" x14ac:dyDescent="0.2">
      <c r="B208" t="s">
        <v>26</v>
      </c>
      <c r="C208" t="s">
        <v>34</v>
      </c>
      <c r="D208" s="2" t="s">
        <v>17</v>
      </c>
      <c r="E208">
        <v>23.21</v>
      </c>
      <c r="F208">
        <f>AVERAGE(E208:E209)</f>
        <v>23.245000000000001</v>
      </c>
      <c r="G208">
        <f>F208-$F$106</f>
        <v>9.2200000000000006</v>
      </c>
      <c r="N208">
        <f>F208-$F$157</f>
        <v>3.59</v>
      </c>
    </row>
    <row r="209" spans="2:18" ht="16" x14ac:dyDescent="0.2">
      <c r="B209" t="s">
        <v>26</v>
      </c>
      <c r="C209" t="s">
        <v>34</v>
      </c>
      <c r="D209" s="2" t="s">
        <v>17</v>
      </c>
      <c r="E209">
        <v>23.28</v>
      </c>
    </row>
    <row r="210" spans="2:18" ht="16" x14ac:dyDescent="0.2">
      <c r="B210" t="s">
        <v>27</v>
      </c>
      <c r="C210" t="s">
        <v>34</v>
      </c>
      <c r="D210" s="2" t="s">
        <v>17</v>
      </c>
      <c r="E210">
        <v>24.04</v>
      </c>
      <c r="F210">
        <f>AVERAGE(E210:E211)</f>
        <v>24.125</v>
      </c>
      <c r="G210">
        <f>F210-$F$108</f>
        <v>9.61</v>
      </c>
      <c r="N210">
        <f>F210-$F$159</f>
        <v>3.9350000000000023</v>
      </c>
    </row>
    <row r="211" spans="2:18" ht="16" x14ac:dyDescent="0.2">
      <c r="B211" t="s">
        <v>27</v>
      </c>
      <c r="C211" t="s">
        <v>34</v>
      </c>
      <c r="D211" s="2" t="s">
        <v>17</v>
      </c>
      <c r="E211">
        <v>24.21</v>
      </c>
    </row>
    <row r="212" spans="2:18" ht="16" x14ac:dyDescent="0.2">
      <c r="B212" t="s">
        <v>28</v>
      </c>
      <c r="C212" t="s">
        <v>34</v>
      </c>
      <c r="D212" s="2" t="s">
        <v>17</v>
      </c>
      <c r="E212">
        <v>23.89</v>
      </c>
      <c r="F212">
        <f>AVERAGE(E212:E213)</f>
        <v>23.984999999999999</v>
      </c>
      <c r="G212">
        <f>F212-$F$110</f>
        <v>9.41</v>
      </c>
      <c r="N212">
        <f>F212-$F$161</f>
        <v>4.0549999999999997</v>
      </c>
    </row>
    <row r="213" spans="2:18" ht="16" x14ac:dyDescent="0.2">
      <c r="B213" t="s">
        <v>28</v>
      </c>
      <c r="C213" t="s">
        <v>34</v>
      </c>
      <c r="D213" s="2" t="s">
        <v>17</v>
      </c>
      <c r="E213">
        <v>24.08</v>
      </c>
    </row>
    <row r="214" spans="2:18" ht="16" x14ac:dyDescent="0.2">
      <c r="B214" t="s">
        <v>29</v>
      </c>
      <c r="C214" t="s">
        <v>35</v>
      </c>
      <c r="D214" s="2" t="s">
        <v>17</v>
      </c>
      <c r="E214">
        <v>25.61</v>
      </c>
      <c r="F214">
        <f>AVERAGE(E214:E215)</f>
        <v>25.73</v>
      </c>
      <c r="G214">
        <f>F214-$F$112</f>
        <v>8.5800000000000018</v>
      </c>
      <c r="H214">
        <f>AVERAGE(G214,G216,G218,G220)</f>
        <v>9.0175000000000001</v>
      </c>
      <c r="N214">
        <f>F214-$F$163</f>
        <v>3.8550000000000004</v>
      </c>
      <c r="O214">
        <f>AVERAGE(N214,N216,N218,N220)</f>
        <v>3.9500000000000011</v>
      </c>
    </row>
    <row r="215" spans="2:18" ht="16" x14ac:dyDescent="0.2">
      <c r="B215" t="s">
        <v>29</v>
      </c>
      <c r="C215" t="s">
        <v>35</v>
      </c>
      <c r="D215" s="2" t="s">
        <v>17</v>
      </c>
      <c r="E215">
        <v>25.85</v>
      </c>
    </row>
    <row r="216" spans="2:18" ht="16" x14ac:dyDescent="0.2">
      <c r="B216" t="s">
        <v>30</v>
      </c>
      <c r="C216" t="s">
        <v>35</v>
      </c>
      <c r="D216" s="2" t="s">
        <v>17</v>
      </c>
      <c r="E216">
        <v>26.36</v>
      </c>
      <c r="F216">
        <f>AVERAGE(E216:E217)</f>
        <v>26.335000000000001</v>
      </c>
      <c r="G216">
        <f>F216-$F$114</f>
        <v>8.2100000000000009</v>
      </c>
      <c r="N216">
        <f>F216-$F$165</f>
        <v>3.9350000000000023</v>
      </c>
    </row>
    <row r="217" spans="2:18" ht="16" x14ac:dyDescent="0.2">
      <c r="B217" t="s">
        <v>30</v>
      </c>
      <c r="C217" t="s">
        <v>35</v>
      </c>
      <c r="D217" s="2" t="s">
        <v>17</v>
      </c>
      <c r="E217">
        <v>26.31</v>
      </c>
    </row>
    <row r="218" spans="2:18" ht="16" x14ac:dyDescent="0.2">
      <c r="B218" t="s">
        <v>31</v>
      </c>
      <c r="C218" t="s">
        <v>35</v>
      </c>
      <c r="D218" s="2" t="s">
        <v>17</v>
      </c>
      <c r="E218">
        <v>24.3</v>
      </c>
      <c r="F218">
        <f>AVERAGE(E218:E219)</f>
        <v>24.484999999999999</v>
      </c>
      <c r="G218">
        <f>F218-$F$116</f>
        <v>9.8449999999999989</v>
      </c>
      <c r="N218">
        <f>F218-$F$167</f>
        <v>4.2699999999999996</v>
      </c>
    </row>
    <row r="219" spans="2:18" ht="16" x14ac:dyDescent="0.2">
      <c r="B219" t="s">
        <v>31</v>
      </c>
      <c r="C219" t="s">
        <v>35</v>
      </c>
      <c r="D219" s="2" t="s">
        <v>17</v>
      </c>
      <c r="E219">
        <v>24.67</v>
      </c>
    </row>
    <row r="220" spans="2:18" ht="16" x14ac:dyDescent="0.2">
      <c r="B220" s="3" t="s">
        <v>32</v>
      </c>
      <c r="C220" t="s">
        <v>35</v>
      </c>
      <c r="D220" s="2" t="s">
        <v>17</v>
      </c>
      <c r="E220">
        <v>24.52</v>
      </c>
      <c r="F220">
        <f>AVERAGE(E220:E221)</f>
        <v>24.36</v>
      </c>
      <c r="G220">
        <f>F220-$F$118</f>
        <v>9.4349999999999987</v>
      </c>
      <c r="N220">
        <f>F220-$F$169</f>
        <v>3.740000000000002</v>
      </c>
    </row>
    <row r="221" spans="2:18" ht="16" x14ac:dyDescent="0.2">
      <c r="B221" s="3" t="s">
        <v>32</v>
      </c>
      <c r="C221" t="s">
        <v>35</v>
      </c>
      <c r="D221" s="2" t="s">
        <v>17</v>
      </c>
      <c r="E221">
        <v>24.2</v>
      </c>
    </row>
    <row r="222" spans="2:18" x14ac:dyDescent="0.2">
      <c r="B222" s="3"/>
      <c r="D222" s="2"/>
    </row>
    <row r="223" spans="2:18" ht="16" x14ac:dyDescent="0.2">
      <c r="B223" t="s">
        <v>25</v>
      </c>
      <c r="C223" t="s">
        <v>34</v>
      </c>
      <c r="D223" s="2" t="s">
        <v>11</v>
      </c>
      <c r="E223" t="s">
        <v>2</v>
      </c>
      <c r="F223">
        <f>AVERAGE(E223:E224)</f>
        <v>23.28</v>
      </c>
      <c r="G223">
        <f>F223-$F$104</f>
        <v>7.3500000000000014</v>
      </c>
      <c r="H223">
        <f>AVERAGE(G223,G225,G227,G229)</f>
        <v>5.94625</v>
      </c>
      <c r="I223" s="5">
        <f>H223-H231</f>
        <v>0.52374999999999972</v>
      </c>
      <c r="J223" s="7">
        <f>2^-I223</f>
        <v>0.69556150703670505</v>
      </c>
      <c r="K223" s="7">
        <f>-1/J223</f>
        <v>-1.4376873790217226</v>
      </c>
      <c r="N223">
        <f>F223-$F$155</f>
        <v>2.0150000000000006</v>
      </c>
      <c r="O223">
        <f>AVERAGE(N223,N225,N227,N229)</f>
        <v>0.44749999999999979</v>
      </c>
      <c r="P223" s="5">
        <f>O223-O231</f>
        <v>9.2499999999998472E-2</v>
      </c>
      <c r="Q223" s="7">
        <f>2^-P223</f>
        <v>0.93789609015201558</v>
      </c>
      <c r="R223" s="7">
        <f>-1/Q223</f>
        <v>-1.0662161944165036</v>
      </c>
    </row>
    <row r="224" spans="2:18" ht="16" x14ac:dyDescent="0.2">
      <c r="B224" t="s">
        <v>25</v>
      </c>
      <c r="C224" t="s">
        <v>34</v>
      </c>
      <c r="D224" s="2" t="s">
        <v>11</v>
      </c>
      <c r="E224">
        <v>23.28</v>
      </c>
    </row>
    <row r="225" spans="2:18" ht="16" x14ac:dyDescent="0.2">
      <c r="B225" t="s">
        <v>26</v>
      </c>
      <c r="C225" t="s">
        <v>34</v>
      </c>
      <c r="D225" s="2" t="s">
        <v>11</v>
      </c>
      <c r="E225">
        <v>19.5</v>
      </c>
      <c r="F225">
        <f>AVERAGE(E225:E226)</f>
        <v>19.420000000000002</v>
      </c>
      <c r="G225">
        <f>F225-$F$106</f>
        <v>5.3950000000000014</v>
      </c>
      <c r="N225">
        <f>F225-$F$157</f>
        <v>-0.23499999999999943</v>
      </c>
    </row>
    <row r="226" spans="2:18" ht="16" x14ac:dyDescent="0.2">
      <c r="B226" t="s">
        <v>26</v>
      </c>
      <c r="C226" t="s">
        <v>34</v>
      </c>
      <c r="D226" s="2" t="s">
        <v>11</v>
      </c>
      <c r="E226">
        <v>19.34</v>
      </c>
    </row>
    <row r="227" spans="2:18" ht="16" x14ac:dyDescent="0.2">
      <c r="B227" t="s">
        <v>27</v>
      </c>
      <c r="C227" t="s">
        <v>34</v>
      </c>
      <c r="D227" s="2" t="s">
        <v>11</v>
      </c>
      <c r="E227">
        <v>20.25</v>
      </c>
      <c r="F227">
        <f>AVERAGE(E227:E228)</f>
        <v>20.189999999999998</v>
      </c>
      <c r="G227">
        <f>F227-$F$108</f>
        <v>5.6749999999999972</v>
      </c>
      <c r="N227">
        <f>F227-$F$159</f>
        <v>0</v>
      </c>
    </row>
    <row r="228" spans="2:18" ht="16" x14ac:dyDescent="0.2">
      <c r="B228" t="s">
        <v>27</v>
      </c>
      <c r="C228" t="s">
        <v>34</v>
      </c>
      <c r="D228" s="2" t="s">
        <v>11</v>
      </c>
      <c r="E228">
        <v>20.13</v>
      </c>
    </row>
    <row r="229" spans="2:18" ht="16" x14ac:dyDescent="0.2">
      <c r="B229" t="s">
        <v>28</v>
      </c>
      <c r="C229" t="s">
        <v>34</v>
      </c>
      <c r="D229" s="2" t="s">
        <v>11</v>
      </c>
      <c r="E229">
        <v>19.95</v>
      </c>
      <c r="F229">
        <f>AVERAGE(E229:E230)</f>
        <v>19.939999999999998</v>
      </c>
      <c r="G229">
        <f>F229-$F$110</f>
        <v>5.3649999999999984</v>
      </c>
      <c r="N229">
        <f>F229-$F$161</f>
        <v>9.9999999999980105E-3</v>
      </c>
    </row>
    <row r="230" spans="2:18" ht="16" x14ac:dyDescent="0.2">
      <c r="B230" t="s">
        <v>28</v>
      </c>
      <c r="C230" t="s">
        <v>34</v>
      </c>
      <c r="D230" s="2" t="s">
        <v>11</v>
      </c>
      <c r="E230">
        <v>19.93</v>
      </c>
    </row>
    <row r="231" spans="2:18" ht="16" x14ac:dyDescent="0.2">
      <c r="B231" t="s">
        <v>29</v>
      </c>
      <c r="C231" t="s">
        <v>35</v>
      </c>
      <c r="D231" s="2" t="s">
        <v>11</v>
      </c>
      <c r="E231">
        <v>22.4</v>
      </c>
      <c r="F231">
        <f>AVERAGE(E231:E232)</f>
        <v>22.41</v>
      </c>
      <c r="G231">
        <f>F231-$F$112</f>
        <v>5.2600000000000016</v>
      </c>
      <c r="H231">
        <f>AVERAGE(G231,G233,G235,G237)</f>
        <v>5.4225000000000003</v>
      </c>
      <c r="N231">
        <f>F231-$F$163</f>
        <v>0.53500000000000014</v>
      </c>
      <c r="O231">
        <f>AVERAGE(N231,N233,N235,N237)</f>
        <v>0.35500000000000131</v>
      </c>
    </row>
    <row r="232" spans="2:18" ht="16" x14ac:dyDescent="0.2">
      <c r="B232" t="s">
        <v>29</v>
      </c>
      <c r="C232" t="s">
        <v>35</v>
      </c>
      <c r="D232" s="2" t="s">
        <v>11</v>
      </c>
      <c r="E232">
        <v>22.42</v>
      </c>
    </row>
    <row r="233" spans="2:18" ht="16" x14ac:dyDescent="0.2">
      <c r="B233" t="s">
        <v>30</v>
      </c>
      <c r="C233" t="s">
        <v>35</v>
      </c>
      <c r="D233" s="2" t="s">
        <v>11</v>
      </c>
      <c r="E233">
        <v>23.19</v>
      </c>
      <c r="F233">
        <f>AVERAGE(E233:E234)</f>
        <v>23.195</v>
      </c>
      <c r="G233">
        <f>F233-$F$114</f>
        <v>5.07</v>
      </c>
      <c r="N233">
        <f>F233-$F$165</f>
        <v>0.79500000000000171</v>
      </c>
    </row>
    <row r="234" spans="2:18" ht="16" x14ac:dyDescent="0.2">
      <c r="B234" t="s">
        <v>30</v>
      </c>
      <c r="C234" t="s">
        <v>35</v>
      </c>
      <c r="D234" s="2" t="s">
        <v>11</v>
      </c>
      <c r="E234">
        <v>23.2</v>
      </c>
    </row>
    <row r="235" spans="2:18" ht="16" x14ac:dyDescent="0.2">
      <c r="B235" t="s">
        <v>31</v>
      </c>
      <c r="C235" t="s">
        <v>35</v>
      </c>
      <c r="D235" s="2" t="s">
        <v>11</v>
      </c>
      <c r="E235">
        <v>20.82</v>
      </c>
      <c r="F235">
        <f>AVERAGE(E235:E236)</f>
        <v>20.55</v>
      </c>
      <c r="G235">
        <f>F235-$F$116</f>
        <v>5.91</v>
      </c>
      <c r="N235">
        <f>F235-$F$167</f>
        <v>0.33500000000000085</v>
      </c>
    </row>
    <row r="236" spans="2:18" ht="16" x14ac:dyDescent="0.2">
      <c r="B236" t="s">
        <v>31</v>
      </c>
      <c r="C236" t="s">
        <v>35</v>
      </c>
      <c r="D236" s="2" t="s">
        <v>11</v>
      </c>
      <c r="E236">
        <v>20.28</v>
      </c>
    </row>
    <row r="237" spans="2:18" ht="16" x14ac:dyDescent="0.2">
      <c r="B237" s="3" t="s">
        <v>32</v>
      </c>
      <c r="C237" t="s">
        <v>35</v>
      </c>
      <c r="D237" s="2" t="s">
        <v>11</v>
      </c>
      <c r="E237">
        <v>20.46</v>
      </c>
      <c r="F237">
        <f>AVERAGE(E237:E238)</f>
        <v>20.375</v>
      </c>
      <c r="G237">
        <f>F237-$F$118</f>
        <v>5.4499999999999993</v>
      </c>
      <c r="N237">
        <f>F237-$F$169</f>
        <v>-0.24499999999999744</v>
      </c>
    </row>
    <row r="238" spans="2:18" ht="16" x14ac:dyDescent="0.2">
      <c r="B238" s="3" t="s">
        <v>32</v>
      </c>
      <c r="C238" t="s">
        <v>35</v>
      </c>
      <c r="D238" s="2" t="s">
        <v>11</v>
      </c>
      <c r="E238">
        <v>20.29</v>
      </c>
    </row>
    <row r="239" spans="2:18" x14ac:dyDescent="0.2">
      <c r="B239" s="3"/>
      <c r="D239" s="2"/>
    </row>
    <row r="240" spans="2:18" ht="16" x14ac:dyDescent="0.2">
      <c r="B240" t="s">
        <v>25</v>
      </c>
      <c r="C240" t="s">
        <v>34</v>
      </c>
      <c r="D240" s="2" t="s">
        <v>9</v>
      </c>
      <c r="E240">
        <v>24.7</v>
      </c>
      <c r="F240">
        <f>AVERAGE(E240:E241)</f>
        <v>24.655000000000001</v>
      </c>
      <c r="G240">
        <f>F240-$F$104</f>
        <v>8.7250000000000014</v>
      </c>
      <c r="H240">
        <f>AVERAGE(G240,G242,G244,G246)</f>
        <v>9.490000000000002</v>
      </c>
      <c r="I240" s="5">
        <f>H240-H248</f>
        <v>-0.39874999999999972</v>
      </c>
      <c r="J240" s="7">
        <f>2^-I240</f>
        <v>1.3183651394272462</v>
      </c>
      <c r="K240" s="7">
        <f>-1/J240</f>
        <v>-0.75851520196782696</v>
      </c>
      <c r="N240">
        <f>F240-$F$155</f>
        <v>3.3900000000000006</v>
      </c>
      <c r="O240">
        <f>AVERAGE(N240,N242,N244,N246)</f>
        <v>3.9912500000000009</v>
      </c>
      <c r="P240" s="5">
        <f>O240-O248</f>
        <v>-0.83000000000000096</v>
      </c>
      <c r="Q240" s="6">
        <f>2^-P240</f>
        <v>1.7776853623331415</v>
      </c>
      <c r="R240" s="6">
        <f>-1/Q240</f>
        <v>-0.56252924234440438</v>
      </c>
    </row>
    <row r="241" spans="2:15" ht="16" x14ac:dyDescent="0.2">
      <c r="B241" t="s">
        <v>25</v>
      </c>
      <c r="C241" t="s">
        <v>34</v>
      </c>
      <c r="D241" s="2" t="s">
        <v>9</v>
      </c>
      <c r="E241">
        <v>24.61</v>
      </c>
    </row>
    <row r="242" spans="2:15" ht="16" x14ac:dyDescent="0.2">
      <c r="B242" t="s">
        <v>26</v>
      </c>
      <c r="C242" t="s">
        <v>34</v>
      </c>
      <c r="D242" s="2" t="s">
        <v>9</v>
      </c>
      <c r="E242">
        <v>23.39</v>
      </c>
      <c r="F242">
        <f>AVERAGE(E242:E243)</f>
        <v>23.64</v>
      </c>
      <c r="G242">
        <f>F242-$F$106</f>
        <v>9.6150000000000002</v>
      </c>
      <c r="N242">
        <f>F242-$F$157</f>
        <v>3.9849999999999994</v>
      </c>
    </row>
    <row r="243" spans="2:15" ht="16" x14ac:dyDescent="0.2">
      <c r="B243" t="s">
        <v>26</v>
      </c>
      <c r="C243" t="s">
        <v>34</v>
      </c>
      <c r="D243" s="2" t="s">
        <v>9</v>
      </c>
      <c r="E243">
        <v>23.89</v>
      </c>
    </row>
    <row r="244" spans="2:15" ht="16" x14ac:dyDescent="0.2">
      <c r="B244" t="s">
        <v>27</v>
      </c>
      <c r="C244" t="s">
        <v>34</v>
      </c>
      <c r="D244" s="2" t="s">
        <v>9</v>
      </c>
      <c r="E244">
        <v>24.21</v>
      </c>
      <c r="F244">
        <f>AVERAGE(E244:E245)</f>
        <v>24.14</v>
      </c>
      <c r="G244">
        <f>F244-$F$108</f>
        <v>9.625</v>
      </c>
      <c r="N244">
        <f>F244-$F$159</f>
        <v>3.9500000000000028</v>
      </c>
    </row>
    <row r="245" spans="2:15" ht="16" x14ac:dyDescent="0.2">
      <c r="B245" t="s">
        <v>27</v>
      </c>
      <c r="C245" t="s">
        <v>34</v>
      </c>
      <c r="D245" s="2" t="s">
        <v>9</v>
      </c>
      <c r="E245">
        <v>24.07</v>
      </c>
    </row>
    <row r="246" spans="2:15" ht="16" x14ac:dyDescent="0.2">
      <c r="B246" t="s">
        <v>28</v>
      </c>
      <c r="C246" t="s">
        <v>34</v>
      </c>
      <c r="D246" s="2" t="s">
        <v>9</v>
      </c>
      <c r="E246">
        <v>24.31</v>
      </c>
      <c r="F246">
        <f>AVERAGE(E246:E247)</f>
        <v>24.57</v>
      </c>
      <c r="G246">
        <f>F246-$F$110</f>
        <v>9.995000000000001</v>
      </c>
      <c r="N246">
        <f>F246-$F$161</f>
        <v>4.6400000000000006</v>
      </c>
    </row>
    <row r="247" spans="2:15" ht="16" x14ac:dyDescent="0.2">
      <c r="B247" t="s">
        <v>28</v>
      </c>
      <c r="C247" t="s">
        <v>34</v>
      </c>
      <c r="D247" s="2" t="s">
        <v>9</v>
      </c>
      <c r="E247">
        <v>24.83</v>
      </c>
    </row>
    <row r="248" spans="2:15" ht="16" x14ac:dyDescent="0.2">
      <c r="B248" t="s">
        <v>29</v>
      </c>
      <c r="C248" t="s">
        <v>35</v>
      </c>
      <c r="D248" s="2" t="s">
        <v>9</v>
      </c>
      <c r="E248">
        <v>27.23</v>
      </c>
      <c r="F248">
        <f>AVERAGE(E248:E249)</f>
        <v>27.67</v>
      </c>
      <c r="G248">
        <f>F248-$F$112</f>
        <v>10.520000000000003</v>
      </c>
      <c r="H248">
        <f>AVERAGE(G248,G250,G252,G254)</f>
        <v>9.8887500000000017</v>
      </c>
      <c r="N248">
        <f>F248-$F$163</f>
        <v>5.7950000000000017</v>
      </c>
      <c r="O248">
        <f>AVERAGE(N248,N250,N252,N254)</f>
        <v>4.8212500000000018</v>
      </c>
    </row>
    <row r="249" spans="2:15" ht="16" x14ac:dyDescent="0.2">
      <c r="B249" t="s">
        <v>29</v>
      </c>
      <c r="C249" t="s">
        <v>35</v>
      </c>
      <c r="D249" s="2" t="s">
        <v>9</v>
      </c>
      <c r="E249">
        <v>28.11</v>
      </c>
    </row>
    <row r="250" spans="2:15" ht="16" x14ac:dyDescent="0.2">
      <c r="B250" t="s">
        <v>30</v>
      </c>
      <c r="C250" t="s">
        <v>35</v>
      </c>
      <c r="D250" s="2" t="s">
        <v>9</v>
      </c>
      <c r="E250">
        <v>28.16</v>
      </c>
      <c r="F250">
        <f>AVERAGE(E250:E251)</f>
        <v>28.285</v>
      </c>
      <c r="G250">
        <f>F250-$F$114</f>
        <v>10.16</v>
      </c>
      <c r="N250">
        <f>F250-$F$165</f>
        <v>5.8850000000000016</v>
      </c>
    </row>
    <row r="251" spans="2:15" ht="16" x14ac:dyDescent="0.2">
      <c r="B251" t="s">
        <v>30</v>
      </c>
      <c r="C251" t="s">
        <v>35</v>
      </c>
      <c r="D251" s="2" t="s">
        <v>9</v>
      </c>
      <c r="E251">
        <v>28.41</v>
      </c>
    </row>
    <row r="252" spans="2:15" ht="16" x14ac:dyDescent="0.2">
      <c r="B252" t="s">
        <v>31</v>
      </c>
      <c r="C252" t="s">
        <v>35</v>
      </c>
      <c r="D252" s="2" t="s">
        <v>9</v>
      </c>
      <c r="E252">
        <v>24.02</v>
      </c>
      <c r="F252">
        <f>AVERAGE(E252:E253)</f>
        <v>24.015000000000001</v>
      </c>
      <c r="G252">
        <f>F252-$F$116</f>
        <v>9.375</v>
      </c>
      <c r="N252">
        <f>F252-$F$167</f>
        <v>3.8000000000000007</v>
      </c>
    </row>
    <row r="253" spans="2:15" ht="16" x14ac:dyDescent="0.2">
      <c r="B253" t="s">
        <v>31</v>
      </c>
      <c r="C253" t="s">
        <v>35</v>
      </c>
      <c r="D253" s="2" t="s">
        <v>9</v>
      </c>
      <c r="E253">
        <v>24.01</v>
      </c>
    </row>
    <row r="254" spans="2:15" ht="16" x14ac:dyDescent="0.2">
      <c r="B254" s="3" t="s">
        <v>32</v>
      </c>
      <c r="C254" t="s">
        <v>35</v>
      </c>
      <c r="D254" s="2" t="s">
        <v>9</v>
      </c>
      <c r="E254">
        <v>24.51</v>
      </c>
      <c r="F254">
        <f>AVERAGE(E254:E255)</f>
        <v>24.425000000000001</v>
      </c>
      <c r="G254">
        <f>F254-$F$118</f>
        <v>9.5</v>
      </c>
      <c r="N254">
        <f>F254-$F$169</f>
        <v>3.8050000000000033</v>
      </c>
    </row>
    <row r="255" spans="2:15" ht="16" x14ac:dyDescent="0.2">
      <c r="B255" s="3" t="s">
        <v>32</v>
      </c>
      <c r="C255" t="s">
        <v>35</v>
      </c>
      <c r="D255" s="2" t="s">
        <v>9</v>
      </c>
      <c r="E255">
        <v>24.34</v>
      </c>
    </row>
    <row r="256" spans="2:15" x14ac:dyDescent="0.2">
      <c r="B256" s="3"/>
      <c r="D256" s="2"/>
    </row>
    <row r="257" spans="2:18" x14ac:dyDescent="0.2">
      <c r="B257" t="s">
        <v>25</v>
      </c>
      <c r="C257" t="s">
        <v>34</v>
      </c>
      <c r="D257" s="1" t="s">
        <v>4</v>
      </c>
      <c r="E257" t="s">
        <v>2</v>
      </c>
      <c r="F257" s="4">
        <f>AVERAGE(E257:E258)</f>
        <v>36.51</v>
      </c>
      <c r="G257">
        <f>F257-E104</f>
        <v>20.599999999999998</v>
      </c>
      <c r="H257">
        <f>AVERAGE(G257,G261)</f>
        <v>19.377499999999998</v>
      </c>
      <c r="I257">
        <f>H257-H265</f>
        <v>7.0549999999999979</v>
      </c>
      <c r="J257" s="8">
        <f>2^-I257</f>
        <v>7.5202690867324463E-3</v>
      </c>
      <c r="K257" s="8">
        <f>-1/J257</f>
        <v>-132.97396522210079</v>
      </c>
      <c r="N257">
        <f>F257-$F$155</f>
        <v>15.244999999999997</v>
      </c>
      <c r="O257">
        <f>AVERAGE(N257,N259,N261,N263)</f>
        <v>13.815000000000001</v>
      </c>
      <c r="P257" s="5">
        <f>O257-O265</f>
        <v>6.6</v>
      </c>
      <c r="Q257" s="8">
        <f>2^-P257</f>
        <v>1.0308655552913239E-2</v>
      </c>
      <c r="R257" s="8">
        <f>-1/Q257</f>
        <v>-97.005860256665443</v>
      </c>
    </row>
    <row r="258" spans="2:18" x14ac:dyDescent="0.2">
      <c r="B258" t="s">
        <v>25</v>
      </c>
      <c r="C258" t="s">
        <v>34</v>
      </c>
      <c r="D258" s="1" t="s">
        <v>4</v>
      </c>
      <c r="E258">
        <v>36.51</v>
      </c>
    </row>
    <row r="259" spans="2:18" x14ac:dyDescent="0.2">
      <c r="B259" t="s">
        <v>26</v>
      </c>
      <c r="C259" t="s">
        <v>34</v>
      </c>
      <c r="D259" s="1" t="s">
        <v>4</v>
      </c>
      <c r="E259" t="s">
        <v>2</v>
      </c>
      <c r="F259" s="4">
        <v>0</v>
      </c>
    </row>
    <row r="260" spans="2:18" x14ac:dyDescent="0.2">
      <c r="B260" t="s">
        <v>26</v>
      </c>
      <c r="C260" t="s">
        <v>34</v>
      </c>
      <c r="D260" s="1" t="s">
        <v>4</v>
      </c>
      <c r="E260" t="s">
        <v>2</v>
      </c>
    </row>
    <row r="261" spans="2:18" x14ac:dyDescent="0.2">
      <c r="B261" t="s">
        <v>27</v>
      </c>
      <c r="C261" t="s">
        <v>34</v>
      </c>
      <c r="D261" s="1" t="s">
        <v>4</v>
      </c>
      <c r="E261">
        <v>33.01</v>
      </c>
      <c r="F261" s="4">
        <f>AVERAGE(E261:E262)</f>
        <v>32.575000000000003</v>
      </c>
      <c r="G261">
        <f>F261-E108</f>
        <v>18.155000000000001</v>
      </c>
      <c r="N261">
        <f>F261-$F$159</f>
        <v>12.385000000000005</v>
      </c>
    </row>
    <row r="262" spans="2:18" x14ac:dyDescent="0.2">
      <c r="B262" t="s">
        <v>27</v>
      </c>
      <c r="C262" t="s">
        <v>34</v>
      </c>
      <c r="D262" s="1" t="s">
        <v>4</v>
      </c>
      <c r="E262">
        <v>32.14</v>
      </c>
    </row>
    <row r="263" spans="2:18" x14ac:dyDescent="0.2">
      <c r="B263" t="s">
        <v>28</v>
      </c>
      <c r="C263" t="s">
        <v>34</v>
      </c>
      <c r="D263" s="1" t="s">
        <v>4</v>
      </c>
      <c r="E263" t="s">
        <v>2</v>
      </c>
      <c r="F263" s="4">
        <v>0</v>
      </c>
    </row>
    <row r="264" spans="2:18" x14ac:dyDescent="0.2">
      <c r="B264" t="s">
        <v>28</v>
      </c>
      <c r="C264" t="s">
        <v>34</v>
      </c>
      <c r="D264" s="1" t="s">
        <v>4</v>
      </c>
      <c r="E264" t="s">
        <v>2</v>
      </c>
    </row>
    <row r="265" spans="2:18" x14ac:dyDescent="0.2">
      <c r="B265" t="s">
        <v>29</v>
      </c>
      <c r="C265" t="s">
        <v>35</v>
      </c>
      <c r="D265" s="1" t="s">
        <v>4</v>
      </c>
      <c r="E265">
        <v>29.82</v>
      </c>
      <c r="F265" s="4">
        <f>AVERAGE(E265:E266)</f>
        <v>29.164999999999999</v>
      </c>
      <c r="G265">
        <f>F265-E112</f>
        <v>12.015000000000001</v>
      </c>
      <c r="H265">
        <f>AVERAGE(G265,G267,G269,G271)</f>
        <v>12.3225</v>
      </c>
      <c r="N265">
        <f>F265-$F$163</f>
        <v>7.2899999999999991</v>
      </c>
      <c r="O265">
        <f>AVERAGE(N265,N267,N269,N271)</f>
        <v>7.2150000000000016</v>
      </c>
    </row>
    <row r="266" spans="2:18" x14ac:dyDescent="0.2">
      <c r="B266" t="s">
        <v>29</v>
      </c>
      <c r="C266" t="s">
        <v>35</v>
      </c>
      <c r="D266" s="1" t="s">
        <v>4</v>
      </c>
      <c r="E266">
        <v>28.51</v>
      </c>
    </row>
    <row r="267" spans="2:18" x14ac:dyDescent="0.2">
      <c r="B267" t="s">
        <v>30</v>
      </c>
      <c r="C267" t="s">
        <v>35</v>
      </c>
      <c r="D267" s="1" t="s">
        <v>4</v>
      </c>
      <c r="E267">
        <v>30.33</v>
      </c>
      <c r="F267" s="4">
        <f>AVERAGE(E267:E268)</f>
        <v>30.434999999999999</v>
      </c>
      <c r="G267">
        <f>F267-E114</f>
        <v>12.324999999999999</v>
      </c>
      <c r="N267">
        <f>F267-$F$165</f>
        <v>8.0350000000000001</v>
      </c>
    </row>
    <row r="268" spans="2:18" x14ac:dyDescent="0.2">
      <c r="B268" t="s">
        <v>30</v>
      </c>
      <c r="C268" t="s">
        <v>35</v>
      </c>
      <c r="D268" s="1" t="s">
        <v>4</v>
      </c>
      <c r="E268">
        <v>30.54</v>
      </c>
    </row>
    <row r="269" spans="2:18" x14ac:dyDescent="0.2">
      <c r="B269" t="s">
        <v>31</v>
      </c>
      <c r="C269" t="s">
        <v>35</v>
      </c>
      <c r="D269" s="1" t="s">
        <v>4</v>
      </c>
      <c r="E269">
        <v>27.27</v>
      </c>
      <c r="F269" s="4">
        <f>AVERAGE(E269:E270)</f>
        <v>27.185000000000002</v>
      </c>
      <c r="G269">
        <f>F269-E116</f>
        <v>12.475000000000001</v>
      </c>
      <c r="N269">
        <f>F269-$F$167</f>
        <v>6.9700000000000024</v>
      </c>
    </row>
    <row r="270" spans="2:18" x14ac:dyDescent="0.2">
      <c r="B270" t="s">
        <v>31</v>
      </c>
      <c r="C270" t="s">
        <v>35</v>
      </c>
      <c r="D270" s="1" t="s">
        <v>4</v>
      </c>
      <c r="E270">
        <v>27.1</v>
      </c>
    </row>
    <row r="271" spans="2:18" x14ac:dyDescent="0.2">
      <c r="B271" s="3" t="s">
        <v>32</v>
      </c>
      <c r="C271" t="s">
        <v>35</v>
      </c>
      <c r="D271" s="1" t="s">
        <v>4</v>
      </c>
      <c r="E271">
        <v>27.07</v>
      </c>
      <c r="F271" s="4">
        <f>AVERAGE(E271:E272)</f>
        <v>27.185000000000002</v>
      </c>
      <c r="G271">
        <f>F271-E118</f>
        <v>12.475000000000001</v>
      </c>
      <c r="N271">
        <f>F271-$F$169</f>
        <v>6.5650000000000048</v>
      </c>
    </row>
    <row r="272" spans="2:18" x14ac:dyDescent="0.2">
      <c r="B272" s="3" t="s">
        <v>32</v>
      </c>
      <c r="C272" t="s">
        <v>35</v>
      </c>
      <c r="D272" s="1" t="s">
        <v>4</v>
      </c>
      <c r="E272">
        <v>27.3</v>
      </c>
    </row>
    <row r="273" spans="2:18" x14ac:dyDescent="0.2">
      <c r="B273" s="3"/>
      <c r="D273" s="1"/>
    </row>
    <row r="274" spans="2:18" ht="16" x14ac:dyDescent="0.2">
      <c r="B274" t="s">
        <v>25</v>
      </c>
      <c r="C274" t="s">
        <v>34</v>
      </c>
      <c r="D274" s="2" t="s">
        <v>18</v>
      </c>
      <c r="E274">
        <v>23.09</v>
      </c>
      <c r="F274">
        <f>AVERAGE(E274:E275)</f>
        <v>23.119999999999997</v>
      </c>
      <c r="G274">
        <f>F274-$F$104</f>
        <v>7.1899999999999977</v>
      </c>
      <c r="H274">
        <f>AVERAGE(G274,G276,G278,G280)</f>
        <v>7.7387499999999987</v>
      </c>
      <c r="I274" s="5">
        <f>H274-H282</f>
        <v>0.33000000000000007</v>
      </c>
      <c r="J274" s="7">
        <f>2^-I274</f>
        <v>0.7955364837549187</v>
      </c>
      <c r="K274" s="7">
        <f>-1/J274</f>
        <v>-1.2570133745218284</v>
      </c>
      <c r="N274">
        <f>F274-$F$155</f>
        <v>1.8549999999999969</v>
      </c>
      <c r="O274">
        <f>AVERAGE(N274,N276,N278,N280)</f>
        <v>2.2399999999999984</v>
      </c>
      <c r="P274" s="5">
        <f>O274-O282</f>
        <v>-0.10125000000000117</v>
      </c>
      <c r="Q274" s="7">
        <f>2^-P274</f>
        <v>1.0727024858890688</v>
      </c>
      <c r="R274" s="7">
        <f>-1/Q274</f>
        <v>-0.93222493016895347</v>
      </c>
    </row>
    <row r="275" spans="2:18" ht="16" x14ac:dyDescent="0.2">
      <c r="B275" t="s">
        <v>25</v>
      </c>
      <c r="C275" t="s">
        <v>34</v>
      </c>
      <c r="D275" s="2" t="s">
        <v>18</v>
      </c>
      <c r="E275">
        <v>23.15</v>
      </c>
    </row>
    <row r="276" spans="2:18" ht="16" x14ac:dyDescent="0.2">
      <c r="B276" t="s">
        <v>26</v>
      </c>
      <c r="C276" t="s">
        <v>34</v>
      </c>
      <c r="D276" s="2" t="s">
        <v>18</v>
      </c>
      <c r="E276">
        <v>21.99</v>
      </c>
      <c r="F276">
        <f>AVERAGE(E276:E277)</f>
        <v>22.034999999999997</v>
      </c>
      <c r="G276">
        <f>F276-$F$106</f>
        <v>8.0099999999999962</v>
      </c>
      <c r="N276">
        <f>F276-$F$157</f>
        <v>2.3799999999999955</v>
      </c>
    </row>
    <row r="277" spans="2:18" ht="16" x14ac:dyDescent="0.2">
      <c r="B277" t="s">
        <v>26</v>
      </c>
      <c r="C277" t="s">
        <v>34</v>
      </c>
      <c r="D277" s="2" t="s">
        <v>18</v>
      </c>
      <c r="E277">
        <v>22.08</v>
      </c>
    </row>
    <row r="278" spans="2:18" ht="16" x14ac:dyDescent="0.2">
      <c r="B278" t="s">
        <v>27</v>
      </c>
      <c r="C278" t="s">
        <v>34</v>
      </c>
      <c r="D278" s="2" t="s">
        <v>18</v>
      </c>
      <c r="E278">
        <v>22.57</v>
      </c>
      <c r="F278">
        <f>AVERAGE(E278:E279)</f>
        <v>22.594999999999999</v>
      </c>
      <c r="G278">
        <f>F278-$F$108</f>
        <v>8.0799999999999983</v>
      </c>
      <c r="N278">
        <f>F278-$F$159</f>
        <v>2.4050000000000011</v>
      </c>
    </row>
    <row r="279" spans="2:18" ht="16" x14ac:dyDescent="0.2">
      <c r="B279" t="s">
        <v>27</v>
      </c>
      <c r="C279" t="s">
        <v>34</v>
      </c>
      <c r="D279" s="2" t="s">
        <v>18</v>
      </c>
      <c r="E279">
        <v>22.62</v>
      </c>
    </row>
    <row r="280" spans="2:18" ht="16" x14ac:dyDescent="0.2">
      <c r="B280" t="s">
        <v>28</v>
      </c>
      <c r="C280" t="s">
        <v>34</v>
      </c>
      <c r="D280" s="2" t="s">
        <v>18</v>
      </c>
      <c r="E280">
        <v>22.07</v>
      </c>
      <c r="F280">
        <f>AVERAGE(E280:E281)</f>
        <v>22.25</v>
      </c>
      <c r="G280">
        <f>F280-$F$110</f>
        <v>7.6750000000000007</v>
      </c>
      <c r="N280">
        <f>F280-$F$161</f>
        <v>2.3200000000000003</v>
      </c>
    </row>
    <row r="281" spans="2:18" ht="16" x14ac:dyDescent="0.2">
      <c r="B281" t="s">
        <v>28</v>
      </c>
      <c r="C281" t="s">
        <v>34</v>
      </c>
      <c r="D281" s="2" t="s">
        <v>18</v>
      </c>
      <c r="E281">
        <v>22.43</v>
      </c>
    </row>
    <row r="282" spans="2:18" ht="16" x14ac:dyDescent="0.2">
      <c r="B282" t="s">
        <v>29</v>
      </c>
      <c r="C282" t="s">
        <v>35</v>
      </c>
      <c r="D282" s="2" t="s">
        <v>18</v>
      </c>
      <c r="E282">
        <v>24.18</v>
      </c>
      <c r="F282">
        <f>AVERAGE(E282:E283)</f>
        <v>24.195</v>
      </c>
      <c r="G282">
        <f>F282-$F$112</f>
        <v>7.0450000000000017</v>
      </c>
      <c r="H282">
        <f>AVERAGE(G282,G284,G286,G288)</f>
        <v>7.4087499999999986</v>
      </c>
      <c r="N282">
        <f>F282-$F$163</f>
        <v>2.3200000000000003</v>
      </c>
      <c r="O282">
        <f>AVERAGE(N282,N284,N286,N288)</f>
        <v>2.3412499999999996</v>
      </c>
    </row>
    <row r="283" spans="2:18" ht="16" x14ac:dyDescent="0.2">
      <c r="B283" t="s">
        <v>29</v>
      </c>
      <c r="C283" t="s">
        <v>35</v>
      </c>
      <c r="D283" s="2" t="s">
        <v>18</v>
      </c>
      <c r="E283">
        <v>24.21</v>
      </c>
    </row>
    <row r="284" spans="2:18" ht="16" x14ac:dyDescent="0.2">
      <c r="B284" t="s">
        <v>30</v>
      </c>
      <c r="C284" t="s">
        <v>35</v>
      </c>
      <c r="D284" s="2" t="s">
        <v>18</v>
      </c>
      <c r="E284">
        <v>24.67</v>
      </c>
      <c r="F284">
        <f>AVERAGE(E284:E285)</f>
        <v>24.704999999999998</v>
      </c>
      <c r="G284">
        <f>F284-$F$114</f>
        <v>6.5799999999999983</v>
      </c>
      <c r="N284">
        <f>F284-$F$165</f>
        <v>2.3049999999999997</v>
      </c>
    </row>
    <row r="285" spans="2:18" ht="16" x14ac:dyDescent="0.2">
      <c r="B285" t="s">
        <v>30</v>
      </c>
      <c r="C285" t="s">
        <v>35</v>
      </c>
      <c r="D285" s="2" t="s">
        <v>18</v>
      </c>
      <c r="E285">
        <v>24.74</v>
      </c>
    </row>
    <row r="286" spans="2:18" ht="16" x14ac:dyDescent="0.2">
      <c r="B286" t="s">
        <v>31</v>
      </c>
      <c r="C286" t="s">
        <v>35</v>
      </c>
      <c r="D286" s="2" t="s">
        <v>18</v>
      </c>
      <c r="E286">
        <v>22.72</v>
      </c>
      <c r="F286">
        <f>AVERAGE(E286:E287)</f>
        <v>22.729999999999997</v>
      </c>
      <c r="G286">
        <f>F286-$F$116</f>
        <v>8.0899999999999963</v>
      </c>
      <c r="N286">
        <f>F286-$F$167</f>
        <v>2.514999999999997</v>
      </c>
    </row>
    <row r="287" spans="2:18" ht="16" x14ac:dyDescent="0.2">
      <c r="B287" t="s">
        <v>31</v>
      </c>
      <c r="C287" t="s">
        <v>35</v>
      </c>
      <c r="D287" s="2" t="s">
        <v>18</v>
      </c>
      <c r="E287">
        <v>22.74</v>
      </c>
    </row>
    <row r="288" spans="2:18" ht="16" x14ac:dyDescent="0.2">
      <c r="B288" s="3" t="s">
        <v>32</v>
      </c>
      <c r="C288" t="s">
        <v>35</v>
      </c>
      <c r="D288" s="2" t="s">
        <v>18</v>
      </c>
      <c r="E288">
        <v>23.02</v>
      </c>
      <c r="F288">
        <f>AVERAGE(E288:E289)</f>
        <v>22.844999999999999</v>
      </c>
      <c r="G288">
        <f>F288-$F$118</f>
        <v>7.9199999999999982</v>
      </c>
      <c r="N288">
        <f>F288-$F$169</f>
        <v>2.2250000000000014</v>
      </c>
    </row>
    <row r="289" spans="2:18" ht="16" x14ac:dyDescent="0.2">
      <c r="B289" s="3" t="s">
        <v>32</v>
      </c>
      <c r="C289" t="s">
        <v>35</v>
      </c>
      <c r="D289" s="2" t="s">
        <v>18</v>
      </c>
      <c r="E289">
        <v>22.67</v>
      </c>
    </row>
    <row r="290" spans="2:18" x14ac:dyDescent="0.2">
      <c r="B290" s="3"/>
      <c r="D290" s="2"/>
    </row>
    <row r="291" spans="2:18" ht="16" x14ac:dyDescent="0.2">
      <c r="B291" t="s">
        <v>25</v>
      </c>
      <c r="C291" t="s">
        <v>34</v>
      </c>
      <c r="D291" s="2" t="s">
        <v>19</v>
      </c>
      <c r="E291">
        <v>21.08</v>
      </c>
      <c r="F291">
        <f>AVERAGE(E291:E292)</f>
        <v>21</v>
      </c>
      <c r="G291">
        <f>F291-$F$104</f>
        <v>5.07</v>
      </c>
      <c r="H291">
        <f>AVERAGE(G291,G293,G295,G297)</f>
        <v>5.6125000000000016</v>
      </c>
      <c r="I291" s="5">
        <f>H291-H299</f>
        <v>0.25625000000000142</v>
      </c>
      <c r="J291" s="7">
        <f>2^-I291</f>
        <v>0.83726138859420207</v>
      </c>
      <c r="K291" s="7">
        <f>-1/J291</f>
        <v>-1.1943701377165417</v>
      </c>
      <c r="N291">
        <f>F291-$F$155</f>
        <v>-0.26500000000000057</v>
      </c>
      <c r="O291">
        <f>AVERAGE(N291,N293,N295,N297)</f>
        <v>0.11375000000000135</v>
      </c>
      <c r="P291" s="5">
        <f>O291-O299</f>
        <v>-0.17499999999999982</v>
      </c>
      <c r="Q291" s="7">
        <f>2^-P291</f>
        <v>1.1289644048061311</v>
      </c>
      <c r="R291" s="7">
        <f>-1/Q291</f>
        <v>-0.88576751910236062</v>
      </c>
    </row>
    <row r="292" spans="2:18" ht="16" x14ac:dyDescent="0.2">
      <c r="B292" t="s">
        <v>25</v>
      </c>
      <c r="C292" t="s">
        <v>34</v>
      </c>
      <c r="D292" s="2" t="s">
        <v>19</v>
      </c>
      <c r="E292">
        <v>20.92</v>
      </c>
    </row>
    <row r="293" spans="2:18" ht="16" x14ac:dyDescent="0.2">
      <c r="B293" t="s">
        <v>26</v>
      </c>
      <c r="C293" t="s">
        <v>34</v>
      </c>
      <c r="D293" s="2" t="s">
        <v>19</v>
      </c>
      <c r="E293">
        <v>19.73</v>
      </c>
      <c r="F293">
        <f>AVERAGE(E293:E294)</f>
        <v>19.700000000000003</v>
      </c>
      <c r="G293">
        <f>F293-$F$106</f>
        <v>5.6750000000000025</v>
      </c>
      <c r="N293">
        <f>F293-$F$157</f>
        <v>4.5000000000001705E-2</v>
      </c>
    </row>
    <row r="294" spans="2:18" ht="16" x14ac:dyDescent="0.2">
      <c r="B294" t="s">
        <v>26</v>
      </c>
      <c r="C294" t="s">
        <v>34</v>
      </c>
      <c r="D294" s="2" t="s">
        <v>19</v>
      </c>
      <c r="E294">
        <v>19.670000000000002</v>
      </c>
    </row>
    <row r="295" spans="2:18" ht="16" x14ac:dyDescent="0.2">
      <c r="B295" t="s">
        <v>27</v>
      </c>
      <c r="C295" t="s">
        <v>34</v>
      </c>
      <c r="D295" s="2" t="s">
        <v>19</v>
      </c>
      <c r="E295">
        <v>20.43</v>
      </c>
      <c r="F295">
        <f>AVERAGE(E295:E296)</f>
        <v>20.435000000000002</v>
      </c>
      <c r="G295">
        <f>F295-$F$108</f>
        <v>5.9200000000000017</v>
      </c>
      <c r="N295">
        <f>F295-$F$159</f>
        <v>0.24500000000000455</v>
      </c>
    </row>
    <row r="296" spans="2:18" ht="16" x14ac:dyDescent="0.2">
      <c r="B296" t="s">
        <v>27</v>
      </c>
      <c r="C296" t="s">
        <v>34</v>
      </c>
      <c r="D296" s="2" t="s">
        <v>19</v>
      </c>
      <c r="E296">
        <v>20.440000000000001</v>
      </c>
    </row>
    <row r="297" spans="2:18" ht="16" x14ac:dyDescent="0.2">
      <c r="B297" t="s">
        <v>28</v>
      </c>
      <c r="C297" t="s">
        <v>34</v>
      </c>
      <c r="D297" s="2" t="s">
        <v>19</v>
      </c>
      <c r="E297">
        <v>20.28</v>
      </c>
      <c r="F297">
        <f>AVERAGE(E297:E298)</f>
        <v>20.36</v>
      </c>
      <c r="G297">
        <f>F297-$F$110</f>
        <v>5.7850000000000001</v>
      </c>
      <c r="N297">
        <f>F297-$F$161</f>
        <v>0.42999999999999972</v>
      </c>
    </row>
    <row r="298" spans="2:18" ht="16" x14ac:dyDescent="0.2">
      <c r="B298" t="s">
        <v>28</v>
      </c>
      <c r="C298" t="s">
        <v>34</v>
      </c>
      <c r="D298" s="2" t="s">
        <v>19</v>
      </c>
      <c r="E298">
        <v>20.440000000000001</v>
      </c>
    </row>
    <row r="299" spans="2:18" ht="16" x14ac:dyDescent="0.2">
      <c r="B299" t="s">
        <v>29</v>
      </c>
      <c r="C299" t="s">
        <v>35</v>
      </c>
      <c r="D299" s="2" t="s">
        <v>19</v>
      </c>
      <c r="E299">
        <v>22.21</v>
      </c>
      <c r="F299">
        <f>AVERAGE(E299:E300)</f>
        <v>22.28</v>
      </c>
      <c r="G299">
        <f>F299-$F$112</f>
        <v>5.1300000000000026</v>
      </c>
      <c r="H299">
        <f>AVERAGE(G299,G301,G303,G305)</f>
        <v>5.3562500000000002</v>
      </c>
      <c r="N299">
        <f>F299-$F$163</f>
        <v>0.40500000000000114</v>
      </c>
      <c r="O299">
        <f>AVERAGE(N299,N301,N303,N305)</f>
        <v>0.28875000000000117</v>
      </c>
    </row>
    <row r="300" spans="2:18" ht="16" x14ac:dyDescent="0.2">
      <c r="B300" t="s">
        <v>29</v>
      </c>
      <c r="C300" t="s">
        <v>35</v>
      </c>
      <c r="D300" s="2" t="s">
        <v>19</v>
      </c>
      <c r="E300">
        <v>22.35</v>
      </c>
    </row>
    <row r="301" spans="2:18" ht="16" x14ac:dyDescent="0.2">
      <c r="B301" t="s">
        <v>30</v>
      </c>
      <c r="C301" t="s">
        <v>35</v>
      </c>
      <c r="D301" s="2" t="s">
        <v>19</v>
      </c>
      <c r="E301">
        <v>22.85</v>
      </c>
      <c r="F301">
        <f>AVERAGE(E301:E302)</f>
        <v>22.85</v>
      </c>
      <c r="G301">
        <f>F301-$F$114</f>
        <v>4.7250000000000014</v>
      </c>
      <c r="N301">
        <f>F301-$F$165</f>
        <v>0.45000000000000284</v>
      </c>
    </row>
    <row r="302" spans="2:18" ht="16" x14ac:dyDescent="0.2">
      <c r="B302" t="s">
        <v>30</v>
      </c>
      <c r="C302" t="s">
        <v>35</v>
      </c>
      <c r="D302" s="2" t="s">
        <v>19</v>
      </c>
      <c r="E302">
        <v>22.85</v>
      </c>
    </row>
    <row r="303" spans="2:18" ht="16" x14ac:dyDescent="0.2">
      <c r="B303" t="s">
        <v>31</v>
      </c>
      <c r="C303" t="s">
        <v>35</v>
      </c>
      <c r="D303" s="2" t="s">
        <v>19</v>
      </c>
      <c r="E303">
        <v>20.51</v>
      </c>
      <c r="F303">
        <f>AVERAGE(E303:E304)</f>
        <v>20.47</v>
      </c>
      <c r="G303">
        <f>F303-$F$116</f>
        <v>5.8299999999999983</v>
      </c>
      <c r="N303">
        <f>F303-$F$167</f>
        <v>0.25499999999999901</v>
      </c>
    </row>
    <row r="304" spans="2:18" ht="16" x14ac:dyDescent="0.2">
      <c r="B304" t="s">
        <v>31</v>
      </c>
      <c r="C304" t="s">
        <v>35</v>
      </c>
      <c r="D304" s="2" t="s">
        <v>19</v>
      </c>
      <c r="E304">
        <v>20.43</v>
      </c>
    </row>
    <row r="305" spans="2:18" ht="16" x14ac:dyDescent="0.2">
      <c r="B305" s="3" t="s">
        <v>32</v>
      </c>
      <c r="C305" t="s">
        <v>35</v>
      </c>
      <c r="D305" s="2" t="s">
        <v>19</v>
      </c>
      <c r="E305">
        <v>20.72</v>
      </c>
      <c r="F305">
        <f>AVERAGE(E305:E306)</f>
        <v>20.664999999999999</v>
      </c>
      <c r="G305">
        <f>F305-$F$118</f>
        <v>5.7399999999999984</v>
      </c>
      <c r="N305">
        <f>F305-$F$169</f>
        <v>4.5000000000001705E-2</v>
      </c>
    </row>
    <row r="306" spans="2:18" ht="16" x14ac:dyDescent="0.2">
      <c r="B306" s="3" t="s">
        <v>32</v>
      </c>
      <c r="C306" t="s">
        <v>35</v>
      </c>
      <c r="D306" s="2" t="s">
        <v>19</v>
      </c>
      <c r="E306">
        <v>20.61</v>
      </c>
    </row>
    <row r="307" spans="2:18" x14ac:dyDescent="0.2">
      <c r="B307" s="3"/>
      <c r="D307" s="2"/>
    </row>
    <row r="308" spans="2:18" ht="16" x14ac:dyDescent="0.2">
      <c r="B308" t="s">
        <v>25</v>
      </c>
      <c r="C308" t="s">
        <v>34</v>
      </c>
      <c r="D308" s="2" t="s">
        <v>20</v>
      </c>
      <c r="E308">
        <v>19.850000000000001</v>
      </c>
      <c r="F308">
        <f>AVERAGE(E308:E309)</f>
        <v>19.715</v>
      </c>
      <c r="G308">
        <f>F308-$F$104</f>
        <v>3.7850000000000001</v>
      </c>
      <c r="H308">
        <f>AVERAGE(G308,G310,G312,G314)</f>
        <v>4.1062499999999993</v>
      </c>
      <c r="I308" s="5">
        <f>H308-H316</f>
        <v>-5.6250000000000355E-2</v>
      </c>
      <c r="J308" s="7">
        <f>2^-I308</f>
        <v>1.039759596173204</v>
      </c>
      <c r="K308" s="7">
        <f>-1/J308</f>
        <v>-0.96176077978069385</v>
      </c>
      <c r="N308">
        <f>F308-$F$155</f>
        <v>-1.5500000000000007</v>
      </c>
      <c r="O308">
        <f>AVERAGE(N308,N310,N312,N314)</f>
        <v>-1.3925000000000001</v>
      </c>
      <c r="P308" s="5">
        <f>O308-O316</f>
        <v>-0.48750000000000071</v>
      </c>
      <c r="Q308" s="7">
        <f>2^-P308</f>
        <v>1.402013265661386</v>
      </c>
      <c r="R308" s="7">
        <f>-1/Q308</f>
        <v>-0.7132600129345138</v>
      </c>
    </row>
    <row r="309" spans="2:18" ht="16" x14ac:dyDescent="0.2">
      <c r="B309" t="s">
        <v>25</v>
      </c>
      <c r="C309" t="s">
        <v>34</v>
      </c>
      <c r="D309" s="2" t="s">
        <v>20</v>
      </c>
      <c r="E309">
        <v>19.579999999999998</v>
      </c>
    </row>
    <row r="310" spans="2:18" ht="16" x14ac:dyDescent="0.2">
      <c r="B310" t="s">
        <v>26</v>
      </c>
      <c r="C310" t="s">
        <v>34</v>
      </c>
      <c r="D310" s="2" t="s">
        <v>20</v>
      </c>
      <c r="E310">
        <v>18.43</v>
      </c>
      <c r="F310">
        <f>AVERAGE(E310:E311)</f>
        <v>18.34</v>
      </c>
      <c r="G310">
        <f>F310-$F$106</f>
        <v>4.3149999999999995</v>
      </c>
      <c r="N310">
        <f>F310-$F$157</f>
        <v>-1.3150000000000013</v>
      </c>
    </row>
    <row r="311" spans="2:18" ht="16" x14ac:dyDescent="0.2">
      <c r="B311" t="s">
        <v>26</v>
      </c>
      <c r="C311" t="s">
        <v>34</v>
      </c>
      <c r="D311" s="2" t="s">
        <v>20</v>
      </c>
      <c r="E311">
        <v>18.25</v>
      </c>
    </row>
    <row r="312" spans="2:18" ht="16" x14ac:dyDescent="0.2">
      <c r="B312" t="s">
        <v>27</v>
      </c>
      <c r="C312" t="s">
        <v>34</v>
      </c>
      <c r="D312" s="2" t="s">
        <v>20</v>
      </c>
      <c r="E312">
        <v>18.899999999999999</v>
      </c>
      <c r="F312">
        <f>AVERAGE(E312:E313)</f>
        <v>19.04</v>
      </c>
      <c r="G312">
        <f>F312-$F$108</f>
        <v>4.5249999999999986</v>
      </c>
      <c r="N312">
        <f>F312-$F$159</f>
        <v>-1.1499999999999986</v>
      </c>
    </row>
    <row r="313" spans="2:18" ht="16" x14ac:dyDescent="0.2">
      <c r="B313" t="s">
        <v>27</v>
      </c>
      <c r="C313" t="s">
        <v>34</v>
      </c>
      <c r="D313" s="2" t="s">
        <v>20</v>
      </c>
      <c r="E313">
        <v>19.18</v>
      </c>
    </row>
    <row r="314" spans="2:18" ht="16" x14ac:dyDescent="0.2">
      <c r="B314" t="s">
        <v>28</v>
      </c>
      <c r="C314" t="s">
        <v>34</v>
      </c>
      <c r="D314" s="2" t="s">
        <v>20</v>
      </c>
      <c r="E314">
        <v>18.22</v>
      </c>
      <c r="F314">
        <f>AVERAGE(E314:E315)</f>
        <v>18.375</v>
      </c>
      <c r="G314">
        <f>F314-$F$110</f>
        <v>3.8000000000000007</v>
      </c>
      <c r="N314">
        <f>F314-$F$161</f>
        <v>-1.5549999999999997</v>
      </c>
    </row>
    <row r="315" spans="2:18" ht="16" x14ac:dyDescent="0.2">
      <c r="B315" t="s">
        <v>28</v>
      </c>
      <c r="C315" t="s">
        <v>34</v>
      </c>
      <c r="D315" s="2" t="s">
        <v>20</v>
      </c>
      <c r="E315">
        <v>18.53</v>
      </c>
    </row>
    <row r="316" spans="2:18" ht="16" x14ac:dyDescent="0.2">
      <c r="B316" t="s">
        <v>29</v>
      </c>
      <c r="C316" t="s">
        <v>35</v>
      </c>
      <c r="D316" s="2" t="s">
        <v>20</v>
      </c>
      <c r="E316">
        <v>21.05</v>
      </c>
      <c r="F316">
        <f>AVERAGE(E316:E317)</f>
        <v>21.09</v>
      </c>
      <c r="G316">
        <f>F316-$F$112</f>
        <v>3.9400000000000013</v>
      </c>
      <c r="H316">
        <f>AVERAGE(G316,G318,G320,G322)</f>
        <v>4.1624999999999996</v>
      </c>
      <c r="N316">
        <f>F316-$F$163</f>
        <v>-0.78500000000000014</v>
      </c>
      <c r="O316">
        <f>AVERAGE(N316,N318,N320,N322)</f>
        <v>-0.90499999999999936</v>
      </c>
    </row>
    <row r="317" spans="2:18" ht="16" x14ac:dyDescent="0.2">
      <c r="B317" t="s">
        <v>29</v>
      </c>
      <c r="C317" t="s">
        <v>35</v>
      </c>
      <c r="D317" s="2" t="s">
        <v>20</v>
      </c>
      <c r="E317">
        <v>21.13</v>
      </c>
    </row>
    <row r="318" spans="2:18" ht="16" x14ac:dyDescent="0.2">
      <c r="B318" t="s">
        <v>30</v>
      </c>
      <c r="C318" t="s">
        <v>35</v>
      </c>
      <c r="D318" s="2" t="s">
        <v>20</v>
      </c>
      <c r="E318">
        <v>21.58</v>
      </c>
      <c r="F318">
        <f>AVERAGE(E318:E319)</f>
        <v>21.704999999999998</v>
      </c>
      <c r="G318">
        <f>F318-$F$114</f>
        <v>3.5799999999999983</v>
      </c>
      <c r="N318">
        <f>F318-$F$165</f>
        <v>-0.69500000000000028</v>
      </c>
    </row>
    <row r="319" spans="2:18" ht="16" x14ac:dyDescent="0.2">
      <c r="B319" t="s">
        <v>30</v>
      </c>
      <c r="C319" t="s">
        <v>35</v>
      </c>
      <c r="D319" s="2" t="s">
        <v>20</v>
      </c>
      <c r="E319">
        <v>21.83</v>
      </c>
    </row>
    <row r="320" spans="2:18" ht="16" x14ac:dyDescent="0.2">
      <c r="B320" t="s">
        <v>31</v>
      </c>
      <c r="C320" t="s">
        <v>35</v>
      </c>
      <c r="D320" s="2" t="s">
        <v>20</v>
      </c>
      <c r="E320">
        <v>19.34</v>
      </c>
      <c r="F320">
        <f>AVERAGE(E320:E321)</f>
        <v>19.23</v>
      </c>
      <c r="G320">
        <f>F320-$F$116</f>
        <v>4.59</v>
      </c>
      <c r="N320">
        <f>F320-$F$167</f>
        <v>-0.98499999999999943</v>
      </c>
    </row>
    <row r="321" spans="2:18" ht="16" x14ac:dyDescent="0.2">
      <c r="B321" t="s">
        <v>31</v>
      </c>
      <c r="C321" t="s">
        <v>35</v>
      </c>
      <c r="D321" s="2" t="s">
        <v>20</v>
      </c>
      <c r="E321">
        <v>19.12</v>
      </c>
    </row>
    <row r="322" spans="2:18" ht="16" x14ac:dyDescent="0.2">
      <c r="B322" s="3" t="s">
        <v>32</v>
      </c>
      <c r="C322" t="s">
        <v>35</v>
      </c>
      <c r="D322" s="2" t="s">
        <v>20</v>
      </c>
      <c r="E322">
        <v>19.48</v>
      </c>
      <c r="F322">
        <f>AVERAGE(E322:E323)</f>
        <v>19.465</v>
      </c>
      <c r="G322">
        <f>F322-$F$118</f>
        <v>4.5399999999999991</v>
      </c>
      <c r="N322">
        <f>F322-$F$169</f>
        <v>-1.1549999999999976</v>
      </c>
    </row>
    <row r="323" spans="2:18" ht="16" x14ac:dyDescent="0.2">
      <c r="B323" s="3" t="s">
        <v>32</v>
      </c>
      <c r="C323" t="s">
        <v>35</v>
      </c>
      <c r="D323" s="2" t="s">
        <v>20</v>
      </c>
      <c r="E323">
        <v>19.45</v>
      </c>
    </row>
    <row r="324" spans="2:18" x14ac:dyDescent="0.2">
      <c r="B324" s="3"/>
      <c r="D324" s="2"/>
    </row>
    <row r="325" spans="2:18" ht="16" x14ac:dyDescent="0.2">
      <c r="B325" t="s">
        <v>25</v>
      </c>
      <c r="C325" t="s">
        <v>34</v>
      </c>
      <c r="D325" s="2" t="s">
        <v>21</v>
      </c>
      <c r="E325">
        <v>33.19</v>
      </c>
      <c r="F325">
        <f>AVERAGE(E325:E326)</f>
        <v>33.185000000000002</v>
      </c>
      <c r="G325">
        <f>F325-$F$104</f>
        <v>17.255000000000003</v>
      </c>
      <c r="H325">
        <f>AVERAGE(G325,G327,G329,G331)</f>
        <v>14.858750000000001</v>
      </c>
      <c r="I325" s="5">
        <f>H325-H333</f>
        <v>6.1262500000000024</v>
      </c>
      <c r="J325" s="8">
        <f>2^-I325</f>
        <v>1.4315779122616484E-2</v>
      </c>
      <c r="K325" s="8">
        <f>-1/J325</f>
        <v>-69.852991683852608</v>
      </c>
      <c r="N325">
        <f>F325-$F$155</f>
        <v>11.920000000000002</v>
      </c>
      <c r="O325">
        <f>AVERAGE(N325,N327,N329,N331)</f>
        <v>9.3600000000000012</v>
      </c>
      <c r="P325" s="5">
        <f>O325-O333</f>
        <v>5.6950000000000012</v>
      </c>
      <c r="Q325" s="8">
        <f>2^-P325</f>
        <v>1.9303416205108254E-2</v>
      </c>
      <c r="R325" s="8">
        <f>-1/Q325</f>
        <v>-51.804301859034176</v>
      </c>
    </row>
    <row r="326" spans="2:18" ht="16" x14ac:dyDescent="0.2">
      <c r="B326" t="s">
        <v>25</v>
      </c>
      <c r="C326" t="s">
        <v>34</v>
      </c>
      <c r="D326" s="2" t="s">
        <v>21</v>
      </c>
      <c r="E326">
        <v>33.18</v>
      </c>
    </row>
    <row r="327" spans="2:18" ht="16" x14ac:dyDescent="0.2">
      <c r="B327" t="s">
        <v>26</v>
      </c>
      <c r="C327" t="s">
        <v>34</v>
      </c>
      <c r="D327" s="2" t="s">
        <v>21</v>
      </c>
      <c r="E327">
        <v>30</v>
      </c>
      <c r="F327">
        <f>AVERAGE(E327:E328)</f>
        <v>30.615000000000002</v>
      </c>
      <c r="G327">
        <f>F327-$F$106</f>
        <v>16.590000000000003</v>
      </c>
      <c r="N327">
        <f>F327-$F$157</f>
        <v>10.96</v>
      </c>
    </row>
    <row r="328" spans="2:18" ht="16" x14ac:dyDescent="0.2">
      <c r="B328" t="s">
        <v>26</v>
      </c>
      <c r="C328" t="s">
        <v>34</v>
      </c>
      <c r="D328" s="2" t="s">
        <v>21</v>
      </c>
      <c r="E328">
        <v>31.23</v>
      </c>
    </row>
    <row r="329" spans="2:18" ht="16" x14ac:dyDescent="0.2">
      <c r="B329" t="s">
        <v>27</v>
      </c>
      <c r="C329" t="s">
        <v>34</v>
      </c>
      <c r="D329" s="2" t="s">
        <v>21</v>
      </c>
      <c r="E329">
        <v>24.57</v>
      </c>
      <c r="F329">
        <f>AVERAGE(E329:E330)</f>
        <v>24.560000000000002</v>
      </c>
      <c r="G329">
        <f>F329-$F$108</f>
        <v>10.045000000000002</v>
      </c>
      <c r="N329">
        <f>F329-$F$159</f>
        <v>4.3700000000000045</v>
      </c>
    </row>
    <row r="330" spans="2:18" ht="16" x14ac:dyDescent="0.2">
      <c r="B330" t="s">
        <v>27</v>
      </c>
      <c r="C330" t="s">
        <v>34</v>
      </c>
      <c r="D330" s="2" t="s">
        <v>21</v>
      </c>
      <c r="E330">
        <v>24.55</v>
      </c>
    </row>
    <row r="331" spans="2:18" ht="16" x14ac:dyDescent="0.2">
      <c r="B331" t="s">
        <v>28</v>
      </c>
      <c r="C331" t="s">
        <v>34</v>
      </c>
      <c r="D331" s="2" t="s">
        <v>21</v>
      </c>
      <c r="E331">
        <v>29.68</v>
      </c>
      <c r="F331">
        <f>AVERAGE(E331:E332)</f>
        <v>30.119999999999997</v>
      </c>
      <c r="G331">
        <f>F331-$F$110</f>
        <v>15.544999999999998</v>
      </c>
      <c r="N331">
        <f>F331-$F$161</f>
        <v>10.189999999999998</v>
      </c>
    </row>
    <row r="332" spans="2:18" ht="16" x14ac:dyDescent="0.2">
      <c r="B332" t="s">
        <v>28</v>
      </c>
      <c r="C332" t="s">
        <v>34</v>
      </c>
      <c r="D332" s="2" t="s">
        <v>21</v>
      </c>
      <c r="E332">
        <v>30.56</v>
      </c>
    </row>
    <row r="333" spans="2:18" ht="16" x14ac:dyDescent="0.2">
      <c r="B333" t="s">
        <v>29</v>
      </c>
      <c r="C333" t="s">
        <v>35</v>
      </c>
      <c r="D333" s="2" t="s">
        <v>21</v>
      </c>
      <c r="E333">
        <v>25.2</v>
      </c>
      <c r="F333">
        <f>AVERAGE(E333:E334)</f>
        <v>25.299999999999997</v>
      </c>
      <c r="G333">
        <f>F333-$F$112</f>
        <v>8.1499999999999986</v>
      </c>
      <c r="H333">
        <f>AVERAGE(G333,G335,G337,G339)</f>
        <v>8.7324999999999982</v>
      </c>
      <c r="N333">
        <f>F333-$F$163</f>
        <v>3.4249999999999972</v>
      </c>
      <c r="O333">
        <f>AVERAGE(N333,N335,N337,N339)</f>
        <v>3.665</v>
      </c>
    </row>
    <row r="334" spans="2:18" ht="16" x14ac:dyDescent="0.2">
      <c r="B334" t="s">
        <v>29</v>
      </c>
      <c r="C334" t="s">
        <v>35</v>
      </c>
      <c r="D334" s="2" t="s">
        <v>21</v>
      </c>
      <c r="E334">
        <v>25.4</v>
      </c>
    </row>
    <row r="335" spans="2:18" ht="16" x14ac:dyDescent="0.2">
      <c r="B335" t="s">
        <v>30</v>
      </c>
      <c r="C335" t="s">
        <v>35</v>
      </c>
      <c r="D335" s="2" t="s">
        <v>21</v>
      </c>
      <c r="E335">
        <v>26.82</v>
      </c>
      <c r="F335">
        <f>AVERAGE(E335:E336)</f>
        <v>26.895</v>
      </c>
      <c r="G335">
        <f>F335-$F$114</f>
        <v>8.77</v>
      </c>
      <c r="N335">
        <f>F335-$F$165</f>
        <v>4.495000000000001</v>
      </c>
    </row>
    <row r="336" spans="2:18" ht="16" x14ac:dyDescent="0.2">
      <c r="B336" t="s">
        <v>30</v>
      </c>
      <c r="C336" t="s">
        <v>35</v>
      </c>
      <c r="D336" s="2" t="s">
        <v>21</v>
      </c>
      <c r="E336">
        <v>26.97</v>
      </c>
    </row>
    <row r="337" spans="2:18" ht="16" x14ac:dyDescent="0.2">
      <c r="B337" t="s">
        <v>31</v>
      </c>
      <c r="C337" t="s">
        <v>35</v>
      </c>
      <c r="D337" s="2" t="s">
        <v>21</v>
      </c>
      <c r="E337">
        <v>23.31</v>
      </c>
      <c r="F337">
        <f>AVERAGE(E337:E338)</f>
        <v>23.41</v>
      </c>
      <c r="G337">
        <f>F337-$F$116</f>
        <v>8.77</v>
      </c>
      <c r="N337">
        <f>F337-$F$167</f>
        <v>3.1950000000000003</v>
      </c>
    </row>
    <row r="338" spans="2:18" ht="16" x14ac:dyDescent="0.2">
      <c r="B338" t="s">
        <v>31</v>
      </c>
      <c r="C338" t="s">
        <v>35</v>
      </c>
      <c r="D338" s="2" t="s">
        <v>21</v>
      </c>
      <c r="E338">
        <v>23.51</v>
      </c>
    </row>
    <row r="339" spans="2:18" ht="16" x14ac:dyDescent="0.2">
      <c r="B339" s="3" t="s">
        <v>32</v>
      </c>
      <c r="C339" t="s">
        <v>35</v>
      </c>
      <c r="D339" s="2" t="s">
        <v>21</v>
      </c>
      <c r="E339">
        <v>24.13</v>
      </c>
      <c r="F339">
        <f>AVERAGE(E339:E340)</f>
        <v>24.164999999999999</v>
      </c>
      <c r="G339">
        <f>F339-$F$118</f>
        <v>9.2399999999999984</v>
      </c>
      <c r="N339">
        <f>F339-$F$169</f>
        <v>3.5450000000000017</v>
      </c>
    </row>
    <row r="340" spans="2:18" ht="16" x14ac:dyDescent="0.2">
      <c r="B340" s="3" t="s">
        <v>32</v>
      </c>
      <c r="C340" t="s">
        <v>35</v>
      </c>
      <c r="D340" s="2" t="s">
        <v>21</v>
      </c>
      <c r="E340">
        <v>24.2</v>
      </c>
    </row>
    <row r="341" spans="2:18" x14ac:dyDescent="0.2">
      <c r="B341" s="3"/>
      <c r="D341" s="2"/>
    </row>
    <row r="342" spans="2:18" ht="16" x14ac:dyDescent="0.2">
      <c r="B342" t="s">
        <v>25</v>
      </c>
      <c r="C342" t="s">
        <v>34</v>
      </c>
      <c r="D342" s="2" t="s">
        <v>22</v>
      </c>
      <c r="E342">
        <v>25.45</v>
      </c>
      <c r="F342">
        <f>AVERAGE(E342:E343)</f>
        <v>25.48</v>
      </c>
      <c r="G342">
        <f>F342-$F$104</f>
        <v>9.5500000000000007</v>
      </c>
      <c r="H342">
        <f>AVERAGE(G342,G344,G346,G348)</f>
        <v>10.861250000000002</v>
      </c>
      <c r="I342" s="5">
        <f>H342-H350</f>
        <v>-0.18249999999999744</v>
      </c>
      <c r="J342" s="7">
        <f>2^-I342</f>
        <v>1.1348487253858202</v>
      </c>
      <c r="K342" s="7">
        <f>-1/J342</f>
        <v>-0.88117471309669493</v>
      </c>
      <c r="N342">
        <f>F342-$F$155</f>
        <v>4.2149999999999999</v>
      </c>
      <c r="O342">
        <f>AVERAGE(N342,N344,N346,N348)</f>
        <v>5.3625000000000016</v>
      </c>
      <c r="P342" s="5">
        <f>O342-O350</f>
        <v>-0.61374999999999957</v>
      </c>
      <c r="Q342" s="6">
        <f>2^-P342</f>
        <v>1.5302315779202436</v>
      </c>
      <c r="R342" s="6">
        <f>-1/Q342</f>
        <v>-0.65349585933856635</v>
      </c>
    </row>
    <row r="343" spans="2:18" ht="16" x14ac:dyDescent="0.2">
      <c r="B343" t="s">
        <v>25</v>
      </c>
      <c r="C343" t="s">
        <v>34</v>
      </c>
      <c r="D343" s="2" t="s">
        <v>22</v>
      </c>
      <c r="E343">
        <v>25.51</v>
      </c>
    </row>
    <row r="344" spans="2:18" ht="16" x14ac:dyDescent="0.2">
      <c r="B344" t="s">
        <v>26</v>
      </c>
      <c r="C344" t="s">
        <v>34</v>
      </c>
      <c r="D344" s="2" t="s">
        <v>22</v>
      </c>
      <c r="E344">
        <v>24.41</v>
      </c>
      <c r="F344">
        <f>AVERAGE(E344:E345)</f>
        <v>24.6</v>
      </c>
      <c r="G344">
        <f>F344-$F$106</f>
        <v>10.575000000000001</v>
      </c>
      <c r="N344">
        <f>F344-$F$157</f>
        <v>4.9450000000000003</v>
      </c>
    </row>
    <row r="345" spans="2:18" ht="16" x14ac:dyDescent="0.2">
      <c r="B345" t="s">
        <v>26</v>
      </c>
      <c r="C345" t="s">
        <v>34</v>
      </c>
      <c r="D345" s="2" t="s">
        <v>22</v>
      </c>
      <c r="E345">
        <v>24.79</v>
      </c>
    </row>
    <row r="346" spans="2:18" ht="16" x14ac:dyDescent="0.2">
      <c r="B346" t="s">
        <v>27</v>
      </c>
      <c r="C346" t="s">
        <v>34</v>
      </c>
      <c r="D346" s="2" t="s">
        <v>22</v>
      </c>
      <c r="E346">
        <v>27.1</v>
      </c>
      <c r="F346">
        <f>AVERAGE(E346:E347)</f>
        <v>27.225000000000001</v>
      </c>
      <c r="G346">
        <f>F346-$F$108</f>
        <v>12.71</v>
      </c>
      <c r="N346">
        <f>F346-$F$159</f>
        <v>7.0350000000000037</v>
      </c>
    </row>
    <row r="347" spans="2:18" ht="16" x14ac:dyDescent="0.2">
      <c r="B347" t="s">
        <v>27</v>
      </c>
      <c r="C347" t="s">
        <v>34</v>
      </c>
      <c r="D347" s="2" t="s">
        <v>22</v>
      </c>
      <c r="E347">
        <v>27.35</v>
      </c>
    </row>
    <row r="348" spans="2:18" ht="16" x14ac:dyDescent="0.2">
      <c r="B348" t="s">
        <v>28</v>
      </c>
      <c r="C348" t="s">
        <v>34</v>
      </c>
      <c r="D348" s="2" t="s">
        <v>22</v>
      </c>
      <c r="E348">
        <v>25.25</v>
      </c>
      <c r="F348">
        <f>AVERAGE(E348:E349)</f>
        <v>25.185000000000002</v>
      </c>
      <c r="G348">
        <f>F348-$F$110</f>
        <v>10.610000000000003</v>
      </c>
      <c r="N348">
        <f>F348-$F$161</f>
        <v>5.2550000000000026</v>
      </c>
    </row>
    <row r="349" spans="2:18" ht="16" x14ac:dyDescent="0.2">
      <c r="B349" t="s">
        <v>28</v>
      </c>
      <c r="C349" t="s">
        <v>34</v>
      </c>
      <c r="D349" s="2" t="s">
        <v>22</v>
      </c>
      <c r="E349">
        <v>25.12</v>
      </c>
    </row>
    <row r="350" spans="2:18" ht="16" x14ac:dyDescent="0.2">
      <c r="B350" t="s">
        <v>29</v>
      </c>
      <c r="C350" t="s">
        <v>35</v>
      </c>
      <c r="D350" s="2" t="s">
        <v>22</v>
      </c>
      <c r="E350">
        <v>27.34</v>
      </c>
      <c r="F350">
        <f>AVERAGE(E350:E351)</f>
        <v>27.34</v>
      </c>
      <c r="G350">
        <f>F350-$F$112</f>
        <v>10.190000000000001</v>
      </c>
      <c r="H350">
        <f>AVERAGE(G350,G352,G354,G356)</f>
        <v>11.043749999999999</v>
      </c>
      <c r="N350">
        <f>F350-$F$163</f>
        <v>5.4649999999999999</v>
      </c>
      <c r="O350">
        <f>AVERAGE(N350,N352,N354,N356)</f>
        <v>5.9762500000000012</v>
      </c>
    </row>
    <row r="351" spans="2:18" ht="16" x14ac:dyDescent="0.2">
      <c r="B351" t="s">
        <v>29</v>
      </c>
      <c r="C351" t="s">
        <v>35</v>
      </c>
      <c r="D351" s="2" t="s">
        <v>22</v>
      </c>
      <c r="E351">
        <v>27.34</v>
      </c>
    </row>
    <row r="352" spans="2:18" ht="16" x14ac:dyDescent="0.2">
      <c r="B352" t="s">
        <v>30</v>
      </c>
      <c r="C352" t="s">
        <v>35</v>
      </c>
      <c r="D352" s="2" t="s">
        <v>22</v>
      </c>
      <c r="E352">
        <v>28.37</v>
      </c>
      <c r="F352">
        <f>AVERAGE(E352:E353)</f>
        <v>28.11</v>
      </c>
      <c r="G352">
        <f>F352-$F$114</f>
        <v>9.9849999999999994</v>
      </c>
      <c r="N352">
        <f>F352-$F$165</f>
        <v>5.7100000000000009</v>
      </c>
    </row>
    <row r="353" spans="2:18" ht="16" x14ac:dyDescent="0.2">
      <c r="B353" t="s">
        <v>30</v>
      </c>
      <c r="C353" t="s">
        <v>35</v>
      </c>
      <c r="D353" s="2" t="s">
        <v>22</v>
      </c>
      <c r="E353">
        <v>27.85</v>
      </c>
    </row>
    <row r="354" spans="2:18" ht="16" x14ac:dyDescent="0.2">
      <c r="B354" t="s">
        <v>31</v>
      </c>
      <c r="C354" t="s">
        <v>35</v>
      </c>
      <c r="D354" s="2" t="s">
        <v>22</v>
      </c>
      <c r="E354">
        <v>27.94</v>
      </c>
      <c r="F354">
        <f>AVERAGE(E354:E355)</f>
        <v>27.785</v>
      </c>
      <c r="G354">
        <f>F354-$F$116</f>
        <v>13.145</v>
      </c>
      <c r="N354">
        <f>F354-$F$167</f>
        <v>7.57</v>
      </c>
    </row>
    <row r="355" spans="2:18" ht="16" x14ac:dyDescent="0.2">
      <c r="B355" t="s">
        <v>31</v>
      </c>
      <c r="C355" t="s">
        <v>35</v>
      </c>
      <c r="D355" s="2" t="s">
        <v>22</v>
      </c>
      <c r="E355">
        <v>27.63</v>
      </c>
    </row>
    <row r="356" spans="2:18" ht="16" x14ac:dyDescent="0.2">
      <c r="B356" s="3" t="s">
        <v>32</v>
      </c>
      <c r="C356" t="s">
        <v>35</v>
      </c>
      <c r="D356" s="2" t="s">
        <v>22</v>
      </c>
      <c r="E356">
        <v>25.66</v>
      </c>
      <c r="F356">
        <f>AVERAGE(E356:E357)</f>
        <v>25.78</v>
      </c>
      <c r="G356">
        <f>F356-$F$118</f>
        <v>10.855</v>
      </c>
      <c r="N356">
        <f>F356-$F$169</f>
        <v>5.1600000000000037</v>
      </c>
    </row>
    <row r="357" spans="2:18" ht="16" x14ac:dyDescent="0.2">
      <c r="B357" s="3" t="s">
        <v>32</v>
      </c>
      <c r="C357" t="s">
        <v>35</v>
      </c>
      <c r="D357" s="2" t="s">
        <v>22</v>
      </c>
      <c r="E357">
        <v>25.9</v>
      </c>
    </row>
    <row r="358" spans="2:18" x14ac:dyDescent="0.2">
      <c r="B358" s="3"/>
      <c r="D358" s="2"/>
    </row>
    <row r="359" spans="2:18" ht="16" x14ac:dyDescent="0.2">
      <c r="B359" t="s">
        <v>25</v>
      </c>
      <c r="C359" t="s">
        <v>34</v>
      </c>
      <c r="D359" s="2" t="s">
        <v>23</v>
      </c>
      <c r="E359">
        <v>23.12</v>
      </c>
      <c r="F359">
        <f>AVERAGE(E359:E360)</f>
        <v>22.995000000000001</v>
      </c>
      <c r="G359">
        <f>F359-$F$104</f>
        <v>7.0650000000000013</v>
      </c>
      <c r="H359">
        <f>AVERAGE(G359,G361,G363,G365)</f>
        <v>7.4</v>
      </c>
      <c r="I359" s="5">
        <f>H359-H367</f>
        <v>6.2500000000005329E-3</v>
      </c>
      <c r="J359" s="7">
        <f>2^-I359</f>
        <v>0.99567720043328367</v>
      </c>
      <c r="K359" s="7">
        <f>-1/J359</f>
        <v>-1.0043415672919247</v>
      </c>
      <c r="N359">
        <f>F359-$F$155</f>
        <v>1.7300000000000004</v>
      </c>
      <c r="O359">
        <f>AVERAGE(N359,N361,N363,N365)</f>
        <v>1.901250000000001</v>
      </c>
      <c r="P359" s="5">
        <f>O359-O367</f>
        <v>-0.42499999999999982</v>
      </c>
      <c r="Q359" s="7">
        <f>2^-P359</f>
        <v>1.3425725027802633</v>
      </c>
      <c r="R359" s="7">
        <f>-1/Q359</f>
        <v>-0.74483873156135127</v>
      </c>
    </row>
    <row r="360" spans="2:18" ht="16" x14ac:dyDescent="0.2">
      <c r="B360" t="s">
        <v>25</v>
      </c>
      <c r="C360" t="s">
        <v>34</v>
      </c>
      <c r="D360" s="2" t="s">
        <v>23</v>
      </c>
      <c r="E360">
        <v>22.87</v>
      </c>
    </row>
    <row r="361" spans="2:18" ht="16" x14ac:dyDescent="0.2">
      <c r="B361" t="s">
        <v>26</v>
      </c>
      <c r="C361" t="s">
        <v>34</v>
      </c>
      <c r="D361" s="2" t="s">
        <v>23</v>
      </c>
      <c r="E361">
        <v>21.53</v>
      </c>
      <c r="F361">
        <f>AVERAGE(E361:E362)</f>
        <v>21.575000000000003</v>
      </c>
      <c r="G361">
        <f>F361-$F$106</f>
        <v>7.5500000000000025</v>
      </c>
      <c r="N361">
        <f>F361-$F$157</f>
        <v>1.9200000000000017</v>
      </c>
    </row>
    <row r="362" spans="2:18" ht="16" x14ac:dyDescent="0.2">
      <c r="B362" t="s">
        <v>26</v>
      </c>
      <c r="C362" t="s">
        <v>34</v>
      </c>
      <c r="D362" s="2" t="s">
        <v>23</v>
      </c>
      <c r="E362">
        <v>21.62</v>
      </c>
    </row>
    <row r="363" spans="2:18" ht="16" x14ac:dyDescent="0.2">
      <c r="B363" t="s">
        <v>27</v>
      </c>
      <c r="C363" t="s">
        <v>34</v>
      </c>
      <c r="D363" s="2" t="s">
        <v>23</v>
      </c>
      <c r="E363">
        <v>22.14</v>
      </c>
      <c r="F363">
        <f>AVERAGE(E363:E364)</f>
        <v>22.18</v>
      </c>
      <c r="G363">
        <f>F363-$F$108</f>
        <v>7.6649999999999991</v>
      </c>
      <c r="N363">
        <f>F363-$F$159</f>
        <v>1.990000000000002</v>
      </c>
    </row>
    <row r="364" spans="2:18" ht="16" x14ac:dyDescent="0.2">
      <c r="B364" t="s">
        <v>27</v>
      </c>
      <c r="C364" t="s">
        <v>34</v>
      </c>
      <c r="D364" s="2" t="s">
        <v>23</v>
      </c>
      <c r="E364">
        <v>22.22</v>
      </c>
    </row>
    <row r="365" spans="2:18" ht="16" x14ac:dyDescent="0.2">
      <c r="B365" t="s">
        <v>28</v>
      </c>
      <c r="C365" t="s">
        <v>34</v>
      </c>
      <c r="D365" s="2" t="s">
        <v>23</v>
      </c>
      <c r="E365">
        <v>21.77</v>
      </c>
      <c r="F365">
        <f>AVERAGE(E365:E366)</f>
        <v>21.895</v>
      </c>
      <c r="G365">
        <f>F365-$F$110</f>
        <v>7.32</v>
      </c>
      <c r="N365">
        <f>F365-$F$161</f>
        <v>1.9649999999999999</v>
      </c>
    </row>
    <row r="366" spans="2:18" ht="16" x14ac:dyDescent="0.2">
      <c r="B366" t="s">
        <v>28</v>
      </c>
      <c r="C366" t="s">
        <v>34</v>
      </c>
      <c r="D366" s="2" t="s">
        <v>23</v>
      </c>
      <c r="E366">
        <v>22.02</v>
      </c>
    </row>
    <row r="367" spans="2:18" ht="16" x14ac:dyDescent="0.2">
      <c r="B367" t="s">
        <v>29</v>
      </c>
      <c r="C367" t="s">
        <v>35</v>
      </c>
      <c r="D367" s="2" t="s">
        <v>23</v>
      </c>
      <c r="E367">
        <v>24.14</v>
      </c>
      <c r="F367">
        <f>AVERAGE(E367:E368)</f>
        <v>24.234999999999999</v>
      </c>
      <c r="G367">
        <f>F367-$F$112</f>
        <v>7.0850000000000009</v>
      </c>
      <c r="H367">
        <f>AVERAGE(G367,G369,G371,G373)</f>
        <v>7.3937499999999998</v>
      </c>
      <c r="N367">
        <f>F367-$F$163</f>
        <v>2.3599999999999994</v>
      </c>
      <c r="O367">
        <f>AVERAGE(N367,N369,N371,N373)</f>
        <v>2.3262500000000008</v>
      </c>
    </row>
    <row r="368" spans="2:18" ht="16" x14ac:dyDescent="0.2">
      <c r="B368" t="s">
        <v>29</v>
      </c>
      <c r="C368" t="s">
        <v>35</v>
      </c>
      <c r="D368" s="2" t="s">
        <v>23</v>
      </c>
      <c r="E368">
        <v>24.33</v>
      </c>
    </row>
    <row r="369" spans="2:14" ht="16" x14ac:dyDescent="0.2">
      <c r="B369" t="s">
        <v>30</v>
      </c>
      <c r="C369" t="s">
        <v>35</v>
      </c>
      <c r="D369" s="2" t="s">
        <v>23</v>
      </c>
      <c r="E369">
        <v>24.72</v>
      </c>
      <c r="F369">
        <f>AVERAGE(E369:E370)</f>
        <v>24.79</v>
      </c>
      <c r="G369">
        <f>F369-$F$114</f>
        <v>6.6649999999999991</v>
      </c>
      <c r="N369">
        <f>F369-$F$165</f>
        <v>2.3900000000000006</v>
      </c>
    </row>
    <row r="370" spans="2:14" ht="16" x14ac:dyDescent="0.2">
      <c r="B370" t="s">
        <v>30</v>
      </c>
      <c r="C370" t="s">
        <v>35</v>
      </c>
      <c r="D370" s="2" t="s">
        <v>23</v>
      </c>
      <c r="E370">
        <v>24.86</v>
      </c>
    </row>
    <row r="371" spans="2:14" ht="16" x14ac:dyDescent="0.2">
      <c r="B371" t="s">
        <v>31</v>
      </c>
      <c r="C371" t="s">
        <v>35</v>
      </c>
      <c r="D371" s="2" t="s">
        <v>23</v>
      </c>
      <c r="E371">
        <v>22.62</v>
      </c>
      <c r="F371">
        <f>AVERAGE(E371:E372)</f>
        <v>22.685000000000002</v>
      </c>
      <c r="G371">
        <f>F371-$F$116</f>
        <v>8.0450000000000017</v>
      </c>
      <c r="N371">
        <f>F371-$F$167</f>
        <v>2.4700000000000024</v>
      </c>
    </row>
    <row r="372" spans="2:14" ht="16" x14ac:dyDescent="0.2">
      <c r="B372" t="s">
        <v>31</v>
      </c>
      <c r="C372" t="s">
        <v>35</v>
      </c>
      <c r="D372" s="2" t="s">
        <v>23</v>
      </c>
      <c r="E372">
        <v>22.75</v>
      </c>
    </row>
    <row r="373" spans="2:14" ht="16" x14ac:dyDescent="0.2">
      <c r="B373" s="3" t="s">
        <v>32</v>
      </c>
      <c r="C373" t="s">
        <v>35</v>
      </c>
      <c r="D373" s="2" t="s">
        <v>23</v>
      </c>
      <c r="E373">
        <v>22.65</v>
      </c>
      <c r="F373">
        <f>AVERAGE(E373:E374)</f>
        <v>22.704999999999998</v>
      </c>
      <c r="G373">
        <f>F373-$F$118</f>
        <v>7.7799999999999976</v>
      </c>
      <c r="N373">
        <f>F373-$F$169</f>
        <v>2.0850000000000009</v>
      </c>
    </row>
    <row r="374" spans="2:14" ht="16" x14ac:dyDescent="0.2">
      <c r="B374" s="3" t="s">
        <v>32</v>
      </c>
      <c r="C374" t="s">
        <v>35</v>
      </c>
      <c r="D374" s="2" t="s">
        <v>23</v>
      </c>
      <c r="E374">
        <v>22.76</v>
      </c>
    </row>
  </sheetData>
  <sortState ref="B2:E374">
    <sortCondition ref="D2:D374"/>
    <sortCondition ref="C2:C374"/>
    <sortCondition ref="B2:B374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0BD8-FB58-9246-8E55-9055A30809D6}">
  <dimension ref="B1:R374"/>
  <sheetViews>
    <sheetView tabSelected="1" zoomScale="114" workbookViewId="0">
      <selection activeCell="E10" sqref="E10:E17"/>
    </sheetView>
  </sheetViews>
  <sheetFormatPr baseColWidth="10" defaultColWidth="8.83203125" defaultRowHeight="15" x14ac:dyDescent="0.2"/>
  <cols>
    <col min="7" max="7" width="11.5" customWidth="1"/>
  </cols>
  <sheetData>
    <row r="1" spans="2:18" x14ac:dyDescent="0.2">
      <c r="B1" t="s">
        <v>0</v>
      </c>
      <c r="C1" t="s">
        <v>33</v>
      </c>
      <c r="D1" t="s">
        <v>3</v>
      </c>
      <c r="E1" t="s">
        <v>1</v>
      </c>
      <c r="F1" t="s">
        <v>36</v>
      </c>
      <c r="G1" t="s">
        <v>39</v>
      </c>
      <c r="H1" t="s">
        <v>36</v>
      </c>
      <c r="I1" t="s">
        <v>37</v>
      </c>
      <c r="J1" t="s">
        <v>38</v>
      </c>
      <c r="K1" t="s">
        <v>40</v>
      </c>
      <c r="N1" t="s">
        <v>41</v>
      </c>
      <c r="O1" t="s">
        <v>36</v>
      </c>
      <c r="P1" t="s">
        <v>37</v>
      </c>
      <c r="Q1" t="s">
        <v>38</v>
      </c>
      <c r="R1" t="s">
        <v>40</v>
      </c>
    </row>
    <row r="2" spans="2:18" ht="16" x14ac:dyDescent="0.2">
      <c r="B2" t="s">
        <v>25</v>
      </c>
      <c r="C2" t="s">
        <v>34</v>
      </c>
      <c r="D2" s="2" t="s">
        <v>7</v>
      </c>
      <c r="E2">
        <v>19.79</v>
      </c>
      <c r="F2">
        <f>AVERAGE(E2:E3)</f>
        <v>19.579999999999998</v>
      </c>
      <c r="G2" s="10">
        <f>F2-$F$104</f>
        <v>3.6499999999999986</v>
      </c>
      <c r="H2">
        <f>AVERAGE(G2,G4,G6,G8)</f>
        <v>4.6874999999999982</v>
      </c>
      <c r="I2" s="5">
        <f>H2-H10</f>
        <v>-0.66500000000000359</v>
      </c>
      <c r="J2" s="6">
        <f>2^-I2</f>
        <v>1.5855682732205729</v>
      </c>
      <c r="K2" s="6">
        <f>-1/J2</f>
        <v>-0.63068870441562319</v>
      </c>
      <c r="N2">
        <f>F2-$F$155</f>
        <v>-1.6850000000000023</v>
      </c>
      <c r="O2">
        <f>AVERAGE(N2,N4,N6,N8)</f>
        <v>-0.81125000000000114</v>
      </c>
      <c r="P2" s="5">
        <f>O2-O10</f>
        <v>-1.0962500000000039</v>
      </c>
      <c r="Q2" s="6">
        <f>2^-P2</f>
        <v>2.1379824344480034</v>
      </c>
      <c r="R2" s="6">
        <f>-1/Q2</f>
        <v>-0.46773069034039361</v>
      </c>
    </row>
    <row r="3" spans="2:18" ht="16" x14ac:dyDescent="0.2">
      <c r="B3" t="s">
        <v>25</v>
      </c>
      <c r="C3" t="s">
        <v>34</v>
      </c>
      <c r="D3" s="2" t="s">
        <v>7</v>
      </c>
      <c r="E3">
        <v>19.37</v>
      </c>
    </row>
    <row r="4" spans="2:18" ht="16" x14ac:dyDescent="0.2">
      <c r="B4" t="s">
        <v>26</v>
      </c>
      <c r="C4" t="s">
        <v>34</v>
      </c>
      <c r="D4" s="2" t="s">
        <v>7</v>
      </c>
      <c r="E4">
        <v>18.72</v>
      </c>
      <c r="F4">
        <f>AVERAGE(E4:E5)</f>
        <v>18.684999999999999</v>
      </c>
      <c r="G4">
        <f>F4-$F$106</f>
        <v>4.6599999999999984</v>
      </c>
      <c r="I4">
        <f>STDEV(E2:E9)</f>
        <v>0.53102158955303225</v>
      </c>
      <c r="K4">
        <f>STDEV(G2,G4,G6,G8)</f>
        <v>0.76377898199239636</v>
      </c>
      <c r="N4">
        <f>F4-$F$157</f>
        <v>-0.97000000000000242</v>
      </c>
      <c r="R4">
        <f>STDEV(N2,N4,N6,N8)</f>
        <v>0.73617677904155654</v>
      </c>
    </row>
    <row r="5" spans="2:18" ht="16" x14ac:dyDescent="0.2">
      <c r="B5" t="s">
        <v>26</v>
      </c>
      <c r="C5" t="s">
        <v>34</v>
      </c>
      <c r="D5" s="2" t="s">
        <v>7</v>
      </c>
      <c r="E5">
        <v>18.649999999999999</v>
      </c>
      <c r="I5">
        <f>AVERAGE(E2:E9)-(2*I4)</f>
        <v>18.386706820893931</v>
      </c>
      <c r="K5">
        <f>AVERAGE(G2,G4,G6,G8)-(2*K4)</f>
        <v>3.1599420360152055</v>
      </c>
      <c r="R5">
        <f>AVERAGE(N2,N4,N6,N8)-(2*R4)</f>
        <v>-2.2836035580831142</v>
      </c>
    </row>
    <row r="6" spans="2:18" ht="16" x14ac:dyDescent="0.2">
      <c r="B6" t="s">
        <v>27</v>
      </c>
      <c r="C6" t="s">
        <v>34</v>
      </c>
      <c r="D6" s="2" t="s">
        <v>7</v>
      </c>
      <c r="E6">
        <v>19.579999999999998</v>
      </c>
      <c r="F6">
        <f>AVERAGE(E6:E7)</f>
        <v>19.504999999999999</v>
      </c>
      <c r="G6">
        <f>F6-$F$108</f>
        <v>4.9899999999999984</v>
      </c>
      <c r="I6">
        <f>AVERAGE(E2:E9)+(2*I4)</f>
        <v>20.510793179106063</v>
      </c>
      <c r="K6">
        <f>AVERAGE(G2,G4,G6,G8)+(2*K4)</f>
        <v>6.2150579639847905</v>
      </c>
      <c r="N6">
        <f>F6-$F$159</f>
        <v>-0.68499999999999872</v>
      </c>
      <c r="R6">
        <f>AVERAGE(N2,N4,N6,N8)+(2*R4)</f>
        <v>0.66110355808311194</v>
      </c>
    </row>
    <row r="7" spans="2:18" ht="16" x14ac:dyDescent="0.2">
      <c r="B7" t="s">
        <v>27</v>
      </c>
      <c r="C7" t="s">
        <v>34</v>
      </c>
      <c r="D7" s="2" t="s">
        <v>7</v>
      </c>
      <c r="E7">
        <v>19.43</v>
      </c>
    </row>
    <row r="8" spans="2:18" ht="16" x14ac:dyDescent="0.2">
      <c r="B8" t="s">
        <v>28</v>
      </c>
      <c r="C8" t="s">
        <v>34</v>
      </c>
      <c r="D8" s="2" t="s">
        <v>7</v>
      </c>
      <c r="E8">
        <v>20.04</v>
      </c>
      <c r="F8">
        <f>AVERAGE(E8:E9)</f>
        <v>20.024999999999999</v>
      </c>
      <c r="G8">
        <f>F8-$F$110</f>
        <v>5.4499999999999993</v>
      </c>
      <c r="N8">
        <f>F8-$F$161</f>
        <v>9.4999999999998863E-2</v>
      </c>
    </row>
    <row r="9" spans="2:18" ht="16" x14ac:dyDescent="0.2">
      <c r="B9" t="s">
        <v>28</v>
      </c>
      <c r="C9" t="s">
        <v>34</v>
      </c>
      <c r="D9" s="2" t="s">
        <v>7</v>
      </c>
      <c r="E9">
        <v>20.010000000000002</v>
      </c>
    </row>
    <row r="10" spans="2:18" ht="16" x14ac:dyDescent="0.2">
      <c r="B10" t="s">
        <v>29</v>
      </c>
      <c r="C10" t="s">
        <v>35</v>
      </c>
      <c r="D10" s="2" t="s">
        <v>7</v>
      </c>
      <c r="E10">
        <v>22.03</v>
      </c>
      <c r="F10">
        <f>AVERAGE(E10:E11)</f>
        <v>21.990000000000002</v>
      </c>
      <c r="G10">
        <f>F10-$F$112</f>
        <v>4.8400000000000034</v>
      </c>
      <c r="H10">
        <f>AVERAGE(G10,G12,G14,G16)</f>
        <v>5.3525000000000018</v>
      </c>
      <c r="N10">
        <f>F10-$F$163</f>
        <v>0.11500000000000199</v>
      </c>
      <c r="O10">
        <f>AVERAGE(N10,N12,N14,N16)</f>
        <v>0.28500000000000281</v>
      </c>
    </row>
    <row r="11" spans="2:18" ht="16" x14ac:dyDescent="0.2">
      <c r="B11" t="s">
        <v>29</v>
      </c>
      <c r="C11" t="s">
        <v>35</v>
      </c>
      <c r="D11" s="2" t="s">
        <v>7</v>
      </c>
      <c r="E11">
        <v>21.95</v>
      </c>
    </row>
    <row r="12" spans="2:18" ht="16" x14ac:dyDescent="0.2">
      <c r="B12" t="s">
        <v>30</v>
      </c>
      <c r="C12" t="s">
        <v>35</v>
      </c>
      <c r="D12" s="2" t="s">
        <v>7</v>
      </c>
      <c r="E12">
        <v>22.2</v>
      </c>
      <c r="F12">
        <f>AVERAGE(E12:E13)</f>
        <v>22.225000000000001</v>
      </c>
      <c r="G12">
        <f>F12-$F$114</f>
        <v>4.1000000000000014</v>
      </c>
      <c r="I12">
        <f>STDEV(E10:E17)</f>
        <v>0.67113443405284212</v>
      </c>
      <c r="K12">
        <f>STDEV(G10,G12,G14,G16)</f>
        <v>1.086320241303951</v>
      </c>
      <c r="N12">
        <f>F12-$F$165</f>
        <v>-0.17499999999999716</v>
      </c>
      <c r="R12">
        <f>STDEV(N10,N12,N14,N16)</f>
        <v>0.42087211042469186</v>
      </c>
    </row>
    <row r="13" spans="2:18" ht="16" x14ac:dyDescent="0.2">
      <c r="B13" t="s">
        <v>30</v>
      </c>
      <c r="C13" t="s">
        <v>35</v>
      </c>
      <c r="D13" s="2" t="s">
        <v>7</v>
      </c>
      <c r="E13">
        <v>22.25</v>
      </c>
      <c r="I13">
        <f>AVERAGE(E10:E17)-(2*I12)</f>
        <v>20.220231131894316</v>
      </c>
      <c r="K13">
        <f>AVERAGE(G10,G12,G14,G16)-(2*K12)</f>
        <v>3.1798595173920998</v>
      </c>
      <c r="R13">
        <f>AVERAGE(N10,N12,N14,N16)-(2*R12)</f>
        <v>-0.55674422084938091</v>
      </c>
    </row>
    <row r="14" spans="2:18" ht="16" x14ac:dyDescent="0.2">
      <c r="B14" t="s">
        <v>31</v>
      </c>
      <c r="C14" t="s">
        <v>35</v>
      </c>
      <c r="D14" s="2" t="s">
        <v>7</v>
      </c>
      <c r="E14">
        <v>20.57</v>
      </c>
      <c r="F14">
        <f>AVERAGE(E14:E15)</f>
        <v>20.6</v>
      </c>
      <c r="G14">
        <f>F14-$F$116</f>
        <v>5.9600000000000009</v>
      </c>
      <c r="I14">
        <f>AVERAGE(E10:E17)+(2*I12)</f>
        <v>22.904768868105684</v>
      </c>
      <c r="K14">
        <f>AVERAGE(G10,G12,G14,G16)+(2*K12)</f>
        <v>7.5251404826079042</v>
      </c>
      <c r="N14">
        <f>F14-$F$167</f>
        <v>0.38500000000000156</v>
      </c>
      <c r="R14">
        <f>AVERAGE(N10,N12,N14,N16)+(2*R12)</f>
        <v>1.1267442208493865</v>
      </c>
    </row>
    <row r="15" spans="2:18" ht="16" x14ac:dyDescent="0.2">
      <c r="B15" t="s">
        <v>31</v>
      </c>
      <c r="C15" t="s">
        <v>35</v>
      </c>
      <c r="D15" s="2" t="s">
        <v>7</v>
      </c>
      <c r="E15">
        <v>20.63</v>
      </c>
    </row>
    <row r="16" spans="2:18" ht="16" x14ac:dyDescent="0.2">
      <c r="B16" s="3" t="s">
        <v>32</v>
      </c>
      <c r="C16" t="s">
        <v>35</v>
      </c>
      <c r="D16" s="2" t="s">
        <v>7</v>
      </c>
      <c r="E16">
        <v>21.34</v>
      </c>
      <c r="F16">
        <f>AVERAGE(E16:E17)</f>
        <v>21.435000000000002</v>
      </c>
      <c r="G16" s="10">
        <f>F16-$F$118</f>
        <v>6.5100000000000016</v>
      </c>
      <c r="N16">
        <f>F16-$F$169</f>
        <v>0.81500000000000483</v>
      </c>
    </row>
    <row r="17" spans="2:18" ht="16" x14ac:dyDescent="0.2">
      <c r="B17" s="3" t="s">
        <v>32</v>
      </c>
      <c r="C17" t="s">
        <v>35</v>
      </c>
      <c r="D17" s="2" t="s">
        <v>7</v>
      </c>
      <c r="E17">
        <v>21.53</v>
      </c>
    </row>
    <row r="18" spans="2:18" x14ac:dyDescent="0.2">
      <c r="B18" s="3"/>
      <c r="D18" s="2"/>
    </row>
    <row r="19" spans="2:18" ht="16" x14ac:dyDescent="0.2">
      <c r="B19" t="s">
        <v>25</v>
      </c>
      <c r="C19" t="s">
        <v>34</v>
      </c>
      <c r="D19" s="2" t="s">
        <v>8</v>
      </c>
      <c r="E19">
        <v>23.1</v>
      </c>
      <c r="F19">
        <f>AVERAGE(E19:E20)</f>
        <v>23.11</v>
      </c>
      <c r="G19">
        <f>F19-$F$104</f>
        <v>7.18</v>
      </c>
      <c r="H19">
        <f>AVERAGE(G19,G21,G23,G25)</f>
        <v>8.276250000000001</v>
      </c>
      <c r="I19" s="5">
        <f>H19-H27</f>
        <v>0.18875000000000242</v>
      </c>
      <c r="J19" s="7">
        <f>2^-I19</f>
        <v>0.87736557142871641</v>
      </c>
      <c r="K19" s="7">
        <f>-1/J19</f>
        <v>-1.1397757474932413</v>
      </c>
      <c r="N19">
        <f>F19-$F$155</f>
        <v>1.8449999999999989</v>
      </c>
      <c r="O19">
        <f>AVERAGE(N19,N21,N23,N25)</f>
        <v>2.7775000000000007</v>
      </c>
      <c r="P19" s="5">
        <f>O19-O27</f>
        <v>-0.24249999999999972</v>
      </c>
      <c r="Q19" s="7">
        <f>2^-P19</f>
        <v>1.1830409399489079</v>
      </c>
      <c r="R19" s="7">
        <f>-1/Q19</f>
        <v>-0.84527928513039208</v>
      </c>
    </row>
    <row r="20" spans="2:18" ht="16" x14ac:dyDescent="0.2">
      <c r="B20" t="s">
        <v>25</v>
      </c>
      <c r="C20" t="s">
        <v>34</v>
      </c>
      <c r="D20" s="2" t="s">
        <v>8</v>
      </c>
      <c r="E20">
        <v>23.12</v>
      </c>
    </row>
    <row r="21" spans="2:18" ht="16" x14ac:dyDescent="0.2">
      <c r="B21" t="s">
        <v>26</v>
      </c>
      <c r="C21" t="s">
        <v>34</v>
      </c>
      <c r="D21" s="2" t="s">
        <v>8</v>
      </c>
      <c r="E21">
        <v>22.37</v>
      </c>
      <c r="F21">
        <f>AVERAGE(E21:E22)</f>
        <v>22.3</v>
      </c>
      <c r="G21">
        <f>F21-$F$106</f>
        <v>8.2750000000000004</v>
      </c>
      <c r="I21">
        <f>STDEV(E19:E26)</f>
        <v>0.50950255852434867</v>
      </c>
      <c r="K21">
        <f>STDEV(G19,G21,G23,G25)</f>
        <v>0.78707660575914362</v>
      </c>
      <c r="N21">
        <f>F21-$F$157</f>
        <v>2.6449999999999996</v>
      </c>
      <c r="R21">
        <f>STDEV(N19,N21,N23,N25)</f>
        <v>0.74508948008500098</v>
      </c>
    </row>
    <row r="22" spans="2:18" ht="16" x14ac:dyDescent="0.2">
      <c r="B22" t="s">
        <v>26</v>
      </c>
      <c r="C22" t="s">
        <v>34</v>
      </c>
      <c r="D22" s="2" t="s">
        <v>8</v>
      </c>
      <c r="E22">
        <v>22.23</v>
      </c>
      <c r="I22">
        <f>AVERAGE(E19:E26)-(2*I21)</f>
        <v>22.018494882951305</v>
      </c>
      <c r="K22">
        <f>AVERAGE(G19,G21,G23,G25)-(2*K21)</f>
        <v>6.7020967884817138</v>
      </c>
      <c r="R22">
        <f>AVERAGE(N19,N21,N23,N25)-(2*R21)</f>
        <v>1.2873210398299988</v>
      </c>
    </row>
    <row r="23" spans="2:18" ht="16" x14ac:dyDescent="0.2">
      <c r="B23" t="s">
        <v>27</v>
      </c>
      <c r="C23" t="s">
        <v>34</v>
      </c>
      <c r="D23" s="2" t="s">
        <v>8</v>
      </c>
      <c r="E23">
        <v>23.07</v>
      </c>
      <c r="F23">
        <f>AVERAGE(E23:E24)</f>
        <v>23.175000000000001</v>
      </c>
      <c r="G23">
        <f>F23-$F$108</f>
        <v>8.66</v>
      </c>
      <c r="I23">
        <f>AVERAGE(E19:E26)+(2*I21)</f>
        <v>24.056505117048697</v>
      </c>
      <c r="K23">
        <f>AVERAGE(G19,G21,G23,G25)+(2*K21)</f>
        <v>9.8504032115182873</v>
      </c>
      <c r="N23">
        <f>F23-$F$159</f>
        <v>2.985000000000003</v>
      </c>
      <c r="R23">
        <f>AVERAGE(N19,N21,N23,N25)+(2*R21)</f>
        <v>4.2676789601700023</v>
      </c>
    </row>
    <row r="24" spans="2:18" ht="16" x14ac:dyDescent="0.2">
      <c r="B24" t="s">
        <v>27</v>
      </c>
      <c r="C24" t="s">
        <v>34</v>
      </c>
      <c r="D24" s="2" t="s">
        <v>8</v>
      </c>
      <c r="E24">
        <v>23.28</v>
      </c>
    </row>
    <row r="25" spans="2:18" ht="16" x14ac:dyDescent="0.2">
      <c r="B25" t="s">
        <v>28</v>
      </c>
      <c r="C25" t="s">
        <v>34</v>
      </c>
      <c r="D25" s="2" t="s">
        <v>8</v>
      </c>
      <c r="E25">
        <v>23.35</v>
      </c>
      <c r="F25">
        <f>AVERAGE(E25:E26)</f>
        <v>23.565000000000001</v>
      </c>
      <c r="G25">
        <f>F25-$F$110</f>
        <v>8.990000000000002</v>
      </c>
      <c r="N25">
        <f>F25-$F$161</f>
        <v>3.6350000000000016</v>
      </c>
    </row>
    <row r="26" spans="2:18" ht="16" x14ac:dyDescent="0.2">
      <c r="B26" t="s">
        <v>28</v>
      </c>
      <c r="C26" t="s">
        <v>34</v>
      </c>
      <c r="D26" s="2" t="s">
        <v>8</v>
      </c>
      <c r="E26">
        <v>23.78</v>
      </c>
    </row>
    <row r="27" spans="2:18" ht="16" x14ac:dyDescent="0.2">
      <c r="B27" t="s">
        <v>29</v>
      </c>
      <c r="C27" t="s">
        <v>35</v>
      </c>
      <c r="D27" s="2" t="s">
        <v>8</v>
      </c>
      <c r="E27">
        <v>25.32</v>
      </c>
      <c r="F27">
        <f>AVERAGE(E27:E28)</f>
        <v>25.215</v>
      </c>
      <c r="G27">
        <f>F27-$F$112</f>
        <v>8.0650000000000013</v>
      </c>
      <c r="H27">
        <f>AVERAGE(G27,G29,G31,G33)</f>
        <v>8.0874999999999986</v>
      </c>
      <c r="N27">
        <f>F27-$F$163</f>
        <v>3.34</v>
      </c>
      <c r="O27">
        <f>AVERAGE(N27,N29,N31,N33)</f>
        <v>3.0200000000000005</v>
      </c>
    </row>
    <row r="28" spans="2:18" ht="16" x14ac:dyDescent="0.2">
      <c r="B28" t="s">
        <v>29</v>
      </c>
      <c r="C28" t="s">
        <v>35</v>
      </c>
      <c r="D28" s="2" t="s">
        <v>8</v>
      </c>
      <c r="E28">
        <v>25.11</v>
      </c>
    </row>
    <row r="29" spans="2:18" ht="16" x14ac:dyDescent="0.2">
      <c r="B29" t="s">
        <v>30</v>
      </c>
      <c r="C29" t="s">
        <v>35</v>
      </c>
      <c r="D29" s="2" t="s">
        <v>8</v>
      </c>
      <c r="E29">
        <v>25.12</v>
      </c>
      <c r="F29">
        <f>AVERAGE(E29:E30)</f>
        <v>25.175000000000001</v>
      </c>
      <c r="G29">
        <f>F29-$F$114</f>
        <v>7.0500000000000007</v>
      </c>
      <c r="I29">
        <f>STDEV(E27:E34)</f>
        <v>1.0115299585987843</v>
      </c>
      <c r="K29">
        <f>STDEV(G27,G29,G31,G33)</f>
        <v>0.76952907677358007</v>
      </c>
      <c r="N29">
        <f>F29-$F$165</f>
        <v>2.7750000000000021</v>
      </c>
      <c r="R29">
        <f>STDEV(N27,N29,N31,N33)</f>
        <v>0.28708303096258919</v>
      </c>
    </row>
    <row r="30" spans="2:18" ht="16" x14ac:dyDescent="0.2">
      <c r="B30" t="s">
        <v>30</v>
      </c>
      <c r="C30" t="s">
        <v>35</v>
      </c>
      <c r="D30" s="2" t="s">
        <v>8</v>
      </c>
      <c r="E30">
        <v>25.23</v>
      </c>
      <c r="I30">
        <f>AVERAGE(E27:E34)-(2*I29)</f>
        <v>22.274440082802432</v>
      </c>
      <c r="K30">
        <f>AVERAGE(G27,G29,G31,G33)-(2*K29)</f>
        <v>6.5484418464528389</v>
      </c>
      <c r="R30">
        <f>AVERAGE(N27,N29,N31,N33)-(2*R29)</f>
        <v>2.4458339380748222</v>
      </c>
    </row>
    <row r="31" spans="2:18" ht="16" x14ac:dyDescent="0.2">
      <c r="B31" t="s">
        <v>31</v>
      </c>
      <c r="C31" t="s">
        <v>35</v>
      </c>
      <c r="D31" s="2" t="s">
        <v>8</v>
      </c>
      <c r="E31">
        <v>22.88</v>
      </c>
      <c r="F31">
        <f>AVERAGE(E31:E32)</f>
        <v>22.994999999999997</v>
      </c>
      <c r="G31">
        <f>F31-$F$116</f>
        <v>8.3549999999999969</v>
      </c>
      <c r="I31">
        <f>AVERAGE(E27:E34)+(2*I29)</f>
        <v>26.320559917197567</v>
      </c>
      <c r="K31">
        <f>AVERAGE(G27,G29,G31,G33)+(2*K29)</f>
        <v>9.6265581535471583</v>
      </c>
      <c r="N31">
        <f>F31-$F$167</f>
        <v>2.7799999999999976</v>
      </c>
      <c r="R31">
        <f>AVERAGE(N27,N29,N31,N33)+(2*R29)</f>
        <v>3.5941660619251787</v>
      </c>
    </row>
    <row r="32" spans="2:18" ht="16" x14ac:dyDescent="0.2">
      <c r="B32" t="s">
        <v>31</v>
      </c>
      <c r="C32" t="s">
        <v>35</v>
      </c>
      <c r="D32" s="2" t="s">
        <v>8</v>
      </c>
      <c r="E32">
        <v>23.11</v>
      </c>
    </row>
    <row r="33" spans="2:18" ht="16" x14ac:dyDescent="0.2">
      <c r="B33" s="3" t="s">
        <v>32</v>
      </c>
      <c r="C33" t="s">
        <v>35</v>
      </c>
      <c r="D33" s="2" t="s">
        <v>8</v>
      </c>
      <c r="E33">
        <v>23.86</v>
      </c>
      <c r="F33">
        <f>AVERAGE(E33:E34)</f>
        <v>23.805</v>
      </c>
      <c r="G33">
        <f>F33-$F$118</f>
        <v>8.879999999999999</v>
      </c>
      <c r="N33">
        <f>F33-$F$169</f>
        <v>3.1850000000000023</v>
      </c>
    </row>
    <row r="34" spans="2:18" ht="16" x14ac:dyDescent="0.2">
      <c r="B34" s="3" t="s">
        <v>32</v>
      </c>
      <c r="C34" t="s">
        <v>35</v>
      </c>
      <c r="D34" s="2" t="s">
        <v>8</v>
      </c>
      <c r="E34">
        <v>23.75</v>
      </c>
    </row>
    <row r="35" spans="2:18" x14ac:dyDescent="0.2">
      <c r="B35" s="3"/>
      <c r="D35" s="2"/>
    </row>
    <row r="36" spans="2:18" ht="16" x14ac:dyDescent="0.2">
      <c r="B36" t="s">
        <v>25</v>
      </c>
      <c r="C36" t="s">
        <v>34</v>
      </c>
      <c r="D36" s="2" t="s">
        <v>53</v>
      </c>
      <c r="E36">
        <v>21.85</v>
      </c>
      <c r="F36">
        <f>AVERAGE(E36:E37)</f>
        <v>21.625</v>
      </c>
      <c r="G36">
        <f>F36-$F$104</f>
        <v>5.6950000000000003</v>
      </c>
      <c r="H36">
        <f>AVERAGE(G36,G38,G40,G42)</f>
        <v>6.3112500000000002</v>
      </c>
      <c r="I36" s="5">
        <f>H36-H44</f>
        <v>-8.6249999999998828E-2</v>
      </c>
      <c r="J36" s="7">
        <f>2^-I36</f>
        <v>1.0616071555132547</v>
      </c>
      <c r="K36" s="7">
        <f>-1/J36</f>
        <v>-0.94196802914024302</v>
      </c>
      <c r="N36">
        <f>F36-$F$155</f>
        <v>0.35999999999999943</v>
      </c>
      <c r="O36">
        <f>AVERAGE(N36,N38,N40,N42)</f>
        <v>0.8125</v>
      </c>
      <c r="P36" s="5">
        <f>O36-O44</f>
        <v>-0.51750000000000007</v>
      </c>
      <c r="Q36" s="7">
        <f>2^-P36</f>
        <v>1.4314725446426149</v>
      </c>
      <c r="R36" s="7">
        <f>-1/Q36</f>
        <v>-0.69858133412517709</v>
      </c>
    </row>
    <row r="37" spans="2:18" ht="16" x14ac:dyDescent="0.2">
      <c r="B37" t="s">
        <v>25</v>
      </c>
      <c r="C37" t="s">
        <v>34</v>
      </c>
      <c r="D37" s="2" t="s">
        <v>53</v>
      </c>
      <c r="E37">
        <v>21.4</v>
      </c>
    </row>
    <row r="38" spans="2:18" ht="16" x14ac:dyDescent="0.2">
      <c r="B38" t="s">
        <v>26</v>
      </c>
      <c r="C38" t="s">
        <v>34</v>
      </c>
      <c r="D38" s="2" t="s">
        <v>53</v>
      </c>
      <c r="E38">
        <v>20.57</v>
      </c>
      <c r="F38">
        <f>AVERAGE(E38:E39)</f>
        <v>20.484999999999999</v>
      </c>
      <c r="G38">
        <f>F38-$F$106</f>
        <v>6.4599999999999991</v>
      </c>
      <c r="I38">
        <f>STDEV(E36:E43)</f>
        <v>0.4604888706581306</v>
      </c>
      <c r="K38">
        <f>STDEV(G36,G38,G40,G42)</f>
        <v>0.42244082425826224</v>
      </c>
      <c r="N38">
        <f>F38-$F$157</f>
        <v>0.82999999999999829</v>
      </c>
      <c r="R38">
        <f>STDEV(N36,N38,N40,N42)</f>
        <v>0.31868218232799528</v>
      </c>
    </row>
    <row r="39" spans="2:18" ht="16" x14ac:dyDescent="0.2">
      <c r="B39" t="s">
        <v>26</v>
      </c>
      <c r="C39" t="s">
        <v>34</v>
      </c>
      <c r="D39" s="2" t="s">
        <v>53</v>
      </c>
      <c r="E39">
        <v>20.399999999999999</v>
      </c>
      <c r="I39">
        <f>AVERAGE(E36:E43)-(2*I38)</f>
        <v>20.151522258683737</v>
      </c>
      <c r="K39">
        <f>AVERAGE(G36,G38,G40,G42)-(2*K38)</f>
        <v>5.4663683514834762</v>
      </c>
      <c r="R39">
        <f>AVERAGE(N36,N38,N40,N42)-(2*R38)</f>
        <v>0.17513563534400944</v>
      </c>
    </row>
    <row r="40" spans="2:18" ht="16" x14ac:dyDescent="0.2">
      <c r="B40" t="s">
        <v>27</v>
      </c>
      <c r="C40" t="s">
        <v>34</v>
      </c>
      <c r="D40" s="2" t="s">
        <v>53</v>
      </c>
      <c r="E40">
        <v>21.04</v>
      </c>
      <c r="F40">
        <f>AVERAGE(E40:E41)</f>
        <v>21.17</v>
      </c>
      <c r="G40">
        <f>F40-$F$108</f>
        <v>6.6550000000000011</v>
      </c>
      <c r="I40">
        <f>AVERAGE(E36:E43)+(2*I38)</f>
        <v>21.993477741316259</v>
      </c>
      <c r="K40">
        <f>AVERAGE(G36,G38,G40,G42)+(2*K38)</f>
        <v>7.1561316485165243</v>
      </c>
      <c r="N40">
        <f>F40-$F$159</f>
        <v>0.98000000000000398</v>
      </c>
      <c r="R40">
        <f>AVERAGE(N36,N38,N40,N42)+(2*R38)</f>
        <v>1.4498643646559906</v>
      </c>
    </row>
    <row r="41" spans="2:18" ht="16" x14ac:dyDescent="0.2">
      <c r="B41" t="s">
        <v>27</v>
      </c>
      <c r="C41" t="s">
        <v>34</v>
      </c>
      <c r="D41" s="2" t="s">
        <v>53</v>
      </c>
      <c r="E41">
        <v>21.3</v>
      </c>
    </row>
    <row r="42" spans="2:18" ht="16" x14ac:dyDescent="0.2">
      <c r="B42" t="s">
        <v>28</v>
      </c>
      <c r="C42" t="s">
        <v>34</v>
      </c>
      <c r="D42" s="2" t="s">
        <v>53</v>
      </c>
      <c r="E42">
        <v>20.95</v>
      </c>
      <c r="F42">
        <f>AVERAGE(E42:E43)</f>
        <v>21.009999999999998</v>
      </c>
      <c r="G42">
        <f>F42-$F$110</f>
        <v>6.4349999999999987</v>
      </c>
      <c r="N42">
        <f>F42-$F$161</f>
        <v>1.0799999999999983</v>
      </c>
    </row>
    <row r="43" spans="2:18" ht="16" x14ac:dyDescent="0.2">
      <c r="B43" t="s">
        <v>28</v>
      </c>
      <c r="C43" t="s">
        <v>34</v>
      </c>
      <c r="D43" s="2" t="s">
        <v>53</v>
      </c>
      <c r="E43">
        <v>21.07</v>
      </c>
    </row>
    <row r="44" spans="2:18" ht="16" x14ac:dyDescent="0.2">
      <c r="B44" t="s">
        <v>29</v>
      </c>
      <c r="C44" t="s">
        <v>35</v>
      </c>
      <c r="D44" s="2" t="s">
        <v>53</v>
      </c>
      <c r="E44">
        <v>23.33</v>
      </c>
      <c r="F44">
        <f>AVERAGE(E44:E45)</f>
        <v>23.369999999999997</v>
      </c>
      <c r="G44">
        <f>F44-$F$112</f>
        <v>6.2199999999999989</v>
      </c>
      <c r="H44">
        <f>AVERAGE(G44,G46,G48,G50)</f>
        <v>6.3974999999999991</v>
      </c>
      <c r="N44">
        <f>F44-$F$163</f>
        <v>1.4949999999999974</v>
      </c>
      <c r="O44">
        <f>AVERAGE(N44,N46,N48,N50)</f>
        <v>1.33</v>
      </c>
    </row>
    <row r="45" spans="2:18" ht="16" x14ac:dyDescent="0.2">
      <c r="B45" t="s">
        <v>29</v>
      </c>
      <c r="C45" t="s">
        <v>35</v>
      </c>
      <c r="D45" s="2" t="s">
        <v>53</v>
      </c>
      <c r="E45">
        <v>23.41</v>
      </c>
    </row>
    <row r="46" spans="2:18" ht="16" x14ac:dyDescent="0.2">
      <c r="B46" t="s">
        <v>30</v>
      </c>
      <c r="C46" t="s">
        <v>35</v>
      </c>
      <c r="D46" s="2" t="s">
        <v>53</v>
      </c>
      <c r="E46">
        <v>24.04</v>
      </c>
      <c r="F46">
        <f>AVERAGE(E46:E47)</f>
        <v>23.994999999999997</v>
      </c>
      <c r="G46">
        <f>F46-$F$114</f>
        <v>5.8699999999999974</v>
      </c>
      <c r="I46">
        <f>STDEV(E44:E51)</f>
        <v>1.18427494394551</v>
      </c>
      <c r="K46">
        <f>STDEV(G44,G46,G48,G50)</f>
        <v>0.43371457588295825</v>
      </c>
      <c r="N46">
        <f>F46-$F$165</f>
        <v>1.5949999999999989</v>
      </c>
      <c r="R46">
        <f>STDEV(N44,N46,N48,N50)</f>
        <v>0.25162803235463582</v>
      </c>
    </row>
    <row r="47" spans="2:18" ht="16" x14ac:dyDescent="0.2">
      <c r="B47" t="s">
        <v>30</v>
      </c>
      <c r="C47" t="s">
        <v>35</v>
      </c>
      <c r="D47" s="2" t="s">
        <v>53</v>
      </c>
      <c r="E47">
        <v>23.95</v>
      </c>
      <c r="I47">
        <f>AVERAGE(E44:E51)-(2*I46)</f>
        <v>20.238950112108981</v>
      </c>
      <c r="K47">
        <f>AVERAGE(G44,G46,G48,G50)-(2*K46)</f>
        <v>5.5300708482340823</v>
      </c>
      <c r="R47">
        <f>AVERAGE(N44,N46,N48,N50)-(2*R46)</f>
        <v>0.82674393529072843</v>
      </c>
    </row>
    <row r="48" spans="2:18" ht="16" x14ac:dyDescent="0.2">
      <c r="B48" t="s">
        <v>31</v>
      </c>
      <c r="C48" t="s">
        <v>35</v>
      </c>
      <c r="D48" s="2" t="s">
        <v>53</v>
      </c>
      <c r="E48">
        <v>21.37</v>
      </c>
      <c r="F48">
        <f>AVERAGE(E48:E49)</f>
        <v>21.335000000000001</v>
      </c>
      <c r="G48">
        <f>F48-$F$116</f>
        <v>6.6950000000000003</v>
      </c>
      <c r="I48">
        <f>AVERAGE(E44:E51)+(2*I46)</f>
        <v>24.976049887891023</v>
      </c>
      <c r="K48">
        <f>AVERAGE(G44,G46,G48,G50)+(2*K46)</f>
        <v>7.2649291517659158</v>
      </c>
      <c r="N48">
        <f>F48-$F$167</f>
        <v>1.120000000000001</v>
      </c>
      <c r="R48">
        <f>AVERAGE(N44,N46,N48,N50)+(2*R46)</f>
        <v>1.8332560647092717</v>
      </c>
    </row>
    <row r="49" spans="2:18" ht="16" x14ac:dyDescent="0.2">
      <c r="B49" t="s">
        <v>31</v>
      </c>
      <c r="C49" t="s">
        <v>35</v>
      </c>
      <c r="D49" s="2" t="s">
        <v>53</v>
      </c>
      <c r="E49">
        <v>21.3</v>
      </c>
    </row>
    <row r="50" spans="2:18" ht="16" x14ac:dyDescent="0.2">
      <c r="B50" s="3" t="s">
        <v>32</v>
      </c>
      <c r="C50" t="s">
        <v>35</v>
      </c>
      <c r="D50" s="2" t="s">
        <v>53</v>
      </c>
      <c r="E50">
        <v>21.82</v>
      </c>
      <c r="F50">
        <f>AVERAGE(E50:E51)</f>
        <v>21.73</v>
      </c>
      <c r="G50">
        <f>F50-$F$118</f>
        <v>6.8049999999999997</v>
      </c>
      <c r="N50">
        <f>F50-$F$169</f>
        <v>1.110000000000003</v>
      </c>
    </row>
    <row r="51" spans="2:18" ht="16" x14ac:dyDescent="0.2">
      <c r="B51" s="3" t="s">
        <v>32</v>
      </c>
      <c r="C51" t="s">
        <v>35</v>
      </c>
      <c r="D51" s="2" t="s">
        <v>53</v>
      </c>
      <c r="E51">
        <v>21.64</v>
      </c>
    </row>
    <row r="52" spans="2:18" x14ac:dyDescent="0.2">
      <c r="B52" s="3"/>
      <c r="D52" s="2"/>
    </row>
    <row r="53" spans="2:18" ht="16" x14ac:dyDescent="0.2">
      <c r="B53" t="s">
        <v>25</v>
      </c>
      <c r="C53" t="s">
        <v>34</v>
      </c>
      <c r="D53" s="2" t="s">
        <v>10</v>
      </c>
      <c r="E53">
        <v>22.15</v>
      </c>
      <c r="F53">
        <f>AVERAGE(E53:E54)</f>
        <v>22.045000000000002</v>
      </c>
      <c r="G53">
        <f>F53-$F$104</f>
        <v>6.115000000000002</v>
      </c>
      <c r="H53">
        <f>AVERAGE(G53,G55,G57,G59)</f>
        <v>6.3787500000000028</v>
      </c>
      <c r="I53" s="5">
        <f>H53-H61</f>
        <v>-6.999999999999762E-2</v>
      </c>
      <c r="J53" s="7">
        <f>2^-I53</f>
        <v>1.0497166836230656</v>
      </c>
      <c r="K53" s="7">
        <f>-1/J53</f>
        <v>-0.95263799804393889</v>
      </c>
      <c r="N53">
        <f>F53-$F$155</f>
        <v>0.78000000000000114</v>
      </c>
      <c r="O53">
        <f>AVERAGE(N53,N55,N57,N59)</f>
        <v>0.88000000000000256</v>
      </c>
      <c r="P53" s="5">
        <f>O53-O61</f>
        <v>-0.50124999999999886</v>
      </c>
      <c r="Q53" s="7">
        <f>2^-P53</f>
        <v>1.415439416036373</v>
      </c>
      <c r="R53" s="7">
        <f>-1/Q53</f>
        <v>-0.70649438518554208</v>
      </c>
    </row>
    <row r="54" spans="2:18" ht="16" x14ac:dyDescent="0.2">
      <c r="B54" t="s">
        <v>25</v>
      </c>
      <c r="C54" t="s">
        <v>34</v>
      </c>
      <c r="D54" s="2" t="s">
        <v>10</v>
      </c>
      <c r="E54">
        <v>21.94</v>
      </c>
    </row>
    <row r="55" spans="2:18" ht="16" x14ac:dyDescent="0.2">
      <c r="B55" t="s">
        <v>26</v>
      </c>
      <c r="C55" t="s">
        <v>34</v>
      </c>
      <c r="D55" s="2" t="s">
        <v>10</v>
      </c>
      <c r="E55">
        <v>20.5</v>
      </c>
      <c r="F55">
        <f>AVERAGE(E55:E56)</f>
        <v>20.435000000000002</v>
      </c>
      <c r="G55">
        <f>F55-$F$106</f>
        <v>6.4100000000000019</v>
      </c>
      <c r="I55">
        <f>STDEV(E53:E60)</f>
        <v>0.63762953865973637</v>
      </c>
      <c r="K55">
        <f>STDEV(G53,G55,G57,G59)</f>
        <v>0.2378856518021491</v>
      </c>
      <c r="N55">
        <f>F55-$F$157</f>
        <v>0.78000000000000114</v>
      </c>
      <c r="R55">
        <f>STDEV(N53,N55,N57,N59)</f>
        <v>0.11803954139750744</v>
      </c>
    </row>
    <row r="56" spans="2:18" ht="16" x14ac:dyDescent="0.2">
      <c r="B56" t="s">
        <v>26</v>
      </c>
      <c r="C56" t="s">
        <v>34</v>
      </c>
      <c r="D56" s="2" t="s">
        <v>10</v>
      </c>
      <c r="E56">
        <v>20.37</v>
      </c>
      <c r="I56">
        <f>AVERAGE(E53:E60)-(2*I55)</f>
        <v>19.864740922680529</v>
      </c>
      <c r="K56">
        <f>AVERAGE(G53,G55,G57,G59)-(2*K55)</f>
        <v>5.9029786963957047</v>
      </c>
      <c r="R56">
        <f>AVERAGE(N53,N55,N57,N59)-(2*R55)</f>
        <v>0.64392091720498768</v>
      </c>
    </row>
    <row r="57" spans="2:18" ht="16" x14ac:dyDescent="0.2">
      <c r="B57" t="s">
        <v>27</v>
      </c>
      <c r="C57" t="s">
        <v>34</v>
      </c>
      <c r="D57" s="2" t="s">
        <v>10</v>
      </c>
      <c r="E57">
        <v>21.26</v>
      </c>
      <c r="F57">
        <f>AVERAGE(E57:E58)</f>
        <v>21.200000000000003</v>
      </c>
      <c r="G57">
        <f>F57-$F$108</f>
        <v>6.6850000000000023</v>
      </c>
      <c r="I57">
        <f>AVERAGE(E53:E60)+(2*I55)</f>
        <v>22.415259077319472</v>
      </c>
      <c r="K57">
        <f>AVERAGE(G53,G55,G57,G59)+(2*K55)</f>
        <v>6.8545213036043009</v>
      </c>
      <c r="N57">
        <f>F57-$F$159</f>
        <v>1.0100000000000051</v>
      </c>
      <c r="R57">
        <f>AVERAGE(N53,N55,N57,N59)+(2*R55)</f>
        <v>1.1160790827950176</v>
      </c>
    </row>
    <row r="58" spans="2:18" ht="16" x14ac:dyDescent="0.2">
      <c r="B58" t="s">
        <v>27</v>
      </c>
      <c r="C58" t="s">
        <v>34</v>
      </c>
      <c r="D58" s="2" t="s">
        <v>10</v>
      </c>
      <c r="E58">
        <v>21.14</v>
      </c>
    </row>
    <row r="59" spans="2:18" ht="16" x14ac:dyDescent="0.2">
      <c r="B59" t="s">
        <v>28</v>
      </c>
      <c r="C59" t="s">
        <v>34</v>
      </c>
      <c r="D59" s="2" t="s">
        <v>10</v>
      </c>
      <c r="E59">
        <v>21.01</v>
      </c>
      <c r="F59">
        <f>AVERAGE(E59:E60)</f>
        <v>20.880000000000003</v>
      </c>
      <c r="G59">
        <f>F59-$F$110</f>
        <v>6.3050000000000033</v>
      </c>
      <c r="N59">
        <f>F59-$F$161</f>
        <v>0.95000000000000284</v>
      </c>
    </row>
    <row r="60" spans="2:18" ht="16" x14ac:dyDescent="0.2">
      <c r="B60" t="s">
        <v>28</v>
      </c>
      <c r="C60" t="s">
        <v>34</v>
      </c>
      <c r="D60" s="2" t="s">
        <v>10</v>
      </c>
      <c r="E60">
        <v>20.75</v>
      </c>
    </row>
    <row r="61" spans="2:18" ht="16" x14ac:dyDescent="0.2">
      <c r="B61" t="s">
        <v>29</v>
      </c>
      <c r="C61" t="s">
        <v>35</v>
      </c>
      <c r="D61" s="2" t="s">
        <v>10</v>
      </c>
      <c r="E61">
        <v>23.76</v>
      </c>
      <c r="F61">
        <f>AVERAGE(E61:E62)</f>
        <v>23.840000000000003</v>
      </c>
      <c r="G61">
        <f>F61-$F$112</f>
        <v>6.6900000000000048</v>
      </c>
      <c r="H61">
        <f>AVERAGE(G61,G63,G65,G67)</f>
        <v>6.4487500000000004</v>
      </c>
      <c r="N61">
        <f>F61-$F$163</f>
        <v>1.9650000000000034</v>
      </c>
      <c r="O61">
        <f>AVERAGE(N61,N63,N65,N67)</f>
        <v>1.3812500000000014</v>
      </c>
    </row>
    <row r="62" spans="2:18" ht="16" x14ac:dyDescent="0.2">
      <c r="B62" t="s">
        <v>29</v>
      </c>
      <c r="C62" t="s">
        <v>35</v>
      </c>
      <c r="D62" s="2" t="s">
        <v>10</v>
      </c>
      <c r="E62">
        <v>23.92</v>
      </c>
    </row>
    <row r="63" spans="2:18" ht="16" x14ac:dyDescent="0.2">
      <c r="B63" t="s">
        <v>30</v>
      </c>
      <c r="C63" t="s">
        <v>35</v>
      </c>
      <c r="D63" s="2" t="s">
        <v>10</v>
      </c>
      <c r="E63">
        <v>24.4</v>
      </c>
      <c r="F63">
        <f>AVERAGE(E63:E64)</f>
        <v>24.424999999999997</v>
      </c>
      <c r="G63">
        <f>F63-$F$114</f>
        <v>6.2999999999999972</v>
      </c>
      <c r="I63">
        <f>STDEV(E61:E68)</f>
        <v>1.5943779575209167</v>
      </c>
      <c r="K63">
        <f>STDEV(G61,G63,G65,G67)</f>
        <v>0.25962713648615582</v>
      </c>
      <c r="N63">
        <f>F63-$F$165</f>
        <v>2.0249999999999986</v>
      </c>
      <c r="R63">
        <f>STDEV(N61,N63,N65,N67)</f>
        <v>0.75090362231114505</v>
      </c>
    </row>
    <row r="64" spans="2:18" ht="16" x14ac:dyDescent="0.2">
      <c r="B64" t="s">
        <v>30</v>
      </c>
      <c r="C64" t="s">
        <v>35</v>
      </c>
      <c r="D64" s="2" t="s">
        <v>10</v>
      </c>
      <c r="E64">
        <v>24.45</v>
      </c>
      <c r="I64">
        <f>AVERAGE(E61:E68)-(2*I63)</f>
        <v>19.469994084958167</v>
      </c>
      <c r="K64">
        <f>AVERAGE(G61,G63,G65,G67)-(2*K63)</f>
        <v>5.9294957270276889</v>
      </c>
      <c r="R64">
        <f>AVERAGE(N61,N63,N65,N67)-(2*R63)</f>
        <v>-0.12055724462228867</v>
      </c>
    </row>
    <row r="65" spans="2:18" ht="16" x14ac:dyDescent="0.2">
      <c r="B65" t="s">
        <v>31</v>
      </c>
      <c r="C65" t="s">
        <v>35</v>
      </c>
      <c r="D65" s="2" t="s">
        <v>10</v>
      </c>
      <c r="E65">
        <v>21.39</v>
      </c>
      <c r="F65">
        <f>AVERAGE(E65:E66)</f>
        <v>21.285</v>
      </c>
      <c r="G65">
        <f>F65-$F$116</f>
        <v>6.6449999999999996</v>
      </c>
      <c r="I65">
        <f>AVERAGE(E61:E68)+(2*I63)</f>
        <v>25.847505915041836</v>
      </c>
      <c r="K65">
        <f>AVERAGE(G61,G63,G65,G67)+(2*K63)</f>
        <v>6.968004272972312</v>
      </c>
      <c r="N65">
        <f>F65-$F$167</f>
        <v>1.0700000000000003</v>
      </c>
      <c r="R65">
        <f>AVERAGE(N61,N63,N65,N67)+(2*R63)</f>
        <v>2.8830572446222913</v>
      </c>
    </row>
    <row r="66" spans="2:18" ht="16" x14ac:dyDescent="0.2">
      <c r="B66" t="s">
        <v>31</v>
      </c>
      <c r="C66" t="s">
        <v>35</v>
      </c>
      <c r="D66" s="2" t="s">
        <v>10</v>
      </c>
      <c r="E66">
        <v>21.18</v>
      </c>
    </row>
    <row r="67" spans="2:18" ht="16" x14ac:dyDescent="0.2">
      <c r="B67" s="3" t="s">
        <v>32</v>
      </c>
      <c r="C67" t="s">
        <v>35</v>
      </c>
      <c r="D67" s="2" t="s">
        <v>10</v>
      </c>
      <c r="E67">
        <v>21.07</v>
      </c>
      <c r="F67">
        <f>AVERAGE(E67:E68)</f>
        <v>21.085000000000001</v>
      </c>
      <c r="G67">
        <f>F67-$F$118</f>
        <v>6.16</v>
      </c>
      <c r="N67">
        <f>F67-$F$169</f>
        <v>0.46500000000000341</v>
      </c>
    </row>
    <row r="68" spans="2:18" ht="16" x14ac:dyDescent="0.2">
      <c r="B68" s="3" t="s">
        <v>32</v>
      </c>
      <c r="C68" t="s">
        <v>35</v>
      </c>
      <c r="D68" s="2" t="s">
        <v>10</v>
      </c>
      <c r="E68">
        <v>21.1</v>
      </c>
    </row>
    <row r="69" spans="2:18" x14ac:dyDescent="0.2">
      <c r="B69" s="3"/>
      <c r="D69" s="2"/>
    </row>
    <row r="70" spans="2:18" ht="16" x14ac:dyDescent="0.2">
      <c r="B70" t="s">
        <v>25</v>
      </c>
      <c r="C70" t="s">
        <v>34</v>
      </c>
      <c r="D70" s="2" t="s">
        <v>24</v>
      </c>
      <c r="E70">
        <v>24.28</v>
      </c>
      <c r="F70">
        <f>AVERAGE(E70:E71)</f>
        <v>24.035</v>
      </c>
      <c r="G70">
        <f>F70-$F$104</f>
        <v>8.1050000000000004</v>
      </c>
      <c r="H70">
        <f>AVERAGE(G70,G72,G74,G76)</f>
        <v>8.192499999999999</v>
      </c>
      <c r="I70" s="5">
        <f>H70-H78</f>
        <v>0.23749999999999893</v>
      </c>
      <c r="J70" s="7">
        <f>2^-I70</f>
        <v>0.84821388222865768</v>
      </c>
      <c r="K70" s="7">
        <f>-1/J70</f>
        <v>-1.1789479292328118</v>
      </c>
      <c r="N70">
        <f>F70-$F$155</f>
        <v>2.7699999999999996</v>
      </c>
      <c r="O70">
        <f>AVERAGE(N70,N72,N74,N76)</f>
        <v>2.6937500000000005</v>
      </c>
      <c r="P70" s="5">
        <f>O70-O78</f>
        <v>-0.19375000000000053</v>
      </c>
      <c r="Q70" s="7">
        <f>2^-P70</f>
        <v>1.1437327622457669</v>
      </c>
      <c r="R70" s="7">
        <f>-1/Q70</f>
        <v>-0.87433011714769659</v>
      </c>
    </row>
    <row r="71" spans="2:18" ht="16" x14ac:dyDescent="0.2">
      <c r="B71" t="s">
        <v>25</v>
      </c>
      <c r="C71" t="s">
        <v>34</v>
      </c>
      <c r="D71" s="2" t="s">
        <v>24</v>
      </c>
      <c r="E71">
        <v>23.79</v>
      </c>
    </row>
    <row r="72" spans="2:18" ht="16" x14ac:dyDescent="0.2">
      <c r="B72" t="s">
        <v>26</v>
      </c>
      <c r="C72" t="s">
        <v>34</v>
      </c>
      <c r="D72" s="2" t="s">
        <v>24</v>
      </c>
      <c r="E72">
        <v>22.3</v>
      </c>
      <c r="F72">
        <f>AVERAGE(E72:E73)</f>
        <v>22.25</v>
      </c>
      <c r="G72">
        <f>F72-$F$106</f>
        <v>8.2249999999999996</v>
      </c>
      <c r="I72">
        <f>STDEV(E70:E77)</f>
        <v>0.73172862846432751</v>
      </c>
      <c r="K72">
        <f>STDEV(G70,G72,G74,G76)</f>
        <v>0.18887826767523874</v>
      </c>
      <c r="N72">
        <f>F72-$F$157</f>
        <v>2.5949999999999989</v>
      </c>
      <c r="R72">
        <f>STDEV(N70,N72,N74,N76)</f>
        <v>8.759518632131931E-2</v>
      </c>
    </row>
    <row r="73" spans="2:18" ht="16" x14ac:dyDescent="0.2">
      <c r="B73" t="s">
        <v>26</v>
      </c>
      <c r="C73" t="s">
        <v>34</v>
      </c>
      <c r="D73" s="2" t="s">
        <v>24</v>
      </c>
      <c r="E73">
        <v>22.2</v>
      </c>
      <c r="I73">
        <f>AVERAGE(E70:E77)-(2*I72)</f>
        <v>21.490292743071347</v>
      </c>
      <c r="K73">
        <f>AVERAGE(G70,G72,G74,G76)-(2*K72)</f>
        <v>7.8147434646495215</v>
      </c>
      <c r="R73">
        <f>AVERAGE(N70,N72,N74,N76)-(2*R72)</f>
        <v>2.5185596273573618</v>
      </c>
    </row>
    <row r="74" spans="2:18" ht="16" x14ac:dyDescent="0.2">
      <c r="B74" t="s">
        <v>27</v>
      </c>
      <c r="C74" t="s">
        <v>34</v>
      </c>
      <c r="D74" s="2" t="s">
        <v>24</v>
      </c>
      <c r="E74">
        <v>23.01</v>
      </c>
      <c r="F74">
        <f>AVERAGE(E74:E75)</f>
        <v>22.954999999999998</v>
      </c>
      <c r="G74">
        <f>F74-$F$108</f>
        <v>8.4399999999999977</v>
      </c>
      <c r="I74">
        <f>AVERAGE(E70:E77)+(2*I72)</f>
        <v>24.417207256928659</v>
      </c>
      <c r="K74">
        <f>AVERAGE(G70,G72,G74,G76)+(2*K72)</f>
        <v>8.5702565353504774</v>
      </c>
      <c r="N74">
        <f>F74-$F$159</f>
        <v>2.7650000000000006</v>
      </c>
      <c r="R74">
        <f>AVERAGE(N70,N72,N74,N76)+(2*R72)</f>
        <v>2.8689403726426392</v>
      </c>
    </row>
    <row r="75" spans="2:18" ht="16" x14ac:dyDescent="0.2">
      <c r="B75" t="s">
        <v>27</v>
      </c>
      <c r="C75" t="s">
        <v>34</v>
      </c>
      <c r="D75" s="2" t="s">
        <v>24</v>
      </c>
      <c r="E75">
        <v>22.9</v>
      </c>
    </row>
    <row r="76" spans="2:18" ht="16" x14ac:dyDescent="0.2">
      <c r="B76" t="s">
        <v>28</v>
      </c>
      <c r="C76" t="s">
        <v>34</v>
      </c>
      <c r="D76" s="2" t="s">
        <v>24</v>
      </c>
      <c r="E76">
        <v>22.55</v>
      </c>
      <c r="F76">
        <f>AVERAGE(E76:E77)</f>
        <v>22.575000000000003</v>
      </c>
      <c r="G76">
        <f>F76-$F$110</f>
        <v>8.0000000000000036</v>
      </c>
      <c r="N76">
        <f>F76-$F$161</f>
        <v>2.6450000000000031</v>
      </c>
    </row>
    <row r="77" spans="2:18" ht="16" x14ac:dyDescent="0.2">
      <c r="B77" t="s">
        <v>28</v>
      </c>
      <c r="C77" t="s">
        <v>34</v>
      </c>
      <c r="D77" s="2" t="s">
        <v>24</v>
      </c>
      <c r="E77">
        <v>22.6</v>
      </c>
    </row>
    <row r="78" spans="2:18" ht="16" x14ac:dyDescent="0.2">
      <c r="B78" t="s">
        <v>29</v>
      </c>
      <c r="C78" t="s">
        <v>35</v>
      </c>
      <c r="D78" s="2" t="s">
        <v>24</v>
      </c>
      <c r="E78">
        <v>24.39</v>
      </c>
      <c r="F78">
        <f>AVERAGE(E78:E79)</f>
        <v>24.310000000000002</v>
      </c>
      <c r="G78">
        <f>F78-$F$112</f>
        <v>7.1600000000000037</v>
      </c>
      <c r="H78">
        <f>AVERAGE(G78,G80,G82,G84)</f>
        <v>7.9550000000000001</v>
      </c>
      <c r="N78">
        <f>F78-$F$163</f>
        <v>2.4350000000000023</v>
      </c>
      <c r="O78">
        <f>AVERAGE(N78,N80,N82,N84)</f>
        <v>2.8875000000000011</v>
      </c>
    </row>
    <row r="79" spans="2:18" ht="16" x14ac:dyDescent="0.2">
      <c r="B79" t="s">
        <v>29</v>
      </c>
      <c r="C79" t="s">
        <v>35</v>
      </c>
      <c r="D79" s="2" t="s">
        <v>24</v>
      </c>
      <c r="E79">
        <v>24.23</v>
      </c>
    </row>
    <row r="80" spans="2:18" ht="16" x14ac:dyDescent="0.2">
      <c r="B80" t="s">
        <v>30</v>
      </c>
      <c r="C80" t="s">
        <v>35</v>
      </c>
      <c r="D80" s="2" t="s">
        <v>24</v>
      </c>
      <c r="E80">
        <v>25.16</v>
      </c>
      <c r="F80">
        <f>AVERAGE(E80:E81)</f>
        <v>25.15</v>
      </c>
      <c r="G80">
        <f>F80-$F$114</f>
        <v>7.0249999999999986</v>
      </c>
      <c r="I80">
        <f>STDEV(E78:E85)</f>
        <v>0.71392276493029283</v>
      </c>
      <c r="K80">
        <f>STDEV(G78,G80,G82,G84)</f>
        <v>1.0016735995322992</v>
      </c>
      <c r="N80">
        <f>F80-$F$165</f>
        <v>2.75</v>
      </c>
      <c r="R80">
        <f>STDEV(N78,N80,N82,N84)</f>
        <v>0.36661742093541194</v>
      </c>
    </row>
    <row r="81" spans="2:18" ht="16" x14ac:dyDescent="0.2">
      <c r="B81" t="s">
        <v>30</v>
      </c>
      <c r="C81" t="s">
        <v>35</v>
      </c>
      <c r="D81" s="2" t="s">
        <v>24</v>
      </c>
      <c r="E81">
        <v>25.14</v>
      </c>
      <c r="I81">
        <f>AVERAGE(E78:E85)-(2*I80)</f>
        <v>22.737154470139412</v>
      </c>
      <c r="K81">
        <f>AVERAGE(G78,G80,G82,G84)-(2*K80)</f>
        <v>5.9516528009354017</v>
      </c>
      <c r="R81">
        <f>AVERAGE(N78,N80,N82,N84)-(2*R80)</f>
        <v>2.154265158129177</v>
      </c>
    </row>
    <row r="82" spans="2:18" ht="16" x14ac:dyDescent="0.2">
      <c r="B82" t="s">
        <v>31</v>
      </c>
      <c r="C82" t="s">
        <v>35</v>
      </c>
      <c r="D82" s="2" t="s">
        <v>24</v>
      </c>
      <c r="E82">
        <v>23.39</v>
      </c>
      <c r="F82">
        <f>AVERAGE(E82:E83)</f>
        <v>23.344999999999999</v>
      </c>
      <c r="G82">
        <f>F82-$F$116</f>
        <v>8.7049999999999983</v>
      </c>
      <c r="I82">
        <f>AVERAGE(E78:E85)+(2*I80)</f>
        <v>25.592845529860586</v>
      </c>
      <c r="K82">
        <f>AVERAGE(G78,G80,G82,G84)+(2*K80)</f>
        <v>9.9583471990645975</v>
      </c>
      <c r="N82">
        <f>F82-$F$167</f>
        <v>3.129999999999999</v>
      </c>
      <c r="R82">
        <f>AVERAGE(N78,N80,N82,N84)+(2*R80)</f>
        <v>3.6207348418708252</v>
      </c>
    </row>
    <row r="83" spans="2:18" ht="16" x14ac:dyDescent="0.2">
      <c r="B83" t="s">
        <v>31</v>
      </c>
      <c r="C83" t="s">
        <v>35</v>
      </c>
      <c r="D83" s="2" t="s">
        <v>24</v>
      </c>
      <c r="E83">
        <v>23.3</v>
      </c>
    </row>
    <row r="84" spans="2:18" ht="16" x14ac:dyDescent="0.2">
      <c r="B84" s="3" t="s">
        <v>32</v>
      </c>
      <c r="C84" t="s">
        <v>35</v>
      </c>
      <c r="D84" s="2" t="s">
        <v>24</v>
      </c>
      <c r="E84">
        <v>23.98</v>
      </c>
      <c r="F84">
        <f>AVERAGE(E84:E85)</f>
        <v>23.855</v>
      </c>
      <c r="G84">
        <f>F84-$F$118</f>
        <v>8.93</v>
      </c>
      <c r="N84">
        <f>F84-$F$169</f>
        <v>3.235000000000003</v>
      </c>
    </row>
    <row r="85" spans="2:18" ht="16" x14ac:dyDescent="0.2">
      <c r="B85" s="3" t="s">
        <v>32</v>
      </c>
      <c r="C85" t="s">
        <v>35</v>
      </c>
      <c r="D85" s="2" t="s">
        <v>24</v>
      </c>
      <c r="E85">
        <v>23.73</v>
      </c>
    </row>
    <row r="86" spans="2:18" x14ac:dyDescent="0.2">
      <c r="B86" s="3"/>
      <c r="D86" s="2"/>
    </row>
    <row r="87" spans="2:18" ht="16" x14ac:dyDescent="0.2">
      <c r="B87" t="s">
        <v>25</v>
      </c>
      <c r="C87" t="s">
        <v>34</v>
      </c>
      <c r="D87" s="2" t="s">
        <v>12</v>
      </c>
      <c r="E87">
        <v>21.43</v>
      </c>
      <c r="F87">
        <f>AVERAGE(E87:E88)</f>
        <v>21.22</v>
      </c>
      <c r="G87">
        <f>F87-$F$104</f>
        <v>5.2899999999999991</v>
      </c>
      <c r="H87">
        <f>AVERAGE(G87,G89,G91,G93)</f>
        <v>5.7612499999999995</v>
      </c>
      <c r="I87" s="5">
        <f>H87-H95</f>
        <v>8.1249999999998934E-2</v>
      </c>
      <c r="J87" s="7">
        <f>2^-I87</f>
        <v>0.94523830524140984</v>
      </c>
      <c r="K87" s="7">
        <f>-1/J87</f>
        <v>-1.0579342737751241</v>
      </c>
      <c r="N87">
        <f>F87-$F$155</f>
        <v>-4.5000000000001705E-2</v>
      </c>
      <c r="O87">
        <f>AVERAGE(N87,N89,N91,N93)</f>
        <v>0.26249999999999929</v>
      </c>
      <c r="P87" s="5">
        <f>O87-O95</f>
        <v>-0.35000000000000231</v>
      </c>
      <c r="Q87" s="7">
        <f>2^-P87</f>
        <v>1.2745606273192642</v>
      </c>
      <c r="R87" s="7">
        <f>-1/Q87</f>
        <v>-0.78458409789674943</v>
      </c>
    </row>
    <row r="88" spans="2:18" ht="16" x14ac:dyDescent="0.2">
      <c r="B88" t="s">
        <v>25</v>
      </c>
      <c r="C88" t="s">
        <v>34</v>
      </c>
      <c r="D88" s="2" t="s">
        <v>12</v>
      </c>
      <c r="E88">
        <v>21.01</v>
      </c>
    </row>
    <row r="89" spans="2:18" ht="16" x14ac:dyDescent="0.2">
      <c r="B89" t="s">
        <v>26</v>
      </c>
      <c r="C89" t="s">
        <v>34</v>
      </c>
      <c r="D89" s="2" t="s">
        <v>12</v>
      </c>
      <c r="E89">
        <v>19.7</v>
      </c>
      <c r="F89">
        <f>AVERAGE(E89:E90)</f>
        <v>19.63</v>
      </c>
      <c r="G89">
        <f>F89-$F$106</f>
        <v>5.6049999999999986</v>
      </c>
      <c r="I89">
        <f>STDEV(E87:E94)</f>
        <v>0.69190730180112614</v>
      </c>
      <c r="K89">
        <f>STDEV(G87,G89,G91,G93)</f>
        <v>0.52063062722048914</v>
      </c>
      <c r="N89">
        <f>F89-$F$157</f>
        <v>-2.5000000000002132E-2</v>
      </c>
      <c r="R89">
        <f>STDEV(N87,N89,N91,N93)</f>
        <v>0.40825849654355201</v>
      </c>
    </row>
    <row r="90" spans="2:18" ht="16" x14ac:dyDescent="0.2">
      <c r="B90" t="s">
        <v>26</v>
      </c>
      <c r="C90" t="s">
        <v>34</v>
      </c>
      <c r="D90" s="2" t="s">
        <v>12</v>
      </c>
      <c r="E90">
        <v>19.559999999999999</v>
      </c>
      <c r="I90">
        <f>AVERAGE(E87:E94)-(2*I89)</f>
        <v>19.138685396397747</v>
      </c>
      <c r="K90">
        <f>AVERAGE(G87,G89,G91,G93)-(2*K89)</f>
        <v>4.7199887455590215</v>
      </c>
      <c r="R90">
        <f>AVERAGE(N87,N89,N91,N93)-(2*R89)</f>
        <v>-0.55401699308710473</v>
      </c>
    </row>
    <row r="91" spans="2:18" ht="16" x14ac:dyDescent="0.2">
      <c r="B91" t="s">
        <v>27</v>
      </c>
      <c r="C91" t="s">
        <v>34</v>
      </c>
      <c r="D91" s="2" t="s">
        <v>12</v>
      </c>
      <c r="E91">
        <v>21.05</v>
      </c>
      <c r="F91">
        <f>AVERAGE(E91:E92)</f>
        <v>21.02</v>
      </c>
      <c r="G91">
        <f>F91-$F$108</f>
        <v>6.504999999999999</v>
      </c>
      <c r="I91">
        <f>AVERAGE(E87:E94)+(2*I89)</f>
        <v>21.906314603602254</v>
      </c>
      <c r="K91">
        <f>AVERAGE(G87,G89,G91,G93)+(2*K89)</f>
        <v>6.8025112544409776</v>
      </c>
      <c r="N91">
        <f>F91-$F$159</f>
        <v>0.83000000000000185</v>
      </c>
      <c r="R91">
        <f>AVERAGE(N87,N89,N91,N93)+(2*R89)</f>
        <v>1.0790169930871034</v>
      </c>
    </row>
    <row r="92" spans="2:18" ht="16" x14ac:dyDescent="0.2">
      <c r="B92" t="s">
        <v>27</v>
      </c>
      <c r="C92" t="s">
        <v>34</v>
      </c>
      <c r="D92" s="2" t="s">
        <v>12</v>
      </c>
      <c r="E92">
        <v>20.99</v>
      </c>
    </row>
    <row r="93" spans="2:18" ht="16" x14ac:dyDescent="0.2">
      <c r="B93" t="s">
        <v>28</v>
      </c>
      <c r="C93" t="s">
        <v>34</v>
      </c>
      <c r="D93" s="2" t="s">
        <v>12</v>
      </c>
      <c r="E93">
        <v>20.16</v>
      </c>
      <c r="F93">
        <f>AVERAGE(E93:E94)</f>
        <v>20.22</v>
      </c>
      <c r="G93">
        <f>F93-$F$110</f>
        <v>5.6449999999999996</v>
      </c>
      <c r="N93">
        <f>F93-$F$161</f>
        <v>0.28999999999999915</v>
      </c>
    </row>
    <row r="94" spans="2:18" ht="16" x14ac:dyDescent="0.2">
      <c r="B94" t="s">
        <v>28</v>
      </c>
      <c r="C94" t="s">
        <v>34</v>
      </c>
      <c r="D94" s="2" t="s">
        <v>12</v>
      </c>
      <c r="E94">
        <v>20.28</v>
      </c>
    </row>
    <row r="95" spans="2:18" ht="16" x14ac:dyDescent="0.2">
      <c r="B95" t="s">
        <v>29</v>
      </c>
      <c r="C95" t="s">
        <v>35</v>
      </c>
      <c r="D95" s="2" t="s">
        <v>12</v>
      </c>
      <c r="E95">
        <v>21.75</v>
      </c>
      <c r="F95">
        <f>AVERAGE(E95:E96)</f>
        <v>21.855</v>
      </c>
      <c r="G95">
        <f>F95-$F$112</f>
        <v>4.7050000000000018</v>
      </c>
      <c r="H95">
        <f>AVERAGE(G95,G97,G99,G101)</f>
        <v>5.6800000000000006</v>
      </c>
      <c r="N95">
        <f>F95-$F$163</f>
        <v>-1.9999999999999574E-2</v>
      </c>
      <c r="O95">
        <f>AVERAGE(N95,N97,N99,N101)</f>
        <v>0.6125000000000016</v>
      </c>
    </row>
    <row r="96" spans="2:18" ht="16" x14ac:dyDescent="0.2">
      <c r="B96" t="s">
        <v>29</v>
      </c>
      <c r="C96" t="s">
        <v>35</v>
      </c>
      <c r="D96" s="2" t="s">
        <v>12</v>
      </c>
      <c r="E96">
        <v>21.96</v>
      </c>
    </row>
    <row r="97" spans="2:18" ht="16" x14ac:dyDescent="0.2">
      <c r="B97" t="s">
        <v>30</v>
      </c>
      <c r="C97" t="s">
        <v>35</v>
      </c>
      <c r="D97" s="2" t="s">
        <v>12</v>
      </c>
      <c r="E97">
        <v>22.37</v>
      </c>
      <c r="F97">
        <f>AVERAGE(E97:E98)</f>
        <v>22.54</v>
      </c>
      <c r="G97">
        <f>F97-$F$114</f>
        <v>4.4149999999999991</v>
      </c>
      <c r="I97">
        <f>STDEV(E95:E102)</f>
        <v>0.45226414532091463</v>
      </c>
      <c r="K97">
        <f>STDEV(G95,G97,G99,G101)</f>
        <v>1.298903383627898</v>
      </c>
      <c r="N97">
        <f>F97-$F$165</f>
        <v>0.14000000000000057</v>
      </c>
      <c r="R97">
        <f>STDEV(N95,N97,N99,N101)</f>
        <v>0.64177488264967297</v>
      </c>
    </row>
    <row r="98" spans="2:18" ht="16" x14ac:dyDescent="0.2">
      <c r="B98" t="s">
        <v>30</v>
      </c>
      <c r="C98" t="s">
        <v>35</v>
      </c>
      <c r="D98" s="2" t="s">
        <v>12</v>
      </c>
      <c r="E98">
        <v>22.71</v>
      </c>
      <c r="I98">
        <f>AVERAGE(E95:E102)-(2*I97)</f>
        <v>20.985471709358173</v>
      </c>
      <c r="K98">
        <f>AVERAGE(G95,G97,G99,G101)-(2*K97)</f>
        <v>3.0821932327442045</v>
      </c>
      <c r="R98">
        <f>AVERAGE(N95,N97,N99,N101)-(2*R97)</f>
        <v>-0.67104976529934435</v>
      </c>
    </row>
    <row r="99" spans="2:18" ht="16" x14ac:dyDescent="0.2">
      <c r="B99" t="s">
        <v>31</v>
      </c>
      <c r="C99" t="s">
        <v>35</v>
      </c>
      <c r="D99" s="2" t="s">
        <v>12</v>
      </c>
      <c r="E99">
        <v>21.45</v>
      </c>
      <c r="F99">
        <f>AVERAGE(E99:E100)</f>
        <v>21.41</v>
      </c>
      <c r="G99">
        <f>F99-$F$116</f>
        <v>6.77</v>
      </c>
      <c r="I99">
        <f>AVERAGE(E95:E102)+(2*I97)</f>
        <v>22.794528290641829</v>
      </c>
      <c r="K99">
        <f>AVERAGE(G95,G97,G99,G101)+(2*K97)</f>
        <v>8.2778067672557967</v>
      </c>
      <c r="N99">
        <f>F99-$F$167</f>
        <v>1.1950000000000003</v>
      </c>
      <c r="R99">
        <f>AVERAGE(N95,N97,N99,N101)+(2*R97)</f>
        <v>1.8960497652993475</v>
      </c>
    </row>
    <row r="100" spans="2:18" ht="16" x14ac:dyDescent="0.2">
      <c r="B100" t="s">
        <v>31</v>
      </c>
      <c r="C100" t="s">
        <v>35</v>
      </c>
      <c r="D100" s="2" t="s">
        <v>12</v>
      </c>
      <c r="E100">
        <v>21.37</v>
      </c>
    </row>
    <row r="101" spans="2:18" ht="16" x14ac:dyDescent="0.2">
      <c r="B101" s="3" t="s">
        <v>32</v>
      </c>
      <c r="C101" t="s">
        <v>35</v>
      </c>
      <c r="D101" s="2" t="s">
        <v>12</v>
      </c>
      <c r="E101">
        <v>21.8</v>
      </c>
      <c r="F101">
        <f>AVERAGE(E101:E102)</f>
        <v>21.755000000000003</v>
      </c>
      <c r="G101">
        <f>F101-$F$118</f>
        <v>6.8300000000000018</v>
      </c>
      <c r="N101">
        <f>F101-$F$169</f>
        <v>1.1350000000000051</v>
      </c>
    </row>
    <row r="102" spans="2:18" ht="16" x14ac:dyDescent="0.2">
      <c r="B102" s="3" t="s">
        <v>32</v>
      </c>
      <c r="C102" t="s">
        <v>35</v>
      </c>
      <c r="D102" s="2" t="s">
        <v>12</v>
      </c>
      <c r="E102">
        <v>21.71</v>
      </c>
    </row>
    <row r="103" spans="2:18" x14ac:dyDescent="0.2">
      <c r="B103" s="3"/>
      <c r="D103" s="2"/>
    </row>
    <row r="104" spans="2:18" ht="16" x14ac:dyDescent="0.2">
      <c r="B104" t="s">
        <v>25</v>
      </c>
      <c r="C104" t="s">
        <v>34</v>
      </c>
      <c r="D104" s="2" t="s">
        <v>5</v>
      </c>
      <c r="E104">
        <v>15.91</v>
      </c>
      <c r="F104">
        <f>AVERAGE(E104:E105)</f>
        <v>15.93</v>
      </c>
      <c r="N104">
        <f>F104-$F$155</f>
        <v>-5.3350000000000009</v>
      </c>
      <c r="O104">
        <f>AVERAGE(N104,N106,N108,N110)</f>
        <v>-5.4987500000000002</v>
      </c>
      <c r="P104" s="5">
        <f>O104-O112</f>
        <v>-0.43125000000000124</v>
      </c>
      <c r="Q104" s="7">
        <f>2^-P104</f>
        <v>1.3484013716453724</v>
      </c>
      <c r="R104">
        <f>-1/Q104</f>
        <v>-0.74161894301528386</v>
      </c>
    </row>
    <row r="105" spans="2:18" ht="16" x14ac:dyDescent="0.2">
      <c r="B105" t="s">
        <v>25</v>
      </c>
      <c r="C105" t="s">
        <v>34</v>
      </c>
      <c r="D105" s="2" t="s">
        <v>5</v>
      </c>
      <c r="E105">
        <v>15.95</v>
      </c>
    </row>
    <row r="106" spans="2:18" ht="16" x14ac:dyDescent="0.2">
      <c r="B106" t="s">
        <v>26</v>
      </c>
      <c r="C106" t="s">
        <v>34</v>
      </c>
      <c r="D106" s="2" t="s">
        <v>5</v>
      </c>
      <c r="E106">
        <v>13.92</v>
      </c>
      <c r="F106">
        <f>AVERAGE(E106:E107)</f>
        <v>14.025</v>
      </c>
      <c r="I106">
        <f>STDEV(E104:E119)</f>
        <v>1.4121141065792095</v>
      </c>
      <c r="N106">
        <f>F106-$F$157</f>
        <v>-5.6300000000000008</v>
      </c>
    </row>
    <row r="107" spans="2:18" ht="16" x14ac:dyDescent="0.2">
      <c r="B107" t="s">
        <v>26</v>
      </c>
      <c r="C107" t="s">
        <v>34</v>
      </c>
      <c r="D107" s="2" t="s">
        <v>5</v>
      </c>
      <c r="E107">
        <v>14.13</v>
      </c>
      <c r="I107">
        <f>AVERAGE(E104:E119)-2*$I$106</f>
        <v>12.66139678684158</v>
      </c>
    </row>
    <row r="108" spans="2:18" ht="16" x14ac:dyDescent="0.2">
      <c r="B108" t="s">
        <v>27</v>
      </c>
      <c r="C108" t="s">
        <v>34</v>
      </c>
      <c r="D108" s="2" t="s">
        <v>5</v>
      </c>
      <c r="E108">
        <v>14.42</v>
      </c>
      <c r="F108">
        <f>AVERAGE(E108:E109)</f>
        <v>14.515000000000001</v>
      </c>
      <c r="I108">
        <f>AVERAGE(E104:E119)+2*$I$106</f>
        <v>18.309853213158419</v>
      </c>
      <c r="N108">
        <f>F108-$F$159</f>
        <v>-5.6749999999999972</v>
      </c>
    </row>
    <row r="109" spans="2:18" ht="16" x14ac:dyDescent="0.2">
      <c r="B109" t="s">
        <v>27</v>
      </c>
      <c r="C109" t="s">
        <v>34</v>
      </c>
      <c r="D109" s="2" t="s">
        <v>5</v>
      </c>
      <c r="E109">
        <v>14.61</v>
      </c>
    </row>
    <row r="110" spans="2:18" ht="16" x14ac:dyDescent="0.2">
      <c r="B110" t="s">
        <v>28</v>
      </c>
      <c r="C110" t="s">
        <v>34</v>
      </c>
      <c r="D110" s="2" t="s">
        <v>5</v>
      </c>
      <c r="E110">
        <v>14.7</v>
      </c>
      <c r="F110">
        <f>AVERAGE(E110:E111)</f>
        <v>14.574999999999999</v>
      </c>
      <c r="N110">
        <f>F110-$F$161</f>
        <v>-5.3550000000000004</v>
      </c>
    </row>
    <row r="111" spans="2:18" ht="16" x14ac:dyDescent="0.2">
      <c r="B111" t="s">
        <v>28</v>
      </c>
      <c r="C111" t="s">
        <v>34</v>
      </c>
      <c r="D111" s="2" t="s">
        <v>5</v>
      </c>
      <c r="E111">
        <v>14.45</v>
      </c>
    </row>
    <row r="112" spans="2:18" ht="16" x14ac:dyDescent="0.2">
      <c r="B112" t="s">
        <v>29</v>
      </c>
      <c r="C112" t="s">
        <v>35</v>
      </c>
      <c r="D112" s="2" t="s">
        <v>5</v>
      </c>
      <c r="E112">
        <v>17.149999999999999</v>
      </c>
      <c r="F112">
        <f>AVERAGE(E112:E113)</f>
        <v>17.149999999999999</v>
      </c>
      <c r="N112">
        <f>F112-$F$163</f>
        <v>-4.7250000000000014</v>
      </c>
      <c r="O112">
        <f>AVERAGE(N112,N114,N116,N118)</f>
        <v>-5.067499999999999</v>
      </c>
    </row>
    <row r="113" spans="2:18" ht="16" x14ac:dyDescent="0.2">
      <c r="B113" t="s">
        <v>29</v>
      </c>
      <c r="C113" t="s">
        <v>35</v>
      </c>
      <c r="D113" s="2" t="s">
        <v>5</v>
      </c>
      <c r="E113">
        <v>17.149999999999999</v>
      </c>
    </row>
    <row r="114" spans="2:18" ht="16" x14ac:dyDescent="0.2">
      <c r="B114" t="s">
        <v>30</v>
      </c>
      <c r="C114" t="s">
        <v>35</v>
      </c>
      <c r="D114" s="2" t="s">
        <v>5</v>
      </c>
      <c r="E114">
        <v>18.11</v>
      </c>
      <c r="F114">
        <f>AVERAGE(E114:E115)</f>
        <v>18.125</v>
      </c>
      <c r="N114">
        <f>F114-$F$165</f>
        <v>-4.2749999999999986</v>
      </c>
    </row>
    <row r="115" spans="2:18" ht="16" x14ac:dyDescent="0.2">
      <c r="B115" t="s">
        <v>30</v>
      </c>
      <c r="C115" t="s">
        <v>35</v>
      </c>
      <c r="D115" s="2" t="s">
        <v>5</v>
      </c>
      <c r="E115">
        <v>18.14</v>
      </c>
    </row>
    <row r="116" spans="2:18" ht="16" x14ac:dyDescent="0.2">
      <c r="B116" t="s">
        <v>31</v>
      </c>
      <c r="C116" t="s">
        <v>35</v>
      </c>
      <c r="D116" s="2" t="s">
        <v>5</v>
      </c>
      <c r="E116">
        <v>14.71</v>
      </c>
      <c r="F116">
        <f>AVERAGE(E116:E117)</f>
        <v>14.64</v>
      </c>
      <c r="N116">
        <f>F116-$F$167</f>
        <v>-5.5749999999999993</v>
      </c>
    </row>
    <row r="117" spans="2:18" ht="16" x14ac:dyDescent="0.2">
      <c r="B117" t="s">
        <v>31</v>
      </c>
      <c r="C117" t="s">
        <v>35</v>
      </c>
      <c r="D117" s="2" t="s">
        <v>5</v>
      </c>
      <c r="E117">
        <v>14.57</v>
      </c>
    </row>
    <row r="118" spans="2:18" ht="16" x14ac:dyDescent="0.2">
      <c r="B118" s="3" t="s">
        <v>32</v>
      </c>
      <c r="C118" t="s">
        <v>35</v>
      </c>
      <c r="D118" s="2" t="s">
        <v>5</v>
      </c>
      <c r="E118">
        <v>14.71</v>
      </c>
      <c r="F118">
        <f>AVERAGE(E118:E119)</f>
        <v>14.925000000000001</v>
      </c>
      <c r="N118">
        <f>F118-$F$169</f>
        <v>-5.6949999999999967</v>
      </c>
    </row>
    <row r="119" spans="2:18" ht="16" x14ac:dyDescent="0.2">
      <c r="B119" s="3" t="s">
        <v>32</v>
      </c>
      <c r="C119" t="s">
        <v>35</v>
      </c>
      <c r="D119" s="2" t="s">
        <v>5</v>
      </c>
      <c r="E119">
        <v>15.14</v>
      </c>
    </row>
    <row r="120" spans="2:18" x14ac:dyDescent="0.2">
      <c r="B120" s="3"/>
      <c r="D120" s="2"/>
    </row>
    <row r="121" spans="2:18" ht="16" x14ac:dyDescent="0.2">
      <c r="B121" t="s">
        <v>25</v>
      </c>
      <c r="C121" t="s">
        <v>34</v>
      </c>
      <c r="D121" s="2" t="s">
        <v>13</v>
      </c>
      <c r="E121">
        <v>18.71</v>
      </c>
      <c r="F121">
        <f>AVERAGE(E121:E122)</f>
        <v>18.615000000000002</v>
      </c>
      <c r="G121">
        <f>F121-$F$104</f>
        <v>2.6850000000000023</v>
      </c>
      <c r="H121">
        <f>AVERAGE(G121,G123,G125,G127)</f>
        <v>3.3274999999999992</v>
      </c>
      <c r="I121" s="5">
        <f>H121-H129</f>
        <v>0.26249999999999973</v>
      </c>
      <c r="J121" s="7">
        <f>2^-I121</f>
        <v>0.83364207542636004</v>
      </c>
      <c r="K121" s="7">
        <f>-1/J121</f>
        <v>-1.1995555760409016</v>
      </c>
      <c r="N121">
        <f>F121-$F$155</f>
        <v>-2.6499999999999986</v>
      </c>
      <c r="O121">
        <f>AVERAGE(N121,N123,N125,N127)</f>
        <v>-2.1712500000000006</v>
      </c>
      <c r="P121" s="5">
        <f>O121-O129</f>
        <v>-0.16875000000000107</v>
      </c>
      <c r="Q121" s="7">
        <f>2^-P121</f>
        <v>1.1240841179661984</v>
      </c>
      <c r="R121" s="7">
        <f>-1/Q121</f>
        <v>-0.88961313839154366</v>
      </c>
    </row>
    <row r="122" spans="2:18" ht="16" x14ac:dyDescent="0.2">
      <c r="B122" t="s">
        <v>25</v>
      </c>
      <c r="C122" t="s">
        <v>34</v>
      </c>
      <c r="D122" s="2" t="s">
        <v>13</v>
      </c>
      <c r="E122">
        <v>18.52</v>
      </c>
    </row>
    <row r="123" spans="2:18" ht="16" x14ac:dyDescent="0.2">
      <c r="B123" t="s">
        <v>26</v>
      </c>
      <c r="C123" t="s">
        <v>34</v>
      </c>
      <c r="D123" s="2" t="s">
        <v>13</v>
      </c>
      <c r="E123">
        <v>17.079999999999998</v>
      </c>
      <c r="F123">
        <f>AVERAGE(E123:E124)</f>
        <v>17.119999999999997</v>
      </c>
      <c r="G123">
        <f>F123-$F$106</f>
        <v>3.0949999999999971</v>
      </c>
      <c r="I123">
        <f>STDEV(E121:E128)</f>
        <v>0.62820464136185117</v>
      </c>
      <c r="K123">
        <f>STDEV(G121,G123,G125,G127)</f>
        <v>0.55103690136565842</v>
      </c>
      <c r="N123">
        <f>F123-$F$157</f>
        <v>-2.5350000000000037</v>
      </c>
      <c r="R123">
        <f>STDEV(N121,N123,N125,N127)</f>
        <v>0.4888315149414979</v>
      </c>
    </row>
    <row r="124" spans="2:18" ht="16" x14ac:dyDescent="0.2">
      <c r="B124" t="s">
        <v>26</v>
      </c>
      <c r="C124" t="s">
        <v>34</v>
      </c>
      <c r="D124" s="2" t="s">
        <v>13</v>
      </c>
      <c r="E124">
        <v>17.16</v>
      </c>
      <c r="I124">
        <f>AVERAGE(E121:E128)-(2*I123)</f>
        <v>16.832340717276299</v>
      </c>
      <c r="K124">
        <f>AVERAGE(G121,G123,G125,G127)-(2*K123)</f>
        <v>2.2254261972686824</v>
      </c>
      <c r="R124">
        <f>AVERAGE(N121,N123,N125,N127)-(2*R123)</f>
        <v>-3.1489130298829964</v>
      </c>
    </row>
    <row r="125" spans="2:18" ht="16" x14ac:dyDescent="0.2">
      <c r="B125" t="s">
        <v>27</v>
      </c>
      <c r="C125" t="s">
        <v>34</v>
      </c>
      <c r="D125" s="2" t="s">
        <v>13</v>
      </c>
      <c r="E125">
        <v>18.57</v>
      </c>
      <c r="F125">
        <f>AVERAGE(E125:E126)</f>
        <v>18.454999999999998</v>
      </c>
      <c r="G125">
        <f>F125-$F$108</f>
        <v>3.9399999999999977</v>
      </c>
      <c r="I125">
        <f>AVERAGE(E121:E128)+(2*I123)</f>
        <v>19.345159282723703</v>
      </c>
      <c r="K125">
        <f>AVERAGE(G121,G123,G125,G127)+(2*K123)</f>
        <v>4.4295738027313156</v>
      </c>
      <c r="N125">
        <f>F125-$F$159</f>
        <v>-1.7349999999999994</v>
      </c>
      <c r="R125">
        <f>AVERAGE(N121,N123,N125,N127)+(2*R123)</f>
        <v>-1.1935869701170048</v>
      </c>
    </row>
    <row r="126" spans="2:18" ht="16" x14ac:dyDescent="0.2">
      <c r="B126" t="s">
        <v>27</v>
      </c>
      <c r="C126" t="s">
        <v>34</v>
      </c>
      <c r="D126" s="2" t="s">
        <v>13</v>
      </c>
      <c r="E126">
        <v>18.34</v>
      </c>
    </row>
    <row r="127" spans="2:18" ht="16" x14ac:dyDescent="0.2">
      <c r="B127" t="s">
        <v>28</v>
      </c>
      <c r="C127" t="s">
        <v>34</v>
      </c>
      <c r="D127" s="2" t="s">
        <v>13</v>
      </c>
      <c r="E127">
        <v>18.21</v>
      </c>
      <c r="F127">
        <f>AVERAGE(E127:E128)</f>
        <v>18.164999999999999</v>
      </c>
      <c r="G127">
        <f>F127-$F$110</f>
        <v>3.59</v>
      </c>
      <c r="N127">
        <f>F127-$F$161</f>
        <v>-1.7650000000000006</v>
      </c>
    </row>
    <row r="128" spans="2:18" ht="16" x14ac:dyDescent="0.2">
      <c r="B128" t="s">
        <v>28</v>
      </c>
      <c r="C128" t="s">
        <v>34</v>
      </c>
      <c r="D128" s="2" t="s">
        <v>13</v>
      </c>
      <c r="E128">
        <v>18.12</v>
      </c>
    </row>
    <row r="129" spans="2:18" ht="16" x14ac:dyDescent="0.2">
      <c r="B129" t="s">
        <v>29</v>
      </c>
      <c r="C129" t="s">
        <v>35</v>
      </c>
      <c r="D129" s="2" t="s">
        <v>13</v>
      </c>
      <c r="E129">
        <v>19.97</v>
      </c>
      <c r="F129">
        <f>AVERAGE(E129:E130)</f>
        <v>19.844999999999999</v>
      </c>
      <c r="G129">
        <f>F129-$F$112</f>
        <v>2.6950000000000003</v>
      </c>
      <c r="H129">
        <f>AVERAGE(G129,G131,G133,G135)</f>
        <v>3.0649999999999995</v>
      </c>
      <c r="N129">
        <f>F129-$F$163</f>
        <v>-2.0300000000000011</v>
      </c>
      <c r="O129">
        <f>AVERAGE(N129,N131,N133,N135)</f>
        <v>-2.0024999999999995</v>
      </c>
    </row>
    <row r="130" spans="2:18" ht="16" x14ac:dyDescent="0.2">
      <c r="B130" t="s">
        <v>29</v>
      </c>
      <c r="C130" t="s">
        <v>35</v>
      </c>
      <c r="D130" s="2" t="s">
        <v>13</v>
      </c>
      <c r="E130">
        <v>19.72</v>
      </c>
    </row>
    <row r="131" spans="2:18" ht="16" x14ac:dyDescent="0.2">
      <c r="B131" t="s">
        <v>30</v>
      </c>
      <c r="C131" t="s">
        <v>35</v>
      </c>
      <c r="D131" s="2" t="s">
        <v>13</v>
      </c>
      <c r="E131">
        <v>20.28</v>
      </c>
      <c r="F131">
        <f>AVERAGE(E131:E132)</f>
        <v>20.25</v>
      </c>
      <c r="G131">
        <f>F131-$F$114</f>
        <v>2.125</v>
      </c>
      <c r="I131">
        <f>STDEV(E129:E136)</f>
        <v>0.8954169021028292</v>
      </c>
      <c r="K131">
        <f>STDEV(G129,G131,G133,G135)</f>
        <v>0.81825016549545004</v>
      </c>
      <c r="N131">
        <f>F131-$F$165</f>
        <v>-2.1499999999999986</v>
      </c>
      <c r="R131">
        <f>STDEV(N129,N131,N133,N135)</f>
        <v>0.19482898483884112</v>
      </c>
    </row>
    <row r="132" spans="2:18" ht="16" x14ac:dyDescent="0.2">
      <c r="B132" t="s">
        <v>30</v>
      </c>
      <c r="C132" t="s">
        <v>35</v>
      </c>
      <c r="D132" s="2" t="s">
        <v>13</v>
      </c>
      <c r="E132">
        <v>20.22</v>
      </c>
      <c r="I132">
        <f>AVERAGE(E129:E136)-(2*I131)</f>
        <v>17.484166195794341</v>
      </c>
      <c r="K132">
        <f>AVERAGE(G129,G131,G133,G135)-(2*K131)</f>
        <v>1.4284996690090994</v>
      </c>
      <c r="R132">
        <f>AVERAGE(N129,N131,N133,N135)-(2*R131)</f>
        <v>-2.3921579696776818</v>
      </c>
    </row>
    <row r="133" spans="2:18" ht="16" x14ac:dyDescent="0.2">
      <c r="B133" t="s">
        <v>31</v>
      </c>
      <c r="C133" t="s">
        <v>35</v>
      </c>
      <c r="D133" s="2" t="s">
        <v>13</v>
      </c>
      <c r="E133">
        <v>18.05</v>
      </c>
      <c r="F133">
        <f>AVERAGE(E133:E134)</f>
        <v>18.105</v>
      </c>
      <c r="G133">
        <f>F133-$F$116</f>
        <v>3.4649999999999999</v>
      </c>
      <c r="I133">
        <f>AVERAGE(E129:E136)+(2*I131)</f>
        <v>21.065833804205656</v>
      </c>
      <c r="K133">
        <f>AVERAGE(G129,G131,G133,G135)+(2*K131)</f>
        <v>4.7015003309908998</v>
      </c>
      <c r="N133">
        <f>F133-$F$167</f>
        <v>-2.1099999999999994</v>
      </c>
      <c r="R133">
        <f>AVERAGE(N129,N131,N133,N135)+(2*R131)</f>
        <v>-1.6128420303223172</v>
      </c>
    </row>
    <row r="134" spans="2:18" ht="16" x14ac:dyDescent="0.2">
      <c r="B134" t="s">
        <v>31</v>
      </c>
      <c r="C134" t="s">
        <v>35</v>
      </c>
      <c r="D134" s="2" t="s">
        <v>13</v>
      </c>
      <c r="E134">
        <v>18.16</v>
      </c>
    </row>
    <row r="135" spans="2:18" ht="16" x14ac:dyDescent="0.2">
      <c r="B135" s="3" t="s">
        <v>32</v>
      </c>
      <c r="C135" t="s">
        <v>35</v>
      </c>
      <c r="D135" s="2" t="s">
        <v>13</v>
      </c>
      <c r="E135">
        <v>18.940000000000001</v>
      </c>
      <c r="F135">
        <f>AVERAGE(E135:E136)</f>
        <v>18.899999999999999</v>
      </c>
      <c r="G135">
        <f>F135-$F$118</f>
        <v>3.9749999999999979</v>
      </c>
      <c r="N135">
        <f>F135-$F$169</f>
        <v>-1.7199999999999989</v>
      </c>
    </row>
    <row r="136" spans="2:18" ht="16" x14ac:dyDescent="0.2">
      <c r="B136" s="3" t="s">
        <v>32</v>
      </c>
      <c r="C136" t="s">
        <v>35</v>
      </c>
      <c r="D136" s="2" t="s">
        <v>13</v>
      </c>
      <c r="E136">
        <v>18.86</v>
      </c>
    </row>
    <row r="137" spans="2:18" x14ac:dyDescent="0.2">
      <c r="B137" s="3"/>
      <c r="D137" s="2"/>
    </row>
    <row r="138" spans="2:18" ht="16" x14ac:dyDescent="0.2">
      <c r="B138" t="s">
        <v>25</v>
      </c>
      <c r="C138" t="s">
        <v>34</v>
      </c>
      <c r="D138" s="2" t="s">
        <v>14</v>
      </c>
      <c r="E138">
        <v>22.85</v>
      </c>
      <c r="F138">
        <f>AVERAGE(E138:E139)</f>
        <v>22.58</v>
      </c>
      <c r="G138">
        <f>F138-$F$104</f>
        <v>6.6499999999999986</v>
      </c>
      <c r="H138">
        <f>AVERAGE(G138,G140,G142,G144)</f>
        <v>7.2575000000000003</v>
      </c>
      <c r="I138" s="5">
        <f>H138-H146</f>
        <v>0.96375000000000188</v>
      </c>
      <c r="J138" s="8">
        <f>2^-I138</f>
        <v>0.5127224592784102</v>
      </c>
      <c r="K138" s="8">
        <f>-1/J138</f>
        <v>-1.9503729198977731</v>
      </c>
      <c r="N138">
        <f>F138-$F$155</f>
        <v>1.3149999999999977</v>
      </c>
      <c r="O138">
        <f>AVERAGE(N138,N140,N142,N144)</f>
        <v>1.75875</v>
      </c>
      <c r="P138" s="5">
        <f>O138-O146</f>
        <v>0.53250000000000064</v>
      </c>
      <c r="Q138" s="7">
        <f>2^-P138</f>
        <v>0.69135566736439691</v>
      </c>
      <c r="R138" s="7">
        <f>-1/Q138</f>
        <v>-1.4464335033402194</v>
      </c>
    </row>
    <row r="139" spans="2:18" ht="16" x14ac:dyDescent="0.2">
      <c r="B139" t="s">
        <v>25</v>
      </c>
      <c r="C139" t="s">
        <v>34</v>
      </c>
      <c r="D139" s="2" t="s">
        <v>14</v>
      </c>
      <c r="E139">
        <v>22.31</v>
      </c>
    </row>
    <row r="140" spans="2:18" ht="16" x14ac:dyDescent="0.2">
      <c r="B140" t="s">
        <v>26</v>
      </c>
      <c r="C140" t="s">
        <v>34</v>
      </c>
      <c r="D140" s="2" t="s">
        <v>14</v>
      </c>
      <c r="E140">
        <v>21.27</v>
      </c>
      <c r="F140">
        <f>AVERAGE(E140:E141)</f>
        <v>21.25</v>
      </c>
      <c r="G140">
        <f>F140-$F$106</f>
        <v>7.2249999999999996</v>
      </c>
      <c r="I140">
        <f>STDEV(E138:E145)</f>
        <v>0.55266723390171402</v>
      </c>
      <c r="K140">
        <f>STDEV(G138,G140,G142,G144)</f>
        <v>0.46376179230290288</v>
      </c>
      <c r="N140">
        <f>F140-$F$157</f>
        <v>1.5949999999999989</v>
      </c>
      <c r="R140">
        <f>STDEV(N138,N140,N142,N144)</f>
        <v>0.36958027995732534</v>
      </c>
    </row>
    <row r="141" spans="2:18" ht="16" x14ac:dyDescent="0.2">
      <c r="B141" t="s">
        <v>26</v>
      </c>
      <c r="C141" t="s">
        <v>34</v>
      </c>
      <c r="D141" s="2" t="s">
        <v>14</v>
      </c>
      <c r="E141">
        <v>21.23</v>
      </c>
      <c r="I141">
        <f>AVERAGE(E138:E145)-(2*I140)</f>
        <v>20.91341553219657</v>
      </c>
      <c r="K141">
        <f>AVERAGE(G138,G140,G142,G144)-(2*K140)</f>
        <v>6.3299764153941949</v>
      </c>
      <c r="R141">
        <f>AVERAGE(N138,N140,N142,N144)-(2*R140)</f>
        <v>1.0195894400853494</v>
      </c>
    </row>
    <row r="142" spans="2:18" ht="16" x14ac:dyDescent="0.2">
      <c r="B142" t="s">
        <v>27</v>
      </c>
      <c r="C142" t="s">
        <v>34</v>
      </c>
      <c r="D142" s="2" t="s">
        <v>14</v>
      </c>
      <c r="E142">
        <v>22.3</v>
      </c>
      <c r="F142">
        <f>AVERAGE(E142:E143)</f>
        <v>22.28</v>
      </c>
      <c r="G142">
        <f>F142-$F$108</f>
        <v>7.7650000000000006</v>
      </c>
      <c r="I142">
        <f>AVERAGE(E138:E145)+(2*I140)</f>
        <v>23.124084467803424</v>
      </c>
      <c r="K142">
        <f>AVERAGE(G138,G140,G142,G144)+(2*K140)</f>
        <v>8.1850235846058066</v>
      </c>
      <c r="N142">
        <f>F142-$F$159</f>
        <v>2.0900000000000034</v>
      </c>
      <c r="R142">
        <f>AVERAGE(N138,N140,N142,N144)+(2*R140)</f>
        <v>2.4979105599146507</v>
      </c>
    </row>
    <row r="143" spans="2:18" ht="16" x14ac:dyDescent="0.2">
      <c r="B143" t="s">
        <v>27</v>
      </c>
      <c r="C143" t="s">
        <v>34</v>
      </c>
      <c r="D143" s="2" t="s">
        <v>14</v>
      </c>
      <c r="E143">
        <v>22.26</v>
      </c>
    </row>
    <row r="144" spans="2:18" ht="16" x14ac:dyDescent="0.2">
      <c r="B144" t="s">
        <v>28</v>
      </c>
      <c r="C144" t="s">
        <v>34</v>
      </c>
      <c r="D144" s="2" t="s">
        <v>14</v>
      </c>
      <c r="E144">
        <v>22.1</v>
      </c>
      <c r="F144">
        <f>AVERAGE(E144:E145)</f>
        <v>21.965</v>
      </c>
      <c r="G144">
        <f>F144-$F$110</f>
        <v>7.3900000000000006</v>
      </c>
      <c r="N144">
        <f>F144-$F$161</f>
        <v>2.0350000000000001</v>
      </c>
    </row>
    <row r="145" spans="2:18" ht="16" x14ac:dyDescent="0.2">
      <c r="B145" t="s">
        <v>28</v>
      </c>
      <c r="C145" t="s">
        <v>34</v>
      </c>
      <c r="D145" s="2" t="s">
        <v>14</v>
      </c>
      <c r="E145">
        <v>21.83</v>
      </c>
    </row>
    <row r="146" spans="2:18" ht="16" x14ac:dyDescent="0.2">
      <c r="B146" t="s">
        <v>29</v>
      </c>
      <c r="C146" t="s">
        <v>35</v>
      </c>
      <c r="D146" s="2" t="s">
        <v>14</v>
      </c>
      <c r="E146">
        <v>23.24</v>
      </c>
      <c r="F146">
        <f>AVERAGE(E146:E147)</f>
        <v>23.284999999999997</v>
      </c>
      <c r="G146">
        <f>F146-$F$112</f>
        <v>6.134999999999998</v>
      </c>
      <c r="H146">
        <f>AVERAGE(G146,G148,G150,G152)</f>
        <v>6.2937499999999984</v>
      </c>
      <c r="N146">
        <f>F146-$F$163</f>
        <v>1.4099999999999966</v>
      </c>
      <c r="O146">
        <f>AVERAGE(N146,N148,N150,N152)</f>
        <v>1.2262499999999994</v>
      </c>
    </row>
    <row r="147" spans="2:18" ht="16" x14ac:dyDescent="0.2">
      <c r="B147" t="s">
        <v>29</v>
      </c>
      <c r="C147" t="s">
        <v>35</v>
      </c>
      <c r="D147" s="2" t="s">
        <v>14</v>
      </c>
      <c r="E147">
        <v>23.33</v>
      </c>
    </row>
    <row r="148" spans="2:18" ht="16" x14ac:dyDescent="0.2">
      <c r="B148" t="s">
        <v>30</v>
      </c>
      <c r="C148" t="s">
        <v>35</v>
      </c>
      <c r="D148" s="2" t="s">
        <v>14</v>
      </c>
      <c r="E148">
        <v>23.43</v>
      </c>
      <c r="F148">
        <f>AVERAGE(E148:E149)</f>
        <v>23.454999999999998</v>
      </c>
      <c r="G148">
        <f>F148-$F$114</f>
        <v>5.3299999999999983</v>
      </c>
      <c r="I148">
        <f>STDEV(E146:E153)</f>
        <v>0.94303366853999437</v>
      </c>
      <c r="K148">
        <f>STDEV(G146,G148,G150,G152)</f>
        <v>0.72737398679542231</v>
      </c>
      <c r="N148">
        <f>F148-$F$165</f>
        <v>1.0549999999999997</v>
      </c>
      <c r="R148">
        <f>STDEV(N146,N148,N150,N152)</f>
        <v>0.1460236852934004</v>
      </c>
    </row>
    <row r="149" spans="2:18" ht="16" x14ac:dyDescent="0.2">
      <c r="B149" t="s">
        <v>30</v>
      </c>
      <c r="C149" t="s">
        <v>35</v>
      </c>
      <c r="D149" s="2" t="s">
        <v>14</v>
      </c>
      <c r="E149">
        <v>23.48</v>
      </c>
      <c r="I149">
        <f>AVERAGE(E146:E153)-(2*I148)</f>
        <v>20.617682662920014</v>
      </c>
      <c r="K149">
        <f>AVERAGE(G146,G148,G150,G152)-(2*K148)</f>
        <v>4.8390020264091538</v>
      </c>
      <c r="R149">
        <f>AVERAGE(N146,N148,N150,N152)-(2*R148)</f>
        <v>0.93420262941319865</v>
      </c>
    </row>
    <row r="150" spans="2:18" ht="16" x14ac:dyDescent="0.2">
      <c r="B150" t="s">
        <v>31</v>
      </c>
      <c r="C150" t="s">
        <v>35</v>
      </c>
      <c r="D150" s="2" t="s">
        <v>14</v>
      </c>
      <c r="E150">
        <v>21.62</v>
      </c>
      <c r="F150">
        <f>AVERAGE(E150:E151)</f>
        <v>21.454999999999998</v>
      </c>
      <c r="G150">
        <f>F150-$F$116</f>
        <v>6.8149999999999977</v>
      </c>
      <c r="I150">
        <f>AVERAGE(E146:E153)+(2*I148)</f>
        <v>24.389817337079993</v>
      </c>
      <c r="K150">
        <f>AVERAGE(G146,G148,G150,G152)+(2*K148)</f>
        <v>7.748497973590843</v>
      </c>
      <c r="N150">
        <f>F150-$F$167</f>
        <v>1.2399999999999984</v>
      </c>
      <c r="R150">
        <f>AVERAGE(N146,N148,N150,N152)+(2*R148)</f>
        <v>1.5182973705868001</v>
      </c>
    </row>
    <row r="151" spans="2:18" ht="16" x14ac:dyDescent="0.2">
      <c r="B151" t="s">
        <v>31</v>
      </c>
      <c r="C151" t="s">
        <v>35</v>
      </c>
      <c r="D151" s="2" t="s">
        <v>14</v>
      </c>
      <c r="E151">
        <v>21.29</v>
      </c>
    </row>
    <row r="152" spans="2:18" ht="16" x14ac:dyDescent="0.2">
      <c r="B152" s="3" t="s">
        <v>32</v>
      </c>
      <c r="C152" t="s">
        <v>35</v>
      </c>
      <c r="D152" s="2" t="s">
        <v>14</v>
      </c>
      <c r="E152">
        <v>21.81</v>
      </c>
      <c r="F152">
        <f>AVERAGE(E152:E153)</f>
        <v>21.82</v>
      </c>
      <c r="G152">
        <f>F152-$F$118</f>
        <v>6.8949999999999996</v>
      </c>
      <c r="N152">
        <f>F152-$F$169</f>
        <v>1.2000000000000028</v>
      </c>
    </row>
    <row r="153" spans="2:18" ht="16" x14ac:dyDescent="0.2">
      <c r="B153" s="3" t="s">
        <v>32</v>
      </c>
      <c r="C153" t="s">
        <v>35</v>
      </c>
      <c r="D153" s="2" t="s">
        <v>14</v>
      </c>
      <c r="E153">
        <v>21.83</v>
      </c>
    </row>
    <row r="154" spans="2:18" x14ac:dyDescent="0.2">
      <c r="B154" s="3"/>
      <c r="D154" s="2"/>
    </row>
    <row r="155" spans="2:18" ht="16" x14ac:dyDescent="0.2">
      <c r="B155" t="s">
        <v>25</v>
      </c>
      <c r="C155" t="s">
        <v>34</v>
      </c>
      <c r="D155" s="2" t="s">
        <v>6</v>
      </c>
      <c r="E155">
        <v>21.48</v>
      </c>
      <c r="F155">
        <f>AVERAGE(E155:E156)</f>
        <v>21.265000000000001</v>
      </c>
      <c r="G155">
        <f>F155-$F$104</f>
        <v>5.3350000000000009</v>
      </c>
      <c r="H155">
        <f>AVERAGE(G155,G157,G159,G161)</f>
        <v>5.4987500000000002</v>
      </c>
      <c r="I155" s="5">
        <f>H155-H163</f>
        <v>0.43125000000000124</v>
      </c>
      <c r="J155" s="7">
        <f>2^-I155</f>
        <v>0.74161894301528386</v>
      </c>
      <c r="K155" s="7">
        <f>-1/J155</f>
        <v>-1.3484013716453724</v>
      </c>
    </row>
    <row r="156" spans="2:18" ht="16" x14ac:dyDescent="0.2">
      <c r="B156" t="s">
        <v>25</v>
      </c>
      <c r="C156" t="s">
        <v>34</v>
      </c>
      <c r="D156" s="2" t="s">
        <v>6</v>
      </c>
      <c r="E156">
        <v>21.05</v>
      </c>
    </row>
    <row r="157" spans="2:18" ht="16" x14ac:dyDescent="0.2">
      <c r="B157" t="s">
        <v>26</v>
      </c>
      <c r="C157" t="s">
        <v>34</v>
      </c>
      <c r="D157" s="2" t="s">
        <v>6</v>
      </c>
      <c r="E157">
        <v>19.559999999999999</v>
      </c>
      <c r="F157">
        <f>AVERAGE(E157:E158)</f>
        <v>19.655000000000001</v>
      </c>
      <c r="G157">
        <f>F157-$F$106</f>
        <v>5.6300000000000008</v>
      </c>
      <c r="I157">
        <f>_xlfn.STDEV.P(E155:E170)</f>
        <v>0.92875504709261236</v>
      </c>
    </row>
    <row r="158" spans="2:18" ht="16" x14ac:dyDescent="0.2">
      <c r="B158" t="s">
        <v>26</v>
      </c>
      <c r="C158" t="s">
        <v>34</v>
      </c>
      <c r="D158" s="2" t="s">
        <v>6</v>
      </c>
      <c r="E158">
        <v>19.75</v>
      </c>
      <c r="I158">
        <f>AVERAGE(E155:E170)-2*I157</f>
        <v>18.911239905814771</v>
      </c>
    </row>
    <row r="159" spans="2:18" ht="16" x14ac:dyDescent="0.2">
      <c r="B159" t="s">
        <v>27</v>
      </c>
      <c r="C159" t="s">
        <v>34</v>
      </c>
      <c r="D159" s="2" t="s">
        <v>6</v>
      </c>
      <c r="E159">
        <v>20.27</v>
      </c>
      <c r="F159">
        <f>AVERAGE(E159:E160)</f>
        <v>20.189999999999998</v>
      </c>
      <c r="G159">
        <f>F159-$F$108</f>
        <v>5.6749999999999972</v>
      </c>
      <c r="I159">
        <f>AVERAGE(E155:E170)+2*I157</f>
        <v>22.626260094185223</v>
      </c>
    </row>
    <row r="160" spans="2:18" ht="16" x14ac:dyDescent="0.2">
      <c r="B160" t="s">
        <v>27</v>
      </c>
      <c r="C160" t="s">
        <v>34</v>
      </c>
      <c r="D160" s="2" t="s">
        <v>6</v>
      </c>
      <c r="E160">
        <v>20.11</v>
      </c>
    </row>
    <row r="161" spans="2:18" ht="16" x14ac:dyDescent="0.2">
      <c r="B161" t="s">
        <v>28</v>
      </c>
      <c r="C161" t="s">
        <v>34</v>
      </c>
      <c r="D161" s="2" t="s">
        <v>6</v>
      </c>
      <c r="E161">
        <v>19.82</v>
      </c>
      <c r="F161">
        <f>AVERAGE(E161:E162)</f>
        <v>19.93</v>
      </c>
      <c r="G161">
        <f>F161-$F$110</f>
        <v>5.3550000000000004</v>
      </c>
    </row>
    <row r="162" spans="2:18" ht="16" x14ac:dyDescent="0.2">
      <c r="B162" t="s">
        <v>28</v>
      </c>
      <c r="C162" t="s">
        <v>34</v>
      </c>
      <c r="D162" s="2" t="s">
        <v>6</v>
      </c>
      <c r="E162">
        <v>20.04</v>
      </c>
    </row>
    <row r="163" spans="2:18" ht="16" x14ac:dyDescent="0.2">
      <c r="B163" t="s">
        <v>29</v>
      </c>
      <c r="C163" t="s">
        <v>35</v>
      </c>
      <c r="D163" s="2" t="s">
        <v>6</v>
      </c>
      <c r="E163">
        <v>21.71</v>
      </c>
      <c r="F163">
        <f>AVERAGE(E163:E164)</f>
        <v>21.875</v>
      </c>
      <c r="G163">
        <f>F163-$F$112</f>
        <v>4.7250000000000014</v>
      </c>
      <c r="H163">
        <f>AVERAGE(G163,G165,G167,G169)</f>
        <v>5.067499999999999</v>
      </c>
    </row>
    <row r="164" spans="2:18" ht="16" x14ac:dyDescent="0.2">
      <c r="B164" t="s">
        <v>29</v>
      </c>
      <c r="C164" t="s">
        <v>35</v>
      </c>
      <c r="D164" s="2" t="s">
        <v>6</v>
      </c>
      <c r="E164">
        <v>22.04</v>
      </c>
    </row>
    <row r="165" spans="2:18" ht="16" x14ac:dyDescent="0.2">
      <c r="B165" t="s">
        <v>30</v>
      </c>
      <c r="C165" t="s">
        <v>35</v>
      </c>
      <c r="D165" s="2" t="s">
        <v>6</v>
      </c>
      <c r="E165">
        <v>22.46</v>
      </c>
      <c r="F165">
        <f>AVERAGE(E165:E166)</f>
        <v>22.4</v>
      </c>
      <c r="G165">
        <f>F165-$F$114</f>
        <v>4.2749999999999986</v>
      </c>
    </row>
    <row r="166" spans="2:18" ht="16" x14ac:dyDescent="0.2">
      <c r="B166" t="s">
        <v>30</v>
      </c>
      <c r="C166" t="s">
        <v>35</v>
      </c>
      <c r="D166" s="2" t="s">
        <v>6</v>
      </c>
      <c r="E166">
        <v>22.34</v>
      </c>
    </row>
    <row r="167" spans="2:18" ht="16" x14ac:dyDescent="0.2">
      <c r="B167" t="s">
        <v>31</v>
      </c>
      <c r="C167" t="s">
        <v>35</v>
      </c>
      <c r="D167" s="2" t="s">
        <v>6</v>
      </c>
      <c r="E167">
        <v>20.12</v>
      </c>
      <c r="F167">
        <f>AVERAGE(E167:E168)</f>
        <v>20.215</v>
      </c>
      <c r="G167">
        <f>F167-$F$116</f>
        <v>5.5749999999999993</v>
      </c>
    </row>
    <row r="168" spans="2:18" ht="16" x14ac:dyDescent="0.2">
      <c r="B168" t="s">
        <v>31</v>
      </c>
      <c r="C168" t="s">
        <v>35</v>
      </c>
      <c r="D168" s="2" t="s">
        <v>6</v>
      </c>
      <c r="E168">
        <v>20.309999999999999</v>
      </c>
    </row>
    <row r="169" spans="2:18" ht="16" x14ac:dyDescent="0.2">
      <c r="B169" s="3" t="s">
        <v>32</v>
      </c>
      <c r="C169" t="s">
        <v>35</v>
      </c>
      <c r="D169" s="2" t="s">
        <v>6</v>
      </c>
      <c r="E169">
        <v>20.399999999999999</v>
      </c>
      <c r="F169">
        <f>AVERAGE(E169:E170)</f>
        <v>20.619999999999997</v>
      </c>
      <c r="G169">
        <f>F169-$F$118</f>
        <v>5.6949999999999967</v>
      </c>
    </row>
    <row r="170" spans="2:18" ht="16" x14ac:dyDescent="0.2">
      <c r="B170" s="3" t="s">
        <v>32</v>
      </c>
      <c r="C170" t="s">
        <v>35</v>
      </c>
      <c r="D170" s="2" t="s">
        <v>6</v>
      </c>
      <c r="E170">
        <v>20.84</v>
      </c>
    </row>
    <row r="171" spans="2:18" x14ac:dyDescent="0.2">
      <c r="B171" s="3"/>
      <c r="D171" s="2"/>
    </row>
    <row r="172" spans="2:18" ht="16" x14ac:dyDescent="0.2">
      <c r="B172" t="s">
        <v>25</v>
      </c>
      <c r="C172" t="s">
        <v>34</v>
      </c>
      <c r="D172" s="2" t="s">
        <v>15</v>
      </c>
      <c r="E172">
        <v>31.46</v>
      </c>
      <c r="F172">
        <f>AVERAGE(E172:E173)</f>
        <v>31.630000000000003</v>
      </c>
      <c r="G172">
        <f>F172-$F$104</f>
        <v>15.700000000000003</v>
      </c>
      <c r="H172">
        <f>AVERAGE(G172,G174,G176,G178)</f>
        <v>16.05</v>
      </c>
      <c r="I172" s="5">
        <f>H172-H180</f>
        <v>-0.57250000000000156</v>
      </c>
      <c r="J172" s="7">
        <f>2^-I172</f>
        <v>1.4870982841226543</v>
      </c>
      <c r="K172" s="7">
        <f>-1/J172</f>
        <v>-0.67245051028350256</v>
      </c>
      <c r="N172">
        <f>F172-$F$155</f>
        <v>10.365000000000002</v>
      </c>
      <c r="O172">
        <f>AVERAGE(N172,N174,N176,N178)</f>
        <v>10.551250000000001</v>
      </c>
      <c r="P172" s="5">
        <f>O172-O180</f>
        <v>-1.0037500000000019</v>
      </c>
      <c r="Q172" s="6">
        <f>2^-P172</f>
        <v>2.0052053660824654</v>
      </c>
      <c r="R172" s="7">
        <f>-1/Q172</f>
        <v>-0.49870203666653978</v>
      </c>
    </row>
    <row r="173" spans="2:18" ht="16" x14ac:dyDescent="0.2">
      <c r="B173" t="s">
        <v>25</v>
      </c>
      <c r="C173" t="s">
        <v>34</v>
      </c>
      <c r="D173" s="2" t="s">
        <v>15</v>
      </c>
      <c r="E173">
        <v>31.8</v>
      </c>
    </row>
    <row r="174" spans="2:18" ht="16" x14ac:dyDescent="0.2">
      <c r="B174" t="s">
        <v>26</v>
      </c>
      <c r="C174" t="s">
        <v>34</v>
      </c>
      <c r="D174" s="2" t="s">
        <v>15</v>
      </c>
      <c r="E174">
        <v>30.08</v>
      </c>
      <c r="F174">
        <f>AVERAGE(E174:E175)</f>
        <v>30.04</v>
      </c>
      <c r="G174">
        <f>F174-$F$106</f>
        <v>16.015000000000001</v>
      </c>
      <c r="I174">
        <f>STDEV(E172:E179)</f>
        <v>0.6539427126504066</v>
      </c>
      <c r="K174">
        <f>STDEV(G172,G174,G176,G178)</f>
        <v>0.30542320365901093</v>
      </c>
      <c r="N174">
        <f>F174-$F$157</f>
        <v>10.384999999999998</v>
      </c>
      <c r="R174">
        <f>STDEV(N172,N174,N176,N178)</f>
        <v>0.35929038859025197</v>
      </c>
    </row>
    <row r="175" spans="2:18" ht="16" x14ac:dyDescent="0.2">
      <c r="B175" t="s">
        <v>26</v>
      </c>
      <c r="C175" t="s">
        <v>34</v>
      </c>
      <c r="D175" s="2" t="s">
        <v>15</v>
      </c>
      <c r="E175">
        <v>30</v>
      </c>
      <c r="I175">
        <f>AVERAGE(E172:E179)-(2*I174)</f>
        <v>29.503364574699187</v>
      </c>
      <c r="K175">
        <f>AVERAGE(G172,G174,G176,G178)-(2*K174)</f>
        <v>15.439153592681979</v>
      </c>
      <c r="R175">
        <f>AVERAGE(N172,N174,N176,N178)-(2*R174)</f>
        <v>9.8326692228194972</v>
      </c>
    </row>
    <row r="176" spans="2:18" ht="16" x14ac:dyDescent="0.2">
      <c r="B176" t="s">
        <v>27</v>
      </c>
      <c r="C176" t="s">
        <v>34</v>
      </c>
      <c r="D176" s="2" t="s">
        <v>15</v>
      </c>
      <c r="E176">
        <v>30.74</v>
      </c>
      <c r="F176">
        <f>AVERAGE(E176:E177)</f>
        <v>30.555</v>
      </c>
      <c r="G176">
        <f>F176-$F$108</f>
        <v>16.04</v>
      </c>
      <c r="I176">
        <f>AVERAGE(E172:E179)+(2*I174)</f>
        <v>32.119135425300811</v>
      </c>
      <c r="K176">
        <f>AVERAGE(G172,G174,G176,G178)+(2*K174)</f>
        <v>16.660846407318022</v>
      </c>
      <c r="N176">
        <f>F176-$F$159</f>
        <v>10.365000000000002</v>
      </c>
      <c r="R176">
        <f>AVERAGE(N172,N174,N176,N178)+(2*R174)</f>
        <v>11.269830777180506</v>
      </c>
    </row>
    <row r="177" spans="2:18" ht="16" x14ac:dyDescent="0.2">
      <c r="B177" t="s">
        <v>27</v>
      </c>
      <c r="C177" t="s">
        <v>34</v>
      </c>
      <c r="D177" s="2" t="s">
        <v>15</v>
      </c>
      <c r="E177">
        <v>30.37</v>
      </c>
    </row>
    <row r="178" spans="2:18" ht="16" x14ac:dyDescent="0.2">
      <c r="B178" t="s">
        <v>28</v>
      </c>
      <c r="C178" t="s">
        <v>34</v>
      </c>
      <c r="D178" s="2" t="s">
        <v>15</v>
      </c>
      <c r="E178">
        <v>31.26</v>
      </c>
      <c r="F178">
        <f>AVERAGE(E178:E179)</f>
        <v>31.020000000000003</v>
      </c>
      <c r="G178">
        <f>F178-$F$110</f>
        <v>16.445000000000004</v>
      </c>
      <c r="N178">
        <f>F178-$F$161</f>
        <v>11.090000000000003</v>
      </c>
    </row>
    <row r="179" spans="2:18" ht="16" x14ac:dyDescent="0.2">
      <c r="B179" t="s">
        <v>28</v>
      </c>
      <c r="C179" t="s">
        <v>34</v>
      </c>
      <c r="D179" s="2" t="s">
        <v>15</v>
      </c>
      <c r="E179">
        <v>30.78</v>
      </c>
    </row>
    <row r="180" spans="2:18" ht="16" x14ac:dyDescent="0.2">
      <c r="B180" t="s">
        <v>29</v>
      </c>
      <c r="C180" t="s">
        <v>35</v>
      </c>
      <c r="D180" s="2" t="s">
        <v>15</v>
      </c>
      <c r="E180">
        <v>35.22</v>
      </c>
      <c r="F180">
        <f>AVERAGE(E180:E181)</f>
        <v>34.245000000000005</v>
      </c>
      <c r="G180">
        <f>F180-$F$112</f>
        <v>17.095000000000006</v>
      </c>
      <c r="H180">
        <f>AVERAGE(G180,G182,G184,G186)</f>
        <v>16.622500000000002</v>
      </c>
      <c r="N180">
        <f>F180-$F$163</f>
        <v>12.370000000000005</v>
      </c>
      <c r="O180">
        <f>AVERAGE(N180,N182,N184,N186)</f>
        <v>11.555000000000003</v>
      </c>
    </row>
    <row r="181" spans="2:18" ht="16" x14ac:dyDescent="0.2">
      <c r="B181" t="s">
        <v>29</v>
      </c>
      <c r="C181" t="s">
        <v>35</v>
      </c>
      <c r="D181" s="2" t="s">
        <v>15</v>
      </c>
      <c r="E181">
        <v>33.270000000000003</v>
      </c>
    </row>
    <row r="182" spans="2:18" ht="16" x14ac:dyDescent="0.2">
      <c r="B182" t="s">
        <v>30</v>
      </c>
      <c r="C182" t="s">
        <v>35</v>
      </c>
      <c r="D182" s="2" t="s">
        <v>15</v>
      </c>
      <c r="E182">
        <v>34.450000000000003</v>
      </c>
      <c r="F182">
        <f>AVERAGE(E182:E183)</f>
        <v>34.405000000000001</v>
      </c>
      <c r="G182">
        <f>F182-$F$114</f>
        <v>16.28</v>
      </c>
      <c r="I182">
        <f>STDEV(E180:E187)</f>
        <v>1.7058617428485479</v>
      </c>
      <c r="K182">
        <f>STDEV(G180,G182,G184,G186)</f>
        <v>0.34113780206831601</v>
      </c>
      <c r="N182">
        <f>F182-$F$165</f>
        <v>12.005000000000003</v>
      </c>
      <c r="R182">
        <f>STDEV(N180,N182,N184,N186)</f>
        <v>0.74662574292613337</v>
      </c>
    </row>
    <row r="183" spans="2:18" ht="16" x14ac:dyDescent="0.2">
      <c r="B183" t="s">
        <v>30</v>
      </c>
      <c r="C183" t="s">
        <v>35</v>
      </c>
      <c r="D183" s="2" t="s">
        <v>15</v>
      </c>
      <c r="E183">
        <v>34.36</v>
      </c>
      <c r="I183">
        <f>AVERAGE(E180:E187)-(2*I182)</f>
        <v>29.420776514302908</v>
      </c>
      <c r="K183">
        <f>AVERAGE(G180,G182,G184,G186)-(2*K182)</f>
        <v>15.940224395863371</v>
      </c>
      <c r="R183">
        <f>AVERAGE(N180,N182,N184,N186)-(2*R182)</f>
        <v>10.061748514147737</v>
      </c>
    </row>
    <row r="184" spans="2:18" ht="16" x14ac:dyDescent="0.2">
      <c r="B184" t="s">
        <v>31</v>
      </c>
      <c r="C184" t="s">
        <v>35</v>
      </c>
      <c r="D184" s="2" t="s">
        <v>15</v>
      </c>
      <c r="E184">
        <v>31.6</v>
      </c>
      <c r="F184">
        <f>AVERAGE(E184:E185)</f>
        <v>31.19</v>
      </c>
      <c r="G184">
        <f>F184-$F$116</f>
        <v>16.55</v>
      </c>
      <c r="I184">
        <f>AVERAGE(E180:E187)+(2*I182)</f>
        <v>36.244223485697098</v>
      </c>
      <c r="K184">
        <f>AVERAGE(G180,G182,G184,G186)+(2*K182)</f>
        <v>17.304775604136633</v>
      </c>
      <c r="N184">
        <f>F184-$F$167</f>
        <v>10.975000000000001</v>
      </c>
      <c r="R184">
        <f>AVERAGE(N180,N182,N184,N186)+(2*R182)</f>
        <v>13.048251485852269</v>
      </c>
    </row>
    <row r="185" spans="2:18" ht="16" x14ac:dyDescent="0.2">
      <c r="B185" t="s">
        <v>31</v>
      </c>
      <c r="C185" t="s">
        <v>35</v>
      </c>
      <c r="D185" s="2" t="s">
        <v>15</v>
      </c>
      <c r="E185">
        <v>30.78</v>
      </c>
    </row>
    <row r="186" spans="2:18" ht="16" x14ac:dyDescent="0.2">
      <c r="B186" s="3" t="s">
        <v>32</v>
      </c>
      <c r="C186" t="s">
        <v>35</v>
      </c>
      <c r="D186" s="2" t="s">
        <v>15</v>
      </c>
      <c r="E186">
        <v>31.8</v>
      </c>
      <c r="F186">
        <f>AVERAGE(E186:E187)</f>
        <v>31.490000000000002</v>
      </c>
      <c r="G186">
        <f>F186-$F$118</f>
        <v>16.565000000000001</v>
      </c>
      <c r="N186">
        <f>F186-$F$169</f>
        <v>10.870000000000005</v>
      </c>
    </row>
    <row r="187" spans="2:18" ht="16" x14ac:dyDescent="0.2">
      <c r="B187" s="3" t="s">
        <v>32</v>
      </c>
      <c r="C187" t="s">
        <v>35</v>
      </c>
      <c r="D187" s="2" t="s">
        <v>15</v>
      </c>
      <c r="E187">
        <v>31.18</v>
      </c>
    </row>
    <row r="188" spans="2:18" x14ac:dyDescent="0.2">
      <c r="B188" s="3"/>
      <c r="D188" s="2"/>
    </row>
    <row r="189" spans="2:18" ht="16" x14ac:dyDescent="0.2">
      <c r="B189" t="s">
        <v>25</v>
      </c>
      <c r="C189" t="s">
        <v>34</v>
      </c>
      <c r="D189" s="2" t="s">
        <v>16</v>
      </c>
      <c r="E189">
        <v>27.96</v>
      </c>
      <c r="F189">
        <f>AVERAGE(E189:E190)</f>
        <v>27.810000000000002</v>
      </c>
      <c r="G189">
        <f>F189-$F$104</f>
        <v>11.880000000000003</v>
      </c>
      <c r="H189">
        <f>AVERAGE(G189,G191,G193,G195)</f>
        <v>11.952500000000001</v>
      </c>
      <c r="I189" s="5">
        <f>H189-H197</f>
        <v>2.4200000000000017</v>
      </c>
      <c r="J189" s="8">
        <f>2^-I189</f>
        <v>0.18685615607936709</v>
      </c>
      <c r="K189" s="8">
        <f>-1/J189</f>
        <v>-5.3517102191444543</v>
      </c>
      <c r="N189">
        <f>F189-$F$155</f>
        <v>6.5450000000000017</v>
      </c>
      <c r="O189">
        <f>AVERAGE(N189,N191,N193,N195)</f>
        <v>6.4537500000000003</v>
      </c>
      <c r="P189" s="5">
        <f>O189-O197</f>
        <v>1.9887500000000005</v>
      </c>
      <c r="Q189" s="8">
        <f>2^-P189</f>
        <v>0.2519570971578004</v>
      </c>
      <c r="R189" s="8">
        <f>-1/Q189</f>
        <v>-3.9689296760460029</v>
      </c>
    </row>
    <row r="190" spans="2:18" ht="16" x14ac:dyDescent="0.2">
      <c r="B190" t="s">
        <v>25</v>
      </c>
      <c r="C190" t="s">
        <v>34</v>
      </c>
      <c r="D190" s="2" t="s">
        <v>16</v>
      </c>
      <c r="E190">
        <v>27.66</v>
      </c>
    </row>
    <row r="191" spans="2:18" ht="16" x14ac:dyDescent="0.2">
      <c r="B191" t="s">
        <v>26</v>
      </c>
      <c r="C191" t="s">
        <v>34</v>
      </c>
      <c r="D191" s="2" t="s">
        <v>16</v>
      </c>
      <c r="E191">
        <v>26.54</v>
      </c>
      <c r="F191">
        <f>AVERAGE(E191:E192)</f>
        <v>26.234999999999999</v>
      </c>
      <c r="G191">
        <f>F191-$F$106</f>
        <v>12.209999999999999</v>
      </c>
      <c r="I191">
        <f>STDEV(E189:E196)</f>
        <v>0.71637854119572475</v>
      </c>
      <c r="K191">
        <f>STDEV(G189,G191,G193,G195)</f>
        <v>0.19589538024159758</v>
      </c>
      <c r="N191">
        <f>F191-$F$157</f>
        <v>6.5799999999999983</v>
      </c>
      <c r="R191">
        <f>STDEV(N189,N191,N193,N195)</f>
        <v>0.25766176148845471</v>
      </c>
    </row>
    <row r="192" spans="2:18" ht="16" x14ac:dyDescent="0.2">
      <c r="B192" t="s">
        <v>26</v>
      </c>
      <c r="C192" t="s">
        <v>34</v>
      </c>
      <c r="D192" s="2" t="s">
        <v>16</v>
      </c>
      <c r="E192">
        <v>25.93</v>
      </c>
      <c r="I192">
        <f>AVERAGE(E189:E196)-(2*I191)</f>
        <v>25.280992917608554</v>
      </c>
      <c r="K192">
        <f>AVERAGE(G189,G191,G193,G195)-(2*K191)</f>
        <v>11.560709239516806</v>
      </c>
      <c r="R192">
        <f>AVERAGE(N189,N191,N193,N195)-(2*R191)</f>
        <v>5.938426477023091</v>
      </c>
    </row>
    <row r="193" spans="2:18" ht="16" x14ac:dyDescent="0.2">
      <c r="B193" t="s">
        <v>27</v>
      </c>
      <c r="C193" t="s">
        <v>34</v>
      </c>
      <c r="D193" s="2" t="s">
        <v>16</v>
      </c>
      <c r="E193">
        <v>26.25</v>
      </c>
      <c r="F193">
        <f>AVERAGE(E193:E194)</f>
        <v>26.259999999999998</v>
      </c>
      <c r="G193">
        <f>F193-$F$108</f>
        <v>11.744999999999997</v>
      </c>
      <c r="I193">
        <f>AVERAGE(E189:E196)+(2*I191)</f>
        <v>28.146507082391455</v>
      </c>
      <c r="K193">
        <f>AVERAGE(G189,G191,G193,G195)+(2*K191)</f>
        <v>12.344290760483196</v>
      </c>
      <c r="N193">
        <f>F193-$F$159</f>
        <v>6.07</v>
      </c>
      <c r="R193">
        <f>AVERAGE(N189,N191,N193,N195)+(2*R191)</f>
        <v>6.9690735229769096</v>
      </c>
    </row>
    <row r="194" spans="2:18" ht="16" x14ac:dyDescent="0.2">
      <c r="B194" t="s">
        <v>27</v>
      </c>
      <c r="C194" t="s">
        <v>34</v>
      </c>
      <c r="D194" s="2" t="s">
        <v>16</v>
      </c>
      <c r="E194">
        <v>26.27</v>
      </c>
    </row>
    <row r="195" spans="2:18" ht="16" x14ac:dyDescent="0.2">
      <c r="B195" t="s">
        <v>28</v>
      </c>
      <c r="C195" t="s">
        <v>34</v>
      </c>
      <c r="D195" s="2" t="s">
        <v>16</v>
      </c>
      <c r="E195">
        <v>26.42</v>
      </c>
      <c r="F195">
        <f>AVERAGE(E195:E196)</f>
        <v>26.55</v>
      </c>
      <c r="G195">
        <f>F195-$F$110</f>
        <v>11.975000000000001</v>
      </c>
      <c r="N195">
        <f>F195-$F$161</f>
        <v>6.620000000000001</v>
      </c>
    </row>
    <row r="196" spans="2:18" ht="16" x14ac:dyDescent="0.2">
      <c r="B196" t="s">
        <v>28</v>
      </c>
      <c r="C196" t="s">
        <v>34</v>
      </c>
      <c r="D196" s="2" t="s">
        <v>16</v>
      </c>
      <c r="E196">
        <v>26.68</v>
      </c>
    </row>
    <row r="197" spans="2:18" ht="16" x14ac:dyDescent="0.2">
      <c r="B197" t="s">
        <v>29</v>
      </c>
      <c r="C197" t="s">
        <v>35</v>
      </c>
      <c r="D197" s="2" t="s">
        <v>16</v>
      </c>
      <c r="E197">
        <v>26.56</v>
      </c>
      <c r="F197">
        <f>AVERAGE(E197:E198)</f>
        <v>26.54</v>
      </c>
      <c r="G197">
        <f>F197-$F$112</f>
        <v>9.39</v>
      </c>
      <c r="H197">
        <f>AVERAGE(G197,G199,G201,G203)</f>
        <v>9.5324999999999989</v>
      </c>
      <c r="N197">
        <f>F197-$F$163</f>
        <v>4.6649999999999991</v>
      </c>
      <c r="O197">
        <f>AVERAGE(N197,N199,N201,N203)</f>
        <v>4.4649999999999999</v>
      </c>
    </row>
    <row r="198" spans="2:18" ht="16" x14ac:dyDescent="0.2">
      <c r="B198" t="s">
        <v>29</v>
      </c>
      <c r="C198" t="s">
        <v>35</v>
      </c>
      <c r="D198" s="2" t="s">
        <v>16</v>
      </c>
      <c r="E198">
        <v>26.52</v>
      </c>
    </row>
    <row r="199" spans="2:18" ht="16" x14ac:dyDescent="0.2">
      <c r="B199" t="s">
        <v>30</v>
      </c>
      <c r="C199" t="s">
        <v>35</v>
      </c>
      <c r="D199" s="2" t="s">
        <v>16</v>
      </c>
      <c r="E199">
        <v>28.34</v>
      </c>
      <c r="F199">
        <f>AVERAGE(E199:E200)</f>
        <v>27.715</v>
      </c>
      <c r="G199">
        <f>F199-$F$114</f>
        <v>9.59</v>
      </c>
      <c r="I199">
        <f>STDEV(E197:E204)</f>
        <v>1.5977104153846442</v>
      </c>
      <c r="K199">
        <f>STDEV(G197,G199,G201,G203)</f>
        <v>0.36772952016393801</v>
      </c>
      <c r="N199">
        <f>F199-$F$165</f>
        <v>5.3150000000000013</v>
      </c>
      <c r="R199">
        <f>STDEV(N197,N199,N201,N203)</f>
        <v>0.77541386798707035</v>
      </c>
    </row>
    <row r="200" spans="2:18" ht="16" x14ac:dyDescent="0.2">
      <c r="B200" t="s">
        <v>30</v>
      </c>
      <c r="C200" t="s">
        <v>35</v>
      </c>
      <c r="D200" s="2" t="s">
        <v>16</v>
      </c>
      <c r="E200">
        <v>27.09</v>
      </c>
      <c r="I200">
        <f>AVERAGE(E197:E204)-(2*I199)</f>
        <v>22.547079169230713</v>
      </c>
      <c r="K200">
        <f>AVERAGE(G197,G199,G201,G203)-(2*K199)</f>
        <v>8.7970409596721222</v>
      </c>
      <c r="R200">
        <f>AVERAGE(N197,N199,N201,N203)-(2*R199)</f>
        <v>2.9141722640258592</v>
      </c>
    </row>
    <row r="201" spans="2:18" ht="16" x14ac:dyDescent="0.2">
      <c r="B201" t="s">
        <v>31</v>
      </c>
      <c r="C201" t="s">
        <v>35</v>
      </c>
      <c r="D201" s="2" t="s">
        <v>16</v>
      </c>
      <c r="E201">
        <v>24.65</v>
      </c>
      <c r="F201">
        <f>AVERAGE(E201:E202)</f>
        <v>24.65</v>
      </c>
      <c r="G201">
        <f>F201-$F$116</f>
        <v>10.009999999999998</v>
      </c>
      <c r="I201">
        <f>AVERAGE(E197:E204)+(2*I199)</f>
        <v>28.937920830769286</v>
      </c>
      <c r="K201">
        <f>AVERAGE(G197,G199,G201,G203)+(2*K199)</f>
        <v>10.267959040327876</v>
      </c>
      <c r="N201">
        <f>F201-$F$167</f>
        <v>4.4349999999999987</v>
      </c>
      <c r="R201">
        <f>AVERAGE(N197,N199,N201,N203)+(2*R199)</f>
        <v>6.0158277359741401</v>
      </c>
    </row>
    <row r="202" spans="2:18" ht="16" x14ac:dyDescent="0.2">
      <c r="B202" t="s">
        <v>31</v>
      </c>
      <c r="C202" t="s">
        <v>35</v>
      </c>
      <c r="D202" s="2" t="s">
        <v>16</v>
      </c>
      <c r="E202">
        <v>24.65</v>
      </c>
    </row>
    <row r="203" spans="2:18" ht="16" x14ac:dyDescent="0.2">
      <c r="B203" s="3" t="s">
        <v>32</v>
      </c>
      <c r="C203" t="s">
        <v>35</v>
      </c>
      <c r="D203" s="2" t="s">
        <v>16</v>
      </c>
      <c r="E203">
        <v>24.16</v>
      </c>
      <c r="F203">
        <f>AVERAGE(E203:E204)</f>
        <v>24.064999999999998</v>
      </c>
      <c r="G203">
        <f>F203-$F$118</f>
        <v>9.139999999999997</v>
      </c>
      <c r="N203">
        <f>F203-$F$169</f>
        <v>3.4450000000000003</v>
      </c>
    </row>
    <row r="204" spans="2:18" ht="16" x14ac:dyDescent="0.2">
      <c r="B204" s="3" t="s">
        <v>32</v>
      </c>
      <c r="C204" t="s">
        <v>35</v>
      </c>
      <c r="D204" s="2" t="s">
        <v>16</v>
      </c>
      <c r="E204">
        <v>23.97</v>
      </c>
    </row>
    <row r="205" spans="2:18" x14ac:dyDescent="0.2">
      <c r="B205" s="3"/>
      <c r="D205" s="2"/>
    </row>
    <row r="206" spans="2:18" ht="16" x14ac:dyDescent="0.2">
      <c r="B206" t="s">
        <v>25</v>
      </c>
      <c r="C206" t="s">
        <v>34</v>
      </c>
      <c r="D206" s="2" t="s">
        <v>17</v>
      </c>
      <c r="E206">
        <v>24.76</v>
      </c>
      <c r="F206">
        <f>AVERAGE(E206:E207)</f>
        <v>24.815000000000001</v>
      </c>
      <c r="G206">
        <f>F206-$F$104</f>
        <v>8.8850000000000016</v>
      </c>
      <c r="H206">
        <f>AVERAGE(G206,G208,G210,G212)</f>
        <v>9.28125</v>
      </c>
      <c r="I206" s="5">
        <f>H206-H214</f>
        <v>0.26374999999999993</v>
      </c>
      <c r="J206" s="7">
        <f>2^-I206</f>
        <v>0.83292009242910336</v>
      </c>
      <c r="K206" s="7">
        <f>-1/J206</f>
        <v>-1.200595362135676</v>
      </c>
      <c r="N206">
        <f>F206-$F$155</f>
        <v>3.5500000000000007</v>
      </c>
      <c r="O206">
        <f>AVERAGE(N206,N208,N210,N212)</f>
        <v>3.7825000000000006</v>
      </c>
      <c r="P206" s="5">
        <f>O206-O214</f>
        <v>-0.16750000000000043</v>
      </c>
      <c r="Q206" s="7">
        <f>2^-P206</f>
        <v>1.1231105951023925</v>
      </c>
      <c r="R206" s="7">
        <f>-1/Q206</f>
        <v>-0.89038426345611255</v>
      </c>
    </row>
    <row r="207" spans="2:18" ht="16" x14ac:dyDescent="0.2">
      <c r="B207" t="s">
        <v>25</v>
      </c>
      <c r="C207" t="s">
        <v>34</v>
      </c>
      <c r="D207" s="2" t="s">
        <v>17</v>
      </c>
      <c r="E207">
        <v>24.87</v>
      </c>
    </row>
    <row r="208" spans="2:18" ht="16" x14ac:dyDescent="0.2">
      <c r="B208" t="s">
        <v>26</v>
      </c>
      <c r="C208" t="s">
        <v>34</v>
      </c>
      <c r="D208" s="2" t="s">
        <v>17</v>
      </c>
      <c r="E208">
        <v>23.21</v>
      </c>
      <c r="F208">
        <f>AVERAGE(E208:E209)</f>
        <v>23.245000000000001</v>
      </c>
      <c r="G208">
        <f>F208-$F$106</f>
        <v>9.2200000000000006</v>
      </c>
      <c r="I208">
        <f>STDEV(E206:E213)</f>
        <v>0.6008030340421775</v>
      </c>
      <c r="K208">
        <f>STDEV(G206,G208,G210,G212)</f>
        <v>0.30844705110169685</v>
      </c>
      <c r="N208">
        <f>F208-$F$157</f>
        <v>3.59</v>
      </c>
      <c r="R208">
        <f>STDEV(N206,N208,N210,N212)</f>
        <v>0.25074887836239684</v>
      </c>
    </row>
    <row r="209" spans="2:18" ht="16" x14ac:dyDescent="0.2">
      <c r="B209" t="s">
        <v>26</v>
      </c>
      <c r="C209" t="s">
        <v>34</v>
      </c>
      <c r="D209" s="2" t="s">
        <v>17</v>
      </c>
      <c r="E209">
        <v>23.28</v>
      </c>
      <c r="I209">
        <f>AVERAGE(E206:E213)-(2*I208)</f>
        <v>22.840893931915641</v>
      </c>
      <c r="K209">
        <f>AVERAGE(G206,G208,G210,G212)-(2*K208)</f>
        <v>8.6643558977966055</v>
      </c>
      <c r="R209">
        <f>AVERAGE(N206,N208,N210,N212)-(2*R208)</f>
        <v>3.2810022432752071</v>
      </c>
    </row>
    <row r="210" spans="2:18" ht="16" x14ac:dyDescent="0.2">
      <c r="B210" t="s">
        <v>27</v>
      </c>
      <c r="C210" t="s">
        <v>34</v>
      </c>
      <c r="D210" s="2" t="s">
        <v>17</v>
      </c>
      <c r="E210">
        <v>24.04</v>
      </c>
      <c r="F210">
        <f>AVERAGE(E210:E211)</f>
        <v>24.125</v>
      </c>
      <c r="G210">
        <f>F210-$F$108</f>
        <v>9.61</v>
      </c>
      <c r="I210">
        <f>AVERAGE(E206:E213)+(2*I208)</f>
        <v>25.244106068084353</v>
      </c>
      <c r="K210">
        <f>AVERAGE(G206,G208,G210,G212)+(2*K208)</f>
        <v>9.8981441022033945</v>
      </c>
      <c r="N210">
        <f>F210-$F$159</f>
        <v>3.9350000000000023</v>
      </c>
      <c r="R210">
        <f>AVERAGE(N206,N208,N210,N212)+(2*R208)</f>
        <v>4.2839977567247942</v>
      </c>
    </row>
    <row r="211" spans="2:18" ht="16" x14ac:dyDescent="0.2">
      <c r="B211" t="s">
        <v>27</v>
      </c>
      <c r="C211" t="s">
        <v>34</v>
      </c>
      <c r="D211" s="2" t="s">
        <v>17</v>
      </c>
      <c r="E211">
        <v>24.21</v>
      </c>
    </row>
    <row r="212" spans="2:18" ht="16" x14ac:dyDescent="0.2">
      <c r="B212" t="s">
        <v>28</v>
      </c>
      <c r="C212" t="s">
        <v>34</v>
      </c>
      <c r="D212" s="2" t="s">
        <v>17</v>
      </c>
      <c r="E212">
        <v>23.89</v>
      </c>
      <c r="F212">
        <f>AVERAGE(E212:E213)</f>
        <v>23.984999999999999</v>
      </c>
      <c r="G212">
        <f>F212-$F$110</f>
        <v>9.41</v>
      </c>
      <c r="N212">
        <f>F212-$F$161</f>
        <v>4.0549999999999997</v>
      </c>
    </row>
    <row r="213" spans="2:18" ht="16" x14ac:dyDescent="0.2">
      <c r="B213" t="s">
        <v>28</v>
      </c>
      <c r="C213" t="s">
        <v>34</v>
      </c>
      <c r="D213" s="2" t="s">
        <v>17</v>
      </c>
      <c r="E213">
        <v>24.08</v>
      </c>
    </row>
    <row r="214" spans="2:18" ht="16" x14ac:dyDescent="0.2">
      <c r="B214" t="s">
        <v>29</v>
      </c>
      <c r="C214" t="s">
        <v>35</v>
      </c>
      <c r="D214" s="2" t="s">
        <v>17</v>
      </c>
      <c r="E214">
        <v>25.61</v>
      </c>
      <c r="F214">
        <f>AVERAGE(E214:E215)</f>
        <v>25.73</v>
      </c>
      <c r="G214">
        <f>F214-$F$112</f>
        <v>8.5800000000000018</v>
      </c>
      <c r="H214">
        <f>AVERAGE(G214,G216,G218,G220)</f>
        <v>9.0175000000000001</v>
      </c>
      <c r="N214">
        <f>F214-$F$163</f>
        <v>3.8550000000000004</v>
      </c>
      <c r="O214">
        <f>AVERAGE(N214,N216,N218,N220)</f>
        <v>3.9500000000000011</v>
      </c>
    </row>
    <row r="215" spans="2:18" ht="16" x14ac:dyDescent="0.2">
      <c r="B215" t="s">
        <v>29</v>
      </c>
      <c r="C215" t="s">
        <v>35</v>
      </c>
      <c r="D215" s="2" t="s">
        <v>17</v>
      </c>
      <c r="E215">
        <v>25.85</v>
      </c>
    </row>
    <row r="216" spans="2:18" ht="16" x14ac:dyDescent="0.2">
      <c r="B216" t="s">
        <v>30</v>
      </c>
      <c r="C216" t="s">
        <v>35</v>
      </c>
      <c r="D216" s="2" t="s">
        <v>17</v>
      </c>
      <c r="E216">
        <v>26.36</v>
      </c>
      <c r="F216">
        <f>AVERAGE(E216:E217)</f>
        <v>26.335000000000001</v>
      </c>
      <c r="G216">
        <f>F216-$F$114</f>
        <v>8.2100000000000009</v>
      </c>
      <c r="I216">
        <f>STDEV(E214:E221)</f>
        <v>0.90360784793910587</v>
      </c>
      <c r="K216">
        <f>STDEV(G214,G216,G218,G220)</f>
        <v>0.75333148967325891</v>
      </c>
      <c r="N216">
        <f>F216-$F$165</f>
        <v>3.9350000000000023</v>
      </c>
      <c r="R216">
        <f>STDEV(N214,N216,N218,N220)</f>
        <v>0.22785229133512405</v>
      </c>
    </row>
    <row r="217" spans="2:18" ht="16" x14ac:dyDescent="0.2">
      <c r="B217" t="s">
        <v>30</v>
      </c>
      <c r="C217" t="s">
        <v>35</v>
      </c>
      <c r="D217" s="2" t="s">
        <v>17</v>
      </c>
      <c r="E217">
        <v>26.31</v>
      </c>
      <c r="I217">
        <f>AVERAGE(E214:E221)-(2*I216)</f>
        <v>23.42028430412179</v>
      </c>
      <c r="K217">
        <f>AVERAGE(G214,G216,G218,G220)-(2*K216)</f>
        <v>7.510837020653482</v>
      </c>
      <c r="R217">
        <f>AVERAGE(N214,N216,N218,N220)-(2*R216)</f>
        <v>3.4942954173297531</v>
      </c>
    </row>
    <row r="218" spans="2:18" ht="16" x14ac:dyDescent="0.2">
      <c r="B218" t="s">
        <v>31</v>
      </c>
      <c r="C218" t="s">
        <v>35</v>
      </c>
      <c r="D218" s="2" t="s">
        <v>17</v>
      </c>
      <c r="E218">
        <v>24.3</v>
      </c>
      <c r="F218">
        <f>AVERAGE(E218:E219)</f>
        <v>24.484999999999999</v>
      </c>
      <c r="G218">
        <f>F218-$F$116</f>
        <v>9.8449999999999989</v>
      </c>
      <c r="I218">
        <f>AVERAGE(E214:E221)+(2*I216)</f>
        <v>27.034715695878216</v>
      </c>
      <c r="K218">
        <f>AVERAGE(G214,G216,G218,G220)+(2*K216)</f>
        <v>10.524162979346517</v>
      </c>
      <c r="N218">
        <f>F218-$F$167</f>
        <v>4.2699999999999996</v>
      </c>
      <c r="R218">
        <f>AVERAGE(N214,N216,N218,N220)+(2*R216)</f>
        <v>4.405704582670249</v>
      </c>
    </row>
    <row r="219" spans="2:18" ht="16" x14ac:dyDescent="0.2">
      <c r="B219" t="s">
        <v>31</v>
      </c>
      <c r="C219" t="s">
        <v>35</v>
      </c>
      <c r="D219" s="2" t="s">
        <v>17</v>
      </c>
      <c r="E219">
        <v>24.67</v>
      </c>
    </row>
    <row r="220" spans="2:18" ht="16" x14ac:dyDescent="0.2">
      <c r="B220" s="3" t="s">
        <v>32</v>
      </c>
      <c r="C220" t="s">
        <v>35</v>
      </c>
      <c r="D220" s="2" t="s">
        <v>17</v>
      </c>
      <c r="E220">
        <v>24.52</v>
      </c>
      <c r="F220">
        <f>AVERAGE(E220:E221)</f>
        <v>24.36</v>
      </c>
      <c r="G220">
        <f>F220-$F$118</f>
        <v>9.4349999999999987</v>
      </c>
      <c r="N220">
        <f>F220-$F$169</f>
        <v>3.740000000000002</v>
      </c>
    </row>
    <row r="221" spans="2:18" ht="16" x14ac:dyDescent="0.2">
      <c r="B221" s="3" t="s">
        <v>32</v>
      </c>
      <c r="C221" t="s">
        <v>35</v>
      </c>
      <c r="D221" s="2" t="s">
        <v>17</v>
      </c>
      <c r="E221">
        <v>24.2</v>
      </c>
    </row>
    <row r="222" spans="2:18" x14ac:dyDescent="0.2">
      <c r="B222" s="3"/>
      <c r="D222" s="2"/>
    </row>
    <row r="223" spans="2:18" ht="16" x14ac:dyDescent="0.2">
      <c r="B223" t="s">
        <v>25</v>
      </c>
      <c r="C223" t="s">
        <v>34</v>
      </c>
      <c r="D223" s="2" t="s">
        <v>11</v>
      </c>
      <c r="E223" t="s">
        <v>2</v>
      </c>
      <c r="H223">
        <f>AVERAGE(G225,G227,G229)</f>
        <v>5.4783333333333317</v>
      </c>
      <c r="I223" s="5">
        <f>H223-H231</f>
        <v>5.5833333333331403E-2</v>
      </c>
      <c r="J223" s="7">
        <f>2^-I223</f>
        <v>0.96203858730110914</v>
      </c>
      <c r="K223" s="7">
        <f>-1/J223</f>
        <v>-1.0394593451863374</v>
      </c>
      <c r="O223">
        <f>AVERAGE(N223,N225,N227,N229)</f>
        <v>-7.5000000000000469E-2</v>
      </c>
      <c r="P223" s="5">
        <f>O223-O231</f>
        <v>-0.43000000000000177</v>
      </c>
      <c r="Q223" s="7">
        <f>2^-P223</f>
        <v>1.347233576865692</v>
      </c>
      <c r="R223" s="7">
        <f>-1/Q223</f>
        <v>-0.74226178531452358</v>
      </c>
    </row>
    <row r="224" spans="2:18" ht="16" x14ac:dyDescent="0.2">
      <c r="B224" t="s">
        <v>25</v>
      </c>
      <c r="C224" t="s">
        <v>34</v>
      </c>
      <c r="D224" s="2" t="s">
        <v>11</v>
      </c>
      <c r="E224">
        <v>23.28</v>
      </c>
    </row>
    <row r="225" spans="2:18" ht="16" x14ac:dyDescent="0.2">
      <c r="B225" t="s">
        <v>26</v>
      </c>
      <c r="C225" t="s">
        <v>34</v>
      </c>
      <c r="D225" s="2" t="s">
        <v>11</v>
      </c>
      <c r="E225">
        <v>19.5</v>
      </c>
      <c r="F225">
        <f>AVERAGE(E225:E226)</f>
        <v>19.420000000000002</v>
      </c>
      <c r="G225">
        <f>F225-$F$106</f>
        <v>5.3950000000000014</v>
      </c>
      <c r="I225">
        <f>STDEV(E223:E230)</f>
        <v>1.3367622575960676</v>
      </c>
      <c r="K225">
        <f>STDEV(G225,G227,G229)</f>
        <v>0.17097758137642735</v>
      </c>
      <c r="N225">
        <f>F225-$F$157</f>
        <v>-0.23499999999999943</v>
      </c>
      <c r="R225">
        <f>STDEV(N223,N225,N227,N229)</f>
        <v>0.13865424623861955</v>
      </c>
    </row>
    <row r="226" spans="2:18" ht="16" x14ac:dyDescent="0.2">
      <c r="B226" t="s">
        <v>26</v>
      </c>
      <c r="C226" t="s">
        <v>34</v>
      </c>
      <c r="D226" s="2" t="s">
        <v>11</v>
      </c>
      <c r="E226">
        <v>19.34</v>
      </c>
      <c r="I226">
        <f>AVERAGE(E223:E230)-(2*I225)</f>
        <v>17.666475484807865</v>
      </c>
      <c r="K226">
        <f>AVERAGE(G223,G225,G227,G229)-(2*K225)</f>
        <v>5.1363781705804774</v>
      </c>
      <c r="R226">
        <f>AVERAGE(N223,N225,N227,N229)-(2*R225)</f>
        <v>-0.35230849247723955</v>
      </c>
    </row>
    <row r="227" spans="2:18" ht="16" x14ac:dyDescent="0.2">
      <c r="B227" t="s">
        <v>27</v>
      </c>
      <c r="C227" t="s">
        <v>34</v>
      </c>
      <c r="D227" s="2" t="s">
        <v>11</v>
      </c>
      <c r="E227">
        <v>20.25</v>
      </c>
      <c r="F227">
        <f>AVERAGE(E227:E228)</f>
        <v>20.189999999999998</v>
      </c>
      <c r="G227">
        <f>F227-$F$108</f>
        <v>5.6749999999999972</v>
      </c>
      <c r="I227">
        <f>AVERAGE(E223:E230)+(2*I225)</f>
        <v>23.013524515192135</v>
      </c>
      <c r="K227">
        <f>AVERAGE(G223,G225,G227,G229)+(2*K225)</f>
        <v>5.820288496086186</v>
      </c>
      <c r="N227">
        <f>F227-$F$159</f>
        <v>0</v>
      </c>
      <c r="R227">
        <f>AVERAGE(N223,N225,N227,N229)+(2*R225)</f>
        <v>0.20230849247723864</v>
      </c>
    </row>
    <row r="228" spans="2:18" ht="16" x14ac:dyDescent="0.2">
      <c r="B228" t="s">
        <v>27</v>
      </c>
      <c r="C228" t="s">
        <v>34</v>
      </c>
      <c r="D228" s="2" t="s">
        <v>11</v>
      </c>
      <c r="E228">
        <v>20.13</v>
      </c>
    </row>
    <row r="229" spans="2:18" ht="16" x14ac:dyDescent="0.2">
      <c r="B229" t="s">
        <v>28</v>
      </c>
      <c r="C229" t="s">
        <v>34</v>
      </c>
      <c r="D229" s="2" t="s">
        <v>11</v>
      </c>
      <c r="E229">
        <v>19.95</v>
      </c>
      <c r="F229">
        <f>AVERAGE(E229:E230)</f>
        <v>19.939999999999998</v>
      </c>
      <c r="G229">
        <f>F229-$F$110</f>
        <v>5.3649999999999984</v>
      </c>
      <c r="N229">
        <f>F229-$F$161</f>
        <v>9.9999999999980105E-3</v>
      </c>
    </row>
    <row r="230" spans="2:18" ht="16" x14ac:dyDescent="0.2">
      <c r="B230" t="s">
        <v>28</v>
      </c>
      <c r="C230" t="s">
        <v>34</v>
      </c>
      <c r="D230" s="2" t="s">
        <v>11</v>
      </c>
      <c r="E230">
        <v>19.93</v>
      </c>
    </row>
    <row r="231" spans="2:18" ht="16" x14ac:dyDescent="0.2">
      <c r="B231" t="s">
        <v>29</v>
      </c>
      <c r="C231" t="s">
        <v>35</v>
      </c>
      <c r="D231" s="2" t="s">
        <v>11</v>
      </c>
      <c r="E231">
        <v>22.4</v>
      </c>
      <c r="F231">
        <f>AVERAGE(E231:E232)</f>
        <v>22.41</v>
      </c>
      <c r="G231">
        <f>F231-$F$112</f>
        <v>5.2600000000000016</v>
      </c>
      <c r="H231">
        <f>AVERAGE(G231,G233,G235,G237)</f>
        <v>5.4225000000000003</v>
      </c>
      <c r="N231">
        <f>F231-$F$163</f>
        <v>0.53500000000000014</v>
      </c>
      <c r="O231">
        <f>AVERAGE(N231,N233,N235,N237)</f>
        <v>0.35500000000000131</v>
      </c>
    </row>
    <row r="232" spans="2:18" ht="16" x14ac:dyDescent="0.2">
      <c r="B232" t="s">
        <v>29</v>
      </c>
      <c r="C232" t="s">
        <v>35</v>
      </c>
      <c r="D232" s="2" t="s">
        <v>11</v>
      </c>
      <c r="E232">
        <v>22.42</v>
      </c>
    </row>
    <row r="233" spans="2:18" ht="16" x14ac:dyDescent="0.2">
      <c r="B233" t="s">
        <v>30</v>
      </c>
      <c r="C233" t="s">
        <v>35</v>
      </c>
      <c r="D233" s="2" t="s">
        <v>11</v>
      </c>
      <c r="E233">
        <v>23.19</v>
      </c>
      <c r="F233">
        <f>AVERAGE(E233:E234)</f>
        <v>23.195</v>
      </c>
      <c r="G233">
        <f>F233-$F$114</f>
        <v>5.07</v>
      </c>
      <c r="I233">
        <f>STDEV(E231:E238)</f>
        <v>1.2960682301263531</v>
      </c>
      <c r="K233">
        <f>STDEV(G231,G233,G235,G237)</f>
        <v>0.36012729231018642</v>
      </c>
      <c r="N233">
        <f>F233-$F$165</f>
        <v>0.79500000000000171</v>
      </c>
      <c r="R233">
        <f>STDEV(N231,N233,N235,N237)</f>
        <v>0.44211612350904617</v>
      </c>
    </row>
    <row r="234" spans="2:18" ht="16" x14ac:dyDescent="0.2">
      <c r="B234" t="s">
        <v>30</v>
      </c>
      <c r="C234" t="s">
        <v>35</v>
      </c>
      <c r="D234" s="2" t="s">
        <v>11</v>
      </c>
      <c r="E234">
        <v>23.2</v>
      </c>
      <c r="I234">
        <f>AVERAGE(E231:E238)-(2*I233)</f>
        <v>19.040363539747293</v>
      </c>
      <c r="K234">
        <f>AVERAGE(G231,G233,G235,G237)-(2*K233)</f>
        <v>4.7022454153796271</v>
      </c>
      <c r="R234">
        <f>AVERAGE(N231,N233,N235,N237)-(2*R233)</f>
        <v>-0.52923224701809102</v>
      </c>
    </row>
    <row r="235" spans="2:18" ht="16" x14ac:dyDescent="0.2">
      <c r="B235" t="s">
        <v>31</v>
      </c>
      <c r="C235" t="s">
        <v>35</v>
      </c>
      <c r="D235" s="2" t="s">
        <v>11</v>
      </c>
      <c r="E235">
        <v>20.82</v>
      </c>
      <c r="F235">
        <f>AVERAGE(E235:E236)</f>
        <v>20.55</v>
      </c>
      <c r="G235">
        <f>F235-$F$116</f>
        <v>5.91</v>
      </c>
      <c r="I235">
        <f>AVERAGE(E231:E238)+(2*I233)</f>
        <v>24.224636460252707</v>
      </c>
      <c r="K235">
        <f>AVERAGE(G231,G233,G235,G237)+(2*K233)</f>
        <v>6.1427545846203735</v>
      </c>
      <c r="N235">
        <f>F235-$F$167</f>
        <v>0.33500000000000085</v>
      </c>
      <c r="R235">
        <f>AVERAGE(N231,N233,N235,N237)+(2*R233)</f>
        <v>1.2392322470180936</v>
      </c>
    </row>
    <row r="236" spans="2:18" ht="16" x14ac:dyDescent="0.2">
      <c r="B236" t="s">
        <v>31</v>
      </c>
      <c r="C236" t="s">
        <v>35</v>
      </c>
      <c r="D236" s="2" t="s">
        <v>11</v>
      </c>
      <c r="E236">
        <v>20.28</v>
      </c>
    </row>
    <row r="237" spans="2:18" ht="16" x14ac:dyDescent="0.2">
      <c r="B237" s="3" t="s">
        <v>32</v>
      </c>
      <c r="C237" t="s">
        <v>35</v>
      </c>
      <c r="D237" s="2" t="s">
        <v>11</v>
      </c>
      <c r="E237">
        <v>20.46</v>
      </c>
      <c r="F237">
        <f>AVERAGE(E237:E238)</f>
        <v>20.375</v>
      </c>
      <c r="G237">
        <f>F237-$F$118</f>
        <v>5.4499999999999993</v>
      </c>
      <c r="N237">
        <f>F237-$F$169</f>
        <v>-0.24499999999999744</v>
      </c>
    </row>
    <row r="238" spans="2:18" ht="16" x14ac:dyDescent="0.2">
      <c r="B238" s="3" t="s">
        <v>32</v>
      </c>
      <c r="C238" t="s">
        <v>35</v>
      </c>
      <c r="D238" s="2" t="s">
        <v>11</v>
      </c>
      <c r="E238">
        <v>20.29</v>
      </c>
    </row>
    <row r="239" spans="2:18" x14ac:dyDescent="0.2">
      <c r="B239" s="3"/>
      <c r="D239" s="2"/>
    </row>
    <row r="240" spans="2:18" ht="16" x14ac:dyDescent="0.2">
      <c r="B240" t="s">
        <v>25</v>
      </c>
      <c r="C240" t="s">
        <v>34</v>
      </c>
      <c r="D240" s="2" t="s">
        <v>9</v>
      </c>
      <c r="E240">
        <v>24.7</v>
      </c>
      <c r="F240">
        <f>AVERAGE(E240:E241)</f>
        <v>24.655000000000001</v>
      </c>
      <c r="G240">
        <f>F240-$F$104</f>
        <v>8.7250000000000014</v>
      </c>
      <c r="H240">
        <f>AVERAGE(G240,G242,G244,G246)</f>
        <v>9.490000000000002</v>
      </c>
      <c r="I240" s="5">
        <f>H240-H248</f>
        <v>-0.39874999999999972</v>
      </c>
      <c r="J240" s="7">
        <f>2^-I240</f>
        <v>1.3183651394272462</v>
      </c>
      <c r="K240" s="7">
        <f>-1/J240</f>
        <v>-0.75851520196782696</v>
      </c>
      <c r="N240">
        <f>F240-$F$155</f>
        <v>3.3900000000000006</v>
      </c>
      <c r="O240">
        <f>AVERAGE(N240,N242,N244,N246)</f>
        <v>3.9912500000000009</v>
      </c>
      <c r="P240" s="5">
        <f>O240-O248</f>
        <v>-0.83000000000000096</v>
      </c>
      <c r="Q240" s="6">
        <f>2^-P240</f>
        <v>1.7776853623331415</v>
      </c>
      <c r="R240" s="7">
        <f>-1/Q240</f>
        <v>-0.56252924234440438</v>
      </c>
    </row>
    <row r="241" spans="2:18" ht="16" x14ac:dyDescent="0.2">
      <c r="B241" t="s">
        <v>25</v>
      </c>
      <c r="C241" t="s">
        <v>34</v>
      </c>
      <c r="D241" s="2" t="s">
        <v>9</v>
      </c>
      <c r="E241">
        <v>24.61</v>
      </c>
    </row>
    <row r="242" spans="2:18" ht="16" x14ac:dyDescent="0.2">
      <c r="B242" t="s">
        <v>26</v>
      </c>
      <c r="C242" t="s">
        <v>34</v>
      </c>
      <c r="D242" s="2" t="s">
        <v>9</v>
      </c>
      <c r="E242">
        <v>23.39</v>
      </c>
      <c r="F242">
        <f>AVERAGE(E242:E243)</f>
        <v>23.64</v>
      </c>
      <c r="G242">
        <f>F242-$F$106</f>
        <v>9.6150000000000002</v>
      </c>
      <c r="I242">
        <f>STDEV(E240:E247)</f>
        <v>0.47438494013677418</v>
      </c>
      <c r="K242">
        <f>STDEV(G240,G242,G244,G246)</f>
        <v>0.53978390738022775</v>
      </c>
      <c r="N242">
        <f>F242-$F$157</f>
        <v>3.9849999999999994</v>
      </c>
      <c r="R242">
        <f>STDEV(N240,N242,N244,N246)</f>
        <v>0.5112464343803933</v>
      </c>
    </row>
    <row r="243" spans="2:18" ht="16" x14ac:dyDescent="0.2">
      <c r="B243" t="s">
        <v>26</v>
      </c>
      <c r="C243" t="s">
        <v>34</v>
      </c>
      <c r="D243" s="2" t="s">
        <v>9</v>
      </c>
      <c r="E243">
        <v>23.89</v>
      </c>
      <c r="I243">
        <f>AVERAGE(E240:E247)-(2*I242)</f>
        <v>23.30248011972645</v>
      </c>
      <c r="K243">
        <f>AVERAGE(G240,G242,G244,G246)-(2*K242)</f>
        <v>8.4104321852395465</v>
      </c>
      <c r="R243">
        <f>AVERAGE(N240,N242,N244,N246)-(2*R242)</f>
        <v>2.9687571312392143</v>
      </c>
    </row>
    <row r="244" spans="2:18" ht="16" x14ac:dyDescent="0.2">
      <c r="B244" t="s">
        <v>27</v>
      </c>
      <c r="C244" t="s">
        <v>34</v>
      </c>
      <c r="D244" s="2" t="s">
        <v>9</v>
      </c>
      <c r="E244">
        <v>24.21</v>
      </c>
      <c r="F244">
        <f>AVERAGE(E244:E245)</f>
        <v>24.14</v>
      </c>
      <c r="G244">
        <f>F244-$F$108</f>
        <v>9.625</v>
      </c>
      <c r="I244">
        <f>AVERAGE(E240:E247)+(2*I242)</f>
        <v>25.200019880273548</v>
      </c>
      <c r="K244">
        <f>AVERAGE(G240,G242,G244,G246)+(2*K242)</f>
        <v>10.569567814760457</v>
      </c>
      <c r="N244">
        <f>F244-$F$159</f>
        <v>3.9500000000000028</v>
      </c>
      <c r="R244">
        <f>AVERAGE(N240,N242,N244,N246)+(2*R242)</f>
        <v>5.0137428687607875</v>
      </c>
    </row>
    <row r="245" spans="2:18" ht="16" x14ac:dyDescent="0.2">
      <c r="B245" t="s">
        <v>27</v>
      </c>
      <c r="C245" t="s">
        <v>34</v>
      </c>
      <c r="D245" s="2" t="s">
        <v>9</v>
      </c>
      <c r="E245">
        <v>24.07</v>
      </c>
    </row>
    <row r="246" spans="2:18" ht="16" x14ac:dyDescent="0.2">
      <c r="B246" t="s">
        <v>28</v>
      </c>
      <c r="C246" t="s">
        <v>34</v>
      </c>
      <c r="D246" s="2" t="s">
        <v>9</v>
      </c>
      <c r="E246">
        <v>24.31</v>
      </c>
      <c r="F246">
        <f>AVERAGE(E246:E247)</f>
        <v>24.57</v>
      </c>
      <c r="G246">
        <f>F246-$F$110</f>
        <v>9.995000000000001</v>
      </c>
      <c r="N246">
        <f>F246-$F$161</f>
        <v>4.6400000000000006</v>
      </c>
    </row>
    <row r="247" spans="2:18" ht="16" x14ac:dyDescent="0.2">
      <c r="B247" t="s">
        <v>28</v>
      </c>
      <c r="C247" t="s">
        <v>34</v>
      </c>
      <c r="D247" s="2" t="s">
        <v>9</v>
      </c>
      <c r="E247">
        <v>24.83</v>
      </c>
    </row>
    <row r="248" spans="2:18" ht="16" x14ac:dyDescent="0.2">
      <c r="B248" t="s">
        <v>29</v>
      </c>
      <c r="C248" t="s">
        <v>35</v>
      </c>
      <c r="D248" s="2" t="s">
        <v>9</v>
      </c>
      <c r="E248">
        <v>27.23</v>
      </c>
      <c r="F248">
        <f>AVERAGE(E248:E249)</f>
        <v>27.67</v>
      </c>
      <c r="G248">
        <f>F248-$F$112</f>
        <v>10.520000000000003</v>
      </c>
      <c r="H248">
        <f>AVERAGE(G248,G250,G252,G254)</f>
        <v>9.8887500000000017</v>
      </c>
      <c r="N248">
        <f>F248-$F$163</f>
        <v>5.7950000000000017</v>
      </c>
      <c r="O248">
        <f>AVERAGE(N248,N250,N252,N254)</f>
        <v>4.8212500000000018</v>
      </c>
    </row>
    <row r="249" spans="2:18" ht="16" x14ac:dyDescent="0.2">
      <c r="B249" t="s">
        <v>29</v>
      </c>
      <c r="C249" t="s">
        <v>35</v>
      </c>
      <c r="D249" s="2" t="s">
        <v>9</v>
      </c>
      <c r="E249">
        <v>28.11</v>
      </c>
    </row>
    <row r="250" spans="2:18" ht="16" x14ac:dyDescent="0.2">
      <c r="B250" t="s">
        <v>30</v>
      </c>
      <c r="C250" t="s">
        <v>35</v>
      </c>
      <c r="D250" s="2" t="s">
        <v>9</v>
      </c>
      <c r="E250">
        <v>28.16</v>
      </c>
      <c r="F250">
        <f>AVERAGE(E250:E251)</f>
        <v>28.285</v>
      </c>
      <c r="G250">
        <f>F250-$F$114</f>
        <v>10.16</v>
      </c>
      <c r="I250" s="11">
        <f>STDEV(E248:E255)</f>
        <v>2.0429980595753312</v>
      </c>
      <c r="K250">
        <f>STDEV(G248,G250,G252,G254)</f>
        <v>0.5437887917197276</v>
      </c>
      <c r="N250">
        <f>F250-$F$165</f>
        <v>5.8850000000000016</v>
      </c>
      <c r="R250">
        <f>STDEV(N248,N250,N252,N254)</f>
        <v>1.1769266119856427</v>
      </c>
    </row>
    <row r="251" spans="2:18" ht="16" x14ac:dyDescent="0.2">
      <c r="B251" t="s">
        <v>30</v>
      </c>
      <c r="C251" t="s">
        <v>35</v>
      </c>
      <c r="D251" s="2" t="s">
        <v>9</v>
      </c>
      <c r="E251">
        <v>28.41</v>
      </c>
      <c r="I251">
        <f>AVERAGE(E248:E255)-(2*I250)</f>
        <v>22.012753880849338</v>
      </c>
      <c r="K251">
        <f>AVERAGE(G248,G250,G252,G254)-(2*K250)</f>
        <v>8.8011724165605472</v>
      </c>
      <c r="R251">
        <f>AVERAGE(N248,N250,N252,N254)-(2*R250)</f>
        <v>2.4673967760287163</v>
      </c>
    </row>
    <row r="252" spans="2:18" ht="16" x14ac:dyDescent="0.2">
      <c r="B252" t="s">
        <v>31</v>
      </c>
      <c r="C252" t="s">
        <v>35</v>
      </c>
      <c r="D252" s="2" t="s">
        <v>9</v>
      </c>
      <c r="E252">
        <v>24.02</v>
      </c>
      <c r="F252">
        <f>AVERAGE(E252:E253)</f>
        <v>24.015000000000001</v>
      </c>
      <c r="G252">
        <f>F252-$F$116</f>
        <v>9.375</v>
      </c>
      <c r="I252">
        <f>AVERAGE(E248:E255)+(2*I250)</f>
        <v>30.18474611915066</v>
      </c>
      <c r="K252">
        <f>AVERAGE(G248,G250,G252,G254)+(2*K250)</f>
        <v>10.976327583439456</v>
      </c>
      <c r="N252">
        <f>F252-$F$167</f>
        <v>3.8000000000000007</v>
      </c>
      <c r="R252">
        <f>AVERAGE(N248,N250,N252,N254)+(2*R250)</f>
        <v>7.1751032239712877</v>
      </c>
    </row>
    <row r="253" spans="2:18" ht="16" x14ac:dyDescent="0.2">
      <c r="B253" t="s">
        <v>31</v>
      </c>
      <c r="C253" t="s">
        <v>35</v>
      </c>
      <c r="D253" s="2" t="s">
        <v>9</v>
      </c>
      <c r="E253">
        <v>24.01</v>
      </c>
    </row>
    <row r="254" spans="2:18" ht="16" x14ac:dyDescent="0.2">
      <c r="B254" s="3" t="s">
        <v>32</v>
      </c>
      <c r="C254" t="s">
        <v>35</v>
      </c>
      <c r="D254" s="2" t="s">
        <v>9</v>
      </c>
      <c r="E254">
        <v>24.51</v>
      </c>
      <c r="F254">
        <f>AVERAGE(E254:E255)</f>
        <v>24.425000000000001</v>
      </c>
      <c r="G254">
        <f>F254-$F$118</f>
        <v>9.5</v>
      </c>
      <c r="N254">
        <f>F254-$F$169</f>
        <v>3.8050000000000033</v>
      </c>
    </row>
    <row r="255" spans="2:18" ht="16" x14ac:dyDescent="0.2">
      <c r="B255" s="3" t="s">
        <v>32</v>
      </c>
      <c r="C255" t="s">
        <v>35</v>
      </c>
      <c r="D255" s="2" t="s">
        <v>9</v>
      </c>
      <c r="E255">
        <v>24.34</v>
      </c>
    </row>
    <row r="256" spans="2:18" x14ac:dyDescent="0.2">
      <c r="B256" s="3"/>
      <c r="D256" s="2"/>
    </row>
    <row r="257" spans="2:18" x14ac:dyDescent="0.2">
      <c r="B257" t="s">
        <v>25</v>
      </c>
      <c r="C257" t="s">
        <v>34</v>
      </c>
      <c r="D257" s="1" t="s">
        <v>4</v>
      </c>
      <c r="E257" t="s">
        <v>2</v>
      </c>
      <c r="F257" s="4">
        <f>AVERAGE(E257:E258)</f>
        <v>36.51</v>
      </c>
      <c r="G257">
        <f>F257-E104</f>
        <v>20.599999999999998</v>
      </c>
      <c r="H257">
        <f>AVERAGE(G257,G261)</f>
        <v>19.377499999999998</v>
      </c>
      <c r="I257">
        <f>H257-H265</f>
        <v>7.0549999999999979</v>
      </c>
      <c r="J257" s="8">
        <f>2^-I257</f>
        <v>7.5202690867324463E-3</v>
      </c>
      <c r="K257" s="8">
        <f>-1/J257</f>
        <v>-132.97396522210079</v>
      </c>
      <c r="N257">
        <f>F257-$F$155</f>
        <v>15.244999999999997</v>
      </c>
      <c r="O257">
        <f>AVERAGE(N257,N259,N261,N263)</f>
        <v>13.815000000000001</v>
      </c>
      <c r="P257" s="5">
        <f>O257-O265</f>
        <v>6.6</v>
      </c>
      <c r="Q257" s="8">
        <f>2^-P257</f>
        <v>1.0308655552913239E-2</v>
      </c>
      <c r="R257" s="8">
        <f>-1/Q257</f>
        <v>-97.005860256665443</v>
      </c>
    </row>
    <row r="258" spans="2:18" x14ac:dyDescent="0.2">
      <c r="B258" t="s">
        <v>25</v>
      </c>
      <c r="C258" t="s">
        <v>34</v>
      </c>
      <c r="D258" s="1" t="s">
        <v>4</v>
      </c>
      <c r="E258">
        <v>36.51</v>
      </c>
    </row>
    <row r="259" spans="2:18" x14ac:dyDescent="0.2">
      <c r="B259" t="s">
        <v>26</v>
      </c>
      <c r="C259" t="s">
        <v>34</v>
      </c>
      <c r="D259" s="1" t="s">
        <v>4</v>
      </c>
      <c r="E259" t="s">
        <v>2</v>
      </c>
      <c r="F259" s="4">
        <v>0</v>
      </c>
      <c r="I259">
        <f>STDEV(E257:E264)</f>
        <v>2.3131436041312545</v>
      </c>
    </row>
    <row r="260" spans="2:18" x14ac:dyDescent="0.2">
      <c r="B260" t="s">
        <v>26</v>
      </c>
      <c r="C260" t="s">
        <v>34</v>
      </c>
      <c r="D260" s="1" t="s">
        <v>4</v>
      </c>
      <c r="E260" t="s">
        <v>2</v>
      </c>
      <c r="I260">
        <f>AVERAGE(E257:E264)-(2*I259)</f>
        <v>29.260379458404152</v>
      </c>
    </row>
    <row r="261" spans="2:18" x14ac:dyDescent="0.2">
      <c r="B261" t="s">
        <v>27</v>
      </c>
      <c r="C261" t="s">
        <v>34</v>
      </c>
      <c r="D261" s="1" t="s">
        <v>4</v>
      </c>
      <c r="E261">
        <v>33.01</v>
      </c>
      <c r="F261" s="4">
        <f>AVERAGE(E261:E262)</f>
        <v>32.575000000000003</v>
      </c>
      <c r="G261">
        <f>F261-E108</f>
        <v>18.155000000000001</v>
      </c>
      <c r="I261">
        <f>AVERAGE(E257:E264)+(2*I259)</f>
        <v>38.512953874929174</v>
      </c>
      <c r="N261">
        <f>F261-$F$159</f>
        <v>12.385000000000005</v>
      </c>
    </row>
    <row r="262" spans="2:18" x14ac:dyDescent="0.2">
      <c r="B262" t="s">
        <v>27</v>
      </c>
      <c r="C262" t="s">
        <v>34</v>
      </c>
      <c r="D262" s="1" t="s">
        <v>4</v>
      </c>
      <c r="E262">
        <v>32.14</v>
      </c>
    </row>
    <row r="263" spans="2:18" x14ac:dyDescent="0.2">
      <c r="B263" t="s">
        <v>28</v>
      </c>
      <c r="C263" t="s">
        <v>34</v>
      </c>
      <c r="D263" s="1" t="s">
        <v>4</v>
      </c>
      <c r="E263" t="s">
        <v>2</v>
      </c>
      <c r="F263" s="4">
        <v>0</v>
      </c>
    </row>
    <row r="264" spans="2:18" x14ac:dyDescent="0.2">
      <c r="B264" t="s">
        <v>28</v>
      </c>
      <c r="C264" t="s">
        <v>34</v>
      </c>
      <c r="D264" s="1" t="s">
        <v>4</v>
      </c>
      <c r="E264" t="s">
        <v>2</v>
      </c>
    </row>
    <row r="265" spans="2:18" x14ac:dyDescent="0.2">
      <c r="B265" t="s">
        <v>29</v>
      </c>
      <c r="C265" t="s">
        <v>35</v>
      </c>
      <c r="D265" s="1" t="s">
        <v>4</v>
      </c>
      <c r="E265">
        <v>29.82</v>
      </c>
      <c r="F265" s="4">
        <f>AVERAGE(E265:E266)</f>
        <v>29.164999999999999</v>
      </c>
      <c r="G265">
        <f>F265-E112</f>
        <v>12.015000000000001</v>
      </c>
      <c r="H265">
        <f>AVERAGE(G265,G267,G269,G271)</f>
        <v>12.3225</v>
      </c>
      <c r="N265">
        <f>F265-$F$163</f>
        <v>7.2899999999999991</v>
      </c>
      <c r="O265">
        <f>AVERAGE(N265,N267,N269,N271)</f>
        <v>7.2150000000000016</v>
      </c>
    </row>
    <row r="266" spans="2:18" x14ac:dyDescent="0.2">
      <c r="B266" t="s">
        <v>29</v>
      </c>
      <c r="C266" t="s">
        <v>35</v>
      </c>
      <c r="D266" s="1" t="s">
        <v>4</v>
      </c>
      <c r="E266">
        <v>28.51</v>
      </c>
    </row>
    <row r="267" spans="2:18" x14ac:dyDescent="0.2">
      <c r="B267" t="s">
        <v>30</v>
      </c>
      <c r="C267" t="s">
        <v>35</v>
      </c>
      <c r="D267" s="1" t="s">
        <v>4</v>
      </c>
      <c r="E267">
        <v>30.33</v>
      </c>
      <c r="F267" s="4">
        <f>AVERAGE(E267:E268)</f>
        <v>30.434999999999999</v>
      </c>
      <c r="G267">
        <f>F267-E114</f>
        <v>12.324999999999999</v>
      </c>
      <c r="I267" s="11">
        <f>STDEV(E265:E272)</f>
        <v>1.5217635446133817</v>
      </c>
      <c r="N267">
        <f>F267-$F$165</f>
        <v>8.0350000000000001</v>
      </c>
    </row>
    <row r="268" spans="2:18" x14ac:dyDescent="0.2">
      <c r="B268" t="s">
        <v>30</v>
      </c>
      <c r="C268" t="s">
        <v>35</v>
      </c>
      <c r="D268" s="1" t="s">
        <v>4</v>
      </c>
      <c r="E268">
        <v>30.54</v>
      </c>
      <c r="I268">
        <f>AVERAGE(E265:E272)-(2*I267)</f>
        <v>25.448972910773236</v>
      </c>
    </row>
    <row r="269" spans="2:18" x14ac:dyDescent="0.2">
      <c r="B269" t="s">
        <v>31</v>
      </c>
      <c r="C269" t="s">
        <v>35</v>
      </c>
      <c r="D269" s="1" t="s">
        <v>4</v>
      </c>
      <c r="E269">
        <v>27.27</v>
      </c>
      <c r="F269" s="4">
        <f>AVERAGE(E269:E270)</f>
        <v>27.185000000000002</v>
      </c>
      <c r="G269">
        <f>F269-E116</f>
        <v>12.475000000000001</v>
      </c>
      <c r="I269">
        <f>AVERAGE(E265:E272)+(2*I267)</f>
        <v>31.536027089226764</v>
      </c>
      <c r="N269">
        <f>F269-$F$167</f>
        <v>6.9700000000000024</v>
      </c>
    </row>
    <row r="270" spans="2:18" x14ac:dyDescent="0.2">
      <c r="B270" t="s">
        <v>31</v>
      </c>
      <c r="C270" t="s">
        <v>35</v>
      </c>
      <c r="D270" s="1" t="s">
        <v>4</v>
      </c>
      <c r="E270">
        <v>27.1</v>
      </c>
    </row>
    <row r="271" spans="2:18" x14ac:dyDescent="0.2">
      <c r="B271" s="3" t="s">
        <v>32</v>
      </c>
      <c r="C271" t="s">
        <v>35</v>
      </c>
      <c r="D271" s="1" t="s">
        <v>4</v>
      </c>
      <c r="E271">
        <v>27.07</v>
      </c>
      <c r="F271" s="4">
        <f>AVERAGE(E271:E272)</f>
        <v>27.185000000000002</v>
      </c>
      <c r="G271">
        <f>F271-E118</f>
        <v>12.475000000000001</v>
      </c>
      <c r="N271">
        <f>F271-$F$169</f>
        <v>6.5650000000000048</v>
      </c>
    </row>
    <row r="272" spans="2:18" x14ac:dyDescent="0.2">
      <c r="B272" s="3" t="s">
        <v>32</v>
      </c>
      <c r="C272" t="s">
        <v>35</v>
      </c>
      <c r="D272" s="1" t="s">
        <v>4</v>
      </c>
      <c r="E272">
        <v>27.3</v>
      </c>
    </row>
    <row r="273" spans="2:18" x14ac:dyDescent="0.2">
      <c r="B273" s="3"/>
      <c r="D273" s="1"/>
    </row>
    <row r="274" spans="2:18" ht="16" x14ac:dyDescent="0.2">
      <c r="B274" t="s">
        <v>25</v>
      </c>
      <c r="C274" t="s">
        <v>34</v>
      </c>
      <c r="D274" s="2" t="s">
        <v>18</v>
      </c>
      <c r="E274">
        <v>23.09</v>
      </c>
      <c r="F274">
        <f>AVERAGE(E274:E275)</f>
        <v>23.119999999999997</v>
      </c>
      <c r="G274">
        <f>F274-$F$104</f>
        <v>7.1899999999999977</v>
      </c>
      <c r="H274">
        <f>AVERAGE(G274,G276,G278,G280)</f>
        <v>7.7387499999999987</v>
      </c>
      <c r="I274" s="5">
        <f>H274-H282</f>
        <v>0.33000000000000007</v>
      </c>
      <c r="J274" s="7">
        <f>2^-I274</f>
        <v>0.7955364837549187</v>
      </c>
      <c r="K274" s="7">
        <f>-1/J274</f>
        <v>-1.2570133745218284</v>
      </c>
      <c r="N274">
        <f>F274-$F$155</f>
        <v>1.8549999999999969</v>
      </c>
      <c r="O274">
        <f>AVERAGE(N274,N276,N278,N280)</f>
        <v>2.2399999999999984</v>
      </c>
      <c r="P274" s="5">
        <f>O274-O282</f>
        <v>-0.10125000000000117</v>
      </c>
      <c r="Q274" s="7">
        <f>2^-P274</f>
        <v>1.0727024858890688</v>
      </c>
      <c r="R274" s="7">
        <f>-1/Q274</f>
        <v>-0.93222493016895347</v>
      </c>
    </row>
    <row r="275" spans="2:18" ht="16" x14ac:dyDescent="0.2">
      <c r="B275" t="s">
        <v>25</v>
      </c>
      <c r="C275" t="s">
        <v>34</v>
      </c>
      <c r="D275" s="2" t="s">
        <v>18</v>
      </c>
      <c r="E275">
        <v>23.15</v>
      </c>
    </row>
    <row r="276" spans="2:18" ht="16" x14ac:dyDescent="0.2">
      <c r="B276" t="s">
        <v>26</v>
      </c>
      <c r="C276" t="s">
        <v>34</v>
      </c>
      <c r="D276" s="2" t="s">
        <v>18</v>
      </c>
      <c r="E276">
        <v>21.99</v>
      </c>
      <c r="F276">
        <f>AVERAGE(E276:E277)</f>
        <v>22.034999999999997</v>
      </c>
      <c r="G276">
        <f>F276-$F$106</f>
        <v>8.0099999999999962</v>
      </c>
      <c r="I276">
        <f>STDEV(E274:E281)</f>
        <v>0.44979360346083835</v>
      </c>
      <c r="K276">
        <f>STDEV(G274,G276,G278,G280)</f>
        <v>0.40629166453013332</v>
      </c>
      <c r="N276">
        <f>F276-$F$157</f>
        <v>2.3799999999999955</v>
      </c>
      <c r="R276">
        <f>STDEV(N274,N276,N278,N280)</f>
        <v>0.25913317039699979</v>
      </c>
    </row>
    <row r="277" spans="2:18" ht="16" x14ac:dyDescent="0.2">
      <c r="B277" t="s">
        <v>26</v>
      </c>
      <c r="C277" t="s">
        <v>34</v>
      </c>
      <c r="D277" s="2" t="s">
        <v>18</v>
      </c>
      <c r="E277">
        <v>22.08</v>
      </c>
      <c r="I277">
        <f>AVERAGE(E274:E281)-(2*I276)</f>
        <v>21.600412793078323</v>
      </c>
      <c r="K277">
        <f>AVERAGE(G274,G276,G278,G280)-(2*K276)</f>
        <v>6.9261666709397325</v>
      </c>
      <c r="R277">
        <f>AVERAGE(N274,N276,N278,N280)-(2*R276)</f>
        <v>1.7217336592059989</v>
      </c>
    </row>
    <row r="278" spans="2:18" ht="16" x14ac:dyDescent="0.2">
      <c r="B278" t="s">
        <v>27</v>
      </c>
      <c r="C278" t="s">
        <v>34</v>
      </c>
      <c r="D278" s="2" t="s">
        <v>18</v>
      </c>
      <c r="E278">
        <v>22.57</v>
      </c>
      <c r="F278">
        <f>AVERAGE(E278:E279)</f>
        <v>22.594999999999999</v>
      </c>
      <c r="G278">
        <f>F278-$F$108</f>
        <v>8.0799999999999983</v>
      </c>
      <c r="I278">
        <f>AVERAGE(E274:E281)+(2*I276)</f>
        <v>23.399587206921677</v>
      </c>
      <c r="K278">
        <f>AVERAGE(G274,G276,G278,G280)+(2*K276)</f>
        <v>8.5513333290602649</v>
      </c>
      <c r="N278">
        <f>F278-$F$159</f>
        <v>2.4050000000000011</v>
      </c>
      <c r="R278">
        <f>AVERAGE(N274,N276,N278,N280)+(2*R276)</f>
        <v>2.7582663407939982</v>
      </c>
    </row>
    <row r="279" spans="2:18" ht="16" x14ac:dyDescent="0.2">
      <c r="B279" t="s">
        <v>27</v>
      </c>
      <c r="C279" t="s">
        <v>34</v>
      </c>
      <c r="D279" s="2" t="s">
        <v>18</v>
      </c>
      <c r="E279">
        <v>22.62</v>
      </c>
    </row>
    <row r="280" spans="2:18" ht="16" x14ac:dyDescent="0.2">
      <c r="B280" t="s">
        <v>28</v>
      </c>
      <c r="C280" t="s">
        <v>34</v>
      </c>
      <c r="D280" s="2" t="s">
        <v>18</v>
      </c>
      <c r="E280">
        <v>22.07</v>
      </c>
      <c r="F280">
        <f>AVERAGE(E280:E281)</f>
        <v>22.25</v>
      </c>
      <c r="G280">
        <f>F280-$F$110</f>
        <v>7.6750000000000007</v>
      </c>
      <c r="N280">
        <f>F280-$F$161</f>
        <v>2.3200000000000003</v>
      </c>
    </row>
    <row r="281" spans="2:18" ht="16" x14ac:dyDescent="0.2">
      <c r="B281" t="s">
        <v>28</v>
      </c>
      <c r="C281" t="s">
        <v>34</v>
      </c>
      <c r="D281" s="2" t="s">
        <v>18</v>
      </c>
      <c r="E281">
        <v>22.43</v>
      </c>
    </row>
    <row r="282" spans="2:18" ht="16" x14ac:dyDescent="0.2">
      <c r="B282" t="s">
        <v>29</v>
      </c>
      <c r="C282" t="s">
        <v>35</v>
      </c>
      <c r="D282" s="2" t="s">
        <v>18</v>
      </c>
      <c r="E282">
        <v>24.18</v>
      </c>
      <c r="F282">
        <f>AVERAGE(E282:E283)</f>
        <v>24.195</v>
      </c>
      <c r="G282">
        <f>F282-$F$112</f>
        <v>7.0450000000000017</v>
      </c>
      <c r="H282">
        <f>AVERAGE(G282,G284,G286,G288)</f>
        <v>7.4087499999999986</v>
      </c>
      <c r="N282">
        <f>F282-$F$163</f>
        <v>2.3200000000000003</v>
      </c>
      <c r="O282">
        <f>AVERAGE(N282,N284,N286,N288)</f>
        <v>2.3412499999999996</v>
      </c>
    </row>
    <row r="283" spans="2:18" ht="16" x14ac:dyDescent="0.2">
      <c r="B283" t="s">
        <v>29</v>
      </c>
      <c r="C283" t="s">
        <v>35</v>
      </c>
      <c r="D283" s="2" t="s">
        <v>18</v>
      </c>
      <c r="E283">
        <v>24.21</v>
      </c>
    </row>
    <row r="284" spans="2:18" ht="16" x14ac:dyDescent="0.2">
      <c r="B284" t="s">
        <v>30</v>
      </c>
      <c r="C284" t="s">
        <v>35</v>
      </c>
      <c r="D284" s="2" t="s">
        <v>18</v>
      </c>
      <c r="E284">
        <v>24.67</v>
      </c>
      <c r="F284">
        <f>AVERAGE(E284:E285)</f>
        <v>24.704999999999998</v>
      </c>
      <c r="G284">
        <f>F284-$F$114</f>
        <v>6.5799999999999983</v>
      </c>
      <c r="I284">
        <f>STDEV(E282:E289)</f>
        <v>0.91538340913208938</v>
      </c>
      <c r="K284">
        <f>STDEV(G282,G284,G286,G288)</f>
        <v>0.71754645610348111</v>
      </c>
      <c r="N284">
        <f>F284-$F$165</f>
        <v>2.3049999999999997</v>
      </c>
      <c r="R284">
        <f>STDEV(N282,N284,N286,N288)</f>
        <v>0.12311072252244946</v>
      </c>
    </row>
    <row r="285" spans="2:18" ht="16" x14ac:dyDescent="0.2">
      <c r="B285" t="s">
        <v>30</v>
      </c>
      <c r="C285" t="s">
        <v>35</v>
      </c>
      <c r="D285" s="2" t="s">
        <v>18</v>
      </c>
      <c r="E285">
        <v>24.74</v>
      </c>
      <c r="I285">
        <f>AVERAGE(E282:E289)-(2*I284)</f>
        <v>21.787983181735818</v>
      </c>
      <c r="K285">
        <f>AVERAGE(G282,G284,G286,G288)-(2*K284)</f>
        <v>5.9736570877930362</v>
      </c>
      <c r="R285">
        <f>AVERAGE(N282,N284,N286,N288)-(2*R284)</f>
        <v>2.0950285549551007</v>
      </c>
    </row>
    <row r="286" spans="2:18" ht="16" x14ac:dyDescent="0.2">
      <c r="B286" t="s">
        <v>31</v>
      </c>
      <c r="C286" t="s">
        <v>35</v>
      </c>
      <c r="D286" s="2" t="s">
        <v>18</v>
      </c>
      <c r="E286">
        <v>22.72</v>
      </c>
      <c r="F286">
        <f>AVERAGE(E286:E287)</f>
        <v>22.729999999999997</v>
      </c>
      <c r="G286">
        <f>F286-$F$116</f>
        <v>8.0899999999999963</v>
      </c>
      <c r="I286">
        <f>AVERAGE(E282:E289)+(2*I284)</f>
        <v>25.449516818264179</v>
      </c>
      <c r="K286">
        <f>AVERAGE(G282,G284,G286,G288)+(2*K284)</f>
        <v>8.8438429122069611</v>
      </c>
      <c r="N286">
        <f>F286-$F$167</f>
        <v>2.514999999999997</v>
      </c>
      <c r="R286">
        <f>AVERAGE(N282,N284,N286,N288)+(2*R284)</f>
        <v>2.5874714450448986</v>
      </c>
    </row>
    <row r="287" spans="2:18" ht="16" x14ac:dyDescent="0.2">
      <c r="B287" t="s">
        <v>31</v>
      </c>
      <c r="C287" t="s">
        <v>35</v>
      </c>
      <c r="D287" s="2" t="s">
        <v>18</v>
      </c>
      <c r="E287">
        <v>22.74</v>
      </c>
    </row>
    <row r="288" spans="2:18" ht="16" x14ac:dyDescent="0.2">
      <c r="B288" s="3" t="s">
        <v>32</v>
      </c>
      <c r="C288" t="s">
        <v>35</v>
      </c>
      <c r="D288" s="2" t="s">
        <v>18</v>
      </c>
      <c r="E288">
        <v>23.02</v>
      </c>
      <c r="F288">
        <f>AVERAGE(E288:E289)</f>
        <v>22.844999999999999</v>
      </c>
      <c r="G288">
        <f>F288-$F$118</f>
        <v>7.9199999999999982</v>
      </c>
      <c r="N288">
        <f>F288-$F$169</f>
        <v>2.2250000000000014</v>
      </c>
    </row>
    <row r="289" spans="2:18" ht="16" x14ac:dyDescent="0.2">
      <c r="B289" s="3" t="s">
        <v>32</v>
      </c>
      <c r="C289" t="s">
        <v>35</v>
      </c>
      <c r="D289" s="2" t="s">
        <v>18</v>
      </c>
      <c r="E289">
        <v>22.67</v>
      </c>
    </row>
    <row r="290" spans="2:18" x14ac:dyDescent="0.2">
      <c r="B290" s="3"/>
      <c r="D290" s="2"/>
    </row>
    <row r="291" spans="2:18" ht="16" x14ac:dyDescent="0.2">
      <c r="B291" t="s">
        <v>25</v>
      </c>
      <c r="C291" t="s">
        <v>34</v>
      </c>
      <c r="D291" s="2" t="s">
        <v>19</v>
      </c>
      <c r="E291">
        <v>21.08</v>
      </c>
      <c r="F291">
        <f>AVERAGE(E291:E292)</f>
        <v>21</v>
      </c>
      <c r="G291">
        <f>F291-$F$104</f>
        <v>5.07</v>
      </c>
      <c r="H291">
        <f>AVERAGE(G291,G293,G295,G297)</f>
        <v>5.6125000000000016</v>
      </c>
      <c r="I291" s="5">
        <f>H291-H299</f>
        <v>0.25625000000000142</v>
      </c>
      <c r="J291" s="7">
        <f>2^-I291</f>
        <v>0.83726138859420207</v>
      </c>
      <c r="K291" s="7">
        <f>-1/J291</f>
        <v>-1.1943701377165417</v>
      </c>
      <c r="N291">
        <f>F291-$F$155</f>
        <v>-0.26500000000000057</v>
      </c>
      <c r="O291">
        <f>AVERAGE(N291,N293,N295,N297)</f>
        <v>0.11375000000000135</v>
      </c>
      <c r="P291" s="5">
        <f>O291-O299</f>
        <v>-0.17499999999999982</v>
      </c>
      <c r="Q291" s="7">
        <f>2^-P291</f>
        <v>1.1289644048061311</v>
      </c>
      <c r="R291" s="7">
        <f>-1/Q291</f>
        <v>-0.88576751910236062</v>
      </c>
    </row>
    <row r="292" spans="2:18" ht="16" x14ac:dyDescent="0.2">
      <c r="B292" t="s">
        <v>25</v>
      </c>
      <c r="C292" t="s">
        <v>34</v>
      </c>
      <c r="D292" s="2" t="s">
        <v>19</v>
      </c>
      <c r="E292">
        <v>20.92</v>
      </c>
    </row>
    <row r="293" spans="2:18" ht="16" x14ac:dyDescent="0.2">
      <c r="B293" t="s">
        <v>26</v>
      </c>
      <c r="C293" t="s">
        <v>34</v>
      </c>
      <c r="D293" s="2" t="s">
        <v>19</v>
      </c>
      <c r="E293">
        <v>19.73</v>
      </c>
      <c r="F293">
        <f>AVERAGE(E293:E294)</f>
        <v>19.700000000000003</v>
      </c>
      <c r="G293">
        <f>F293-$F$106</f>
        <v>5.6750000000000025</v>
      </c>
      <c r="I293">
        <f>STDEV(E291:E298)</f>
        <v>0.49678789667796236</v>
      </c>
      <c r="K293">
        <f>STDEV(G291,G293,G295,G297)</f>
        <v>0.37528877769881025</v>
      </c>
      <c r="N293">
        <f>F293-$F$157</f>
        <v>4.5000000000001705E-2</v>
      </c>
      <c r="R293">
        <f>STDEV(N291,N293,N295,N297)</f>
        <v>0.29744397231523634</v>
      </c>
    </row>
    <row r="294" spans="2:18" ht="16" x14ac:dyDescent="0.2">
      <c r="B294" t="s">
        <v>26</v>
      </c>
      <c r="C294" t="s">
        <v>34</v>
      </c>
      <c r="D294" s="2" t="s">
        <v>19</v>
      </c>
      <c r="E294">
        <v>19.670000000000002</v>
      </c>
      <c r="I294">
        <f>AVERAGE(E291:E298)-(2*I293)</f>
        <v>19.380174206644078</v>
      </c>
      <c r="K294">
        <f>AVERAGE(G291,G293,G295,G297)-(2*K293)</f>
        <v>4.8619224446023814</v>
      </c>
      <c r="R294">
        <f>AVERAGE(N291,N293,N295,N297)-(2*R293)</f>
        <v>-0.48113794463047133</v>
      </c>
    </row>
    <row r="295" spans="2:18" ht="16" x14ac:dyDescent="0.2">
      <c r="B295" t="s">
        <v>27</v>
      </c>
      <c r="C295" t="s">
        <v>34</v>
      </c>
      <c r="D295" s="2" t="s">
        <v>19</v>
      </c>
      <c r="E295">
        <v>20.43</v>
      </c>
      <c r="F295">
        <f>AVERAGE(E295:E296)</f>
        <v>20.435000000000002</v>
      </c>
      <c r="G295">
        <f>F295-$F$108</f>
        <v>5.9200000000000017</v>
      </c>
      <c r="I295">
        <f>AVERAGE(E291:E298)+(2*I293)</f>
        <v>21.367325793355924</v>
      </c>
      <c r="K295">
        <f>AVERAGE(G291,G293,G295,G297)+(2*K293)</f>
        <v>6.3630775553976218</v>
      </c>
      <c r="N295">
        <f>F295-$F$159</f>
        <v>0.24500000000000455</v>
      </c>
      <c r="R295">
        <f>AVERAGE(N291,N293,N295,N297)+(2*R293)</f>
        <v>0.70863794463047403</v>
      </c>
    </row>
    <row r="296" spans="2:18" ht="16" x14ac:dyDescent="0.2">
      <c r="B296" t="s">
        <v>27</v>
      </c>
      <c r="C296" t="s">
        <v>34</v>
      </c>
      <c r="D296" s="2" t="s">
        <v>19</v>
      </c>
      <c r="E296">
        <v>20.440000000000001</v>
      </c>
    </row>
    <row r="297" spans="2:18" ht="16" x14ac:dyDescent="0.2">
      <c r="B297" t="s">
        <v>28</v>
      </c>
      <c r="C297" t="s">
        <v>34</v>
      </c>
      <c r="D297" s="2" t="s">
        <v>19</v>
      </c>
      <c r="E297">
        <v>20.28</v>
      </c>
      <c r="F297">
        <f>AVERAGE(E297:E298)</f>
        <v>20.36</v>
      </c>
      <c r="G297">
        <f>F297-$F$110</f>
        <v>5.7850000000000001</v>
      </c>
      <c r="N297">
        <f>F297-$F$161</f>
        <v>0.42999999999999972</v>
      </c>
    </row>
    <row r="298" spans="2:18" ht="16" x14ac:dyDescent="0.2">
      <c r="B298" t="s">
        <v>28</v>
      </c>
      <c r="C298" t="s">
        <v>34</v>
      </c>
      <c r="D298" s="2" t="s">
        <v>19</v>
      </c>
      <c r="E298">
        <v>20.440000000000001</v>
      </c>
    </row>
    <row r="299" spans="2:18" ht="16" x14ac:dyDescent="0.2">
      <c r="B299" t="s">
        <v>29</v>
      </c>
      <c r="C299" t="s">
        <v>35</v>
      </c>
      <c r="D299" s="2" t="s">
        <v>19</v>
      </c>
      <c r="E299">
        <v>22.21</v>
      </c>
      <c r="F299">
        <f>AVERAGE(E299:E300)</f>
        <v>22.28</v>
      </c>
      <c r="G299">
        <f>F299-$F$112</f>
        <v>5.1300000000000026</v>
      </c>
      <c r="H299">
        <f>AVERAGE(G299,G301,G303,G305)</f>
        <v>5.3562500000000002</v>
      </c>
      <c r="N299">
        <f>F299-$F$163</f>
        <v>0.40500000000000114</v>
      </c>
      <c r="O299">
        <f>AVERAGE(N299,N301,N303,N305)</f>
        <v>0.28875000000000117</v>
      </c>
    </row>
    <row r="300" spans="2:18" ht="16" x14ac:dyDescent="0.2">
      <c r="B300" t="s">
        <v>29</v>
      </c>
      <c r="C300" t="s">
        <v>35</v>
      </c>
      <c r="D300" s="2" t="s">
        <v>19</v>
      </c>
      <c r="E300">
        <v>22.35</v>
      </c>
    </row>
    <row r="301" spans="2:18" ht="16" x14ac:dyDescent="0.2">
      <c r="B301" t="s">
        <v>30</v>
      </c>
      <c r="C301" t="s">
        <v>35</v>
      </c>
      <c r="D301" s="2" t="s">
        <v>19</v>
      </c>
      <c r="E301">
        <v>22.85</v>
      </c>
      <c r="F301">
        <f>AVERAGE(E301:E302)</f>
        <v>22.85</v>
      </c>
      <c r="G301">
        <f>F301-$F$114</f>
        <v>4.7250000000000014</v>
      </c>
      <c r="I301">
        <f>STDEV(E299:E306)</f>
        <v>1.0929636969529888</v>
      </c>
      <c r="K301">
        <f>STDEV(G299,G301,G303,G305)</f>
        <v>0.52324906434061724</v>
      </c>
      <c r="N301">
        <f>F301-$F$165</f>
        <v>0.45000000000000284</v>
      </c>
      <c r="R301">
        <f>STDEV(N299,N301,N303,N305)</f>
        <v>0.1826369349282892</v>
      </c>
    </row>
    <row r="302" spans="2:18" ht="16" x14ac:dyDescent="0.2">
      <c r="B302" t="s">
        <v>30</v>
      </c>
      <c r="C302" t="s">
        <v>35</v>
      </c>
      <c r="D302" s="2" t="s">
        <v>19</v>
      </c>
      <c r="E302">
        <v>22.85</v>
      </c>
      <c r="I302">
        <f>AVERAGE(E299:E306)-(2*I301)</f>
        <v>19.380322606094019</v>
      </c>
      <c r="K302">
        <f>AVERAGE(G299,G301,G303,G305)-(2*K301)</f>
        <v>4.3097518713187659</v>
      </c>
      <c r="R302">
        <f>AVERAGE(N299,N301,N303,N305)-(2*R301)</f>
        <v>-7.652386985657722E-2</v>
      </c>
    </row>
    <row r="303" spans="2:18" ht="16" x14ac:dyDescent="0.2">
      <c r="B303" t="s">
        <v>31</v>
      </c>
      <c r="C303" t="s">
        <v>35</v>
      </c>
      <c r="D303" s="2" t="s">
        <v>19</v>
      </c>
      <c r="E303">
        <v>20.51</v>
      </c>
      <c r="F303">
        <f>AVERAGE(E303:E304)</f>
        <v>20.47</v>
      </c>
      <c r="G303">
        <f>F303-$F$116</f>
        <v>5.8299999999999983</v>
      </c>
      <c r="I303">
        <f>AVERAGE(E299:E306)+(2*I301)</f>
        <v>23.752177393905974</v>
      </c>
      <c r="K303">
        <f>AVERAGE(G299,G301,G303,G305)+(2*K301)</f>
        <v>6.4027481286812344</v>
      </c>
      <c r="N303">
        <f>F303-$F$167</f>
        <v>0.25499999999999901</v>
      </c>
      <c r="R303">
        <f>AVERAGE(N299,N301,N303,N305)+(2*R301)</f>
        <v>0.65402386985657956</v>
      </c>
    </row>
    <row r="304" spans="2:18" ht="16" x14ac:dyDescent="0.2">
      <c r="B304" t="s">
        <v>31</v>
      </c>
      <c r="C304" t="s">
        <v>35</v>
      </c>
      <c r="D304" s="2" t="s">
        <v>19</v>
      </c>
      <c r="E304">
        <v>20.43</v>
      </c>
    </row>
    <row r="305" spans="2:18" ht="16" x14ac:dyDescent="0.2">
      <c r="B305" s="3" t="s">
        <v>32</v>
      </c>
      <c r="C305" t="s">
        <v>35</v>
      </c>
      <c r="D305" s="2" t="s">
        <v>19</v>
      </c>
      <c r="E305">
        <v>20.72</v>
      </c>
      <c r="F305">
        <f>AVERAGE(E305:E306)</f>
        <v>20.664999999999999</v>
      </c>
      <c r="G305">
        <f>F305-$F$118</f>
        <v>5.7399999999999984</v>
      </c>
      <c r="N305">
        <f>F305-$F$169</f>
        <v>4.5000000000001705E-2</v>
      </c>
    </row>
    <row r="306" spans="2:18" ht="16" x14ac:dyDescent="0.2">
      <c r="B306" s="3" t="s">
        <v>32</v>
      </c>
      <c r="C306" t="s">
        <v>35</v>
      </c>
      <c r="D306" s="2" t="s">
        <v>19</v>
      </c>
      <c r="E306">
        <v>20.61</v>
      </c>
    </row>
    <row r="307" spans="2:18" x14ac:dyDescent="0.2">
      <c r="B307" s="3"/>
      <c r="D307" s="2"/>
    </row>
    <row r="308" spans="2:18" ht="16" x14ac:dyDescent="0.2">
      <c r="B308" t="s">
        <v>25</v>
      </c>
      <c r="C308" t="s">
        <v>34</v>
      </c>
      <c r="D308" s="2" t="s">
        <v>20</v>
      </c>
      <c r="E308">
        <v>19.850000000000001</v>
      </c>
      <c r="F308">
        <f>AVERAGE(E308:E309)</f>
        <v>19.715</v>
      </c>
      <c r="G308">
        <f>F308-$F$104</f>
        <v>3.7850000000000001</v>
      </c>
      <c r="H308">
        <f>AVERAGE(G308,G310,G312,G314)</f>
        <v>4.1062499999999993</v>
      </c>
      <c r="I308" s="5">
        <f>H308-H316</f>
        <v>-5.6250000000000355E-2</v>
      </c>
      <c r="J308" s="7">
        <f>2^-I308</f>
        <v>1.039759596173204</v>
      </c>
      <c r="K308" s="7">
        <f>-1/J308</f>
        <v>-0.96176077978069385</v>
      </c>
      <c r="N308">
        <f>F308-$F$155</f>
        <v>-1.5500000000000007</v>
      </c>
      <c r="O308">
        <f>AVERAGE(N308,N310,N312,N314)</f>
        <v>-1.3925000000000001</v>
      </c>
      <c r="P308" s="5">
        <f>O308-O316</f>
        <v>-0.48750000000000071</v>
      </c>
      <c r="Q308" s="7">
        <f>2^-P308</f>
        <v>1.402013265661386</v>
      </c>
      <c r="R308" s="7">
        <f>-1/Q308</f>
        <v>-0.7132600129345138</v>
      </c>
    </row>
    <row r="309" spans="2:18" ht="16" x14ac:dyDescent="0.2">
      <c r="B309" t="s">
        <v>25</v>
      </c>
      <c r="C309" t="s">
        <v>34</v>
      </c>
      <c r="D309" s="2" t="s">
        <v>20</v>
      </c>
      <c r="E309">
        <v>19.579999999999998</v>
      </c>
    </row>
    <row r="310" spans="2:18" ht="16" x14ac:dyDescent="0.2">
      <c r="B310" t="s">
        <v>26</v>
      </c>
      <c r="C310" t="s">
        <v>34</v>
      </c>
      <c r="D310" s="2" t="s">
        <v>20</v>
      </c>
      <c r="E310">
        <v>18.43</v>
      </c>
      <c r="F310">
        <f>AVERAGE(E310:E311)</f>
        <v>18.34</v>
      </c>
      <c r="G310">
        <f>F310-$F$106</f>
        <v>4.3149999999999995</v>
      </c>
      <c r="I310">
        <f>STDEV(E308:E315)</f>
        <v>0.61847161847342924</v>
      </c>
      <c r="K310">
        <f>STDEV(G308,G310,G312,G314)</f>
        <v>0.37234336751623853</v>
      </c>
      <c r="N310">
        <f>F310-$F$157</f>
        <v>-1.3150000000000013</v>
      </c>
      <c r="R310">
        <f>STDEV(N308,N310,N312,N314)</f>
        <v>0.19665960439297253</v>
      </c>
    </row>
    <row r="311" spans="2:18" ht="16" x14ac:dyDescent="0.2">
      <c r="B311" t="s">
        <v>26</v>
      </c>
      <c r="C311" t="s">
        <v>34</v>
      </c>
      <c r="D311" s="2" t="s">
        <v>20</v>
      </c>
      <c r="E311">
        <v>18.25</v>
      </c>
      <c r="I311">
        <f>AVERAGE(E308:E315)-(2*I310)</f>
        <v>17.630556763053143</v>
      </c>
      <c r="K311">
        <f>AVERAGE(G308,G310,G312,G314)-(2*K310)</f>
        <v>3.361563264967522</v>
      </c>
      <c r="R311">
        <f>AVERAGE(N308,N310,N312,N314)-(2*R310)</f>
        <v>-1.785819208785945</v>
      </c>
    </row>
    <row r="312" spans="2:18" ht="16" x14ac:dyDescent="0.2">
      <c r="B312" t="s">
        <v>27</v>
      </c>
      <c r="C312" t="s">
        <v>34</v>
      </c>
      <c r="D312" s="2" t="s">
        <v>20</v>
      </c>
      <c r="E312">
        <v>18.899999999999999</v>
      </c>
      <c r="F312">
        <f>AVERAGE(E312:E313)</f>
        <v>19.04</v>
      </c>
      <c r="G312">
        <f>F312-$F$108</f>
        <v>4.5249999999999986</v>
      </c>
      <c r="I312">
        <f>AVERAGE(E308:E315)+(2*I310)</f>
        <v>20.104443236946857</v>
      </c>
      <c r="K312">
        <f>AVERAGE(G308,G310,G312,G314)+(2*K310)</f>
        <v>4.8509367350324766</v>
      </c>
      <c r="N312">
        <f>F312-$F$159</f>
        <v>-1.1499999999999986</v>
      </c>
      <c r="R312">
        <f>AVERAGE(N308,N310,N312,N314)+(2*R310)</f>
        <v>-0.99918079121405501</v>
      </c>
    </row>
    <row r="313" spans="2:18" ht="16" x14ac:dyDescent="0.2">
      <c r="B313" t="s">
        <v>27</v>
      </c>
      <c r="C313" t="s">
        <v>34</v>
      </c>
      <c r="D313" s="2" t="s">
        <v>20</v>
      </c>
      <c r="E313">
        <v>19.18</v>
      </c>
    </row>
    <row r="314" spans="2:18" ht="16" x14ac:dyDescent="0.2">
      <c r="B314" t="s">
        <v>28</v>
      </c>
      <c r="C314" t="s">
        <v>34</v>
      </c>
      <c r="D314" s="2" t="s">
        <v>20</v>
      </c>
      <c r="E314">
        <v>18.22</v>
      </c>
      <c r="F314">
        <f>AVERAGE(E314:E315)</f>
        <v>18.375</v>
      </c>
      <c r="G314">
        <f>F314-$F$110</f>
        <v>3.8000000000000007</v>
      </c>
      <c r="N314">
        <f>F314-$F$161</f>
        <v>-1.5549999999999997</v>
      </c>
    </row>
    <row r="315" spans="2:18" ht="16" x14ac:dyDescent="0.2">
      <c r="B315" t="s">
        <v>28</v>
      </c>
      <c r="C315" t="s">
        <v>34</v>
      </c>
      <c r="D315" s="2" t="s">
        <v>20</v>
      </c>
      <c r="E315">
        <v>18.53</v>
      </c>
    </row>
    <row r="316" spans="2:18" ht="16" x14ac:dyDescent="0.2">
      <c r="B316" t="s">
        <v>29</v>
      </c>
      <c r="C316" t="s">
        <v>35</v>
      </c>
      <c r="D316" s="2" t="s">
        <v>20</v>
      </c>
      <c r="E316">
        <v>21.05</v>
      </c>
      <c r="F316">
        <f>AVERAGE(E316:E317)</f>
        <v>21.09</v>
      </c>
      <c r="G316">
        <f>F316-$F$112</f>
        <v>3.9400000000000013</v>
      </c>
      <c r="H316">
        <f>AVERAGE(G316,G318,G320,G322)</f>
        <v>4.1624999999999996</v>
      </c>
      <c r="N316">
        <f>F316-$F$163</f>
        <v>-0.78500000000000014</v>
      </c>
      <c r="O316">
        <f>AVERAGE(N316,N318,N320,N322)</f>
        <v>-0.90499999999999936</v>
      </c>
    </row>
    <row r="317" spans="2:18" ht="16" x14ac:dyDescent="0.2">
      <c r="B317" t="s">
        <v>29</v>
      </c>
      <c r="C317" t="s">
        <v>35</v>
      </c>
      <c r="D317" s="2" t="s">
        <v>20</v>
      </c>
      <c r="E317">
        <v>21.13</v>
      </c>
    </row>
    <row r="318" spans="2:18" ht="16" x14ac:dyDescent="0.2">
      <c r="B318" t="s">
        <v>30</v>
      </c>
      <c r="C318" t="s">
        <v>35</v>
      </c>
      <c r="D318" s="2" t="s">
        <v>20</v>
      </c>
      <c r="E318">
        <v>21.58</v>
      </c>
      <c r="F318">
        <f>AVERAGE(E318:E319)</f>
        <v>21.704999999999998</v>
      </c>
      <c r="G318">
        <f>F318-$F$114</f>
        <v>3.5799999999999983</v>
      </c>
      <c r="I318">
        <f>STDEV(E316:E323)</f>
        <v>1.1274212040885916</v>
      </c>
      <c r="K318">
        <f>STDEV(G316,G318,G320,G322)</f>
        <v>0.48787805853512006</v>
      </c>
      <c r="N318">
        <f>F318-$F$165</f>
        <v>-0.69500000000000028</v>
      </c>
      <c r="R318">
        <f>STDEV(N316,N318,N320,N322)</f>
        <v>0.20607442021431513</v>
      </c>
    </row>
    <row r="319" spans="2:18" ht="16" x14ac:dyDescent="0.2">
      <c r="B319" t="s">
        <v>30</v>
      </c>
      <c r="C319" t="s">
        <v>35</v>
      </c>
      <c r="D319" s="2" t="s">
        <v>20</v>
      </c>
      <c r="E319">
        <v>21.83</v>
      </c>
      <c r="I319">
        <f>AVERAGE(E316:E323)-(2*I318)</f>
        <v>18.117657591822816</v>
      </c>
      <c r="K319">
        <f>AVERAGE(G316,G318,G320,G322)-(2*K318)</f>
        <v>3.1867438829297594</v>
      </c>
      <c r="R319">
        <f>AVERAGE(N316,N318,N320,N322)-(2*R318)</f>
        <v>-1.3171488404286296</v>
      </c>
    </row>
    <row r="320" spans="2:18" ht="16" x14ac:dyDescent="0.2">
      <c r="B320" t="s">
        <v>31</v>
      </c>
      <c r="C320" t="s">
        <v>35</v>
      </c>
      <c r="D320" s="2" t="s">
        <v>20</v>
      </c>
      <c r="E320">
        <v>19.34</v>
      </c>
      <c r="F320">
        <f>AVERAGE(E320:E321)</f>
        <v>19.23</v>
      </c>
      <c r="G320">
        <f>F320-$F$116</f>
        <v>4.59</v>
      </c>
      <c r="I320">
        <f>AVERAGE(E316:E323)+(2*I318)</f>
        <v>22.627342408177181</v>
      </c>
      <c r="K320">
        <f>AVERAGE(G316,G318,G320,G322)+(2*K318)</f>
        <v>5.1382561170702399</v>
      </c>
      <c r="N320">
        <f>F320-$F$167</f>
        <v>-0.98499999999999943</v>
      </c>
      <c r="R320">
        <f>AVERAGE(N316,N318,N320,N322)+(2*R318)</f>
        <v>-0.4928511595713691</v>
      </c>
    </row>
    <row r="321" spans="2:18" ht="16" x14ac:dyDescent="0.2">
      <c r="B321" t="s">
        <v>31</v>
      </c>
      <c r="C321" t="s">
        <v>35</v>
      </c>
      <c r="D321" s="2" t="s">
        <v>20</v>
      </c>
      <c r="E321">
        <v>19.12</v>
      </c>
    </row>
    <row r="322" spans="2:18" ht="16" x14ac:dyDescent="0.2">
      <c r="B322" s="3" t="s">
        <v>32</v>
      </c>
      <c r="C322" t="s">
        <v>35</v>
      </c>
      <c r="D322" s="2" t="s">
        <v>20</v>
      </c>
      <c r="E322">
        <v>19.48</v>
      </c>
      <c r="F322">
        <f>AVERAGE(E322:E323)</f>
        <v>19.465</v>
      </c>
      <c r="G322">
        <f>F322-$F$118</f>
        <v>4.5399999999999991</v>
      </c>
      <c r="N322">
        <f>F322-$F$169</f>
        <v>-1.1549999999999976</v>
      </c>
    </row>
    <row r="323" spans="2:18" ht="16" x14ac:dyDescent="0.2">
      <c r="B323" s="3" t="s">
        <v>32</v>
      </c>
      <c r="C323" t="s">
        <v>35</v>
      </c>
      <c r="D323" s="2" t="s">
        <v>20</v>
      </c>
      <c r="E323">
        <v>19.45</v>
      </c>
    </row>
    <row r="324" spans="2:18" x14ac:dyDescent="0.2">
      <c r="B324" s="3"/>
      <c r="D324" s="2"/>
    </row>
    <row r="325" spans="2:18" ht="16" x14ac:dyDescent="0.2">
      <c r="B325" t="s">
        <v>25</v>
      </c>
      <c r="C325" t="s">
        <v>34</v>
      </c>
      <c r="D325" s="2" t="s">
        <v>21</v>
      </c>
      <c r="E325">
        <v>33.19</v>
      </c>
      <c r="F325">
        <f>AVERAGE(E325:E326)</f>
        <v>33.185000000000002</v>
      </c>
      <c r="G325">
        <f>F325-$F$104</f>
        <v>17.255000000000003</v>
      </c>
      <c r="H325">
        <f>AVERAGE(G325,G327,G329,G331)</f>
        <v>14.858750000000001</v>
      </c>
      <c r="I325" s="5">
        <f>H325-H333</f>
        <v>6.1262500000000024</v>
      </c>
      <c r="J325" s="8">
        <f>2^-I325</f>
        <v>1.4315779122616484E-2</v>
      </c>
      <c r="K325" s="8">
        <f>-1/J325</f>
        <v>-69.852991683852608</v>
      </c>
      <c r="N325">
        <f>F325-$F$155</f>
        <v>11.920000000000002</v>
      </c>
      <c r="O325">
        <f>AVERAGE(N325,N327,N329,N331)</f>
        <v>9.3600000000000012</v>
      </c>
      <c r="P325" s="5">
        <f>O325-O333</f>
        <v>5.6950000000000012</v>
      </c>
      <c r="Q325" s="8">
        <f>2^-P325</f>
        <v>1.9303416205108254E-2</v>
      </c>
      <c r="R325" s="8">
        <f>-1/Q325</f>
        <v>-51.804301859034176</v>
      </c>
    </row>
    <row r="326" spans="2:18" ht="16" x14ac:dyDescent="0.2">
      <c r="B326" t="s">
        <v>25</v>
      </c>
      <c r="C326" t="s">
        <v>34</v>
      </c>
      <c r="D326" s="2" t="s">
        <v>21</v>
      </c>
      <c r="E326">
        <v>33.18</v>
      </c>
    </row>
    <row r="327" spans="2:18" ht="16" x14ac:dyDescent="0.2">
      <c r="B327" t="s">
        <v>26</v>
      </c>
      <c r="C327" t="s">
        <v>34</v>
      </c>
      <c r="D327" s="2" t="s">
        <v>21</v>
      </c>
      <c r="E327">
        <v>30</v>
      </c>
      <c r="F327">
        <f>AVERAGE(E327:E328)</f>
        <v>30.615000000000002</v>
      </c>
      <c r="G327">
        <f>F327-$F$106</f>
        <v>16.590000000000003</v>
      </c>
      <c r="I327" s="12">
        <f>STDEV(E325:E332)</f>
        <v>3.3858866743333564</v>
      </c>
      <c r="K327" s="12">
        <f>STDEV(G325,G327,G329,G331)</f>
        <v>3.2854410535979377</v>
      </c>
      <c r="N327">
        <f>F327-$F$157</f>
        <v>10.96</v>
      </c>
      <c r="R327" s="12">
        <f>STDEV(N325,N327,N329,N331)</f>
        <v>3.4011076627083301</v>
      </c>
    </row>
    <row r="328" spans="2:18" ht="16" x14ac:dyDescent="0.2">
      <c r="B328" t="s">
        <v>26</v>
      </c>
      <c r="C328" t="s">
        <v>34</v>
      </c>
      <c r="D328" s="2" t="s">
        <v>21</v>
      </c>
      <c r="E328">
        <v>31.23</v>
      </c>
      <c r="I328">
        <f>AVERAGE(E325:E332)-(2*I327)</f>
        <v>22.848226651333292</v>
      </c>
      <c r="K328">
        <f>AVERAGE(G325,G327,G329,G331)-(2*K327)</f>
        <v>8.2878678928041261</v>
      </c>
      <c r="R328">
        <f>AVERAGE(N325,N327,N329,N331)-(2*R327)</f>
        <v>2.557784674583341</v>
      </c>
    </row>
    <row r="329" spans="2:18" ht="16" x14ac:dyDescent="0.2">
      <c r="B329" t="s">
        <v>27</v>
      </c>
      <c r="C329" t="s">
        <v>34</v>
      </c>
      <c r="D329" s="2" t="s">
        <v>21</v>
      </c>
      <c r="E329">
        <v>24.57</v>
      </c>
      <c r="F329">
        <f>AVERAGE(E329:E330)</f>
        <v>24.560000000000002</v>
      </c>
      <c r="G329">
        <f>F329-$F$108</f>
        <v>10.045000000000002</v>
      </c>
      <c r="I329">
        <f>AVERAGE(E325:E332)+(2*I327)</f>
        <v>36.391773348666717</v>
      </c>
      <c r="K329">
        <f>AVERAGE(G325,G327,G329,G331)+(2*K327)</f>
        <v>21.429632107195875</v>
      </c>
      <c r="N329">
        <f>F329-$F$159</f>
        <v>4.3700000000000045</v>
      </c>
      <c r="R329">
        <f>AVERAGE(N325,N327,N329,N331)+(2*R327)</f>
        <v>16.162215325416661</v>
      </c>
    </row>
    <row r="330" spans="2:18" ht="16" x14ac:dyDescent="0.2">
      <c r="B330" t="s">
        <v>27</v>
      </c>
      <c r="C330" t="s">
        <v>34</v>
      </c>
      <c r="D330" s="2" t="s">
        <v>21</v>
      </c>
      <c r="E330">
        <v>24.55</v>
      </c>
    </row>
    <row r="331" spans="2:18" ht="16" x14ac:dyDescent="0.2">
      <c r="B331" t="s">
        <v>28</v>
      </c>
      <c r="C331" t="s">
        <v>34</v>
      </c>
      <c r="D331" s="2" t="s">
        <v>21</v>
      </c>
      <c r="E331">
        <v>29.68</v>
      </c>
      <c r="F331">
        <f>AVERAGE(E331:E332)</f>
        <v>30.119999999999997</v>
      </c>
      <c r="G331">
        <f>F331-$F$110</f>
        <v>15.544999999999998</v>
      </c>
      <c r="N331">
        <f>F331-$F$161</f>
        <v>10.189999999999998</v>
      </c>
    </row>
    <row r="332" spans="2:18" ht="16" x14ac:dyDescent="0.2">
      <c r="B332" t="s">
        <v>28</v>
      </c>
      <c r="C332" t="s">
        <v>34</v>
      </c>
      <c r="D332" s="2" t="s">
        <v>21</v>
      </c>
      <c r="E332">
        <v>30.56</v>
      </c>
    </row>
    <row r="333" spans="2:18" ht="16" x14ac:dyDescent="0.2">
      <c r="B333" t="s">
        <v>29</v>
      </c>
      <c r="C333" t="s">
        <v>35</v>
      </c>
      <c r="D333" s="2" t="s">
        <v>21</v>
      </c>
      <c r="E333">
        <v>25.2</v>
      </c>
      <c r="F333">
        <f>AVERAGE(E333:E334)</f>
        <v>25.299999999999997</v>
      </c>
      <c r="G333">
        <f>F333-$F$112</f>
        <v>8.1499999999999986</v>
      </c>
      <c r="H333">
        <f>AVERAGE(G333,G335,G337,G339)</f>
        <v>8.7324999999999982</v>
      </c>
      <c r="N333">
        <f>F333-$F$163</f>
        <v>3.4249999999999972</v>
      </c>
      <c r="O333">
        <f>AVERAGE(N333,N335,N337,N339)</f>
        <v>3.665</v>
      </c>
    </row>
    <row r="334" spans="2:18" ht="16" x14ac:dyDescent="0.2">
      <c r="B334" t="s">
        <v>29</v>
      </c>
      <c r="C334" t="s">
        <v>35</v>
      </c>
      <c r="D334" s="2" t="s">
        <v>21</v>
      </c>
      <c r="E334">
        <v>25.4</v>
      </c>
    </row>
    <row r="335" spans="2:18" ht="16" x14ac:dyDescent="0.2">
      <c r="B335" t="s">
        <v>30</v>
      </c>
      <c r="C335" t="s">
        <v>35</v>
      </c>
      <c r="D335" s="2" t="s">
        <v>21</v>
      </c>
      <c r="E335">
        <v>26.82</v>
      </c>
      <c r="F335">
        <f>AVERAGE(E335:E336)</f>
        <v>26.895</v>
      </c>
      <c r="G335">
        <f>F335-$F$114</f>
        <v>8.77</v>
      </c>
      <c r="I335">
        <f>STDEV(E333:E340)</f>
        <v>1.4061065799880583</v>
      </c>
      <c r="K335">
        <f>STDEV(G333,G335,G337,G339)</f>
        <v>0.44709245874501918</v>
      </c>
      <c r="N335">
        <f>F335-$F$165</f>
        <v>4.495000000000001</v>
      </c>
      <c r="R335">
        <f>STDEV(N333,N335,N337,N339)</f>
        <v>0.57207225650844717</v>
      </c>
    </row>
    <row r="336" spans="2:18" ht="16" x14ac:dyDescent="0.2">
      <c r="B336" t="s">
        <v>30</v>
      </c>
      <c r="C336" t="s">
        <v>35</v>
      </c>
      <c r="D336" s="2" t="s">
        <v>21</v>
      </c>
      <c r="E336">
        <v>26.97</v>
      </c>
      <c r="I336">
        <f>AVERAGE(E333:E340)-(2*I335)</f>
        <v>22.130286840023878</v>
      </c>
      <c r="K336">
        <f>AVERAGE(G333,G335,G337,G339)-(2*K335)</f>
        <v>7.8383150825099595</v>
      </c>
      <c r="R336">
        <f>AVERAGE(N333,N335,N337,N339)-(2*R335)</f>
        <v>2.5208554869831055</v>
      </c>
    </row>
    <row r="337" spans="2:18" ht="16" x14ac:dyDescent="0.2">
      <c r="B337" t="s">
        <v>31</v>
      </c>
      <c r="C337" t="s">
        <v>35</v>
      </c>
      <c r="D337" s="2" t="s">
        <v>21</v>
      </c>
      <c r="E337">
        <v>23.31</v>
      </c>
      <c r="F337">
        <f>AVERAGE(E337:E338)</f>
        <v>23.41</v>
      </c>
      <c r="G337">
        <f>F337-$F$116</f>
        <v>8.77</v>
      </c>
      <c r="I337">
        <f>AVERAGE(E333:E340)+(2*I335)</f>
        <v>27.754713159976113</v>
      </c>
      <c r="K337">
        <f>AVERAGE(G333,G335,G337,G339)+(2*K335)</f>
        <v>9.6266849174900369</v>
      </c>
      <c r="N337">
        <f>F337-$F$167</f>
        <v>3.1950000000000003</v>
      </c>
      <c r="R337">
        <f>AVERAGE(N333,N335,N337,N339)+(2*R335)</f>
        <v>4.8091445130168946</v>
      </c>
    </row>
    <row r="338" spans="2:18" ht="16" x14ac:dyDescent="0.2">
      <c r="B338" t="s">
        <v>31</v>
      </c>
      <c r="C338" t="s">
        <v>35</v>
      </c>
      <c r="D338" s="2" t="s">
        <v>21</v>
      </c>
      <c r="E338">
        <v>23.51</v>
      </c>
    </row>
    <row r="339" spans="2:18" ht="16" x14ac:dyDescent="0.2">
      <c r="B339" s="3" t="s">
        <v>32</v>
      </c>
      <c r="C339" t="s">
        <v>35</v>
      </c>
      <c r="D339" s="2" t="s">
        <v>21</v>
      </c>
      <c r="E339">
        <v>24.13</v>
      </c>
      <c r="F339">
        <f>AVERAGE(E339:E340)</f>
        <v>24.164999999999999</v>
      </c>
      <c r="G339">
        <f>F339-$F$118</f>
        <v>9.2399999999999984</v>
      </c>
      <c r="N339">
        <f>F339-$F$169</f>
        <v>3.5450000000000017</v>
      </c>
    </row>
    <row r="340" spans="2:18" ht="16" x14ac:dyDescent="0.2">
      <c r="B340" s="3" t="s">
        <v>32</v>
      </c>
      <c r="C340" t="s">
        <v>35</v>
      </c>
      <c r="D340" s="2" t="s">
        <v>21</v>
      </c>
      <c r="E340">
        <v>24.2</v>
      </c>
    </row>
    <row r="341" spans="2:18" x14ac:dyDescent="0.2">
      <c r="B341" s="3"/>
      <c r="D341" s="2"/>
    </row>
    <row r="342" spans="2:18" ht="16" x14ac:dyDescent="0.2">
      <c r="B342" t="s">
        <v>25</v>
      </c>
      <c r="C342" t="s">
        <v>34</v>
      </c>
      <c r="D342" s="2" t="s">
        <v>22</v>
      </c>
      <c r="E342">
        <v>25.45</v>
      </c>
      <c r="F342">
        <f>AVERAGE(E342:E343)</f>
        <v>25.48</v>
      </c>
      <c r="G342">
        <f>F342-$F$104</f>
        <v>9.5500000000000007</v>
      </c>
      <c r="H342">
        <f>AVERAGE(G342,G344,G346,G348)</f>
        <v>10.861250000000002</v>
      </c>
      <c r="I342" s="5">
        <f>H342-H350</f>
        <v>-0.18249999999999744</v>
      </c>
      <c r="J342" s="7">
        <f>2^-I342</f>
        <v>1.1348487253858202</v>
      </c>
      <c r="K342" s="7">
        <f>-1/J342</f>
        <v>-0.88117471309669493</v>
      </c>
      <c r="N342">
        <f>F342-$F$155</f>
        <v>4.2149999999999999</v>
      </c>
      <c r="O342">
        <f>AVERAGE(N342,N344,N346,N348)</f>
        <v>5.3625000000000016</v>
      </c>
      <c r="P342" s="5">
        <f>O342-O350</f>
        <v>-0.61374999999999957</v>
      </c>
      <c r="Q342" s="6">
        <f>2^-P342</f>
        <v>1.5302315779202436</v>
      </c>
      <c r="R342" s="6">
        <f>-1/Q342</f>
        <v>-0.65349585933856635</v>
      </c>
    </row>
    <row r="343" spans="2:18" ht="16" x14ac:dyDescent="0.2">
      <c r="B343" t="s">
        <v>25</v>
      </c>
      <c r="C343" t="s">
        <v>34</v>
      </c>
      <c r="D343" s="2" t="s">
        <v>22</v>
      </c>
      <c r="E343">
        <v>25.51</v>
      </c>
    </row>
    <row r="344" spans="2:18" ht="16" x14ac:dyDescent="0.2">
      <c r="B344" t="s">
        <v>26</v>
      </c>
      <c r="C344" t="s">
        <v>34</v>
      </c>
      <c r="D344" s="2" t="s">
        <v>22</v>
      </c>
      <c r="E344">
        <v>24.41</v>
      </c>
      <c r="F344">
        <f>AVERAGE(E344:E345)</f>
        <v>24.6</v>
      </c>
      <c r="G344">
        <f>F344-$F$106</f>
        <v>10.575000000000001</v>
      </c>
      <c r="I344">
        <f>STDEV(E342:E349)</f>
        <v>1.0531686881569766</v>
      </c>
      <c r="K344">
        <f>STDEV(G342,G344,G346,G348)</f>
        <v>1.3269411880963859</v>
      </c>
      <c r="N344">
        <f>F344-$F$157</f>
        <v>4.9450000000000003</v>
      </c>
      <c r="R344">
        <f>STDEV(N342,N344,N346,N348)</f>
        <v>1.1972015981724533</v>
      </c>
    </row>
    <row r="345" spans="2:18" ht="16" x14ac:dyDescent="0.2">
      <c r="B345" t="s">
        <v>26</v>
      </c>
      <c r="C345" t="s">
        <v>34</v>
      </c>
      <c r="D345" s="2" t="s">
        <v>22</v>
      </c>
      <c r="E345">
        <v>24.79</v>
      </c>
      <c r="I345">
        <f>AVERAGE(E342:E349)-(2*I344)</f>
        <v>23.516162623686046</v>
      </c>
      <c r="K345">
        <f>AVERAGE(G342,G344,G346,G348)-(2*K344)</f>
        <v>8.2073676238072295</v>
      </c>
      <c r="R345">
        <f>AVERAGE(N342,N344,N346,N348)-(2*R344)</f>
        <v>2.968096803655095</v>
      </c>
    </row>
    <row r="346" spans="2:18" ht="16" x14ac:dyDescent="0.2">
      <c r="B346" t="s">
        <v>27</v>
      </c>
      <c r="C346" t="s">
        <v>34</v>
      </c>
      <c r="D346" s="2" t="s">
        <v>22</v>
      </c>
      <c r="E346">
        <v>27.1</v>
      </c>
      <c r="F346">
        <f>AVERAGE(E346:E347)</f>
        <v>27.225000000000001</v>
      </c>
      <c r="G346">
        <f>F346-$F$108</f>
        <v>12.71</v>
      </c>
      <c r="I346">
        <f>AVERAGE(E342:E349)+(2*I344)</f>
        <v>27.728837376313951</v>
      </c>
      <c r="K346">
        <f>AVERAGE(G342,G344,G346,G348)+(2*K344)</f>
        <v>13.515132376192774</v>
      </c>
      <c r="N346">
        <f>F346-$F$159</f>
        <v>7.0350000000000037</v>
      </c>
      <c r="R346">
        <f>AVERAGE(N342,N344,N346,N348)+(2*R344)</f>
        <v>7.7569031963449078</v>
      </c>
    </row>
    <row r="347" spans="2:18" ht="16" x14ac:dyDescent="0.2">
      <c r="B347" t="s">
        <v>27</v>
      </c>
      <c r="C347" t="s">
        <v>34</v>
      </c>
      <c r="D347" s="2" t="s">
        <v>22</v>
      </c>
      <c r="E347">
        <v>27.35</v>
      </c>
    </row>
    <row r="348" spans="2:18" ht="16" x14ac:dyDescent="0.2">
      <c r="B348" t="s">
        <v>28</v>
      </c>
      <c r="C348" t="s">
        <v>34</v>
      </c>
      <c r="D348" s="2" t="s">
        <v>22</v>
      </c>
      <c r="E348">
        <v>25.25</v>
      </c>
      <c r="F348">
        <f>AVERAGE(E348:E349)</f>
        <v>25.185000000000002</v>
      </c>
      <c r="G348">
        <f>F348-$F$110</f>
        <v>10.610000000000003</v>
      </c>
      <c r="N348">
        <f>F348-$F$161</f>
        <v>5.2550000000000026</v>
      </c>
    </row>
    <row r="349" spans="2:18" ht="16" x14ac:dyDescent="0.2">
      <c r="B349" t="s">
        <v>28</v>
      </c>
      <c r="C349" t="s">
        <v>34</v>
      </c>
      <c r="D349" s="2" t="s">
        <v>22</v>
      </c>
      <c r="E349">
        <v>25.12</v>
      </c>
    </row>
    <row r="350" spans="2:18" ht="16" x14ac:dyDescent="0.2">
      <c r="B350" t="s">
        <v>29</v>
      </c>
      <c r="C350" t="s">
        <v>35</v>
      </c>
      <c r="D350" s="2" t="s">
        <v>22</v>
      </c>
      <c r="E350">
        <v>27.34</v>
      </c>
      <c r="F350">
        <f>AVERAGE(E350:E351)</f>
        <v>27.34</v>
      </c>
      <c r="G350">
        <f>F350-$F$112</f>
        <v>10.190000000000001</v>
      </c>
      <c r="H350">
        <f>AVERAGE(G350,G352,G354,G356)</f>
        <v>11.043749999999999</v>
      </c>
      <c r="N350">
        <f>F350-$F$163</f>
        <v>5.4649999999999999</v>
      </c>
      <c r="O350">
        <f>AVERAGE(N350,N352,N354,N356)</f>
        <v>5.9762500000000012</v>
      </c>
    </row>
    <row r="351" spans="2:18" ht="16" x14ac:dyDescent="0.2">
      <c r="B351" t="s">
        <v>29</v>
      </c>
      <c r="C351" t="s">
        <v>35</v>
      </c>
      <c r="D351" s="2" t="s">
        <v>22</v>
      </c>
      <c r="E351">
        <v>27.34</v>
      </c>
    </row>
    <row r="352" spans="2:18" ht="16" x14ac:dyDescent="0.2">
      <c r="B352" t="s">
        <v>30</v>
      </c>
      <c r="C352" t="s">
        <v>35</v>
      </c>
      <c r="D352" s="2" t="s">
        <v>22</v>
      </c>
      <c r="E352">
        <v>28.37</v>
      </c>
      <c r="F352">
        <f>AVERAGE(E352:E353)</f>
        <v>28.11</v>
      </c>
      <c r="G352">
        <f>F352-$F$114</f>
        <v>9.9849999999999994</v>
      </c>
      <c r="I352">
        <f>STDEV(E350:E357)</f>
        <v>0.97112508389569974</v>
      </c>
      <c r="K352">
        <f>STDEV(G350,G352,G354,G356)</f>
        <v>1.4492203363648217</v>
      </c>
      <c r="N352">
        <f>F352-$F$165</f>
        <v>5.7100000000000009</v>
      </c>
      <c r="R352">
        <f>STDEV(N350,N352,N354,N356)</f>
        <v>1.0860584315158488</v>
      </c>
    </row>
    <row r="353" spans="2:18" ht="16" x14ac:dyDescent="0.2">
      <c r="B353" t="s">
        <v>30</v>
      </c>
      <c r="C353" t="s">
        <v>35</v>
      </c>
      <c r="D353" s="2" t="s">
        <v>22</v>
      </c>
      <c r="E353">
        <v>27.85</v>
      </c>
      <c r="I353">
        <f>AVERAGE(E350:E357)-(2*I352)</f>
        <v>25.3114998322086</v>
      </c>
      <c r="K353">
        <f>AVERAGE(G350,G352,G354,G356)-(2*K352)</f>
        <v>8.1453093272703558</v>
      </c>
      <c r="R353">
        <f>AVERAGE(N350,N352,N354,N356)-(2*R352)</f>
        <v>3.8041331369683036</v>
      </c>
    </row>
    <row r="354" spans="2:18" ht="16" x14ac:dyDescent="0.2">
      <c r="B354" t="s">
        <v>31</v>
      </c>
      <c r="C354" t="s">
        <v>35</v>
      </c>
      <c r="D354" s="2" t="s">
        <v>22</v>
      </c>
      <c r="E354">
        <v>27.94</v>
      </c>
      <c r="F354">
        <f>AVERAGE(E354:E355)</f>
        <v>27.785</v>
      </c>
      <c r="G354">
        <f>F354-$F$116</f>
        <v>13.145</v>
      </c>
      <c r="I354">
        <f>AVERAGE(E350:E357)+(2*I352)</f>
        <v>29.1960001677914</v>
      </c>
      <c r="K354">
        <f>AVERAGE(G350,G352,G354,G356)+(2*K352)</f>
        <v>13.942190672729643</v>
      </c>
      <c r="N354">
        <f>F354-$F$167</f>
        <v>7.57</v>
      </c>
      <c r="R354">
        <f>AVERAGE(N350,N352,N354,N356)+(2*R352)</f>
        <v>8.1483668630316988</v>
      </c>
    </row>
    <row r="355" spans="2:18" ht="16" x14ac:dyDescent="0.2">
      <c r="B355" t="s">
        <v>31</v>
      </c>
      <c r="C355" t="s">
        <v>35</v>
      </c>
      <c r="D355" s="2" t="s">
        <v>22</v>
      </c>
      <c r="E355">
        <v>27.63</v>
      </c>
    </row>
    <row r="356" spans="2:18" ht="16" x14ac:dyDescent="0.2">
      <c r="B356" s="3" t="s">
        <v>32</v>
      </c>
      <c r="C356" t="s">
        <v>35</v>
      </c>
      <c r="D356" s="2" t="s">
        <v>22</v>
      </c>
      <c r="E356">
        <v>25.66</v>
      </c>
      <c r="F356">
        <f>AVERAGE(E356:E357)</f>
        <v>25.78</v>
      </c>
      <c r="G356">
        <f>F356-$F$118</f>
        <v>10.855</v>
      </c>
      <c r="N356">
        <f>F356-$F$169</f>
        <v>5.1600000000000037</v>
      </c>
    </row>
    <row r="357" spans="2:18" ht="16" x14ac:dyDescent="0.2">
      <c r="B357" s="3" t="s">
        <v>32</v>
      </c>
      <c r="C357" t="s">
        <v>35</v>
      </c>
      <c r="D357" s="2" t="s">
        <v>22</v>
      </c>
      <c r="E357">
        <v>25.9</v>
      </c>
    </row>
    <row r="358" spans="2:18" x14ac:dyDescent="0.2">
      <c r="B358" s="3"/>
      <c r="D358" s="2"/>
    </row>
    <row r="359" spans="2:18" ht="16" x14ac:dyDescent="0.2">
      <c r="B359" t="s">
        <v>25</v>
      </c>
      <c r="C359" t="s">
        <v>34</v>
      </c>
      <c r="D359" s="2" t="s">
        <v>23</v>
      </c>
      <c r="E359">
        <v>23.12</v>
      </c>
      <c r="F359">
        <f>AVERAGE(E359:E360)</f>
        <v>22.995000000000001</v>
      </c>
      <c r="G359">
        <f>F359-$F$104</f>
        <v>7.0650000000000013</v>
      </c>
      <c r="H359">
        <f>AVERAGE(G359,G361,G363,G365)</f>
        <v>7.4</v>
      </c>
      <c r="I359" s="5">
        <f>H359-H367</f>
        <v>6.2500000000005329E-3</v>
      </c>
      <c r="J359" s="7">
        <f>2^-I359</f>
        <v>0.99567720043328367</v>
      </c>
      <c r="K359" s="7">
        <f>-1/J359</f>
        <v>-1.0043415672919247</v>
      </c>
      <c r="N359">
        <f>F359-$F$155</f>
        <v>1.7300000000000004</v>
      </c>
      <c r="O359">
        <f>AVERAGE(N359,N361,N363,N365)</f>
        <v>1.901250000000001</v>
      </c>
      <c r="P359" s="5">
        <f>O359-O367</f>
        <v>-0.42499999999999982</v>
      </c>
      <c r="Q359" s="7">
        <f>2^-P359</f>
        <v>1.3425725027802633</v>
      </c>
      <c r="R359" s="7">
        <f>-1/Q359</f>
        <v>-0.74483873156135127</v>
      </c>
    </row>
    <row r="360" spans="2:18" ht="16" x14ac:dyDescent="0.2">
      <c r="B360" t="s">
        <v>25</v>
      </c>
      <c r="C360" t="s">
        <v>34</v>
      </c>
      <c r="D360" s="2" t="s">
        <v>23</v>
      </c>
      <c r="E360">
        <v>22.87</v>
      </c>
    </row>
    <row r="361" spans="2:18" ht="16" x14ac:dyDescent="0.2">
      <c r="B361" t="s">
        <v>26</v>
      </c>
      <c r="C361" t="s">
        <v>34</v>
      </c>
      <c r="D361" s="2" t="s">
        <v>23</v>
      </c>
      <c r="E361">
        <v>21.53</v>
      </c>
      <c r="F361">
        <f>AVERAGE(E361:E362)</f>
        <v>21.575000000000003</v>
      </c>
      <c r="G361">
        <f>F361-$F$106</f>
        <v>7.5500000000000025</v>
      </c>
      <c r="I361">
        <f>STDEV(E359:E366)</f>
        <v>0.57194998532589003</v>
      </c>
      <c r="K361">
        <f>STDEV(G359,G361,G363,G365)</f>
        <v>0.26542418879973956</v>
      </c>
      <c r="N361">
        <f>F361-$F$157</f>
        <v>1.9200000000000017</v>
      </c>
      <c r="R361">
        <f>STDEV(N359,N361,N363,N365)</f>
        <v>0.11778334630441924</v>
      </c>
    </row>
    <row r="362" spans="2:18" ht="16" x14ac:dyDescent="0.2">
      <c r="B362" t="s">
        <v>26</v>
      </c>
      <c r="C362" t="s">
        <v>34</v>
      </c>
      <c r="D362" s="2" t="s">
        <v>23</v>
      </c>
      <c r="E362">
        <v>21.62</v>
      </c>
      <c r="I362">
        <f>AVERAGE(E359:E366)-(2*I361)</f>
        <v>21.017350029348222</v>
      </c>
      <c r="K362">
        <f>AVERAGE(G359,G361,G363,G365)-(2*K361)</f>
        <v>6.8691516224005209</v>
      </c>
      <c r="R362">
        <f>AVERAGE(N359,N361,N363,N365)-(2*R361)</f>
        <v>1.6656833073911625</v>
      </c>
    </row>
    <row r="363" spans="2:18" ht="16" x14ac:dyDescent="0.2">
      <c r="B363" t="s">
        <v>27</v>
      </c>
      <c r="C363" t="s">
        <v>34</v>
      </c>
      <c r="D363" s="2" t="s">
        <v>23</v>
      </c>
      <c r="E363">
        <v>22.14</v>
      </c>
      <c r="F363">
        <f>AVERAGE(E363:E364)</f>
        <v>22.18</v>
      </c>
      <c r="G363">
        <f>F363-$F$108</f>
        <v>7.6649999999999991</v>
      </c>
      <c r="I363">
        <f>AVERAGE(E359:E366)+(2*I361)</f>
        <v>23.305149970651783</v>
      </c>
      <c r="K363">
        <f>AVERAGE(G359,G361,G363,G365)+(2*K361)</f>
        <v>7.9308483775994798</v>
      </c>
      <c r="N363">
        <f>F363-$F$159</f>
        <v>1.990000000000002</v>
      </c>
      <c r="R363">
        <f>AVERAGE(N359,N361,N363,N365)+(2*R361)</f>
        <v>2.1368166926088397</v>
      </c>
    </row>
    <row r="364" spans="2:18" ht="16" x14ac:dyDescent="0.2">
      <c r="B364" t="s">
        <v>27</v>
      </c>
      <c r="C364" t="s">
        <v>34</v>
      </c>
      <c r="D364" s="2" t="s">
        <v>23</v>
      </c>
      <c r="E364">
        <v>22.22</v>
      </c>
    </row>
    <row r="365" spans="2:18" ht="16" x14ac:dyDescent="0.2">
      <c r="B365" t="s">
        <v>28</v>
      </c>
      <c r="C365" t="s">
        <v>34</v>
      </c>
      <c r="D365" s="2" t="s">
        <v>23</v>
      </c>
      <c r="E365">
        <v>21.77</v>
      </c>
      <c r="F365">
        <f>AVERAGE(E365:E366)</f>
        <v>21.895</v>
      </c>
      <c r="G365">
        <f>F365-$F$110</f>
        <v>7.32</v>
      </c>
      <c r="N365">
        <f>F365-$F$161</f>
        <v>1.9649999999999999</v>
      </c>
    </row>
    <row r="366" spans="2:18" ht="16" x14ac:dyDescent="0.2">
      <c r="B366" t="s">
        <v>28</v>
      </c>
      <c r="C366" t="s">
        <v>34</v>
      </c>
      <c r="D366" s="2" t="s">
        <v>23</v>
      </c>
      <c r="E366">
        <v>22.02</v>
      </c>
    </row>
    <row r="367" spans="2:18" ht="16" x14ac:dyDescent="0.2">
      <c r="B367" t="s">
        <v>29</v>
      </c>
      <c r="C367" t="s">
        <v>35</v>
      </c>
      <c r="D367" s="2" t="s">
        <v>23</v>
      </c>
      <c r="E367">
        <v>24.14</v>
      </c>
      <c r="F367">
        <f>AVERAGE(E367:E368)</f>
        <v>24.234999999999999</v>
      </c>
      <c r="G367">
        <f>F367-$F$112</f>
        <v>7.0850000000000009</v>
      </c>
      <c r="H367">
        <f>AVERAGE(G367,G369,G371,G373)</f>
        <v>7.3937499999999998</v>
      </c>
      <c r="N367">
        <f>F367-$F$163</f>
        <v>2.3599999999999994</v>
      </c>
      <c r="O367">
        <f>AVERAGE(N367,N369,N371,N373)</f>
        <v>2.3262500000000008</v>
      </c>
    </row>
    <row r="368" spans="2:18" ht="16" x14ac:dyDescent="0.2">
      <c r="B368" t="s">
        <v>29</v>
      </c>
      <c r="C368" t="s">
        <v>35</v>
      </c>
      <c r="D368" s="2" t="s">
        <v>23</v>
      </c>
      <c r="E368">
        <v>24.33</v>
      </c>
    </row>
    <row r="369" spans="2:18" ht="16" x14ac:dyDescent="0.2">
      <c r="B369" t="s">
        <v>30</v>
      </c>
      <c r="C369" t="s">
        <v>35</v>
      </c>
      <c r="D369" s="2" t="s">
        <v>23</v>
      </c>
      <c r="E369">
        <v>24.72</v>
      </c>
      <c r="F369">
        <f>AVERAGE(E369:E370)</f>
        <v>24.79</v>
      </c>
      <c r="G369">
        <f>F369-$F$114</f>
        <v>6.6649999999999991</v>
      </c>
      <c r="I369">
        <f>STDEV(E367:E374)</f>
        <v>0.99695160363981505</v>
      </c>
      <c r="K369">
        <f>STDEV(G367,G369,G371,G373)</f>
        <v>0.63238141180777951</v>
      </c>
      <c r="N369">
        <f>F369-$F$165</f>
        <v>2.3900000000000006</v>
      </c>
      <c r="R369">
        <f>STDEV(N367,N369,N371,N373)</f>
        <v>0.16740046794040564</v>
      </c>
    </row>
    <row r="370" spans="2:18" ht="16" x14ac:dyDescent="0.2">
      <c r="B370" t="s">
        <v>30</v>
      </c>
      <c r="C370" t="s">
        <v>35</v>
      </c>
      <c r="D370" s="2" t="s">
        <v>23</v>
      </c>
      <c r="E370">
        <v>24.86</v>
      </c>
      <c r="I370">
        <f>AVERAGE(E367:E374)-(2*I369)</f>
        <v>21.609846792720372</v>
      </c>
      <c r="K370">
        <f>AVERAGE(G367,G369,G371,G373)-(2*K369)</f>
        <v>6.1289871763844408</v>
      </c>
      <c r="R370">
        <f>AVERAGE(N367,N369,N371,N373)-(2*R369)</f>
        <v>1.9914490641191895</v>
      </c>
    </row>
    <row r="371" spans="2:18" ht="16" x14ac:dyDescent="0.2">
      <c r="B371" t="s">
        <v>31</v>
      </c>
      <c r="C371" t="s">
        <v>35</v>
      </c>
      <c r="D371" s="2" t="s">
        <v>23</v>
      </c>
      <c r="E371">
        <v>22.62</v>
      </c>
      <c r="F371">
        <f>AVERAGE(E371:E372)</f>
        <v>22.685000000000002</v>
      </c>
      <c r="G371">
        <f>F371-$F$116</f>
        <v>8.0450000000000017</v>
      </c>
      <c r="I371">
        <f>AVERAGE(E367:E374)+(2*I369)</f>
        <v>25.597653207279631</v>
      </c>
      <c r="K371">
        <f>AVERAGE(G367,G369,G371,G373)+(2*K369)</f>
        <v>8.6585128236155597</v>
      </c>
      <c r="N371">
        <f>F371-$F$167</f>
        <v>2.4700000000000024</v>
      </c>
      <c r="R371">
        <f>AVERAGE(N367,N369,N371,N373)+(2*R369)</f>
        <v>2.6610509358808123</v>
      </c>
    </row>
    <row r="372" spans="2:18" ht="16" x14ac:dyDescent="0.2">
      <c r="B372" t="s">
        <v>31</v>
      </c>
      <c r="C372" t="s">
        <v>35</v>
      </c>
      <c r="D372" s="2" t="s">
        <v>23</v>
      </c>
      <c r="E372">
        <v>22.75</v>
      </c>
    </row>
    <row r="373" spans="2:18" ht="16" x14ac:dyDescent="0.2">
      <c r="B373" s="3" t="s">
        <v>32</v>
      </c>
      <c r="C373" t="s">
        <v>35</v>
      </c>
      <c r="D373" s="2" t="s">
        <v>23</v>
      </c>
      <c r="E373">
        <v>22.65</v>
      </c>
      <c r="F373">
        <f>AVERAGE(E373:E374)</f>
        <v>22.704999999999998</v>
      </c>
      <c r="G373">
        <f>F373-$F$118</f>
        <v>7.7799999999999976</v>
      </c>
      <c r="N373">
        <f>F373-$F$169</f>
        <v>2.0850000000000009</v>
      </c>
    </row>
    <row r="374" spans="2:18" ht="16" x14ac:dyDescent="0.2">
      <c r="B374" s="3" t="s">
        <v>32</v>
      </c>
      <c r="C374" t="s">
        <v>35</v>
      </c>
      <c r="D374" s="2" t="s">
        <v>23</v>
      </c>
      <c r="E374">
        <v>22.76</v>
      </c>
    </row>
  </sheetData>
  <conditionalFormatting sqref="E78:E85">
    <cfRule type="cellIs" dxfId="82" priority="34" operator="notBetween">
      <formula>$I$81</formula>
      <formula>$I$82</formula>
    </cfRule>
  </conditionalFormatting>
  <conditionalFormatting sqref="E53:E60">
    <cfRule type="cellIs" dxfId="81" priority="42" operator="notBetween">
      <formula>$I$56</formula>
      <formula>$I$57</formula>
    </cfRule>
  </conditionalFormatting>
  <conditionalFormatting sqref="E61:E68">
    <cfRule type="cellIs" dxfId="80" priority="41" operator="notBetween">
      <formula>$I$64</formula>
      <formula>$I$65</formula>
    </cfRule>
  </conditionalFormatting>
  <conditionalFormatting sqref="E121:E128">
    <cfRule type="cellIs" dxfId="79" priority="40" operator="notBetween">
      <formula>$I$124</formula>
      <formula>$I$125</formula>
    </cfRule>
  </conditionalFormatting>
  <conditionalFormatting sqref="E19:E26">
    <cfRule type="cellIs" dxfId="78" priority="39" operator="notBetween">
      <formula>$I$22</formula>
      <formula>$I$23</formula>
    </cfRule>
  </conditionalFormatting>
  <conditionalFormatting sqref="E27:E34">
    <cfRule type="cellIs" dxfId="77" priority="38" operator="notBetween">
      <formula>$I$30</formula>
      <formula>$I$31</formula>
    </cfRule>
  </conditionalFormatting>
  <conditionalFormatting sqref="E36:E43">
    <cfRule type="cellIs" dxfId="76" priority="37" operator="notBetween">
      <formula>$I$39</formula>
      <formula>$I$40</formula>
    </cfRule>
  </conditionalFormatting>
  <conditionalFormatting sqref="E44:E51">
    <cfRule type="cellIs" dxfId="75" priority="36" operator="notBetween">
      <formula>$I$47</formula>
      <formula>$I$48</formula>
    </cfRule>
  </conditionalFormatting>
  <conditionalFormatting sqref="E70:E77">
    <cfRule type="cellIs" dxfId="74" priority="35" operator="notBetween">
      <formula>$I$73</formula>
      <formula>$I$74</formula>
    </cfRule>
  </conditionalFormatting>
  <conditionalFormatting sqref="E87:E94">
    <cfRule type="cellIs" dxfId="73" priority="33" operator="notBetween">
      <formula>$I$90</formula>
      <formula>$I$91</formula>
    </cfRule>
  </conditionalFormatting>
  <conditionalFormatting sqref="E95:E102">
    <cfRule type="cellIs" dxfId="72" priority="32" operator="notBetween">
      <formula>$I$98</formula>
      <formula>$I$99</formula>
    </cfRule>
  </conditionalFormatting>
  <conditionalFormatting sqref="E104:E119">
    <cfRule type="cellIs" dxfId="71" priority="31" operator="notBetween">
      <formula>$I$107</formula>
      <formula>$I$108</formula>
    </cfRule>
  </conditionalFormatting>
  <conditionalFormatting sqref="E129:E136">
    <cfRule type="cellIs" dxfId="70" priority="30" operator="notBetween">
      <formula>$I$132</formula>
      <formula>$I$133</formula>
    </cfRule>
  </conditionalFormatting>
  <conditionalFormatting sqref="E138:E145">
    <cfRule type="cellIs" dxfId="69" priority="29" operator="notBetween">
      <formula>$I$141</formula>
      <formula>$I$142</formula>
    </cfRule>
  </conditionalFormatting>
  <conditionalFormatting sqref="E146:E153">
    <cfRule type="cellIs" dxfId="68" priority="28" operator="notBetween">
      <formula>$I$149</formula>
      <formula>$I$150</formula>
    </cfRule>
  </conditionalFormatting>
  <conditionalFormatting sqref="E155:E170">
    <cfRule type="cellIs" dxfId="67" priority="27" operator="notBetween">
      <formula>$I$158</formula>
      <formula>$I$159</formula>
    </cfRule>
  </conditionalFormatting>
  <conditionalFormatting sqref="E172:E179">
    <cfRule type="cellIs" dxfId="66" priority="26" operator="notBetween">
      <formula>$I$175</formula>
      <formula>$I$176</formula>
    </cfRule>
  </conditionalFormatting>
  <conditionalFormatting sqref="E180:E187">
    <cfRule type="cellIs" dxfId="65" priority="25" operator="notBetween">
      <formula>$I$183</formula>
      <formula>$I$184</formula>
    </cfRule>
  </conditionalFormatting>
  <conditionalFormatting sqref="E189:E196">
    <cfRule type="cellIs" dxfId="64" priority="24" operator="notBetween">
      <formula>$I$192</formula>
      <formula>$I$193</formula>
    </cfRule>
  </conditionalFormatting>
  <conditionalFormatting sqref="E197:E204">
    <cfRule type="cellIs" dxfId="63" priority="23" operator="notBetween">
      <formula>$I$200</formula>
      <formula>$I$201</formula>
    </cfRule>
  </conditionalFormatting>
  <conditionalFormatting sqref="E206:E213">
    <cfRule type="cellIs" dxfId="62" priority="22" operator="notBetween">
      <formula>$I$209</formula>
      <formula>$I$210</formula>
    </cfRule>
  </conditionalFormatting>
  <conditionalFormatting sqref="E214:E221">
    <cfRule type="cellIs" dxfId="61" priority="21" operator="notBetween">
      <formula>$I$217</formula>
      <formula>$I$218</formula>
    </cfRule>
  </conditionalFormatting>
  <conditionalFormatting sqref="E223:E230">
    <cfRule type="cellIs" dxfId="60" priority="20" operator="notBetween">
      <formula>$I$226</formula>
      <formula>$I$227</formula>
    </cfRule>
  </conditionalFormatting>
  <conditionalFormatting sqref="E231:E238">
    <cfRule type="cellIs" dxfId="59" priority="19" operator="notBetween">
      <formula>$I$234</formula>
      <formula>$I$235</formula>
    </cfRule>
  </conditionalFormatting>
  <conditionalFormatting sqref="E240:E247">
    <cfRule type="cellIs" dxfId="58" priority="18" operator="notBetween">
      <formula>$I$243</formula>
      <formula>$I$244</formula>
    </cfRule>
  </conditionalFormatting>
  <conditionalFormatting sqref="E248:E255">
    <cfRule type="cellIs" dxfId="57" priority="17" operator="notBetween">
      <formula>$I$251</formula>
      <formula>$I$252</formula>
    </cfRule>
  </conditionalFormatting>
  <conditionalFormatting sqref="E257:E264">
    <cfRule type="cellIs" dxfId="56" priority="16" operator="notBetween">
      <formula>$I$260</formula>
      <formula>$I$261</formula>
    </cfRule>
  </conditionalFormatting>
  <conditionalFormatting sqref="E265:E272">
    <cfRule type="cellIs" dxfId="55" priority="15" operator="notBetween">
      <formula>$I$268</formula>
      <formula>$I$269</formula>
    </cfRule>
  </conditionalFormatting>
  <conditionalFormatting sqref="E274:E281">
    <cfRule type="cellIs" dxfId="54" priority="14" operator="notBetween">
      <formula>$I$277</formula>
      <formula>$I$278</formula>
    </cfRule>
  </conditionalFormatting>
  <conditionalFormatting sqref="E282:E289">
    <cfRule type="cellIs" dxfId="53" priority="13" operator="notBetween">
      <formula>$I$285</formula>
      <formula>$I$286</formula>
    </cfRule>
  </conditionalFormatting>
  <conditionalFormatting sqref="E291:E298">
    <cfRule type="cellIs" dxfId="52" priority="12" operator="notBetween">
      <formula>$I$294</formula>
      <formula>$I$295</formula>
    </cfRule>
  </conditionalFormatting>
  <conditionalFormatting sqref="E299:E306">
    <cfRule type="cellIs" dxfId="51" priority="11" operator="notBetween">
      <formula>$I$302</formula>
      <formula>$I$303</formula>
    </cfRule>
  </conditionalFormatting>
  <conditionalFormatting sqref="E308:E315">
    <cfRule type="cellIs" dxfId="50" priority="10" operator="notBetween">
      <formula>$I$311</formula>
      <formula>$I$312</formula>
    </cfRule>
  </conditionalFormatting>
  <conditionalFormatting sqref="E316:E323">
    <cfRule type="cellIs" dxfId="49" priority="9" operator="notBetween">
      <formula>$I$319</formula>
      <formula>$I$320</formula>
    </cfRule>
  </conditionalFormatting>
  <conditionalFormatting sqref="E325:E332">
    <cfRule type="cellIs" dxfId="48" priority="8" operator="notBetween">
      <formula>$I$328</formula>
      <formula>$I$329</formula>
    </cfRule>
  </conditionalFormatting>
  <conditionalFormatting sqref="E333:E340">
    <cfRule type="cellIs" dxfId="47" priority="7" operator="notBetween">
      <formula>$I$336</formula>
      <formula>$I$337</formula>
    </cfRule>
  </conditionalFormatting>
  <conditionalFormatting sqref="E342:E349">
    <cfRule type="cellIs" dxfId="46" priority="6" operator="notBetween">
      <formula>$I$345</formula>
      <formula>$I$346</formula>
    </cfRule>
  </conditionalFormatting>
  <conditionalFormatting sqref="E350:E357">
    <cfRule type="cellIs" dxfId="45" priority="5" operator="notBetween">
      <formula>$I$353</formula>
      <formula>$I$354</formula>
    </cfRule>
  </conditionalFormatting>
  <conditionalFormatting sqref="E359:E366">
    <cfRule type="cellIs" dxfId="44" priority="4" operator="notBetween">
      <formula>$I$362</formula>
      <formula>$I$363</formula>
    </cfRule>
  </conditionalFormatting>
  <conditionalFormatting sqref="E367:E374">
    <cfRule type="cellIs" dxfId="43" priority="3" operator="notBetween">
      <formula>$I$370</formula>
      <formula>$I$371</formula>
    </cfRule>
  </conditionalFormatting>
  <conditionalFormatting sqref="E2:E9">
    <cfRule type="cellIs" dxfId="42" priority="2" operator="notBetween">
      <formula>$I$5</formula>
      <formula>$I$6</formula>
    </cfRule>
  </conditionalFormatting>
  <conditionalFormatting sqref="E10:E17">
    <cfRule type="cellIs" dxfId="0" priority="1" operator="notBetween">
      <formula>$I$13</formula>
      <formula>$I$14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A78C-4333-874E-8240-980F2D692A06}">
  <dimension ref="B1:R391"/>
  <sheetViews>
    <sheetView workbookViewId="0">
      <selection activeCell="I106" sqref="I106"/>
    </sheetView>
  </sheetViews>
  <sheetFormatPr baseColWidth="10" defaultColWidth="8.83203125" defaultRowHeight="15" x14ac:dyDescent="0.2"/>
  <cols>
    <col min="7" max="7" width="11.6640625" bestFit="1" customWidth="1"/>
  </cols>
  <sheetData>
    <row r="1" spans="2:18" x14ac:dyDescent="0.2">
      <c r="B1" t="s">
        <v>0</v>
      </c>
      <c r="C1" t="s">
        <v>33</v>
      </c>
      <c r="D1" t="s">
        <v>3</v>
      </c>
      <c r="E1" t="s">
        <v>1</v>
      </c>
      <c r="F1" t="s">
        <v>36</v>
      </c>
      <c r="G1" t="s">
        <v>63</v>
      </c>
      <c r="H1" t="s">
        <v>36</v>
      </c>
      <c r="I1" t="s">
        <v>37</v>
      </c>
      <c r="J1" t="s">
        <v>38</v>
      </c>
      <c r="K1" t="s">
        <v>40</v>
      </c>
      <c r="N1">
        <v>1</v>
      </c>
    </row>
    <row r="2" spans="2:18" ht="16" x14ac:dyDescent="0.2">
      <c r="B2" t="s">
        <v>25</v>
      </c>
      <c r="C2" t="s">
        <v>34</v>
      </c>
      <c r="D2" s="2" t="s">
        <v>7</v>
      </c>
      <c r="E2">
        <v>19.79</v>
      </c>
      <c r="F2">
        <f>AVERAGE(E2:E3)</f>
        <v>19.579999999999998</v>
      </c>
      <c r="G2" s="5">
        <f>F2-$F$376</f>
        <v>1.1747982896138822</v>
      </c>
      <c r="H2">
        <f>AVERAGE(G2,G4,G6,G8)</f>
        <v>2.1560865286623461</v>
      </c>
      <c r="I2" s="5">
        <f>H2-H10</f>
        <v>-0.84030734150764985</v>
      </c>
      <c r="J2" s="6">
        <f>2^-I2</f>
        <v>1.7904315220497304</v>
      </c>
      <c r="K2" s="6">
        <f>-1/J2</f>
        <v>-0.55852457225237817</v>
      </c>
      <c r="N2">
        <v>1</v>
      </c>
      <c r="P2" s="5"/>
      <c r="Q2" s="6"/>
      <c r="R2" s="6"/>
    </row>
    <row r="3" spans="2:18" ht="16" x14ac:dyDescent="0.2">
      <c r="B3" t="s">
        <v>25</v>
      </c>
      <c r="C3" t="s">
        <v>34</v>
      </c>
      <c r="D3" s="2" t="s">
        <v>7</v>
      </c>
      <c r="E3">
        <v>19.37</v>
      </c>
      <c r="G3" s="5"/>
      <c r="N3">
        <v>1</v>
      </c>
    </row>
    <row r="4" spans="2:18" ht="16" x14ac:dyDescent="0.2">
      <c r="B4" t="s">
        <v>26</v>
      </c>
      <c r="C4" t="s">
        <v>34</v>
      </c>
      <c r="D4" s="2" t="s">
        <v>7</v>
      </c>
      <c r="E4">
        <v>18.72</v>
      </c>
      <c r="F4">
        <f>AVERAGE(E4:E5)</f>
        <v>18.684999999999999</v>
      </c>
      <c r="G4" s="5">
        <f>F4-$F$378</f>
        <v>2.0819468169255053</v>
      </c>
      <c r="I4">
        <f>STDEV(E2:E9)</f>
        <v>0.53102158955303225</v>
      </c>
      <c r="K4">
        <f>STDEV(G2,G4,G6,G8)</f>
        <v>0.75336517708001327</v>
      </c>
      <c r="N4">
        <v>1</v>
      </c>
    </row>
    <row r="5" spans="2:18" ht="16" x14ac:dyDescent="0.2">
      <c r="B5" t="s">
        <v>26</v>
      </c>
      <c r="C5" t="s">
        <v>34</v>
      </c>
      <c r="D5" s="2" t="s">
        <v>7</v>
      </c>
      <c r="E5">
        <v>18.649999999999999</v>
      </c>
      <c r="G5" s="5"/>
      <c r="I5">
        <f>AVERAGE(E2:E9)-(2*I4)</f>
        <v>18.386706820893931</v>
      </c>
      <c r="K5">
        <f>AVERAGE(G2,G4,G6,G8)-(2*K4)</f>
        <v>0.64935617450231953</v>
      </c>
      <c r="N5">
        <v>1</v>
      </c>
    </row>
    <row r="6" spans="2:18" ht="16" x14ac:dyDescent="0.2">
      <c r="B6" t="s">
        <v>27</v>
      </c>
      <c r="C6" t="s">
        <v>34</v>
      </c>
      <c r="D6" s="2" t="s">
        <v>7</v>
      </c>
      <c r="E6">
        <v>19.579999999999998</v>
      </c>
      <c r="F6">
        <f>AVERAGE(E6:E7)</f>
        <v>19.504999999999999</v>
      </c>
      <c r="G6" s="5">
        <f>F6-$F$380</f>
        <v>2.386067498234592</v>
      </c>
      <c r="I6">
        <f>AVERAGE(E2:E9)+(2*I4)</f>
        <v>20.510793179106063</v>
      </c>
      <c r="K6">
        <f>AVERAGE(G2,G4,G6,G8)+(2*K4)</f>
        <v>3.6628168828223728</v>
      </c>
      <c r="N6">
        <v>1</v>
      </c>
    </row>
    <row r="7" spans="2:18" ht="16" x14ac:dyDescent="0.2">
      <c r="B7" t="s">
        <v>27</v>
      </c>
      <c r="C7" t="s">
        <v>34</v>
      </c>
      <c r="D7" s="2" t="s">
        <v>7</v>
      </c>
      <c r="E7">
        <v>19.43</v>
      </c>
      <c r="G7" s="5"/>
      <c r="N7">
        <v>1</v>
      </c>
    </row>
    <row r="8" spans="2:18" ht="16" x14ac:dyDescent="0.2">
      <c r="B8" t="s">
        <v>28</v>
      </c>
      <c r="C8" t="s">
        <v>34</v>
      </c>
      <c r="D8" s="2" t="s">
        <v>7</v>
      </c>
      <c r="E8">
        <v>20.04</v>
      </c>
      <c r="F8">
        <f>AVERAGE(E8:E9)</f>
        <v>20.024999999999999</v>
      </c>
      <c r="G8" s="5">
        <f>F8-$F$382</f>
        <v>2.9815335098754048</v>
      </c>
      <c r="N8">
        <v>1</v>
      </c>
    </row>
    <row r="9" spans="2:18" ht="16" x14ac:dyDescent="0.2">
      <c r="B9" t="s">
        <v>28</v>
      </c>
      <c r="C9" t="s">
        <v>34</v>
      </c>
      <c r="D9" s="2" t="s">
        <v>7</v>
      </c>
      <c r="E9">
        <v>20.010000000000002</v>
      </c>
      <c r="G9" s="5"/>
      <c r="N9">
        <v>1</v>
      </c>
    </row>
    <row r="10" spans="2:18" ht="16" x14ac:dyDescent="0.2">
      <c r="B10" t="s">
        <v>29</v>
      </c>
      <c r="C10" t="s">
        <v>35</v>
      </c>
      <c r="D10" s="2" t="s">
        <v>7</v>
      </c>
      <c r="E10">
        <v>22.03</v>
      </c>
      <c r="F10">
        <f>AVERAGE(E10:E11)</f>
        <v>21.990000000000002</v>
      </c>
      <c r="G10" s="5">
        <f>F10-$F$384</f>
        <v>2.6210493314686794</v>
      </c>
      <c r="H10">
        <f>AVERAGE(G10,G12,G14,G16)</f>
        <v>2.9963938701699959</v>
      </c>
      <c r="N10">
        <v>1</v>
      </c>
    </row>
    <row r="11" spans="2:18" ht="16" x14ac:dyDescent="0.2">
      <c r="B11" t="s">
        <v>29</v>
      </c>
      <c r="C11" t="s">
        <v>35</v>
      </c>
      <c r="D11" s="2" t="s">
        <v>7</v>
      </c>
      <c r="E11">
        <v>21.95</v>
      </c>
      <c r="G11" s="5"/>
      <c r="N11">
        <v>1</v>
      </c>
    </row>
    <row r="12" spans="2:18" ht="16" x14ac:dyDescent="0.2">
      <c r="B12" t="s">
        <v>30</v>
      </c>
      <c r="C12" t="s">
        <v>35</v>
      </c>
      <c r="D12" s="2" t="s">
        <v>7</v>
      </c>
      <c r="E12">
        <v>22.2</v>
      </c>
      <c r="F12">
        <f>AVERAGE(E12:E13)</f>
        <v>22.225000000000001</v>
      </c>
      <c r="G12" s="5">
        <f>F12-$F$386</f>
        <v>2.0755583203901189</v>
      </c>
      <c r="I12">
        <f>STDEV(E10:E17)</f>
        <v>0.67113443405284212</v>
      </c>
      <c r="K12">
        <f>STDEV(G10,G12,G14,G16)</f>
        <v>0.80653290693267687</v>
      </c>
      <c r="N12">
        <v>1</v>
      </c>
    </row>
    <row r="13" spans="2:18" ht="16" x14ac:dyDescent="0.2">
      <c r="B13" t="s">
        <v>30</v>
      </c>
      <c r="C13" t="s">
        <v>35</v>
      </c>
      <c r="D13" s="2" t="s">
        <v>7</v>
      </c>
      <c r="E13">
        <v>22.25</v>
      </c>
      <c r="G13" s="5"/>
      <c r="I13">
        <f>AVERAGE(E10:E17)-(2*I12)</f>
        <v>20.220231131894316</v>
      </c>
      <c r="K13">
        <f>AVERAGE(G10,G12,G14,G16)-(2*K12)</f>
        <v>1.3833280563046422</v>
      </c>
      <c r="N13">
        <v>1</v>
      </c>
    </row>
    <row r="14" spans="2:18" ht="16" x14ac:dyDescent="0.2">
      <c r="B14" t="s">
        <v>31</v>
      </c>
      <c r="C14" t="s">
        <v>35</v>
      </c>
      <c r="D14" s="2" t="s">
        <v>7</v>
      </c>
      <c r="E14">
        <v>20.57</v>
      </c>
      <c r="F14">
        <f>AVERAGE(E14:E15)</f>
        <v>20.6</v>
      </c>
      <c r="G14" s="5">
        <f>F14-$F$388</f>
        <v>3.3968723773843976</v>
      </c>
      <c r="I14">
        <f>AVERAGE(E10:E17)+(2*I12)</f>
        <v>22.904768868105684</v>
      </c>
      <c r="K14">
        <f>AVERAGE(G10,G12,G14,G16)+(2*K12)</f>
        <v>4.6094596840353494</v>
      </c>
      <c r="N14">
        <v>1</v>
      </c>
    </row>
    <row r="15" spans="2:18" ht="16" x14ac:dyDescent="0.2">
      <c r="B15" t="s">
        <v>31</v>
      </c>
      <c r="C15" t="s">
        <v>35</v>
      </c>
      <c r="D15" s="2" t="s">
        <v>7</v>
      </c>
      <c r="E15">
        <v>20.63</v>
      </c>
      <c r="G15" s="5"/>
      <c r="N15">
        <v>1</v>
      </c>
    </row>
    <row r="16" spans="2:18" ht="16" x14ac:dyDescent="0.2">
      <c r="B16" s="3" t="s">
        <v>32</v>
      </c>
      <c r="C16" t="s">
        <v>35</v>
      </c>
      <c r="D16" s="2" t="s">
        <v>7</v>
      </c>
      <c r="E16">
        <v>21.34</v>
      </c>
      <c r="F16">
        <f>AVERAGE(E16:E17)</f>
        <v>21.435000000000002</v>
      </c>
      <c r="G16" s="5">
        <f>F16-$F$390</f>
        <v>3.8920954514367878</v>
      </c>
      <c r="N16">
        <v>1</v>
      </c>
    </row>
    <row r="17" spans="2:18" ht="16" x14ac:dyDescent="0.2">
      <c r="B17" s="3" t="s">
        <v>32</v>
      </c>
      <c r="C17" t="s">
        <v>35</v>
      </c>
      <c r="D17" s="2" t="s">
        <v>7</v>
      </c>
      <c r="E17">
        <v>21.53</v>
      </c>
      <c r="N17">
        <v>1</v>
      </c>
    </row>
    <row r="18" spans="2:18" x14ac:dyDescent="0.2">
      <c r="B18" s="3"/>
      <c r="D18" s="2"/>
      <c r="N18">
        <v>1</v>
      </c>
    </row>
    <row r="19" spans="2:18" ht="16" x14ac:dyDescent="0.2">
      <c r="B19" t="s">
        <v>25</v>
      </c>
      <c r="C19" t="s">
        <v>34</v>
      </c>
      <c r="D19" s="2" t="s">
        <v>8</v>
      </c>
      <c r="E19">
        <v>23.1</v>
      </c>
      <c r="F19">
        <f>AVERAGE(E19:E20)</f>
        <v>23.11</v>
      </c>
      <c r="G19" s="5">
        <f>F19-$F$376</f>
        <v>4.7047982896138834</v>
      </c>
      <c r="H19">
        <f>AVERAGE(G19,G21,G23,G25)</f>
        <v>5.744836528662348</v>
      </c>
      <c r="I19" s="5">
        <f>H19-H27</f>
        <v>1.3442658492354376E-2</v>
      </c>
      <c r="J19" s="7">
        <f>2^-I19</f>
        <v>0.99072553479923398</v>
      </c>
      <c r="K19" s="7">
        <f>-1/J19</f>
        <v>-1.0093612861231496</v>
      </c>
      <c r="N19">
        <v>1</v>
      </c>
      <c r="P19" s="5"/>
      <c r="Q19" s="7"/>
      <c r="R19" s="7"/>
    </row>
    <row r="20" spans="2:18" ht="16" x14ac:dyDescent="0.2">
      <c r="B20" t="s">
        <v>25</v>
      </c>
      <c r="C20" t="s">
        <v>34</v>
      </c>
      <c r="D20" s="2" t="s">
        <v>8</v>
      </c>
      <c r="E20">
        <v>23.12</v>
      </c>
      <c r="G20" s="5"/>
      <c r="N20">
        <v>1</v>
      </c>
    </row>
    <row r="21" spans="2:18" ht="16" x14ac:dyDescent="0.2">
      <c r="B21" t="s">
        <v>26</v>
      </c>
      <c r="C21" t="s">
        <v>34</v>
      </c>
      <c r="D21" s="2" t="s">
        <v>8</v>
      </c>
      <c r="E21">
        <v>22.37</v>
      </c>
      <c r="F21">
        <f>AVERAGE(E21:E22)</f>
        <v>22.3</v>
      </c>
      <c r="G21" s="5">
        <f>F21-$F$378</f>
        <v>5.6969468169255073</v>
      </c>
      <c r="I21">
        <f>STDEV(E19:E26)</f>
        <v>0.50950255852434867</v>
      </c>
      <c r="K21">
        <f>STDEV(G19,G21,G23,G25)</f>
        <v>0.77116705501459237</v>
      </c>
      <c r="N21">
        <v>1</v>
      </c>
    </row>
    <row r="22" spans="2:18" ht="16" x14ac:dyDescent="0.2">
      <c r="B22" t="s">
        <v>26</v>
      </c>
      <c r="C22" t="s">
        <v>34</v>
      </c>
      <c r="D22" s="2" t="s">
        <v>8</v>
      </c>
      <c r="E22">
        <v>22.23</v>
      </c>
      <c r="G22" s="5"/>
      <c r="I22">
        <f>AVERAGE(E19:E26)-(2*I21)</f>
        <v>22.018494882951305</v>
      </c>
      <c r="K22">
        <f>AVERAGE(G19,G21,G23,G25)-(2*K21)</f>
        <v>4.2025024186331628</v>
      </c>
      <c r="N22">
        <v>1</v>
      </c>
    </row>
    <row r="23" spans="2:18" ht="16" x14ac:dyDescent="0.2">
      <c r="B23" t="s">
        <v>27</v>
      </c>
      <c r="C23" t="s">
        <v>34</v>
      </c>
      <c r="D23" s="2" t="s">
        <v>8</v>
      </c>
      <c r="E23">
        <v>23.07</v>
      </c>
      <c r="F23">
        <f>AVERAGE(E23:E24)</f>
        <v>23.175000000000001</v>
      </c>
      <c r="G23" s="5">
        <f>F23-$F$380</f>
        <v>6.0560674982345937</v>
      </c>
      <c r="I23">
        <f>AVERAGE(E19:E26)+(2*I21)</f>
        <v>24.056505117048697</v>
      </c>
      <c r="K23">
        <f>AVERAGE(G19,G21,G23,G25)+(2*K21)</f>
        <v>7.2871706386915331</v>
      </c>
      <c r="N23">
        <v>1</v>
      </c>
    </row>
    <row r="24" spans="2:18" ht="16" x14ac:dyDescent="0.2">
      <c r="B24" t="s">
        <v>27</v>
      </c>
      <c r="C24" t="s">
        <v>34</v>
      </c>
      <c r="D24" s="2" t="s">
        <v>8</v>
      </c>
      <c r="E24">
        <v>23.28</v>
      </c>
      <c r="G24" s="5"/>
      <c r="N24">
        <v>1</v>
      </c>
    </row>
    <row r="25" spans="2:18" ht="16" x14ac:dyDescent="0.2">
      <c r="B25" t="s">
        <v>28</v>
      </c>
      <c r="C25" t="s">
        <v>34</v>
      </c>
      <c r="D25" s="2" t="s">
        <v>8</v>
      </c>
      <c r="E25">
        <v>23.35</v>
      </c>
      <c r="F25">
        <f>AVERAGE(E25:E26)</f>
        <v>23.565000000000001</v>
      </c>
      <c r="G25" s="5">
        <f>F25-$F$382</f>
        <v>6.5215335098754075</v>
      </c>
      <c r="N25">
        <v>1</v>
      </c>
    </row>
    <row r="26" spans="2:18" ht="16" x14ac:dyDescent="0.2">
      <c r="B26" t="s">
        <v>28</v>
      </c>
      <c r="C26" t="s">
        <v>34</v>
      </c>
      <c r="D26" s="2" t="s">
        <v>8</v>
      </c>
      <c r="E26">
        <v>23.78</v>
      </c>
      <c r="G26" s="5"/>
      <c r="N26">
        <v>1</v>
      </c>
    </row>
    <row r="27" spans="2:18" ht="16" x14ac:dyDescent="0.2">
      <c r="B27" t="s">
        <v>29</v>
      </c>
      <c r="C27" t="s">
        <v>35</v>
      </c>
      <c r="D27" s="2" t="s">
        <v>8</v>
      </c>
      <c r="E27">
        <v>25.32</v>
      </c>
      <c r="F27">
        <f>AVERAGE(E27:E28)</f>
        <v>25.215</v>
      </c>
      <c r="G27" s="5">
        <f>F27-$F$384</f>
        <v>5.8460493314686772</v>
      </c>
      <c r="H27">
        <f>AVERAGE(G27,G29,G31,G33)</f>
        <v>5.7313938701699936</v>
      </c>
      <c r="N27">
        <v>1</v>
      </c>
    </row>
    <row r="28" spans="2:18" ht="16" x14ac:dyDescent="0.2">
      <c r="B28" t="s">
        <v>29</v>
      </c>
      <c r="C28" t="s">
        <v>35</v>
      </c>
      <c r="D28" s="2" t="s">
        <v>8</v>
      </c>
      <c r="E28">
        <v>25.11</v>
      </c>
      <c r="G28" s="5"/>
      <c r="N28">
        <v>1</v>
      </c>
    </row>
    <row r="29" spans="2:18" ht="16" x14ac:dyDescent="0.2">
      <c r="B29" t="s">
        <v>30</v>
      </c>
      <c r="C29" t="s">
        <v>35</v>
      </c>
      <c r="D29" s="2" t="s">
        <v>8</v>
      </c>
      <c r="E29">
        <v>25.12</v>
      </c>
      <c r="F29">
        <f>AVERAGE(E29:E30)</f>
        <v>25.175000000000001</v>
      </c>
      <c r="G29" s="5">
        <f>F29-$F$386</f>
        <v>5.0255583203901182</v>
      </c>
      <c r="I29">
        <f>STDEV(E27:E34)</f>
        <v>1.0115299585987843</v>
      </c>
      <c r="K29">
        <f>STDEV(G27,G29,G31,G33)</f>
        <v>0.51531592779983948</v>
      </c>
      <c r="N29">
        <v>1</v>
      </c>
    </row>
    <row r="30" spans="2:18" ht="16" x14ac:dyDescent="0.2">
      <c r="B30" t="s">
        <v>30</v>
      </c>
      <c r="C30" t="s">
        <v>35</v>
      </c>
      <c r="D30" s="2" t="s">
        <v>8</v>
      </c>
      <c r="E30">
        <v>25.23</v>
      </c>
      <c r="G30" s="5"/>
      <c r="I30">
        <f>AVERAGE(E27:E34)-(2*I29)</f>
        <v>22.274440082802432</v>
      </c>
      <c r="K30">
        <f>AVERAGE(G27,G29,G31,G33)-(2*K29)</f>
        <v>4.7007620145703148</v>
      </c>
      <c r="N30">
        <v>1</v>
      </c>
    </row>
    <row r="31" spans="2:18" ht="16" x14ac:dyDescent="0.2">
      <c r="B31" t="s">
        <v>31</v>
      </c>
      <c r="C31" t="s">
        <v>35</v>
      </c>
      <c r="D31" s="2" t="s">
        <v>8</v>
      </c>
      <c r="E31">
        <v>22.88</v>
      </c>
      <c r="F31">
        <f>AVERAGE(E31:E32)</f>
        <v>22.994999999999997</v>
      </c>
      <c r="G31" s="5">
        <f>F31-$F$388</f>
        <v>5.7918723773843936</v>
      </c>
      <c r="I31">
        <f>AVERAGE(E27:E34)+(2*I29)</f>
        <v>26.320559917197567</v>
      </c>
      <c r="K31">
        <f>AVERAGE(G27,G29,G31,G33)+(2*K29)</f>
        <v>6.7620257257696723</v>
      </c>
      <c r="N31">
        <v>1</v>
      </c>
    </row>
    <row r="32" spans="2:18" ht="16" x14ac:dyDescent="0.2">
      <c r="B32" t="s">
        <v>31</v>
      </c>
      <c r="C32" t="s">
        <v>35</v>
      </c>
      <c r="D32" s="2" t="s">
        <v>8</v>
      </c>
      <c r="E32">
        <v>23.11</v>
      </c>
      <c r="G32" s="5"/>
      <c r="N32">
        <v>1</v>
      </c>
    </row>
    <row r="33" spans="2:18" ht="16" x14ac:dyDescent="0.2">
      <c r="B33" s="3" t="s">
        <v>32</v>
      </c>
      <c r="C33" t="s">
        <v>35</v>
      </c>
      <c r="D33" s="2" t="s">
        <v>8</v>
      </c>
      <c r="E33">
        <v>23.86</v>
      </c>
      <c r="F33">
        <f>AVERAGE(E33:E34)</f>
        <v>23.805</v>
      </c>
      <c r="G33" s="5">
        <f>F33-$F$390</f>
        <v>6.2620954514367853</v>
      </c>
      <c r="N33">
        <v>1</v>
      </c>
    </row>
    <row r="34" spans="2:18" ht="16" x14ac:dyDescent="0.2">
      <c r="B34" s="3" t="s">
        <v>32</v>
      </c>
      <c r="C34" t="s">
        <v>35</v>
      </c>
      <c r="D34" s="2" t="s">
        <v>8</v>
      </c>
      <c r="E34">
        <v>23.75</v>
      </c>
      <c r="G34" s="5"/>
      <c r="N34">
        <v>1</v>
      </c>
    </row>
    <row r="35" spans="2:18" x14ac:dyDescent="0.2">
      <c r="B35" s="3"/>
      <c r="D35" s="2"/>
      <c r="G35" s="5"/>
      <c r="N35">
        <v>1</v>
      </c>
    </row>
    <row r="36" spans="2:18" ht="16" x14ac:dyDescent="0.2">
      <c r="B36" t="s">
        <v>25</v>
      </c>
      <c r="C36" t="s">
        <v>34</v>
      </c>
      <c r="D36" s="2" t="s">
        <v>53</v>
      </c>
      <c r="E36">
        <v>21.85</v>
      </c>
      <c r="F36">
        <f>AVERAGE(E36:E37)</f>
        <v>21.625</v>
      </c>
      <c r="G36" s="5">
        <f>F36-$F$376</f>
        <v>3.2197982896138839</v>
      </c>
      <c r="H36">
        <f>AVERAGE(G36,G38,G40,G42)</f>
        <v>3.7798365286623472</v>
      </c>
      <c r="I36" s="5">
        <f>H36-H44</f>
        <v>-0.26155734150764598</v>
      </c>
      <c r="J36" s="7">
        <f>2^-I36</f>
        <v>1.1987720411456961</v>
      </c>
      <c r="K36" s="7">
        <f>-1/J36</f>
        <v>-0.83418695604902093</v>
      </c>
      <c r="N36">
        <v>1</v>
      </c>
      <c r="P36" s="5"/>
      <c r="Q36" s="7"/>
      <c r="R36" s="7"/>
    </row>
    <row r="37" spans="2:18" ht="16" x14ac:dyDescent="0.2">
      <c r="B37" t="s">
        <v>25</v>
      </c>
      <c r="C37" t="s">
        <v>34</v>
      </c>
      <c r="D37" s="2" t="s">
        <v>53</v>
      </c>
      <c r="E37">
        <v>21.4</v>
      </c>
      <c r="G37" s="5"/>
      <c r="N37">
        <v>1</v>
      </c>
    </row>
    <row r="38" spans="2:18" ht="16" x14ac:dyDescent="0.2">
      <c r="B38" t="s">
        <v>26</v>
      </c>
      <c r="C38" t="s">
        <v>34</v>
      </c>
      <c r="D38" s="2" t="s">
        <v>53</v>
      </c>
      <c r="E38">
        <v>20.57</v>
      </c>
      <c r="F38">
        <f>AVERAGE(E38:E39)</f>
        <v>20.484999999999999</v>
      </c>
      <c r="G38" s="5">
        <f>F38-$F$378</f>
        <v>3.881946816925506</v>
      </c>
      <c r="I38">
        <f>STDEV(E36:E43)</f>
        <v>0.4604888706581306</v>
      </c>
      <c r="K38">
        <f>STDEV(G36,G38,G40,G42)</f>
        <v>0.37968905778933509</v>
      </c>
      <c r="N38">
        <v>1</v>
      </c>
    </row>
    <row r="39" spans="2:18" ht="16" x14ac:dyDescent="0.2">
      <c r="B39" t="s">
        <v>26</v>
      </c>
      <c r="C39" t="s">
        <v>34</v>
      </c>
      <c r="D39" s="2" t="s">
        <v>53</v>
      </c>
      <c r="E39">
        <v>20.399999999999999</v>
      </c>
      <c r="G39" s="5"/>
      <c r="I39">
        <f>AVERAGE(E36:E43)-(2*I38)</f>
        <v>20.151522258683737</v>
      </c>
      <c r="K39">
        <f>AVERAGE(G36,G38,G40,G42)-(2*K38)</f>
        <v>3.0204584130836771</v>
      </c>
      <c r="N39">
        <v>1</v>
      </c>
    </row>
    <row r="40" spans="2:18" ht="16" x14ac:dyDescent="0.2">
      <c r="B40" t="s">
        <v>27</v>
      </c>
      <c r="C40" t="s">
        <v>34</v>
      </c>
      <c r="D40" s="2" t="s">
        <v>53</v>
      </c>
      <c r="E40">
        <v>21.04</v>
      </c>
      <c r="F40">
        <f>AVERAGE(E40:E41)</f>
        <v>21.17</v>
      </c>
      <c r="G40" s="5">
        <f>F40-$F$380</f>
        <v>4.0510674982345947</v>
      </c>
      <c r="I40">
        <f>AVERAGE(E36:E43)+(2*I38)</f>
        <v>21.993477741316259</v>
      </c>
      <c r="K40">
        <f>AVERAGE(G36,G38,G40,G42)+(2*K38)</f>
        <v>4.5392146442410173</v>
      </c>
      <c r="N40">
        <v>1</v>
      </c>
    </row>
    <row r="41" spans="2:18" ht="16" x14ac:dyDescent="0.2">
      <c r="B41" t="s">
        <v>27</v>
      </c>
      <c r="C41" t="s">
        <v>34</v>
      </c>
      <c r="D41" s="2" t="s">
        <v>53</v>
      </c>
      <c r="E41">
        <v>21.3</v>
      </c>
      <c r="G41" s="5"/>
      <c r="N41">
        <v>1</v>
      </c>
    </row>
    <row r="42" spans="2:18" ht="16" x14ac:dyDescent="0.2">
      <c r="B42" t="s">
        <v>28</v>
      </c>
      <c r="C42" t="s">
        <v>34</v>
      </c>
      <c r="D42" s="2" t="s">
        <v>53</v>
      </c>
      <c r="E42">
        <v>20.95</v>
      </c>
      <c r="F42">
        <f>AVERAGE(E42:E43)</f>
        <v>21.009999999999998</v>
      </c>
      <c r="G42" s="5">
        <f>F42-$F$382</f>
        <v>3.9665335098754042</v>
      </c>
      <c r="N42">
        <v>1</v>
      </c>
    </row>
    <row r="43" spans="2:18" ht="16" x14ac:dyDescent="0.2">
      <c r="B43" t="s">
        <v>28</v>
      </c>
      <c r="C43" t="s">
        <v>34</v>
      </c>
      <c r="D43" s="2" t="s">
        <v>53</v>
      </c>
      <c r="E43">
        <v>21.07</v>
      </c>
      <c r="G43" s="5"/>
      <c r="N43">
        <v>1</v>
      </c>
    </row>
    <row r="44" spans="2:18" ht="16" x14ac:dyDescent="0.2">
      <c r="B44" t="s">
        <v>29</v>
      </c>
      <c r="C44" t="s">
        <v>35</v>
      </c>
      <c r="D44" s="2" t="s">
        <v>53</v>
      </c>
      <c r="E44">
        <v>23.33</v>
      </c>
      <c r="F44">
        <f>AVERAGE(E44:E45)</f>
        <v>23.369999999999997</v>
      </c>
      <c r="G44" s="5">
        <f>F44-$F$384</f>
        <v>4.0010493314686748</v>
      </c>
      <c r="H44">
        <f>AVERAGE(G44,G46,G48,G50)</f>
        <v>4.0413938701699932</v>
      </c>
      <c r="N44">
        <v>1</v>
      </c>
    </row>
    <row r="45" spans="2:18" ht="16" x14ac:dyDescent="0.2">
      <c r="B45" t="s">
        <v>29</v>
      </c>
      <c r="C45" t="s">
        <v>35</v>
      </c>
      <c r="D45" s="2" t="s">
        <v>53</v>
      </c>
      <c r="E45">
        <v>23.41</v>
      </c>
      <c r="G45" s="5"/>
      <c r="N45">
        <v>1</v>
      </c>
    </row>
    <row r="46" spans="2:18" ht="16" x14ac:dyDescent="0.2">
      <c r="B46" t="s">
        <v>30</v>
      </c>
      <c r="C46" t="s">
        <v>35</v>
      </c>
      <c r="D46" s="2" t="s">
        <v>53</v>
      </c>
      <c r="E46">
        <v>24.04</v>
      </c>
      <c r="F46">
        <f>AVERAGE(E46:E47)</f>
        <v>23.994999999999997</v>
      </c>
      <c r="G46" s="5">
        <f>F46-$F$386</f>
        <v>3.8455583203901149</v>
      </c>
      <c r="I46">
        <f>STDEV(E44:E51)</f>
        <v>1.18427494394551</v>
      </c>
      <c r="K46">
        <f>STDEV(G44,G46,G48,G50)</f>
        <v>0.15209049434684174</v>
      </c>
      <c r="N46">
        <v>1</v>
      </c>
    </row>
    <row r="47" spans="2:18" ht="16" x14ac:dyDescent="0.2">
      <c r="B47" t="s">
        <v>30</v>
      </c>
      <c r="C47" t="s">
        <v>35</v>
      </c>
      <c r="D47" s="2" t="s">
        <v>53</v>
      </c>
      <c r="E47">
        <v>23.95</v>
      </c>
      <c r="G47" s="5"/>
      <c r="I47">
        <f>AVERAGE(E44:E51)-(2*I46)</f>
        <v>20.238950112108981</v>
      </c>
      <c r="K47">
        <f>AVERAGE(G44,G46,G48,G50)-(2*K46)</f>
        <v>3.7372128814763097</v>
      </c>
      <c r="N47">
        <v>1</v>
      </c>
    </row>
    <row r="48" spans="2:18" ht="16" x14ac:dyDescent="0.2">
      <c r="B48" t="s">
        <v>31</v>
      </c>
      <c r="C48" t="s">
        <v>35</v>
      </c>
      <c r="D48" s="2" t="s">
        <v>53</v>
      </c>
      <c r="E48">
        <v>21.37</v>
      </c>
      <c r="F48">
        <f>AVERAGE(E48:E49)</f>
        <v>21.335000000000001</v>
      </c>
      <c r="G48" s="5">
        <f>F48-$F$388</f>
        <v>4.1318723773843971</v>
      </c>
      <c r="I48">
        <f>AVERAGE(E44:E51)+(2*I46)</f>
        <v>24.976049887891023</v>
      </c>
      <c r="K48">
        <f>AVERAGE(G44,G46,G48,G50)+(2*K46)</f>
        <v>4.3455748588636762</v>
      </c>
      <c r="N48">
        <v>1</v>
      </c>
    </row>
    <row r="49" spans="2:18" ht="16" x14ac:dyDescent="0.2">
      <c r="B49" t="s">
        <v>31</v>
      </c>
      <c r="C49" t="s">
        <v>35</v>
      </c>
      <c r="D49" s="2" t="s">
        <v>53</v>
      </c>
      <c r="E49">
        <v>21.3</v>
      </c>
      <c r="G49" s="5"/>
      <c r="N49">
        <v>1</v>
      </c>
    </row>
    <row r="50" spans="2:18" ht="16" x14ac:dyDescent="0.2">
      <c r="B50" s="3" t="s">
        <v>32</v>
      </c>
      <c r="C50" t="s">
        <v>35</v>
      </c>
      <c r="D50" s="2" t="s">
        <v>53</v>
      </c>
      <c r="E50">
        <v>21.82</v>
      </c>
      <c r="F50">
        <f>AVERAGE(E50:E51)</f>
        <v>21.73</v>
      </c>
      <c r="G50" s="5">
        <f>F50-$F$390</f>
        <v>4.187095451436786</v>
      </c>
      <c r="N50">
        <v>1</v>
      </c>
    </row>
    <row r="51" spans="2:18" ht="16" x14ac:dyDescent="0.2">
      <c r="B51" s="3" t="s">
        <v>32</v>
      </c>
      <c r="C51" t="s">
        <v>35</v>
      </c>
      <c r="D51" s="2" t="s">
        <v>53</v>
      </c>
      <c r="E51">
        <v>21.64</v>
      </c>
      <c r="G51" s="5"/>
      <c r="N51">
        <v>1</v>
      </c>
    </row>
    <row r="52" spans="2:18" x14ac:dyDescent="0.2">
      <c r="B52" s="3"/>
      <c r="D52" s="2"/>
      <c r="G52" s="5"/>
      <c r="N52">
        <v>1</v>
      </c>
    </row>
    <row r="53" spans="2:18" ht="16" x14ac:dyDescent="0.2">
      <c r="B53" t="s">
        <v>25</v>
      </c>
      <c r="C53" t="s">
        <v>34</v>
      </c>
      <c r="D53" s="2" t="s">
        <v>10</v>
      </c>
      <c r="E53">
        <v>22.15</v>
      </c>
      <c r="F53">
        <f>AVERAGE(E53:E54)</f>
        <v>22.045000000000002</v>
      </c>
      <c r="G53" s="5">
        <f>F53-$F$376</f>
        <v>3.6397982896138856</v>
      </c>
      <c r="H53">
        <f>AVERAGE(G53,G55,G57,G59)</f>
        <v>3.8473365286623498</v>
      </c>
      <c r="I53" s="5">
        <f>H53-H61</f>
        <v>-0.24530734150764477</v>
      </c>
      <c r="J53" s="7">
        <f>2^-I53</f>
        <v>1.185345261584196</v>
      </c>
      <c r="K53" s="7">
        <f>-1/J53</f>
        <v>-0.84363605475042369</v>
      </c>
      <c r="N53">
        <v>1</v>
      </c>
      <c r="P53" s="5"/>
      <c r="Q53" s="7"/>
      <c r="R53" s="7"/>
    </row>
    <row r="54" spans="2:18" ht="16" x14ac:dyDescent="0.2">
      <c r="B54" t="s">
        <v>25</v>
      </c>
      <c r="C54" t="s">
        <v>34</v>
      </c>
      <c r="D54" s="2" t="s">
        <v>10</v>
      </c>
      <c r="E54">
        <v>21.94</v>
      </c>
      <c r="G54" s="5"/>
      <c r="N54">
        <v>1</v>
      </c>
    </row>
    <row r="55" spans="2:18" ht="16" x14ac:dyDescent="0.2">
      <c r="B55" t="s">
        <v>26</v>
      </c>
      <c r="C55" t="s">
        <v>34</v>
      </c>
      <c r="D55" s="2" t="s">
        <v>10</v>
      </c>
      <c r="E55">
        <v>20.5</v>
      </c>
      <c r="F55">
        <f>AVERAGE(E55:E56)</f>
        <v>20.435000000000002</v>
      </c>
      <c r="G55" s="5">
        <f>F55-$F$378</f>
        <v>3.8319468169255089</v>
      </c>
      <c r="I55">
        <f>STDEV(E53:E60)</f>
        <v>0.63762953865973637</v>
      </c>
      <c r="K55">
        <f>STDEV(G53,G55,G57,G59)</f>
        <v>0.18079070334392539</v>
      </c>
      <c r="N55">
        <v>1</v>
      </c>
    </row>
    <row r="56" spans="2:18" ht="16" x14ac:dyDescent="0.2">
      <c r="B56" t="s">
        <v>26</v>
      </c>
      <c r="C56" t="s">
        <v>34</v>
      </c>
      <c r="D56" s="2" t="s">
        <v>10</v>
      </c>
      <c r="E56">
        <v>20.37</v>
      </c>
      <c r="G56" s="5"/>
      <c r="I56">
        <f>AVERAGE(E53:E60)-(2*I55)</f>
        <v>19.864740922680529</v>
      </c>
      <c r="K56">
        <f>AVERAGE(G53,G55,G57,G59)-(2*K55)</f>
        <v>3.4857551219744991</v>
      </c>
      <c r="N56">
        <v>1</v>
      </c>
    </row>
    <row r="57" spans="2:18" ht="16" x14ac:dyDescent="0.2">
      <c r="B57" t="s">
        <v>27</v>
      </c>
      <c r="C57" t="s">
        <v>34</v>
      </c>
      <c r="D57" s="2" t="s">
        <v>10</v>
      </c>
      <c r="E57">
        <v>21.26</v>
      </c>
      <c r="F57">
        <f>AVERAGE(E57:E58)</f>
        <v>21.200000000000003</v>
      </c>
      <c r="G57" s="5">
        <f>F57-$F$380</f>
        <v>4.0810674982345958</v>
      </c>
      <c r="I57">
        <f>AVERAGE(E53:E60)+(2*I55)</f>
        <v>22.415259077319472</v>
      </c>
      <c r="K57">
        <f>AVERAGE(G53,G55,G57,G59)+(2*K55)</f>
        <v>4.2089179353502004</v>
      </c>
      <c r="N57">
        <v>1</v>
      </c>
    </row>
    <row r="58" spans="2:18" ht="16" x14ac:dyDescent="0.2">
      <c r="B58" t="s">
        <v>27</v>
      </c>
      <c r="C58" t="s">
        <v>34</v>
      </c>
      <c r="D58" s="2" t="s">
        <v>10</v>
      </c>
      <c r="E58">
        <v>21.14</v>
      </c>
      <c r="G58" s="5"/>
      <c r="N58">
        <v>1</v>
      </c>
    </row>
    <row r="59" spans="2:18" ht="16" x14ac:dyDescent="0.2">
      <c r="B59" t="s">
        <v>28</v>
      </c>
      <c r="C59" t="s">
        <v>34</v>
      </c>
      <c r="D59" s="2" t="s">
        <v>10</v>
      </c>
      <c r="E59">
        <v>21.01</v>
      </c>
      <c r="F59">
        <f>AVERAGE(E59:E60)</f>
        <v>20.880000000000003</v>
      </c>
      <c r="G59" s="5">
        <f>F59-$F$382</f>
        <v>3.8365335098754088</v>
      </c>
      <c r="N59">
        <v>1</v>
      </c>
    </row>
    <row r="60" spans="2:18" ht="16" x14ac:dyDescent="0.2">
      <c r="B60" t="s">
        <v>28</v>
      </c>
      <c r="C60" t="s">
        <v>34</v>
      </c>
      <c r="D60" s="2" t="s">
        <v>10</v>
      </c>
      <c r="E60">
        <v>20.75</v>
      </c>
      <c r="G60" s="5"/>
      <c r="N60">
        <v>1</v>
      </c>
    </row>
    <row r="61" spans="2:18" ht="16" x14ac:dyDescent="0.2">
      <c r="B61" t="s">
        <v>29</v>
      </c>
      <c r="C61" t="s">
        <v>35</v>
      </c>
      <c r="D61" s="2" t="s">
        <v>10</v>
      </c>
      <c r="E61">
        <v>23.76</v>
      </c>
      <c r="F61">
        <f>AVERAGE(E61:E62)</f>
        <v>23.840000000000003</v>
      </c>
      <c r="G61" s="5">
        <f>F61-$F$384</f>
        <v>4.4710493314686808</v>
      </c>
      <c r="H61">
        <f>AVERAGE(G61,G63,G65,G67)</f>
        <v>4.0926438701699945</v>
      </c>
      <c r="N61">
        <v>1</v>
      </c>
    </row>
    <row r="62" spans="2:18" ht="16" x14ac:dyDescent="0.2">
      <c r="B62" t="s">
        <v>29</v>
      </c>
      <c r="C62" t="s">
        <v>35</v>
      </c>
      <c r="D62" s="2" t="s">
        <v>10</v>
      </c>
      <c r="E62">
        <v>23.92</v>
      </c>
      <c r="G62" s="5"/>
      <c r="N62">
        <v>1</v>
      </c>
    </row>
    <row r="63" spans="2:18" ht="16" x14ac:dyDescent="0.2">
      <c r="B63" t="s">
        <v>30</v>
      </c>
      <c r="C63" t="s">
        <v>35</v>
      </c>
      <c r="D63" s="2" t="s">
        <v>10</v>
      </c>
      <c r="E63">
        <v>24.4</v>
      </c>
      <c r="F63">
        <f>AVERAGE(E63:E64)</f>
        <v>24.424999999999997</v>
      </c>
      <c r="G63" s="5">
        <f>F63-$F$386</f>
        <v>4.2755583203901146</v>
      </c>
      <c r="I63">
        <f>STDEV(E61:E68)</f>
        <v>1.5943779575209167</v>
      </c>
      <c r="K63">
        <f>STDEV(G61,G63,G65,G67)</f>
        <v>0.39994498607786316</v>
      </c>
      <c r="N63">
        <v>1</v>
      </c>
    </row>
    <row r="64" spans="2:18" ht="16" x14ac:dyDescent="0.2">
      <c r="B64" t="s">
        <v>30</v>
      </c>
      <c r="C64" t="s">
        <v>35</v>
      </c>
      <c r="D64" s="2" t="s">
        <v>10</v>
      </c>
      <c r="E64">
        <v>24.45</v>
      </c>
      <c r="G64" s="5"/>
      <c r="I64">
        <f>AVERAGE(E61:E68)-(2*I63)</f>
        <v>19.469994084958167</v>
      </c>
      <c r="K64">
        <f>AVERAGE(G61,G63,G65,G67)-(2*K63)</f>
        <v>3.2927538980142681</v>
      </c>
      <c r="N64">
        <v>1</v>
      </c>
    </row>
    <row r="65" spans="2:18" ht="16" x14ac:dyDescent="0.2">
      <c r="B65" t="s">
        <v>31</v>
      </c>
      <c r="C65" t="s">
        <v>35</v>
      </c>
      <c r="D65" s="2" t="s">
        <v>10</v>
      </c>
      <c r="E65">
        <v>21.39</v>
      </c>
      <c r="F65">
        <f>AVERAGE(E65:E66)</f>
        <v>21.285</v>
      </c>
      <c r="G65" s="5">
        <f>F65-$F$388</f>
        <v>4.0818723773843963</v>
      </c>
      <c r="I65">
        <f>AVERAGE(E61:E68)+(2*I63)</f>
        <v>25.847505915041836</v>
      </c>
      <c r="K65">
        <f>AVERAGE(G61,G63,G65,G67)+(2*K63)</f>
        <v>4.8925338423257205</v>
      </c>
      <c r="N65">
        <v>1</v>
      </c>
    </row>
    <row r="66" spans="2:18" ht="16" x14ac:dyDescent="0.2">
      <c r="B66" t="s">
        <v>31</v>
      </c>
      <c r="C66" t="s">
        <v>35</v>
      </c>
      <c r="D66" s="2" t="s">
        <v>10</v>
      </c>
      <c r="E66">
        <v>21.18</v>
      </c>
      <c r="G66" s="5"/>
      <c r="N66">
        <v>1</v>
      </c>
    </row>
    <row r="67" spans="2:18" ht="16" x14ac:dyDescent="0.2">
      <c r="B67" s="3" t="s">
        <v>32</v>
      </c>
      <c r="C67" t="s">
        <v>35</v>
      </c>
      <c r="D67" s="2" t="s">
        <v>10</v>
      </c>
      <c r="E67">
        <v>21.07</v>
      </c>
      <c r="F67">
        <f>AVERAGE(E67:E68)</f>
        <v>21.085000000000001</v>
      </c>
      <c r="G67" s="5">
        <f>F67-$F$390</f>
        <v>3.5420954514367864</v>
      </c>
      <c r="N67">
        <v>1</v>
      </c>
    </row>
    <row r="68" spans="2:18" ht="16" x14ac:dyDescent="0.2">
      <c r="B68" s="3" t="s">
        <v>32</v>
      </c>
      <c r="C68" t="s">
        <v>35</v>
      </c>
      <c r="D68" s="2" t="s">
        <v>10</v>
      </c>
      <c r="E68">
        <v>21.1</v>
      </c>
      <c r="G68" s="5"/>
      <c r="N68">
        <v>1</v>
      </c>
    </row>
    <row r="69" spans="2:18" x14ac:dyDescent="0.2">
      <c r="B69" s="3"/>
      <c r="D69" s="2"/>
      <c r="G69" s="5"/>
      <c r="N69">
        <v>1</v>
      </c>
    </row>
    <row r="70" spans="2:18" ht="16" x14ac:dyDescent="0.2">
      <c r="B70" t="s">
        <v>25</v>
      </c>
      <c r="C70" t="s">
        <v>34</v>
      </c>
      <c r="D70" s="2" t="s">
        <v>24</v>
      </c>
      <c r="E70">
        <v>24.28</v>
      </c>
      <c r="F70">
        <f>AVERAGE(E70:E71)</f>
        <v>24.035</v>
      </c>
      <c r="G70" s="5">
        <f>F70-$F$376</f>
        <v>5.6297982896138841</v>
      </c>
      <c r="H70">
        <f>AVERAGE(G70,G72,G74,G76)</f>
        <v>5.6610865286623477</v>
      </c>
      <c r="I70" s="5">
        <f>H70-H78</f>
        <v>6.2192658492353559E-2</v>
      </c>
      <c r="J70" s="7">
        <f>2^-I70</f>
        <v>0.95780730343303178</v>
      </c>
      <c r="K70" s="7">
        <f>-1/J70</f>
        <v>-1.044051341450142</v>
      </c>
      <c r="N70">
        <v>1</v>
      </c>
      <c r="P70" s="5"/>
      <c r="Q70" s="7"/>
      <c r="R70" s="7"/>
    </row>
    <row r="71" spans="2:18" ht="16" x14ac:dyDescent="0.2">
      <c r="B71" t="s">
        <v>25</v>
      </c>
      <c r="C71" t="s">
        <v>34</v>
      </c>
      <c r="D71" s="2" t="s">
        <v>24</v>
      </c>
      <c r="E71">
        <v>23.79</v>
      </c>
      <c r="G71" s="5"/>
      <c r="N71">
        <v>1</v>
      </c>
    </row>
    <row r="72" spans="2:18" ht="16" x14ac:dyDescent="0.2">
      <c r="B72" t="s">
        <v>26</v>
      </c>
      <c r="C72" t="s">
        <v>34</v>
      </c>
      <c r="D72" s="2" t="s">
        <v>24</v>
      </c>
      <c r="E72">
        <v>22.3</v>
      </c>
      <c r="F72">
        <f>AVERAGE(E72:E73)</f>
        <v>22.25</v>
      </c>
      <c r="G72" s="5">
        <f>F72-$F$378</f>
        <v>5.6469468169255066</v>
      </c>
      <c r="I72">
        <f>STDEV(E70:E77)</f>
        <v>0.73172862846432751</v>
      </c>
      <c r="K72">
        <f>STDEV(G70,G72,G74,G76)</f>
        <v>0.12725461319732981</v>
      </c>
      <c r="N72">
        <v>1</v>
      </c>
    </row>
    <row r="73" spans="2:18" ht="16" x14ac:dyDescent="0.2">
      <c r="B73" t="s">
        <v>26</v>
      </c>
      <c r="C73" t="s">
        <v>34</v>
      </c>
      <c r="D73" s="2" t="s">
        <v>24</v>
      </c>
      <c r="E73">
        <v>22.2</v>
      </c>
      <c r="G73" s="5"/>
      <c r="I73">
        <f>AVERAGE(E70:E77)-(2*I72)</f>
        <v>21.490292743071347</v>
      </c>
      <c r="K73">
        <f>AVERAGE(G70,G72,G74,G76)-(2*K72)</f>
        <v>5.4065773022676877</v>
      </c>
      <c r="N73">
        <v>1</v>
      </c>
    </row>
    <row r="74" spans="2:18" ht="16" x14ac:dyDescent="0.2">
      <c r="B74" t="s">
        <v>27</v>
      </c>
      <c r="C74" t="s">
        <v>34</v>
      </c>
      <c r="D74" s="2" t="s">
        <v>24</v>
      </c>
      <c r="E74">
        <v>23.01</v>
      </c>
      <c r="F74">
        <f>AVERAGE(E74:E75)</f>
        <v>22.954999999999998</v>
      </c>
      <c r="G74" s="5">
        <f>F74-$F$380</f>
        <v>5.8360674982345913</v>
      </c>
      <c r="I74">
        <f>AVERAGE(E70:E77)+(2*I72)</f>
        <v>24.417207256928659</v>
      </c>
      <c r="K74">
        <f>AVERAGE(G70,G72,G74,G76)+(2*K72)</f>
        <v>5.9155957550570077</v>
      </c>
      <c r="N74">
        <v>1</v>
      </c>
    </row>
    <row r="75" spans="2:18" ht="16" x14ac:dyDescent="0.2">
      <c r="B75" t="s">
        <v>27</v>
      </c>
      <c r="C75" t="s">
        <v>34</v>
      </c>
      <c r="D75" s="2" t="s">
        <v>24</v>
      </c>
      <c r="E75">
        <v>22.9</v>
      </c>
      <c r="G75" s="5"/>
      <c r="N75">
        <v>1</v>
      </c>
    </row>
    <row r="76" spans="2:18" ht="16" x14ac:dyDescent="0.2">
      <c r="B76" t="s">
        <v>28</v>
      </c>
      <c r="C76" t="s">
        <v>34</v>
      </c>
      <c r="D76" s="2" t="s">
        <v>24</v>
      </c>
      <c r="E76">
        <v>22.55</v>
      </c>
      <c r="F76">
        <f>AVERAGE(E76:E77)</f>
        <v>22.575000000000003</v>
      </c>
      <c r="G76" s="5">
        <f>F76-$F$382</f>
        <v>5.531533509875409</v>
      </c>
      <c r="N76">
        <v>1</v>
      </c>
    </row>
    <row r="77" spans="2:18" ht="16" x14ac:dyDescent="0.2">
      <c r="B77" t="s">
        <v>28</v>
      </c>
      <c r="C77" t="s">
        <v>34</v>
      </c>
      <c r="D77" s="2" t="s">
        <v>24</v>
      </c>
      <c r="E77">
        <v>22.6</v>
      </c>
      <c r="G77" s="5"/>
      <c r="N77">
        <v>1</v>
      </c>
    </row>
    <row r="78" spans="2:18" ht="16" x14ac:dyDescent="0.2">
      <c r="B78" t="s">
        <v>29</v>
      </c>
      <c r="C78" t="s">
        <v>35</v>
      </c>
      <c r="D78" s="2" t="s">
        <v>24</v>
      </c>
      <c r="E78">
        <v>24.39</v>
      </c>
      <c r="F78">
        <f>AVERAGE(E78:E79)</f>
        <v>24.310000000000002</v>
      </c>
      <c r="G78" s="5">
        <f>F78-$F$384</f>
        <v>4.9410493314686796</v>
      </c>
      <c r="H78">
        <f>AVERAGE(G78,G80,G82,G84)</f>
        <v>5.5988938701699942</v>
      </c>
      <c r="N78">
        <v>1</v>
      </c>
    </row>
    <row r="79" spans="2:18" ht="16" x14ac:dyDescent="0.2">
      <c r="B79" t="s">
        <v>29</v>
      </c>
      <c r="C79" t="s">
        <v>35</v>
      </c>
      <c r="D79" s="2" t="s">
        <v>24</v>
      </c>
      <c r="E79">
        <v>24.23</v>
      </c>
      <c r="G79" s="5"/>
      <c r="N79">
        <v>1</v>
      </c>
    </row>
    <row r="80" spans="2:18" ht="16" x14ac:dyDescent="0.2">
      <c r="B80" t="s">
        <v>30</v>
      </c>
      <c r="C80" t="s">
        <v>35</v>
      </c>
      <c r="D80" s="2" t="s">
        <v>24</v>
      </c>
      <c r="E80">
        <v>25.16</v>
      </c>
      <c r="F80">
        <f>AVERAGE(E80:E81)</f>
        <v>25.15</v>
      </c>
      <c r="G80" s="5">
        <f>F80-$F$386</f>
        <v>5.0005583203901161</v>
      </c>
      <c r="I80">
        <f>STDEV(E78:E85)</f>
        <v>0.71392276493029283</v>
      </c>
      <c r="K80">
        <f>STDEV(G78,G80,G82,G84)</f>
        <v>0.72898262943359804</v>
      </c>
      <c r="N80">
        <v>1</v>
      </c>
    </row>
    <row r="81" spans="2:18" ht="16" x14ac:dyDescent="0.2">
      <c r="B81" t="s">
        <v>30</v>
      </c>
      <c r="C81" t="s">
        <v>35</v>
      </c>
      <c r="D81" s="2" t="s">
        <v>24</v>
      </c>
      <c r="E81">
        <v>25.14</v>
      </c>
      <c r="G81" s="5"/>
      <c r="I81">
        <f>AVERAGE(E78:E85)-(2*I80)</f>
        <v>22.737154470139412</v>
      </c>
      <c r="K81">
        <f>AVERAGE(G78,G80,G82,G84)-(2*K80)</f>
        <v>4.1409286113027983</v>
      </c>
      <c r="N81">
        <v>1</v>
      </c>
    </row>
    <row r="82" spans="2:18" ht="16" x14ac:dyDescent="0.2">
      <c r="B82" t="s">
        <v>31</v>
      </c>
      <c r="C82" t="s">
        <v>35</v>
      </c>
      <c r="D82" s="2" t="s">
        <v>24</v>
      </c>
      <c r="E82">
        <v>23.39</v>
      </c>
      <c r="F82">
        <f>AVERAGE(E82:E83)</f>
        <v>23.344999999999999</v>
      </c>
      <c r="G82" s="5">
        <f>F82-$F$388</f>
        <v>6.1418723773843951</v>
      </c>
      <c r="I82">
        <f>AVERAGE(E78:E85)+(2*I80)</f>
        <v>25.592845529860586</v>
      </c>
      <c r="K82">
        <f>AVERAGE(G78,G80,G82,G84)+(2*K80)</f>
        <v>7.05685912903719</v>
      </c>
      <c r="N82">
        <v>1</v>
      </c>
    </row>
    <row r="83" spans="2:18" ht="16" x14ac:dyDescent="0.2">
      <c r="B83" t="s">
        <v>31</v>
      </c>
      <c r="C83" t="s">
        <v>35</v>
      </c>
      <c r="D83" s="2" t="s">
        <v>24</v>
      </c>
      <c r="E83">
        <v>23.3</v>
      </c>
      <c r="G83" s="5"/>
      <c r="N83">
        <v>1</v>
      </c>
    </row>
    <row r="84" spans="2:18" ht="16" x14ac:dyDescent="0.2">
      <c r="B84" s="3" t="s">
        <v>32</v>
      </c>
      <c r="C84" t="s">
        <v>35</v>
      </c>
      <c r="D84" s="2" t="s">
        <v>24</v>
      </c>
      <c r="E84">
        <v>23.98</v>
      </c>
      <c r="F84">
        <f>AVERAGE(E84:E85)</f>
        <v>23.855</v>
      </c>
      <c r="G84" s="5">
        <f>F84-$F$390</f>
        <v>6.312095451436786</v>
      </c>
      <c r="N84">
        <v>1</v>
      </c>
    </row>
    <row r="85" spans="2:18" ht="16" x14ac:dyDescent="0.2">
      <c r="B85" s="3" t="s">
        <v>32</v>
      </c>
      <c r="C85" t="s">
        <v>35</v>
      </c>
      <c r="D85" s="2" t="s">
        <v>24</v>
      </c>
      <c r="E85">
        <v>23.73</v>
      </c>
      <c r="G85" s="5"/>
      <c r="N85">
        <v>1</v>
      </c>
    </row>
    <row r="86" spans="2:18" x14ac:dyDescent="0.2">
      <c r="B86" s="3"/>
      <c r="D86" s="2"/>
      <c r="G86" s="5"/>
      <c r="N86">
        <v>1</v>
      </c>
    </row>
    <row r="87" spans="2:18" ht="16" x14ac:dyDescent="0.2">
      <c r="B87" t="s">
        <v>25</v>
      </c>
      <c r="C87" t="s">
        <v>34</v>
      </c>
      <c r="D87" s="2" t="s">
        <v>12</v>
      </c>
      <c r="E87">
        <v>21.43</v>
      </c>
      <c r="F87">
        <f>AVERAGE(E87:E88)</f>
        <v>21.22</v>
      </c>
      <c r="G87" s="5">
        <f>F87-$F$376</f>
        <v>2.8147982896138828</v>
      </c>
      <c r="H87">
        <f>AVERAGE(G87,G89,G91,G93)</f>
        <v>3.2298365286623465</v>
      </c>
      <c r="I87" s="5">
        <f>H87-H95</f>
        <v>-9.4057341507648218E-2</v>
      </c>
      <c r="J87" s="7">
        <f>2^-I87</f>
        <v>1.0673677609072931</v>
      </c>
      <c r="K87" s="7">
        <f>-1/J87</f>
        <v>-0.93688420863486765</v>
      </c>
      <c r="N87">
        <v>1</v>
      </c>
      <c r="P87" s="5"/>
      <c r="Q87" s="7"/>
      <c r="R87" s="7"/>
    </row>
    <row r="88" spans="2:18" ht="16" x14ac:dyDescent="0.2">
      <c r="B88" t="s">
        <v>25</v>
      </c>
      <c r="C88" t="s">
        <v>34</v>
      </c>
      <c r="D88" s="2" t="s">
        <v>12</v>
      </c>
      <c r="E88">
        <v>21.01</v>
      </c>
      <c r="G88" s="5"/>
      <c r="N88">
        <v>1</v>
      </c>
    </row>
    <row r="89" spans="2:18" ht="16" x14ac:dyDescent="0.2">
      <c r="B89" t="s">
        <v>26</v>
      </c>
      <c r="C89" t="s">
        <v>34</v>
      </c>
      <c r="D89" s="2" t="s">
        <v>12</v>
      </c>
      <c r="E89">
        <v>19.7</v>
      </c>
      <c r="F89">
        <f>AVERAGE(E89:E90)</f>
        <v>19.63</v>
      </c>
      <c r="G89" s="5">
        <f>F89-$F$378</f>
        <v>3.0269468169255056</v>
      </c>
      <c r="I89">
        <f>STDEV(E87:E94)</f>
        <v>0.69190730180112614</v>
      </c>
      <c r="K89">
        <f>STDEV(G87,G89,G91,G93)</f>
        <v>0.47145632577005786</v>
      </c>
      <c r="N89">
        <v>1</v>
      </c>
    </row>
    <row r="90" spans="2:18" ht="16" x14ac:dyDescent="0.2">
      <c r="B90" t="s">
        <v>26</v>
      </c>
      <c r="C90" t="s">
        <v>34</v>
      </c>
      <c r="D90" s="2" t="s">
        <v>12</v>
      </c>
      <c r="E90">
        <v>19.559999999999999</v>
      </c>
      <c r="G90" s="5"/>
      <c r="I90">
        <f>AVERAGE(E87:E94)-(2*I89)</f>
        <v>19.138685396397747</v>
      </c>
      <c r="K90">
        <f>AVERAGE(G87,G89,G91,G93)-(2*K89)</f>
        <v>2.2869238771222307</v>
      </c>
      <c r="N90">
        <v>1</v>
      </c>
    </row>
    <row r="91" spans="2:18" ht="16" x14ac:dyDescent="0.2">
      <c r="B91" t="s">
        <v>27</v>
      </c>
      <c r="C91" t="s">
        <v>34</v>
      </c>
      <c r="D91" s="2" t="s">
        <v>12</v>
      </c>
      <c r="E91">
        <v>21.05</v>
      </c>
      <c r="F91">
        <f>AVERAGE(E91:E92)</f>
        <v>21.02</v>
      </c>
      <c r="G91" s="5">
        <f>F91-$F$380</f>
        <v>3.9010674982345925</v>
      </c>
      <c r="I91">
        <f>AVERAGE(E87:E94)+(2*I89)</f>
        <v>21.906314603602254</v>
      </c>
      <c r="K91">
        <f>AVERAGE(G87,G89,G91,G93)+(2*K89)</f>
        <v>4.1727491802024623</v>
      </c>
      <c r="N91">
        <v>1</v>
      </c>
    </row>
    <row r="92" spans="2:18" ht="16" x14ac:dyDescent="0.2">
      <c r="B92" t="s">
        <v>27</v>
      </c>
      <c r="C92" t="s">
        <v>34</v>
      </c>
      <c r="D92" s="2" t="s">
        <v>12</v>
      </c>
      <c r="E92">
        <v>20.99</v>
      </c>
      <c r="G92" s="5"/>
      <c r="N92">
        <v>1</v>
      </c>
    </row>
    <row r="93" spans="2:18" ht="16" x14ac:dyDescent="0.2">
      <c r="B93" t="s">
        <v>28</v>
      </c>
      <c r="C93" t="s">
        <v>34</v>
      </c>
      <c r="D93" s="2" t="s">
        <v>12</v>
      </c>
      <c r="E93">
        <v>20.16</v>
      </c>
      <c r="F93">
        <f>AVERAGE(E93:E94)</f>
        <v>20.22</v>
      </c>
      <c r="G93" s="5">
        <f>F93-$F$382</f>
        <v>3.1765335098754051</v>
      </c>
      <c r="N93">
        <v>1</v>
      </c>
    </row>
    <row r="94" spans="2:18" ht="16" x14ac:dyDescent="0.2">
      <c r="B94" t="s">
        <v>28</v>
      </c>
      <c r="C94" t="s">
        <v>34</v>
      </c>
      <c r="D94" s="2" t="s">
        <v>12</v>
      </c>
      <c r="E94">
        <v>20.28</v>
      </c>
      <c r="G94" s="5"/>
      <c r="N94">
        <v>1</v>
      </c>
    </row>
    <row r="95" spans="2:18" ht="16" x14ac:dyDescent="0.2">
      <c r="B95" t="s">
        <v>29</v>
      </c>
      <c r="C95" t="s">
        <v>35</v>
      </c>
      <c r="D95" s="2" t="s">
        <v>12</v>
      </c>
      <c r="E95">
        <v>21.75</v>
      </c>
      <c r="F95">
        <f>AVERAGE(E95:E96)</f>
        <v>21.855</v>
      </c>
      <c r="G95" s="5">
        <f>F95-$F$384</f>
        <v>2.4860493314686778</v>
      </c>
      <c r="H95">
        <f>AVERAGE(G95,G97,G99,G101)</f>
        <v>3.3238938701699947</v>
      </c>
      <c r="N95">
        <v>1</v>
      </c>
    </row>
    <row r="96" spans="2:18" ht="16" x14ac:dyDescent="0.2">
      <c r="B96" t="s">
        <v>29</v>
      </c>
      <c r="C96" t="s">
        <v>35</v>
      </c>
      <c r="D96" s="2" t="s">
        <v>12</v>
      </c>
      <c r="E96">
        <v>21.96</v>
      </c>
      <c r="G96" s="5"/>
      <c r="N96">
        <v>1</v>
      </c>
    </row>
    <row r="97" spans="2:17" ht="16" x14ac:dyDescent="0.2">
      <c r="B97" t="s">
        <v>30</v>
      </c>
      <c r="C97" t="s">
        <v>35</v>
      </c>
      <c r="D97" s="2" t="s">
        <v>12</v>
      </c>
      <c r="E97">
        <v>22.37</v>
      </c>
      <c r="F97">
        <f>AVERAGE(E97:E98)</f>
        <v>22.54</v>
      </c>
      <c r="G97" s="5">
        <f>F97-$F$386</f>
        <v>2.3905583203901166</v>
      </c>
      <c r="I97">
        <f>STDEV(E95:E102)</f>
        <v>0.45226414532091463</v>
      </c>
      <c r="K97">
        <f>STDEV(G95,G97,G99,G101)</f>
        <v>1.0233363429948037</v>
      </c>
      <c r="N97">
        <v>1</v>
      </c>
    </row>
    <row r="98" spans="2:17" ht="16" x14ac:dyDescent="0.2">
      <c r="B98" t="s">
        <v>30</v>
      </c>
      <c r="C98" t="s">
        <v>35</v>
      </c>
      <c r="D98" s="2" t="s">
        <v>12</v>
      </c>
      <c r="E98">
        <v>22.71</v>
      </c>
      <c r="G98" s="5"/>
      <c r="I98">
        <f>AVERAGE(E95:E102)-(2*I97)</f>
        <v>20.985471709358173</v>
      </c>
      <c r="K98">
        <f>AVERAGE(G95,G97,G99,G101)-(2*K97)</f>
        <v>1.2772211841803873</v>
      </c>
      <c r="N98">
        <v>1</v>
      </c>
    </row>
    <row r="99" spans="2:17" ht="16" x14ac:dyDescent="0.2">
      <c r="B99" t="s">
        <v>31</v>
      </c>
      <c r="C99" t="s">
        <v>35</v>
      </c>
      <c r="D99" s="2" t="s">
        <v>12</v>
      </c>
      <c r="E99">
        <v>21.45</v>
      </c>
      <c r="F99">
        <f>AVERAGE(E99:E100)</f>
        <v>21.41</v>
      </c>
      <c r="G99" s="5">
        <f>F99-$F$388</f>
        <v>4.2068723773843963</v>
      </c>
      <c r="I99">
        <f>AVERAGE(E95:E102)+(2*I97)</f>
        <v>22.794528290641829</v>
      </c>
      <c r="K99">
        <f>AVERAGE(G95,G97,G99,G101)+(2*K97)</f>
        <v>5.3705665561596021</v>
      </c>
      <c r="N99">
        <v>1</v>
      </c>
    </row>
    <row r="100" spans="2:17" ht="16" x14ac:dyDescent="0.2">
      <c r="B100" t="s">
        <v>31</v>
      </c>
      <c r="C100" t="s">
        <v>35</v>
      </c>
      <c r="D100" s="2" t="s">
        <v>12</v>
      </c>
      <c r="E100">
        <v>21.37</v>
      </c>
      <c r="G100" s="5"/>
      <c r="N100">
        <v>1</v>
      </c>
    </row>
    <row r="101" spans="2:17" ht="16" x14ac:dyDescent="0.2">
      <c r="B101" s="3" t="s">
        <v>32</v>
      </c>
      <c r="C101" t="s">
        <v>35</v>
      </c>
      <c r="D101" s="2" t="s">
        <v>12</v>
      </c>
      <c r="E101">
        <v>21.8</v>
      </c>
      <c r="F101">
        <f>AVERAGE(E101:E102)</f>
        <v>21.755000000000003</v>
      </c>
      <c r="G101" s="5">
        <f>F101-$F$390</f>
        <v>4.2120954514367881</v>
      </c>
      <c r="N101">
        <v>1</v>
      </c>
    </row>
    <row r="102" spans="2:17" ht="16" x14ac:dyDescent="0.2">
      <c r="B102" s="3" t="s">
        <v>32</v>
      </c>
      <c r="C102" t="s">
        <v>35</v>
      </c>
      <c r="D102" s="2" t="s">
        <v>12</v>
      </c>
      <c r="E102">
        <v>21.71</v>
      </c>
      <c r="G102" s="5"/>
      <c r="N102">
        <v>1</v>
      </c>
    </row>
    <row r="103" spans="2:17" x14ac:dyDescent="0.2">
      <c r="B103" s="3"/>
      <c r="D103" s="2"/>
      <c r="G103" s="5"/>
      <c r="N103">
        <v>1</v>
      </c>
    </row>
    <row r="104" spans="2:17" ht="16" x14ac:dyDescent="0.2">
      <c r="B104" t="s">
        <v>25</v>
      </c>
      <c r="C104" t="s">
        <v>34</v>
      </c>
      <c r="D104" s="2" t="s">
        <v>5</v>
      </c>
      <c r="E104">
        <v>15.91</v>
      </c>
      <c r="F104">
        <f>AVERAGE(E104:E105)</f>
        <v>15.93</v>
      </c>
      <c r="G104" s="5">
        <f>F104-$F$376</f>
        <v>-2.4752017103861164</v>
      </c>
      <c r="N104">
        <v>1</v>
      </c>
      <c r="P104" s="5"/>
      <c r="Q104" s="7"/>
    </row>
    <row r="105" spans="2:17" ht="16" x14ac:dyDescent="0.2">
      <c r="B105" t="s">
        <v>25</v>
      </c>
      <c r="C105" t="s">
        <v>34</v>
      </c>
      <c r="D105" s="2" t="s">
        <v>5</v>
      </c>
      <c r="E105">
        <v>15.95</v>
      </c>
      <c r="G105" s="5"/>
      <c r="N105">
        <v>1</v>
      </c>
    </row>
    <row r="106" spans="2:17" ht="16" x14ac:dyDescent="0.2">
      <c r="B106" t="s">
        <v>26</v>
      </c>
      <c r="C106" t="s">
        <v>34</v>
      </c>
      <c r="D106" s="2" t="s">
        <v>5</v>
      </c>
      <c r="E106">
        <v>13.92</v>
      </c>
      <c r="F106">
        <f>AVERAGE(E106:E107)</f>
        <v>14.025</v>
      </c>
      <c r="G106" s="5">
        <f>F106-$F$378</f>
        <v>-2.578053183074493</v>
      </c>
      <c r="I106">
        <f>STDEV(E104:E119)</f>
        <v>1.4121141065792095</v>
      </c>
      <c r="N106">
        <v>1</v>
      </c>
    </row>
    <row r="107" spans="2:17" ht="16" x14ac:dyDescent="0.2">
      <c r="B107" t="s">
        <v>26</v>
      </c>
      <c r="C107" t="s">
        <v>34</v>
      </c>
      <c r="D107" s="2" t="s">
        <v>5</v>
      </c>
      <c r="E107">
        <v>14.13</v>
      </c>
      <c r="G107" s="5"/>
      <c r="I107">
        <f>AVERAGE(F104:F110)-2*$I$106</f>
        <v>11.937021786841582</v>
      </c>
      <c r="N107">
        <v>1</v>
      </c>
    </row>
    <row r="108" spans="2:17" ht="16" x14ac:dyDescent="0.2">
      <c r="B108" t="s">
        <v>27</v>
      </c>
      <c r="C108" t="s">
        <v>34</v>
      </c>
      <c r="D108" s="2" t="s">
        <v>5</v>
      </c>
      <c r="E108">
        <v>14.42</v>
      </c>
      <c r="F108">
        <f>AVERAGE(E108:E109)</f>
        <v>14.515000000000001</v>
      </c>
      <c r="G108" s="5">
        <f>F108-$F$380</f>
        <v>-2.6039325017654065</v>
      </c>
      <c r="I108">
        <f>AVERAGE(F104:F110)+2*$I$106</f>
        <v>17.585478213158421</v>
      </c>
      <c r="N108">
        <v>1</v>
      </c>
    </row>
    <row r="109" spans="2:17" ht="16" x14ac:dyDescent="0.2">
      <c r="B109" t="s">
        <v>27</v>
      </c>
      <c r="C109" t="s">
        <v>34</v>
      </c>
      <c r="D109" s="2" t="s">
        <v>5</v>
      </c>
      <c r="E109">
        <v>14.61</v>
      </c>
      <c r="G109" s="5"/>
      <c r="N109">
        <v>1</v>
      </c>
    </row>
    <row r="110" spans="2:17" ht="16" x14ac:dyDescent="0.2">
      <c r="B110" t="s">
        <v>28</v>
      </c>
      <c r="C110" t="s">
        <v>34</v>
      </c>
      <c r="D110" s="2" t="s">
        <v>5</v>
      </c>
      <c r="E110">
        <v>14.7</v>
      </c>
      <c r="F110">
        <f>AVERAGE(E110:E111)</f>
        <v>14.574999999999999</v>
      </c>
      <c r="G110" s="5">
        <f>F110-$F$382</f>
        <v>-2.4684664901245945</v>
      </c>
      <c r="N110">
        <v>1</v>
      </c>
    </row>
    <row r="111" spans="2:17" ht="16" x14ac:dyDescent="0.2">
      <c r="B111" t="s">
        <v>28</v>
      </c>
      <c r="C111" t="s">
        <v>34</v>
      </c>
      <c r="D111" s="2" t="s">
        <v>5</v>
      </c>
      <c r="E111">
        <v>14.45</v>
      </c>
      <c r="G111" s="5"/>
      <c r="N111">
        <v>1</v>
      </c>
    </row>
    <row r="112" spans="2:17" ht="16" x14ac:dyDescent="0.2">
      <c r="B112" t="s">
        <v>29</v>
      </c>
      <c r="C112" t="s">
        <v>35</v>
      </c>
      <c r="D112" s="2" t="s">
        <v>5</v>
      </c>
      <c r="E112">
        <v>17.149999999999999</v>
      </c>
      <c r="F112">
        <f>AVERAGE(E112:E113)</f>
        <v>17.149999999999999</v>
      </c>
      <c r="G112" s="5">
        <f>F112-$F$384</f>
        <v>-2.2189506685313241</v>
      </c>
      <c r="N112">
        <v>1</v>
      </c>
    </row>
    <row r="113" spans="2:18" ht="16" x14ac:dyDescent="0.2">
      <c r="B113" t="s">
        <v>29</v>
      </c>
      <c r="C113" t="s">
        <v>35</v>
      </c>
      <c r="D113" s="2" t="s">
        <v>5</v>
      </c>
      <c r="E113">
        <v>17.149999999999999</v>
      </c>
      <c r="G113" s="5"/>
      <c r="N113">
        <v>1</v>
      </c>
    </row>
    <row r="114" spans="2:18" ht="16" x14ac:dyDescent="0.2">
      <c r="B114" t="s">
        <v>30</v>
      </c>
      <c r="C114" t="s">
        <v>35</v>
      </c>
      <c r="D114" s="2" t="s">
        <v>5</v>
      </c>
      <c r="E114">
        <v>18.11</v>
      </c>
      <c r="F114">
        <f>AVERAGE(E114:E115)</f>
        <v>18.125</v>
      </c>
      <c r="G114" s="5">
        <f>F114-$F$386</f>
        <v>-2.0244416796098825</v>
      </c>
      <c r="N114">
        <v>1</v>
      </c>
    </row>
    <row r="115" spans="2:18" ht="16" x14ac:dyDescent="0.2">
      <c r="B115" t="s">
        <v>30</v>
      </c>
      <c r="C115" t="s">
        <v>35</v>
      </c>
      <c r="D115" s="2" t="s">
        <v>5</v>
      </c>
      <c r="E115">
        <v>18.14</v>
      </c>
      <c r="G115" s="5"/>
      <c r="N115">
        <v>1</v>
      </c>
    </row>
    <row r="116" spans="2:18" ht="16" x14ac:dyDescent="0.2">
      <c r="B116" t="s">
        <v>31</v>
      </c>
      <c r="C116" t="s">
        <v>35</v>
      </c>
      <c r="D116" s="2" t="s">
        <v>5</v>
      </c>
      <c r="E116">
        <v>14.71</v>
      </c>
      <c r="F116">
        <f>AVERAGE(E116:E117)</f>
        <v>14.64</v>
      </c>
      <c r="G116" s="5">
        <f>F116-$F$388</f>
        <v>-2.5631276226156032</v>
      </c>
      <c r="N116">
        <v>1</v>
      </c>
    </row>
    <row r="117" spans="2:18" ht="16" x14ac:dyDescent="0.2">
      <c r="B117" t="s">
        <v>31</v>
      </c>
      <c r="C117" t="s">
        <v>35</v>
      </c>
      <c r="D117" s="2" t="s">
        <v>5</v>
      </c>
      <c r="E117">
        <v>14.57</v>
      </c>
      <c r="G117" s="5"/>
      <c r="N117">
        <v>1</v>
      </c>
    </row>
    <row r="118" spans="2:18" ht="16" x14ac:dyDescent="0.2">
      <c r="B118" s="3" t="s">
        <v>32</v>
      </c>
      <c r="C118" t="s">
        <v>35</v>
      </c>
      <c r="D118" s="2" t="s">
        <v>5</v>
      </c>
      <c r="E118">
        <v>14.71</v>
      </c>
      <c r="F118">
        <f>AVERAGE(E118:E119)</f>
        <v>14.925000000000001</v>
      </c>
      <c r="G118" s="5">
        <f>F118-$F$390</f>
        <v>-2.6179045485632138</v>
      </c>
      <c r="N118">
        <v>1</v>
      </c>
    </row>
    <row r="119" spans="2:18" ht="16" x14ac:dyDescent="0.2">
      <c r="B119" s="3" t="s">
        <v>32</v>
      </c>
      <c r="C119" t="s">
        <v>35</v>
      </c>
      <c r="D119" s="2" t="s">
        <v>5</v>
      </c>
      <c r="E119">
        <v>15.14</v>
      </c>
      <c r="G119" s="5"/>
      <c r="N119">
        <v>1</v>
      </c>
    </row>
    <row r="120" spans="2:18" x14ac:dyDescent="0.2">
      <c r="B120" s="3"/>
      <c r="D120" s="2"/>
      <c r="G120" s="5"/>
      <c r="N120">
        <v>1</v>
      </c>
    </row>
    <row r="121" spans="2:18" ht="16" x14ac:dyDescent="0.2">
      <c r="B121" t="s">
        <v>25</v>
      </c>
      <c r="C121" t="s">
        <v>34</v>
      </c>
      <c r="D121" s="2" t="s">
        <v>13</v>
      </c>
      <c r="E121">
        <v>18.71</v>
      </c>
      <c r="F121">
        <f>AVERAGE(E121:E122)</f>
        <v>18.615000000000002</v>
      </c>
      <c r="G121" s="5">
        <f>F121-$F$376</f>
        <v>0.20979828961388591</v>
      </c>
      <c r="H121">
        <f>AVERAGE(G121,G123,G125,G127)</f>
        <v>0.79608652866234664</v>
      </c>
      <c r="I121" s="5">
        <f>H121-H129</f>
        <v>8.7192658492353026E-2</v>
      </c>
      <c r="J121" s="7">
        <f>2^-I121</f>
        <v>0.94135274725106555</v>
      </c>
      <c r="K121" s="7">
        <f>-1/J121</f>
        <v>-1.0623010374380868</v>
      </c>
      <c r="N121">
        <v>1</v>
      </c>
      <c r="P121" s="5"/>
      <c r="Q121" s="7"/>
      <c r="R121" s="7"/>
    </row>
    <row r="122" spans="2:18" ht="16" x14ac:dyDescent="0.2">
      <c r="B122" t="s">
        <v>25</v>
      </c>
      <c r="C122" t="s">
        <v>34</v>
      </c>
      <c r="D122" s="2" t="s">
        <v>13</v>
      </c>
      <c r="E122">
        <v>18.52</v>
      </c>
      <c r="G122" s="5"/>
      <c r="N122">
        <v>1</v>
      </c>
    </row>
    <row r="123" spans="2:18" ht="16" x14ac:dyDescent="0.2">
      <c r="B123" t="s">
        <v>26</v>
      </c>
      <c r="C123" t="s">
        <v>34</v>
      </c>
      <c r="D123" s="2" t="s">
        <v>13</v>
      </c>
      <c r="E123">
        <v>17.079999999999998</v>
      </c>
      <c r="F123">
        <f>AVERAGE(E123:E124)</f>
        <v>17.119999999999997</v>
      </c>
      <c r="G123" s="5">
        <f>F123-$F$378</f>
        <v>0.51694681692550404</v>
      </c>
      <c r="I123">
        <f>STDEV(E121:E128)</f>
        <v>0.62820464136185117</v>
      </c>
      <c r="K123">
        <f>STDEV(G121,G123,G125,G127)</f>
        <v>0.52254124653656031</v>
      </c>
      <c r="N123">
        <v>1</v>
      </c>
    </row>
    <row r="124" spans="2:18" ht="16" x14ac:dyDescent="0.2">
      <c r="B124" t="s">
        <v>26</v>
      </c>
      <c r="C124" t="s">
        <v>34</v>
      </c>
      <c r="D124" s="2" t="s">
        <v>13</v>
      </c>
      <c r="E124">
        <v>17.16</v>
      </c>
      <c r="G124" s="5"/>
      <c r="I124">
        <f>AVERAGE(E121:E128)-(2*I123)</f>
        <v>16.832340717276299</v>
      </c>
      <c r="K124">
        <f>AVERAGE(G121,G123,G125,G127)-(2*K123)</f>
        <v>-0.24899596441077398</v>
      </c>
      <c r="N124">
        <v>1</v>
      </c>
    </row>
    <row r="125" spans="2:18" ht="16" x14ac:dyDescent="0.2">
      <c r="B125" t="s">
        <v>27</v>
      </c>
      <c r="C125" t="s">
        <v>34</v>
      </c>
      <c r="D125" s="2" t="s">
        <v>13</v>
      </c>
      <c r="E125">
        <v>18.57</v>
      </c>
      <c r="F125">
        <f>AVERAGE(E125:E126)</f>
        <v>18.454999999999998</v>
      </c>
      <c r="G125" s="5">
        <f>F125-$F$380</f>
        <v>1.3360674982345913</v>
      </c>
      <c r="I125">
        <f>AVERAGE(E121:E128)+(2*I123)</f>
        <v>19.345159282723703</v>
      </c>
      <c r="K125">
        <f>AVERAGE(G121,G123,G125,G127)+(2*K123)</f>
        <v>1.8411690217354673</v>
      </c>
      <c r="N125">
        <v>1</v>
      </c>
    </row>
    <row r="126" spans="2:18" ht="16" x14ac:dyDescent="0.2">
      <c r="B126" t="s">
        <v>27</v>
      </c>
      <c r="C126" t="s">
        <v>34</v>
      </c>
      <c r="D126" s="2" t="s">
        <v>13</v>
      </c>
      <c r="E126">
        <v>18.34</v>
      </c>
      <c r="G126" s="5"/>
      <c r="N126">
        <v>1</v>
      </c>
    </row>
    <row r="127" spans="2:18" ht="16" x14ac:dyDescent="0.2">
      <c r="B127" t="s">
        <v>28</v>
      </c>
      <c r="C127" t="s">
        <v>34</v>
      </c>
      <c r="D127" s="2" t="s">
        <v>13</v>
      </c>
      <c r="E127">
        <v>18.21</v>
      </c>
      <c r="F127">
        <f>AVERAGE(E127:E128)</f>
        <v>18.164999999999999</v>
      </c>
      <c r="G127" s="5">
        <f>F127-$F$382</f>
        <v>1.1215335098754053</v>
      </c>
      <c r="N127">
        <v>1</v>
      </c>
    </row>
    <row r="128" spans="2:18" ht="16" x14ac:dyDescent="0.2">
      <c r="B128" t="s">
        <v>28</v>
      </c>
      <c r="C128" t="s">
        <v>34</v>
      </c>
      <c r="D128" s="2" t="s">
        <v>13</v>
      </c>
      <c r="E128">
        <v>18.12</v>
      </c>
      <c r="G128" s="5"/>
      <c r="N128">
        <v>1</v>
      </c>
    </row>
    <row r="129" spans="2:18" ht="16" x14ac:dyDescent="0.2">
      <c r="B129" t="s">
        <v>29</v>
      </c>
      <c r="C129" t="s">
        <v>35</v>
      </c>
      <c r="D129" s="2" t="s">
        <v>13</v>
      </c>
      <c r="E129">
        <v>19.97</v>
      </c>
      <c r="F129">
        <f>AVERAGE(E129:E130)</f>
        <v>19.844999999999999</v>
      </c>
      <c r="G129" s="5">
        <f>F129-$F$384</f>
        <v>0.47604933146867623</v>
      </c>
      <c r="H129">
        <f>AVERAGE(G129,G131,G133,G135)</f>
        <v>0.70889387016999361</v>
      </c>
      <c r="N129">
        <v>1</v>
      </c>
    </row>
    <row r="130" spans="2:18" ht="16" x14ac:dyDescent="0.2">
      <c r="B130" t="s">
        <v>29</v>
      </c>
      <c r="C130" t="s">
        <v>35</v>
      </c>
      <c r="D130" s="2" t="s">
        <v>13</v>
      </c>
      <c r="E130">
        <v>19.72</v>
      </c>
      <c r="G130" s="5"/>
      <c r="N130">
        <v>1</v>
      </c>
    </row>
    <row r="131" spans="2:18" ht="16" x14ac:dyDescent="0.2">
      <c r="B131" t="s">
        <v>30</v>
      </c>
      <c r="C131" t="s">
        <v>35</v>
      </c>
      <c r="D131" s="2" t="s">
        <v>13</v>
      </c>
      <c r="E131">
        <v>20.28</v>
      </c>
      <c r="F131">
        <f>AVERAGE(E131:E132)</f>
        <v>20.25</v>
      </c>
      <c r="G131" s="5">
        <f>F131-$F$386</f>
        <v>0.10055832039011747</v>
      </c>
      <c r="I131">
        <f>STDEV(E129:E136)</f>
        <v>0.8954169021028292</v>
      </c>
      <c r="K131">
        <f>STDEV(G129,G131,G133,G135)</f>
        <v>0.54212382181333207</v>
      </c>
      <c r="N131">
        <v>1</v>
      </c>
    </row>
    <row r="132" spans="2:18" ht="16" x14ac:dyDescent="0.2">
      <c r="B132" t="s">
        <v>30</v>
      </c>
      <c r="C132" t="s">
        <v>35</v>
      </c>
      <c r="D132" s="2" t="s">
        <v>13</v>
      </c>
      <c r="E132">
        <v>20.22</v>
      </c>
      <c r="G132" s="5"/>
      <c r="I132">
        <f>AVERAGE(E129:E136)-(2*I131)</f>
        <v>17.484166195794341</v>
      </c>
      <c r="K132">
        <f>AVERAGE(G129,G131,G133,G135)-(2*K131)</f>
        <v>-0.37535377345667054</v>
      </c>
      <c r="N132">
        <v>1</v>
      </c>
    </row>
    <row r="133" spans="2:18" ht="16" x14ac:dyDescent="0.2">
      <c r="B133" t="s">
        <v>31</v>
      </c>
      <c r="C133" t="s">
        <v>35</v>
      </c>
      <c r="D133" s="2" t="s">
        <v>13</v>
      </c>
      <c r="E133">
        <v>18.05</v>
      </c>
      <c r="F133">
        <f>AVERAGE(E133:E134)</f>
        <v>18.105</v>
      </c>
      <c r="G133" s="5">
        <f>F133-$F$388</f>
        <v>0.90187237738439663</v>
      </c>
      <c r="I133">
        <f>AVERAGE(E129:E136)+(2*I131)</f>
        <v>21.065833804205656</v>
      </c>
      <c r="K133">
        <f>AVERAGE(G129,G131,G133,G135)+(2*K131)</f>
        <v>1.7931415137966578</v>
      </c>
      <c r="N133">
        <v>1</v>
      </c>
    </row>
    <row r="134" spans="2:18" ht="16" x14ac:dyDescent="0.2">
      <c r="B134" t="s">
        <v>31</v>
      </c>
      <c r="C134" t="s">
        <v>35</v>
      </c>
      <c r="D134" s="2" t="s">
        <v>13</v>
      </c>
      <c r="E134">
        <v>18.16</v>
      </c>
      <c r="G134" s="5"/>
      <c r="N134">
        <v>1</v>
      </c>
    </row>
    <row r="135" spans="2:18" ht="16" x14ac:dyDescent="0.2">
      <c r="B135" s="3" t="s">
        <v>32</v>
      </c>
      <c r="C135" t="s">
        <v>35</v>
      </c>
      <c r="D135" s="2" t="s">
        <v>13</v>
      </c>
      <c r="E135">
        <v>18.940000000000001</v>
      </c>
      <c r="F135">
        <f>AVERAGE(E135:E136)</f>
        <v>18.899999999999999</v>
      </c>
      <c r="G135" s="5">
        <f>F135-$F$390</f>
        <v>1.3570954514367841</v>
      </c>
      <c r="N135">
        <v>1</v>
      </c>
    </row>
    <row r="136" spans="2:18" ht="16" x14ac:dyDescent="0.2">
      <c r="B136" s="3" t="s">
        <v>32</v>
      </c>
      <c r="C136" t="s">
        <v>35</v>
      </c>
      <c r="D136" s="2" t="s">
        <v>13</v>
      </c>
      <c r="E136">
        <v>18.86</v>
      </c>
      <c r="G136" s="5"/>
      <c r="N136">
        <v>1</v>
      </c>
    </row>
    <row r="137" spans="2:18" x14ac:dyDescent="0.2">
      <c r="B137" s="3"/>
      <c r="D137" s="2"/>
      <c r="G137" s="5"/>
      <c r="N137">
        <v>1</v>
      </c>
    </row>
    <row r="138" spans="2:18" ht="16" x14ac:dyDescent="0.2">
      <c r="B138" t="s">
        <v>25</v>
      </c>
      <c r="C138" t="s">
        <v>34</v>
      </c>
      <c r="D138" s="2" t="s">
        <v>14</v>
      </c>
      <c r="E138">
        <v>22.85</v>
      </c>
      <c r="F138">
        <f>AVERAGE(E138:E139)</f>
        <v>22.58</v>
      </c>
      <c r="G138" s="5">
        <f>F138-$F$376</f>
        <v>4.1747982896138822</v>
      </c>
      <c r="H138">
        <f>AVERAGE(G138,G140,G142,G144)</f>
        <v>4.7260865286623472</v>
      </c>
      <c r="I138" s="5">
        <f>H138-H146</f>
        <v>0.78844265849235473</v>
      </c>
      <c r="J138" s="8">
        <f>2^-I138</f>
        <v>0.57896873232100854</v>
      </c>
      <c r="K138" s="8">
        <f>-1/J138</f>
        <v>-1.7272089910471213</v>
      </c>
      <c r="N138">
        <v>1</v>
      </c>
      <c r="P138" s="5"/>
      <c r="Q138" s="7"/>
      <c r="R138" s="7"/>
    </row>
    <row r="139" spans="2:18" ht="16" x14ac:dyDescent="0.2">
      <c r="B139" t="s">
        <v>25</v>
      </c>
      <c r="C139" t="s">
        <v>34</v>
      </c>
      <c r="D139" s="2" t="s">
        <v>14</v>
      </c>
      <c r="E139">
        <v>22.31</v>
      </c>
      <c r="G139" s="5"/>
      <c r="N139">
        <v>1</v>
      </c>
    </row>
    <row r="140" spans="2:18" ht="16" x14ac:dyDescent="0.2">
      <c r="B140" t="s">
        <v>26</v>
      </c>
      <c r="C140" t="s">
        <v>34</v>
      </c>
      <c r="D140" s="2" t="s">
        <v>14</v>
      </c>
      <c r="E140">
        <v>21.27</v>
      </c>
      <c r="F140">
        <f>AVERAGE(E140:E141)</f>
        <v>21.25</v>
      </c>
      <c r="G140" s="5">
        <f>F140-$F$378</f>
        <v>4.6469468169255066</v>
      </c>
      <c r="I140">
        <f>STDEV(E138:E145)</f>
        <v>0.55266723390171402</v>
      </c>
      <c r="K140">
        <f>STDEV(G138,G140,G142,G144)</f>
        <v>0.4233161871234698</v>
      </c>
      <c r="N140">
        <v>1</v>
      </c>
    </row>
    <row r="141" spans="2:18" ht="16" x14ac:dyDescent="0.2">
      <c r="B141" t="s">
        <v>26</v>
      </c>
      <c r="C141" t="s">
        <v>34</v>
      </c>
      <c r="D141" s="2" t="s">
        <v>14</v>
      </c>
      <c r="E141">
        <v>21.23</v>
      </c>
      <c r="G141" s="5"/>
      <c r="I141">
        <f>AVERAGE(E138:E145)-(2*I140)</f>
        <v>20.91341553219657</v>
      </c>
      <c r="K141">
        <f>AVERAGE(G138,G140,G142,G144)-(2*K140)</f>
        <v>3.8794541544154075</v>
      </c>
      <c r="N141">
        <v>1</v>
      </c>
    </row>
    <row r="142" spans="2:18" ht="16" x14ac:dyDescent="0.2">
      <c r="B142" t="s">
        <v>27</v>
      </c>
      <c r="C142" t="s">
        <v>34</v>
      </c>
      <c r="D142" s="2" t="s">
        <v>14</v>
      </c>
      <c r="E142">
        <v>22.3</v>
      </c>
      <c r="F142">
        <f>AVERAGE(E142:E143)</f>
        <v>22.28</v>
      </c>
      <c r="G142" s="5">
        <f>F142-$F$380</f>
        <v>5.1610674982345941</v>
      </c>
      <c r="I142">
        <f>AVERAGE(E138:E145)+(2*I140)</f>
        <v>23.124084467803424</v>
      </c>
      <c r="K142">
        <f>AVERAGE(G138,G140,G142,G144)+(2*K140)</f>
        <v>5.572718902909287</v>
      </c>
      <c r="N142">
        <v>1</v>
      </c>
    </row>
    <row r="143" spans="2:18" ht="16" x14ac:dyDescent="0.2">
      <c r="B143" t="s">
        <v>27</v>
      </c>
      <c r="C143" t="s">
        <v>34</v>
      </c>
      <c r="D143" s="2" t="s">
        <v>14</v>
      </c>
      <c r="E143">
        <v>22.26</v>
      </c>
      <c r="G143" s="5"/>
      <c r="N143">
        <v>1</v>
      </c>
    </row>
    <row r="144" spans="2:18" ht="16" x14ac:dyDescent="0.2">
      <c r="B144" t="s">
        <v>28</v>
      </c>
      <c r="C144" t="s">
        <v>34</v>
      </c>
      <c r="D144" s="2" t="s">
        <v>14</v>
      </c>
      <c r="E144">
        <v>22.1</v>
      </c>
      <c r="F144">
        <f>AVERAGE(E144:E145)</f>
        <v>21.965</v>
      </c>
      <c r="G144" s="5">
        <f>F144-$F$382</f>
        <v>4.9215335098754061</v>
      </c>
      <c r="N144">
        <v>1</v>
      </c>
    </row>
    <row r="145" spans="2:14" ht="16" x14ac:dyDescent="0.2">
      <c r="B145" t="s">
        <v>28</v>
      </c>
      <c r="C145" t="s">
        <v>34</v>
      </c>
      <c r="D145" s="2" t="s">
        <v>14</v>
      </c>
      <c r="E145">
        <v>21.83</v>
      </c>
      <c r="G145" s="5"/>
      <c r="N145">
        <v>1</v>
      </c>
    </row>
    <row r="146" spans="2:14" ht="16" x14ac:dyDescent="0.2">
      <c r="B146" t="s">
        <v>29</v>
      </c>
      <c r="C146" t="s">
        <v>35</v>
      </c>
      <c r="D146" s="2" t="s">
        <v>14</v>
      </c>
      <c r="E146">
        <v>23.24</v>
      </c>
      <c r="F146">
        <f>AVERAGE(E146:E147)</f>
        <v>23.284999999999997</v>
      </c>
      <c r="G146" s="5">
        <f>F146-$F$384</f>
        <v>3.916049331468674</v>
      </c>
      <c r="H146">
        <f>AVERAGE(G146,G148,G150,G152)</f>
        <v>3.9376438701699925</v>
      </c>
      <c r="N146">
        <v>1</v>
      </c>
    </row>
    <row r="147" spans="2:14" ht="16" x14ac:dyDescent="0.2">
      <c r="B147" t="s">
        <v>29</v>
      </c>
      <c r="C147" t="s">
        <v>35</v>
      </c>
      <c r="D147" s="2" t="s">
        <v>14</v>
      </c>
      <c r="E147">
        <v>23.33</v>
      </c>
      <c r="G147" s="5"/>
      <c r="N147">
        <v>1</v>
      </c>
    </row>
    <row r="148" spans="2:14" ht="16" x14ac:dyDescent="0.2">
      <c r="B148" t="s">
        <v>30</v>
      </c>
      <c r="C148" t="s">
        <v>35</v>
      </c>
      <c r="D148" s="2" t="s">
        <v>14</v>
      </c>
      <c r="E148">
        <v>23.43</v>
      </c>
      <c r="F148">
        <f>AVERAGE(E148:E149)</f>
        <v>23.454999999999998</v>
      </c>
      <c r="G148" s="5">
        <f>F148-$F$386</f>
        <v>3.3055583203901158</v>
      </c>
      <c r="I148">
        <f>STDEV(E146:E153)</f>
        <v>0.94303366853999437</v>
      </c>
      <c r="K148">
        <f>STDEV(G146,G148,G150,G152)</f>
        <v>0.45238825401527599</v>
      </c>
      <c r="N148">
        <v>1</v>
      </c>
    </row>
    <row r="149" spans="2:14" ht="16" x14ac:dyDescent="0.2">
      <c r="B149" t="s">
        <v>30</v>
      </c>
      <c r="C149" t="s">
        <v>35</v>
      </c>
      <c r="D149" s="2" t="s">
        <v>14</v>
      </c>
      <c r="E149">
        <v>23.48</v>
      </c>
      <c r="G149" s="5"/>
      <c r="I149">
        <f>AVERAGE(E146:E153)-(2*I148)</f>
        <v>20.617682662920014</v>
      </c>
      <c r="K149">
        <f>AVERAGE(G146,G148,G150,G152)-(2*K148)</f>
        <v>3.0328673621394406</v>
      </c>
      <c r="N149">
        <v>1</v>
      </c>
    </row>
    <row r="150" spans="2:14" ht="16" x14ac:dyDescent="0.2">
      <c r="B150" t="s">
        <v>31</v>
      </c>
      <c r="C150" t="s">
        <v>35</v>
      </c>
      <c r="D150" s="2" t="s">
        <v>14</v>
      </c>
      <c r="E150">
        <v>21.62</v>
      </c>
      <c r="F150">
        <f>AVERAGE(E150:E151)</f>
        <v>21.454999999999998</v>
      </c>
      <c r="G150" s="5">
        <f>F150-$F$388</f>
        <v>4.2518723773843945</v>
      </c>
      <c r="I150">
        <f>AVERAGE(E146:E153)+(2*I148)</f>
        <v>24.389817337079993</v>
      </c>
      <c r="K150">
        <f>AVERAGE(G146,G148,G150,G152)+(2*K148)</f>
        <v>4.8424203782005444</v>
      </c>
      <c r="N150">
        <v>1</v>
      </c>
    </row>
    <row r="151" spans="2:14" ht="16" x14ac:dyDescent="0.2">
      <c r="B151" t="s">
        <v>31</v>
      </c>
      <c r="C151" t="s">
        <v>35</v>
      </c>
      <c r="D151" s="2" t="s">
        <v>14</v>
      </c>
      <c r="E151">
        <v>21.29</v>
      </c>
      <c r="G151" s="5"/>
      <c r="N151">
        <v>1</v>
      </c>
    </row>
    <row r="152" spans="2:14" ht="16" x14ac:dyDescent="0.2">
      <c r="B152" s="3" t="s">
        <v>32</v>
      </c>
      <c r="C152" t="s">
        <v>35</v>
      </c>
      <c r="D152" s="2" t="s">
        <v>14</v>
      </c>
      <c r="E152">
        <v>21.81</v>
      </c>
      <c r="F152">
        <f>AVERAGE(E152:E153)</f>
        <v>21.82</v>
      </c>
      <c r="G152" s="5">
        <f>F152-$F$390</f>
        <v>4.2770954514367858</v>
      </c>
      <c r="N152">
        <v>1</v>
      </c>
    </row>
    <row r="153" spans="2:14" ht="16" x14ac:dyDescent="0.2">
      <c r="B153" s="3" t="s">
        <v>32</v>
      </c>
      <c r="C153" t="s">
        <v>35</v>
      </c>
      <c r="D153" s="2" t="s">
        <v>14</v>
      </c>
      <c r="E153">
        <v>21.83</v>
      </c>
      <c r="G153" s="5"/>
      <c r="N153">
        <v>1</v>
      </c>
    </row>
    <row r="154" spans="2:14" x14ac:dyDescent="0.2">
      <c r="B154" s="3"/>
      <c r="D154" s="2"/>
      <c r="G154" s="5"/>
      <c r="N154">
        <v>1</v>
      </c>
    </row>
    <row r="155" spans="2:14" ht="16" x14ac:dyDescent="0.2">
      <c r="B155" t="s">
        <v>25</v>
      </c>
      <c r="C155" t="s">
        <v>34</v>
      </c>
      <c r="D155" s="2" t="s">
        <v>6</v>
      </c>
      <c r="E155">
        <v>21.48</v>
      </c>
      <c r="F155">
        <f>AVERAGE(E155:E156)</f>
        <v>21.265000000000001</v>
      </c>
      <c r="G155" s="5">
        <f>F155-$F$376</f>
        <v>2.8597982896138845</v>
      </c>
      <c r="H155">
        <f>AVERAGE(G155,G157,G159,G161)</f>
        <v>2.9673365286623472</v>
      </c>
      <c r="I155" s="5">
        <f>H155-H163</f>
        <v>0.25594265849235409</v>
      </c>
      <c r="J155" s="7">
        <f>2^-I155</f>
        <v>0.83743977181552198</v>
      </c>
      <c r="K155" s="7">
        <f>-1/J155</f>
        <v>-1.1941157246831693</v>
      </c>
      <c r="N155">
        <v>1</v>
      </c>
    </row>
    <row r="156" spans="2:14" ht="16" x14ac:dyDescent="0.2">
      <c r="B156" t="s">
        <v>25</v>
      </c>
      <c r="C156" t="s">
        <v>34</v>
      </c>
      <c r="D156" s="2" t="s">
        <v>6</v>
      </c>
      <c r="E156">
        <v>21.05</v>
      </c>
      <c r="G156" s="5"/>
      <c r="N156">
        <v>1</v>
      </c>
    </row>
    <row r="157" spans="2:14" ht="16" x14ac:dyDescent="0.2">
      <c r="B157" t="s">
        <v>26</v>
      </c>
      <c r="C157" t="s">
        <v>34</v>
      </c>
      <c r="D157" s="2" t="s">
        <v>6</v>
      </c>
      <c r="E157">
        <v>19.559999999999999</v>
      </c>
      <c r="F157">
        <f>AVERAGE(E157:E158)</f>
        <v>19.655000000000001</v>
      </c>
      <c r="G157" s="5">
        <f>F157-$F$378</f>
        <v>3.0519468169255077</v>
      </c>
      <c r="I157">
        <f>_xlfn.STDEV.P(E156:E170)</f>
        <v>0.94027560971356849</v>
      </c>
      <c r="N157">
        <v>1</v>
      </c>
    </row>
    <row r="158" spans="2:14" ht="16" x14ac:dyDescent="0.2">
      <c r="B158" t="s">
        <v>26</v>
      </c>
      <c r="C158" t="s">
        <v>34</v>
      </c>
      <c r="D158" s="2" t="s">
        <v>6</v>
      </c>
      <c r="E158">
        <v>19.75</v>
      </c>
      <c r="G158" s="5"/>
      <c r="I158">
        <f>AVERAGE(E156:E170)-2*I157</f>
        <v>18.840782113906194</v>
      </c>
      <c r="N158">
        <v>1</v>
      </c>
    </row>
    <row r="159" spans="2:14" ht="16" x14ac:dyDescent="0.2">
      <c r="B159" t="s">
        <v>27</v>
      </c>
      <c r="C159" t="s">
        <v>34</v>
      </c>
      <c r="D159" s="2" t="s">
        <v>6</v>
      </c>
      <c r="E159">
        <v>20.27</v>
      </c>
      <c r="F159">
        <f>AVERAGE(E159:E160)</f>
        <v>20.189999999999998</v>
      </c>
      <c r="G159" s="5">
        <f>F159-$F$380</f>
        <v>3.0710674982345907</v>
      </c>
      <c r="I159">
        <f>AVERAGE(E156:E170)+2*I157</f>
        <v>22.601884552760467</v>
      </c>
      <c r="N159">
        <v>1</v>
      </c>
    </row>
    <row r="160" spans="2:14" ht="16" x14ac:dyDescent="0.2">
      <c r="B160" t="s">
        <v>27</v>
      </c>
      <c r="C160" t="s">
        <v>34</v>
      </c>
      <c r="D160" s="2" t="s">
        <v>6</v>
      </c>
      <c r="E160">
        <v>20.11</v>
      </c>
      <c r="G160" s="5"/>
      <c r="N160">
        <v>1</v>
      </c>
    </row>
    <row r="161" spans="2:18" ht="16" x14ac:dyDescent="0.2">
      <c r="B161" t="s">
        <v>28</v>
      </c>
      <c r="C161" t="s">
        <v>34</v>
      </c>
      <c r="D161" s="2" t="s">
        <v>6</v>
      </c>
      <c r="E161">
        <v>19.82</v>
      </c>
      <c r="F161">
        <f>AVERAGE(E161:E162)</f>
        <v>19.93</v>
      </c>
      <c r="G161" s="5">
        <f>F161-$F$382</f>
        <v>2.8865335098754059</v>
      </c>
      <c r="N161">
        <v>1</v>
      </c>
    </row>
    <row r="162" spans="2:18" ht="16" x14ac:dyDescent="0.2">
      <c r="B162" t="s">
        <v>28</v>
      </c>
      <c r="C162" t="s">
        <v>34</v>
      </c>
      <c r="D162" s="2" t="s">
        <v>6</v>
      </c>
      <c r="E162">
        <v>20.04</v>
      </c>
      <c r="G162" s="5"/>
      <c r="N162">
        <v>1</v>
      </c>
    </row>
    <row r="163" spans="2:18" ht="16" x14ac:dyDescent="0.2">
      <c r="B163" t="s">
        <v>29</v>
      </c>
      <c r="C163" t="s">
        <v>35</v>
      </c>
      <c r="D163" s="2" t="s">
        <v>6</v>
      </c>
      <c r="E163">
        <v>21.71</v>
      </c>
      <c r="F163">
        <f>AVERAGE(E163:E164)</f>
        <v>21.875</v>
      </c>
      <c r="G163" s="5">
        <f>F163-$F$384</f>
        <v>2.5060493314686774</v>
      </c>
      <c r="H163">
        <f>AVERAGE(G163,G165,G167,G169)</f>
        <v>2.7113938701699931</v>
      </c>
      <c r="N163">
        <v>1</v>
      </c>
    </row>
    <row r="164" spans="2:18" ht="16" x14ac:dyDescent="0.2">
      <c r="B164" t="s">
        <v>29</v>
      </c>
      <c r="C164" t="s">
        <v>35</v>
      </c>
      <c r="D164" s="2" t="s">
        <v>6</v>
      </c>
      <c r="E164">
        <v>22.04</v>
      </c>
      <c r="G164" s="5"/>
      <c r="N164">
        <v>1</v>
      </c>
    </row>
    <row r="165" spans="2:18" ht="16" x14ac:dyDescent="0.2">
      <c r="B165" t="s">
        <v>30</v>
      </c>
      <c r="C165" t="s">
        <v>35</v>
      </c>
      <c r="D165" s="2" t="s">
        <v>6</v>
      </c>
      <c r="E165">
        <v>22.46</v>
      </c>
      <c r="F165">
        <f>AVERAGE(E165:E166)</f>
        <v>22.4</v>
      </c>
      <c r="G165" s="5">
        <f>F165-$F$386</f>
        <v>2.2505583203901161</v>
      </c>
      <c r="N165">
        <v>1</v>
      </c>
    </row>
    <row r="166" spans="2:18" ht="16" x14ac:dyDescent="0.2">
      <c r="B166" t="s">
        <v>30</v>
      </c>
      <c r="C166" t="s">
        <v>35</v>
      </c>
      <c r="D166" s="2" t="s">
        <v>6</v>
      </c>
      <c r="E166">
        <v>22.34</v>
      </c>
      <c r="G166" s="5"/>
      <c r="N166">
        <v>1</v>
      </c>
    </row>
    <row r="167" spans="2:18" ht="16" x14ac:dyDescent="0.2">
      <c r="B167" t="s">
        <v>31</v>
      </c>
      <c r="C167" t="s">
        <v>35</v>
      </c>
      <c r="D167" s="2" t="s">
        <v>6</v>
      </c>
      <c r="E167">
        <v>20.12</v>
      </c>
      <c r="F167">
        <f>AVERAGE(E167:E168)</f>
        <v>20.215</v>
      </c>
      <c r="G167" s="5">
        <f>F167-$F$388</f>
        <v>3.0118723773843961</v>
      </c>
      <c r="N167">
        <v>1</v>
      </c>
    </row>
    <row r="168" spans="2:18" ht="16" x14ac:dyDescent="0.2">
      <c r="B168" t="s">
        <v>31</v>
      </c>
      <c r="C168" t="s">
        <v>35</v>
      </c>
      <c r="D168" s="2" t="s">
        <v>6</v>
      </c>
      <c r="E168">
        <v>20.309999999999999</v>
      </c>
      <c r="G168" s="5"/>
      <c r="N168">
        <v>1</v>
      </c>
    </row>
    <row r="169" spans="2:18" ht="16" x14ac:dyDescent="0.2">
      <c r="B169" s="3" t="s">
        <v>32</v>
      </c>
      <c r="C169" t="s">
        <v>35</v>
      </c>
      <c r="D169" s="2" t="s">
        <v>6</v>
      </c>
      <c r="E169">
        <v>20.399999999999999</v>
      </c>
      <c r="F169">
        <f>AVERAGE(E169:E170)</f>
        <v>20.619999999999997</v>
      </c>
      <c r="G169" s="5">
        <f>F169-$F$390</f>
        <v>3.077095451436783</v>
      </c>
      <c r="N169">
        <v>1</v>
      </c>
    </row>
    <row r="170" spans="2:18" ht="16" x14ac:dyDescent="0.2">
      <c r="B170" s="3" t="s">
        <v>32</v>
      </c>
      <c r="C170" t="s">
        <v>35</v>
      </c>
      <c r="D170" s="2" t="s">
        <v>6</v>
      </c>
      <c r="E170">
        <v>20.84</v>
      </c>
      <c r="G170" s="5"/>
      <c r="N170">
        <v>1</v>
      </c>
    </row>
    <row r="171" spans="2:18" x14ac:dyDescent="0.2">
      <c r="B171" s="3"/>
      <c r="D171" s="2"/>
      <c r="G171" s="5"/>
      <c r="N171">
        <v>1</v>
      </c>
    </row>
    <row r="172" spans="2:18" ht="16" x14ac:dyDescent="0.2">
      <c r="B172" t="s">
        <v>25</v>
      </c>
      <c r="C172" t="s">
        <v>34</v>
      </c>
      <c r="D172" s="2" t="s">
        <v>15</v>
      </c>
      <c r="E172">
        <v>31.46</v>
      </c>
      <c r="F172">
        <f>AVERAGE(E172:E173)</f>
        <v>31.630000000000003</v>
      </c>
      <c r="G172" s="5">
        <f>F172-$F$376</f>
        <v>13.224798289613886</v>
      </c>
      <c r="H172">
        <f>AVERAGE(G172,G174,G176,G178)</f>
        <v>13.518586528662349</v>
      </c>
      <c r="I172" s="5">
        <f>H172-H180</f>
        <v>-0.74780734150764872</v>
      </c>
      <c r="J172" s="7">
        <f>2^-I172</f>
        <v>1.679238724215361</v>
      </c>
      <c r="K172" s="7">
        <f>-1/J172</f>
        <v>-0.59550794391503725</v>
      </c>
      <c r="N172">
        <v>1</v>
      </c>
      <c r="P172" s="5"/>
      <c r="Q172" s="6"/>
      <c r="R172" s="7"/>
    </row>
    <row r="173" spans="2:18" ht="16" x14ac:dyDescent="0.2">
      <c r="B173" t="s">
        <v>25</v>
      </c>
      <c r="C173" t="s">
        <v>34</v>
      </c>
      <c r="D173" s="2" t="s">
        <v>15</v>
      </c>
      <c r="E173">
        <v>31.8</v>
      </c>
      <c r="G173" s="5"/>
      <c r="N173">
        <v>1</v>
      </c>
    </row>
    <row r="174" spans="2:18" ht="16" x14ac:dyDescent="0.2">
      <c r="B174" t="s">
        <v>26</v>
      </c>
      <c r="C174" t="s">
        <v>34</v>
      </c>
      <c r="D174" s="2" t="s">
        <v>15</v>
      </c>
      <c r="E174">
        <v>30.08</v>
      </c>
      <c r="F174">
        <f>AVERAGE(E174:E175)</f>
        <v>30.04</v>
      </c>
      <c r="G174" s="5">
        <f>F174-$F$378</f>
        <v>13.436946816925506</v>
      </c>
      <c r="I174">
        <f>STDEV(E172:E179)</f>
        <v>0.6539427126504066</v>
      </c>
      <c r="K174">
        <f>STDEV(G172,G174,G176,G178)</f>
        <v>0.32119640923717446</v>
      </c>
      <c r="N174">
        <v>1</v>
      </c>
    </row>
    <row r="175" spans="2:18" ht="16" x14ac:dyDescent="0.2">
      <c r="B175" t="s">
        <v>26</v>
      </c>
      <c r="C175" t="s">
        <v>34</v>
      </c>
      <c r="D175" s="2" t="s">
        <v>15</v>
      </c>
      <c r="E175">
        <v>30</v>
      </c>
      <c r="G175" s="5"/>
      <c r="I175">
        <f>AVERAGE(E172:E179)-(2*I174)</f>
        <v>29.503364574699187</v>
      </c>
      <c r="K175">
        <f>AVERAGE(G172,G174,G176,G178)-(2*K174)</f>
        <v>12.876193710188</v>
      </c>
      <c r="N175">
        <v>1</v>
      </c>
    </row>
    <row r="176" spans="2:18" ht="16" x14ac:dyDescent="0.2">
      <c r="B176" t="s">
        <v>27</v>
      </c>
      <c r="C176" t="s">
        <v>34</v>
      </c>
      <c r="D176" s="2" t="s">
        <v>15</v>
      </c>
      <c r="E176">
        <v>30.74</v>
      </c>
      <c r="F176">
        <f>AVERAGE(E176:E177)</f>
        <v>30.555</v>
      </c>
      <c r="G176" s="5">
        <f>F176-$F$380</f>
        <v>13.436067498234593</v>
      </c>
      <c r="I176">
        <f>AVERAGE(E172:E179)+(2*I174)</f>
        <v>32.119135425300811</v>
      </c>
      <c r="K176">
        <f>AVERAGE(G172,G174,G176,G178)+(2*K174)</f>
        <v>14.160979347136697</v>
      </c>
      <c r="N176">
        <v>1</v>
      </c>
    </row>
    <row r="177" spans="2:18" ht="16" x14ac:dyDescent="0.2">
      <c r="B177" t="s">
        <v>27</v>
      </c>
      <c r="C177" t="s">
        <v>34</v>
      </c>
      <c r="D177" s="2" t="s">
        <v>15</v>
      </c>
      <c r="E177">
        <v>30.37</v>
      </c>
      <c r="G177" s="5"/>
      <c r="N177">
        <v>1</v>
      </c>
    </row>
    <row r="178" spans="2:18" ht="16" x14ac:dyDescent="0.2">
      <c r="B178" t="s">
        <v>28</v>
      </c>
      <c r="C178" t="s">
        <v>34</v>
      </c>
      <c r="D178" s="2" t="s">
        <v>15</v>
      </c>
      <c r="E178">
        <v>31.26</v>
      </c>
      <c r="F178">
        <f>AVERAGE(E178:E179)</f>
        <v>31.020000000000003</v>
      </c>
      <c r="G178" s="5">
        <f>F178-$F$382</f>
        <v>13.976533509875409</v>
      </c>
      <c r="N178">
        <v>1</v>
      </c>
    </row>
    <row r="179" spans="2:18" ht="16" x14ac:dyDescent="0.2">
      <c r="B179" t="s">
        <v>28</v>
      </c>
      <c r="C179" t="s">
        <v>34</v>
      </c>
      <c r="D179" s="2" t="s">
        <v>15</v>
      </c>
      <c r="E179">
        <v>30.78</v>
      </c>
      <c r="G179" s="5"/>
      <c r="N179">
        <v>1</v>
      </c>
    </row>
    <row r="180" spans="2:18" ht="16" x14ac:dyDescent="0.2">
      <c r="B180" t="s">
        <v>29</v>
      </c>
      <c r="C180" t="s">
        <v>35</v>
      </c>
      <c r="D180" s="2" t="s">
        <v>15</v>
      </c>
      <c r="E180">
        <v>35.22</v>
      </c>
      <c r="F180">
        <f>AVERAGE(E180:E181)</f>
        <v>34.245000000000005</v>
      </c>
      <c r="G180" s="5">
        <f>F180-$F$384</f>
        <v>14.876049331468682</v>
      </c>
      <c r="H180">
        <f>AVERAGE(G180,G182,G184,G186)</f>
        <v>14.266393870169997</v>
      </c>
      <c r="N180">
        <v>1</v>
      </c>
    </row>
    <row r="181" spans="2:18" ht="16" x14ac:dyDescent="0.2">
      <c r="B181" t="s">
        <v>29</v>
      </c>
      <c r="C181" t="s">
        <v>35</v>
      </c>
      <c r="D181" s="2" t="s">
        <v>15</v>
      </c>
      <c r="E181">
        <v>33.270000000000003</v>
      </c>
      <c r="G181" s="5"/>
      <c r="N181">
        <v>1</v>
      </c>
    </row>
    <row r="182" spans="2:18" ht="16" x14ac:dyDescent="0.2">
      <c r="B182" t="s">
        <v>30</v>
      </c>
      <c r="C182" t="s">
        <v>35</v>
      </c>
      <c r="D182" s="2" t="s">
        <v>15</v>
      </c>
      <c r="E182">
        <v>34.450000000000003</v>
      </c>
      <c r="F182">
        <f>AVERAGE(E182:E183)</f>
        <v>34.405000000000001</v>
      </c>
      <c r="G182" s="5">
        <f>F182-$F$386</f>
        <v>14.255558320390119</v>
      </c>
      <c r="I182">
        <f>STDEV(E180:E187)</f>
        <v>1.7058617428485479</v>
      </c>
      <c r="K182">
        <f>STDEV(G180,G182,G184,G186)</f>
        <v>0.42890594764080175</v>
      </c>
      <c r="N182">
        <v>1</v>
      </c>
    </row>
    <row r="183" spans="2:18" ht="16" x14ac:dyDescent="0.2">
      <c r="B183" t="s">
        <v>30</v>
      </c>
      <c r="C183" t="s">
        <v>35</v>
      </c>
      <c r="D183" s="2" t="s">
        <v>15</v>
      </c>
      <c r="E183">
        <v>34.36</v>
      </c>
      <c r="G183" s="5"/>
      <c r="I183">
        <f>AVERAGE(E180:E187)-(2*I182)</f>
        <v>29.420776514302908</v>
      </c>
      <c r="K183">
        <f>AVERAGE(G180,G182,G184,G186)-(2*K182)</f>
        <v>13.408581974888394</v>
      </c>
      <c r="N183">
        <v>1</v>
      </c>
    </row>
    <row r="184" spans="2:18" ht="16" x14ac:dyDescent="0.2">
      <c r="B184" t="s">
        <v>31</v>
      </c>
      <c r="C184" t="s">
        <v>35</v>
      </c>
      <c r="D184" s="2" t="s">
        <v>15</v>
      </c>
      <c r="E184">
        <v>31.6</v>
      </c>
      <c r="F184">
        <f>AVERAGE(E184:E185)</f>
        <v>31.19</v>
      </c>
      <c r="G184" s="5">
        <f>F184-$F$388</f>
        <v>13.986872377384397</v>
      </c>
      <c r="I184">
        <f>AVERAGE(E180:E187)+(2*I182)</f>
        <v>36.244223485697098</v>
      </c>
      <c r="K184">
        <f>AVERAGE(G180,G182,G184,G186)+(2*K182)</f>
        <v>15.124205765451601</v>
      </c>
      <c r="N184">
        <v>1</v>
      </c>
    </row>
    <row r="185" spans="2:18" ht="16" x14ac:dyDescent="0.2">
      <c r="B185" t="s">
        <v>31</v>
      </c>
      <c r="C185" t="s">
        <v>35</v>
      </c>
      <c r="D185" s="2" t="s">
        <v>15</v>
      </c>
      <c r="E185">
        <v>30.78</v>
      </c>
      <c r="G185" s="5"/>
      <c r="N185">
        <v>1</v>
      </c>
    </row>
    <row r="186" spans="2:18" ht="16" x14ac:dyDescent="0.2">
      <c r="B186" s="3" t="s">
        <v>32</v>
      </c>
      <c r="C186" t="s">
        <v>35</v>
      </c>
      <c r="D186" s="2" t="s">
        <v>15</v>
      </c>
      <c r="E186">
        <v>31.8</v>
      </c>
      <c r="F186">
        <f>AVERAGE(E186:E187)</f>
        <v>31.490000000000002</v>
      </c>
      <c r="G186" s="5">
        <f>F186-$F$390</f>
        <v>13.947095451436788</v>
      </c>
      <c r="N186">
        <v>1</v>
      </c>
    </row>
    <row r="187" spans="2:18" ht="16" x14ac:dyDescent="0.2">
      <c r="B187" s="3" t="s">
        <v>32</v>
      </c>
      <c r="C187" t="s">
        <v>35</v>
      </c>
      <c r="D187" s="2" t="s">
        <v>15</v>
      </c>
      <c r="E187">
        <v>31.18</v>
      </c>
      <c r="G187" s="5"/>
      <c r="N187">
        <v>1</v>
      </c>
    </row>
    <row r="188" spans="2:18" x14ac:dyDescent="0.2">
      <c r="B188" s="3"/>
      <c r="D188" s="2"/>
      <c r="G188" s="5"/>
      <c r="N188">
        <v>1</v>
      </c>
    </row>
    <row r="189" spans="2:18" ht="16" x14ac:dyDescent="0.2">
      <c r="B189" t="s">
        <v>25</v>
      </c>
      <c r="C189" t="s">
        <v>34</v>
      </c>
      <c r="D189" s="2" t="s">
        <v>16</v>
      </c>
      <c r="E189">
        <v>27.96</v>
      </c>
      <c r="F189">
        <f>AVERAGE(E189:E190)</f>
        <v>27.810000000000002</v>
      </c>
      <c r="G189" s="5">
        <f>F189-$F$376</f>
        <v>9.4047982896138862</v>
      </c>
      <c r="H189">
        <f>AVERAGE(G189,G191,G193,G195)</f>
        <v>9.4210865286623466</v>
      </c>
      <c r="I189" s="5">
        <f>H189-H197</f>
        <v>2.2446926584923537</v>
      </c>
      <c r="J189" s="8">
        <f>2^-I189</f>
        <v>0.21099889395112981</v>
      </c>
      <c r="K189" s="8">
        <f>-1/J189</f>
        <v>-4.7393613363282059</v>
      </c>
      <c r="N189">
        <v>1</v>
      </c>
      <c r="P189" s="5"/>
      <c r="Q189" s="8"/>
      <c r="R189" s="8"/>
    </row>
    <row r="190" spans="2:18" ht="16" x14ac:dyDescent="0.2">
      <c r="B190" t="s">
        <v>25</v>
      </c>
      <c r="C190" t="s">
        <v>34</v>
      </c>
      <c r="D190" s="2" t="s">
        <v>16</v>
      </c>
      <c r="E190">
        <v>27.66</v>
      </c>
      <c r="G190" s="5"/>
      <c r="N190">
        <v>1</v>
      </c>
    </row>
    <row r="191" spans="2:18" ht="16" x14ac:dyDescent="0.2">
      <c r="B191" t="s">
        <v>26</v>
      </c>
      <c r="C191" t="s">
        <v>34</v>
      </c>
      <c r="D191" s="2" t="s">
        <v>16</v>
      </c>
      <c r="E191">
        <v>26.54</v>
      </c>
      <c r="F191">
        <f>AVERAGE(E191:E192)</f>
        <v>26.234999999999999</v>
      </c>
      <c r="G191" s="5">
        <f>F191-$F$378</f>
        <v>9.631946816925506</v>
      </c>
      <c r="I191">
        <f>STDEV(E189:E196)</f>
        <v>0.71637854119572475</v>
      </c>
      <c r="K191">
        <f>STDEV(G189,G191,G193,G195)</f>
        <v>0.2085179543811099</v>
      </c>
      <c r="N191">
        <v>1</v>
      </c>
    </row>
    <row r="192" spans="2:18" ht="16" x14ac:dyDescent="0.2">
      <c r="B192" t="s">
        <v>26</v>
      </c>
      <c r="C192" t="s">
        <v>34</v>
      </c>
      <c r="D192" s="2" t="s">
        <v>16</v>
      </c>
      <c r="E192">
        <v>25.93</v>
      </c>
      <c r="G192" s="5"/>
      <c r="I192">
        <f>AVERAGE(E189:E196)-(2*I191)</f>
        <v>25.280992917608554</v>
      </c>
      <c r="K192">
        <f>AVERAGE(G189,G191,G193,G195)-(2*K191)</f>
        <v>9.0040506199001271</v>
      </c>
      <c r="N192">
        <v>1</v>
      </c>
    </row>
    <row r="193" spans="2:18" ht="16" x14ac:dyDescent="0.2">
      <c r="B193" t="s">
        <v>27</v>
      </c>
      <c r="C193" t="s">
        <v>34</v>
      </c>
      <c r="D193" s="2" t="s">
        <v>16</v>
      </c>
      <c r="E193">
        <v>26.25</v>
      </c>
      <c r="F193">
        <f>AVERAGE(E193:E194)</f>
        <v>26.259999999999998</v>
      </c>
      <c r="G193" s="5">
        <f>F193-$F$380</f>
        <v>9.141067498234591</v>
      </c>
      <c r="I193">
        <f>AVERAGE(E189:E196)+(2*I191)</f>
        <v>28.146507082391455</v>
      </c>
      <c r="K193">
        <f>AVERAGE(G189,G191,G193,G195)+(2*K191)</f>
        <v>9.8381224374245662</v>
      </c>
      <c r="N193">
        <v>1</v>
      </c>
    </row>
    <row r="194" spans="2:18" ht="16" x14ac:dyDescent="0.2">
      <c r="B194" t="s">
        <v>27</v>
      </c>
      <c r="C194" t="s">
        <v>34</v>
      </c>
      <c r="D194" s="2" t="s">
        <v>16</v>
      </c>
      <c r="E194">
        <v>26.27</v>
      </c>
      <c r="G194" s="5"/>
      <c r="N194">
        <v>1</v>
      </c>
    </row>
    <row r="195" spans="2:18" ht="16" x14ac:dyDescent="0.2">
      <c r="B195" t="s">
        <v>28</v>
      </c>
      <c r="C195" t="s">
        <v>34</v>
      </c>
      <c r="D195" s="2" t="s">
        <v>16</v>
      </c>
      <c r="E195">
        <v>26.42</v>
      </c>
      <c r="F195">
        <f>AVERAGE(E195:E196)</f>
        <v>26.55</v>
      </c>
      <c r="G195" s="5">
        <f>F195-$F$382</f>
        <v>9.5065335098754069</v>
      </c>
      <c r="N195">
        <v>1</v>
      </c>
    </row>
    <row r="196" spans="2:18" ht="16" x14ac:dyDescent="0.2">
      <c r="B196" t="s">
        <v>28</v>
      </c>
      <c r="C196" t="s">
        <v>34</v>
      </c>
      <c r="D196" s="2" t="s">
        <v>16</v>
      </c>
      <c r="E196">
        <v>26.68</v>
      </c>
      <c r="G196" s="5"/>
      <c r="N196">
        <v>1</v>
      </c>
    </row>
    <row r="197" spans="2:18" ht="16" x14ac:dyDescent="0.2">
      <c r="B197" t="s">
        <v>29</v>
      </c>
      <c r="C197" t="s">
        <v>35</v>
      </c>
      <c r="D197" s="2" t="s">
        <v>16</v>
      </c>
      <c r="E197">
        <v>26.56</v>
      </c>
      <c r="F197">
        <f>AVERAGE(E197:E198)</f>
        <v>26.54</v>
      </c>
      <c r="G197" s="5">
        <f>F197-$F$384</f>
        <v>7.1710493314686765</v>
      </c>
      <c r="H197">
        <f>AVERAGE(G197,G199,G201,G203)</f>
        <v>7.176393870169993</v>
      </c>
      <c r="N197">
        <v>1</v>
      </c>
    </row>
    <row r="198" spans="2:18" ht="16" x14ac:dyDescent="0.2">
      <c r="B198" t="s">
        <v>29</v>
      </c>
      <c r="C198" t="s">
        <v>35</v>
      </c>
      <c r="D198" s="2" t="s">
        <v>16</v>
      </c>
      <c r="E198">
        <v>26.52</v>
      </c>
      <c r="G198" s="5"/>
      <c r="N198">
        <v>1</v>
      </c>
    </row>
    <row r="199" spans="2:18" ht="16" x14ac:dyDescent="0.2">
      <c r="B199" t="s">
        <v>30</v>
      </c>
      <c r="C199" t="s">
        <v>35</v>
      </c>
      <c r="D199" s="2" t="s">
        <v>16</v>
      </c>
      <c r="E199">
        <v>28.34</v>
      </c>
      <c r="F199">
        <f>AVERAGE(E199:E200)</f>
        <v>27.715</v>
      </c>
      <c r="G199" s="5">
        <f>F199-$F$386</f>
        <v>7.5655583203901173</v>
      </c>
      <c r="I199">
        <f>STDEV(E197:E204)</f>
        <v>1.5977104153846442</v>
      </c>
      <c r="K199">
        <f>STDEV(G197,G199,G201,G203)</f>
        <v>0.46645563455730399</v>
      </c>
      <c r="N199">
        <v>1</v>
      </c>
    </row>
    <row r="200" spans="2:18" ht="16" x14ac:dyDescent="0.2">
      <c r="B200" t="s">
        <v>30</v>
      </c>
      <c r="C200" t="s">
        <v>35</v>
      </c>
      <c r="D200" s="2" t="s">
        <v>16</v>
      </c>
      <c r="E200">
        <v>27.09</v>
      </c>
      <c r="G200" s="5"/>
      <c r="I200">
        <f>AVERAGE(E197:E204)-(2*I199)</f>
        <v>22.547079169230713</v>
      </c>
      <c r="K200">
        <f>AVERAGE(G197,G199,G201,G203)-(2*K199)</f>
        <v>6.2434826010553852</v>
      </c>
      <c r="N200">
        <v>1</v>
      </c>
    </row>
    <row r="201" spans="2:18" ht="16" x14ac:dyDescent="0.2">
      <c r="B201" t="s">
        <v>31</v>
      </c>
      <c r="C201" t="s">
        <v>35</v>
      </c>
      <c r="D201" s="2" t="s">
        <v>16</v>
      </c>
      <c r="E201">
        <v>24.65</v>
      </c>
      <c r="F201">
        <f>AVERAGE(E201:E202)</f>
        <v>24.65</v>
      </c>
      <c r="G201" s="5">
        <f>F201-$F$388</f>
        <v>7.4468723773843948</v>
      </c>
      <c r="I201">
        <f>AVERAGE(E197:E204)+(2*I199)</f>
        <v>28.937920830769286</v>
      </c>
      <c r="K201">
        <f>AVERAGE(G197,G199,G201,G203)+(2*K199)</f>
        <v>8.1093051392846007</v>
      </c>
      <c r="N201">
        <v>1</v>
      </c>
    </row>
    <row r="202" spans="2:18" ht="16" x14ac:dyDescent="0.2">
      <c r="B202" t="s">
        <v>31</v>
      </c>
      <c r="C202" t="s">
        <v>35</v>
      </c>
      <c r="D202" s="2" t="s">
        <v>16</v>
      </c>
      <c r="E202">
        <v>24.65</v>
      </c>
      <c r="G202" s="5"/>
      <c r="N202">
        <v>1</v>
      </c>
    </row>
    <row r="203" spans="2:18" ht="16" x14ac:dyDescent="0.2">
      <c r="B203" s="3" t="s">
        <v>32</v>
      </c>
      <c r="C203" t="s">
        <v>35</v>
      </c>
      <c r="D203" s="2" t="s">
        <v>16</v>
      </c>
      <c r="E203">
        <v>24.16</v>
      </c>
      <c r="F203">
        <f>AVERAGE(E203:E204)</f>
        <v>24.064999999999998</v>
      </c>
      <c r="G203" s="5">
        <f>F203-$F$390</f>
        <v>6.5220954514367833</v>
      </c>
      <c r="N203">
        <v>1</v>
      </c>
    </row>
    <row r="204" spans="2:18" ht="16" x14ac:dyDescent="0.2">
      <c r="B204" s="3" t="s">
        <v>32</v>
      </c>
      <c r="C204" t="s">
        <v>35</v>
      </c>
      <c r="D204" s="2" t="s">
        <v>16</v>
      </c>
      <c r="E204">
        <v>23.97</v>
      </c>
      <c r="G204" s="5"/>
      <c r="N204">
        <v>1</v>
      </c>
    </row>
    <row r="205" spans="2:18" x14ac:dyDescent="0.2">
      <c r="B205" s="3"/>
      <c r="D205" s="2"/>
      <c r="G205" s="5"/>
      <c r="N205">
        <v>1</v>
      </c>
    </row>
    <row r="206" spans="2:18" ht="16" x14ac:dyDescent="0.2">
      <c r="B206" t="s">
        <v>25</v>
      </c>
      <c r="C206" t="s">
        <v>34</v>
      </c>
      <c r="D206" s="2" t="s">
        <v>17</v>
      </c>
      <c r="E206">
        <v>24.76</v>
      </c>
      <c r="F206">
        <f>AVERAGE(E206:E207)</f>
        <v>24.815000000000001</v>
      </c>
      <c r="G206" s="5">
        <f>F206-$F$376</f>
        <v>6.4097982896138852</v>
      </c>
      <c r="H206">
        <f>AVERAGE(G206,G208,G210,G212)</f>
        <v>6.7498365286623478</v>
      </c>
      <c r="I206" s="5">
        <f>H206-H214</f>
        <v>8.8442658492353665E-2</v>
      </c>
      <c r="J206" s="7">
        <f>2^-I206</f>
        <v>0.94053748048614283</v>
      </c>
      <c r="K206" s="7">
        <f>-1/J206</f>
        <v>-1.0632218500033856</v>
      </c>
      <c r="N206">
        <v>1</v>
      </c>
      <c r="P206" s="5"/>
      <c r="Q206" s="7"/>
      <c r="R206" s="7"/>
    </row>
    <row r="207" spans="2:18" ht="16" x14ac:dyDescent="0.2">
      <c r="B207" t="s">
        <v>25</v>
      </c>
      <c r="C207" t="s">
        <v>34</v>
      </c>
      <c r="D207" s="2" t="s">
        <v>17</v>
      </c>
      <c r="E207">
        <v>24.87</v>
      </c>
      <c r="G207" s="5"/>
      <c r="N207">
        <v>1</v>
      </c>
    </row>
    <row r="208" spans="2:18" ht="16" x14ac:dyDescent="0.2">
      <c r="B208" t="s">
        <v>26</v>
      </c>
      <c r="C208" t="s">
        <v>34</v>
      </c>
      <c r="D208" s="2" t="s">
        <v>17</v>
      </c>
      <c r="E208">
        <v>23.21</v>
      </c>
      <c r="F208">
        <f>AVERAGE(E208:E209)</f>
        <v>23.245000000000001</v>
      </c>
      <c r="G208" s="5">
        <f>F208-$F$378</f>
        <v>6.6419468169255076</v>
      </c>
      <c r="I208">
        <f>STDEV(E206:E213)</f>
        <v>0.6008030340421775</v>
      </c>
      <c r="K208">
        <f>STDEV(G206,G208,G210,G212)</f>
        <v>0.27668769174406133</v>
      </c>
      <c r="N208">
        <v>1</v>
      </c>
    </row>
    <row r="209" spans="2:18" ht="16" x14ac:dyDescent="0.2">
      <c r="B209" t="s">
        <v>26</v>
      </c>
      <c r="C209" t="s">
        <v>34</v>
      </c>
      <c r="D209" s="2" t="s">
        <v>17</v>
      </c>
      <c r="E209">
        <v>23.28</v>
      </c>
      <c r="G209" s="5"/>
      <c r="I209">
        <f>AVERAGE(E206:E213)-(2*I208)</f>
        <v>22.840893931915641</v>
      </c>
      <c r="K209">
        <f>AVERAGE(G206,G208,G210,G212)-(2*K208)</f>
        <v>6.1964611451742249</v>
      </c>
      <c r="N209">
        <v>1</v>
      </c>
    </row>
    <row r="210" spans="2:18" ht="16" x14ac:dyDescent="0.2">
      <c r="B210" t="s">
        <v>27</v>
      </c>
      <c r="C210" t="s">
        <v>34</v>
      </c>
      <c r="D210" s="2" t="s">
        <v>17</v>
      </c>
      <c r="E210">
        <v>24.04</v>
      </c>
      <c r="F210">
        <f>AVERAGE(E210:E211)</f>
        <v>24.125</v>
      </c>
      <c r="G210" s="5">
        <f>F210-$F$380</f>
        <v>7.006067498234593</v>
      </c>
      <c r="I210">
        <f>AVERAGE(E206:E213)+(2*I208)</f>
        <v>25.244106068084353</v>
      </c>
      <c r="K210">
        <f>AVERAGE(G206,G208,G210,G212)+(2*K208)</f>
        <v>7.3032119121504708</v>
      </c>
      <c r="N210">
        <v>1</v>
      </c>
    </row>
    <row r="211" spans="2:18" ht="16" x14ac:dyDescent="0.2">
      <c r="B211" t="s">
        <v>27</v>
      </c>
      <c r="C211" t="s">
        <v>34</v>
      </c>
      <c r="D211" s="2" t="s">
        <v>17</v>
      </c>
      <c r="E211">
        <v>24.21</v>
      </c>
      <c r="G211" s="5"/>
      <c r="N211">
        <v>1</v>
      </c>
    </row>
    <row r="212" spans="2:18" ht="16" x14ac:dyDescent="0.2">
      <c r="B212" t="s">
        <v>28</v>
      </c>
      <c r="C212" t="s">
        <v>34</v>
      </c>
      <c r="D212" s="2" t="s">
        <v>17</v>
      </c>
      <c r="E212">
        <v>23.89</v>
      </c>
      <c r="F212">
        <f>AVERAGE(E212:E213)</f>
        <v>23.984999999999999</v>
      </c>
      <c r="G212" s="5">
        <f>F212-$F$382</f>
        <v>6.9415335098754056</v>
      </c>
      <c r="N212">
        <v>1</v>
      </c>
    </row>
    <row r="213" spans="2:18" ht="16" x14ac:dyDescent="0.2">
      <c r="B213" t="s">
        <v>28</v>
      </c>
      <c r="C213" t="s">
        <v>34</v>
      </c>
      <c r="D213" s="2" t="s">
        <v>17</v>
      </c>
      <c r="E213">
        <v>24.08</v>
      </c>
      <c r="G213" s="5"/>
      <c r="N213">
        <v>1</v>
      </c>
    </row>
    <row r="214" spans="2:18" ht="16" x14ac:dyDescent="0.2">
      <c r="B214" t="s">
        <v>29</v>
      </c>
      <c r="C214" t="s">
        <v>35</v>
      </c>
      <c r="D214" s="2" t="s">
        <v>17</v>
      </c>
      <c r="E214">
        <v>25.61</v>
      </c>
      <c r="F214">
        <f>AVERAGE(E214:E215)</f>
        <v>25.73</v>
      </c>
      <c r="G214" s="5">
        <f>F214-$F$384</f>
        <v>6.3610493314686778</v>
      </c>
      <c r="H214">
        <f>AVERAGE(G214,G216,G218,G220)</f>
        <v>6.6613938701699942</v>
      </c>
      <c r="N214">
        <v>1</v>
      </c>
    </row>
    <row r="215" spans="2:18" ht="16" x14ac:dyDescent="0.2">
      <c r="B215" t="s">
        <v>29</v>
      </c>
      <c r="C215" t="s">
        <v>35</v>
      </c>
      <c r="D215" s="2" t="s">
        <v>17</v>
      </c>
      <c r="E215">
        <v>25.85</v>
      </c>
      <c r="G215" s="5"/>
      <c r="N215">
        <v>1</v>
      </c>
    </row>
    <row r="216" spans="2:18" ht="16" x14ac:dyDescent="0.2">
      <c r="B216" t="s">
        <v>30</v>
      </c>
      <c r="C216" t="s">
        <v>35</v>
      </c>
      <c r="D216" s="2" t="s">
        <v>17</v>
      </c>
      <c r="E216">
        <v>26.36</v>
      </c>
      <c r="F216">
        <f>AVERAGE(E216:E217)</f>
        <v>26.335000000000001</v>
      </c>
      <c r="G216" s="5">
        <f>F216-$F$386</f>
        <v>6.1855583203901183</v>
      </c>
      <c r="I216">
        <f>STDEV(E214:E221)</f>
        <v>0.90360784793910587</v>
      </c>
      <c r="K216">
        <f>STDEV(G214,G216,G218,G220)</f>
        <v>0.49188849437178145</v>
      </c>
      <c r="N216">
        <v>1</v>
      </c>
    </row>
    <row r="217" spans="2:18" ht="16" x14ac:dyDescent="0.2">
      <c r="B217" t="s">
        <v>30</v>
      </c>
      <c r="C217" t="s">
        <v>35</v>
      </c>
      <c r="D217" s="2" t="s">
        <v>17</v>
      </c>
      <c r="E217">
        <v>26.31</v>
      </c>
      <c r="G217" s="5"/>
      <c r="I217">
        <f>AVERAGE(E214:E221)-(2*I216)</f>
        <v>23.42028430412179</v>
      </c>
      <c r="K217">
        <f>AVERAGE(G214,G216,G218,G220)-(2*K216)</f>
        <v>5.677616881426431</v>
      </c>
      <c r="N217">
        <v>1</v>
      </c>
    </row>
    <row r="218" spans="2:18" ht="16" x14ac:dyDescent="0.2">
      <c r="B218" t="s">
        <v>31</v>
      </c>
      <c r="C218" t="s">
        <v>35</v>
      </c>
      <c r="D218" s="2" t="s">
        <v>17</v>
      </c>
      <c r="E218">
        <v>24.3</v>
      </c>
      <c r="F218">
        <f>AVERAGE(E218:E219)</f>
        <v>24.484999999999999</v>
      </c>
      <c r="G218" s="5">
        <f>F218-$F$388</f>
        <v>7.2818723773843956</v>
      </c>
      <c r="I218">
        <f>AVERAGE(E214:E221)+(2*I216)</f>
        <v>27.034715695878216</v>
      </c>
      <c r="K218">
        <f>AVERAGE(G214,G216,G218,G220)+(2*K216)</f>
        <v>7.6451708589135574</v>
      </c>
      <c r="N218">
        <v>1</v>
      </c>
    </row>
    <row r="219" spans="2:18" ht="16" x14ac:dyDescent="0.2">
      <c r="B219" t="s">
        <v>31</v>
      </c>
      <c r="C219" t="s">
        <v>35</v>
      </c>
      <c r="D219" s="2" t="s">
        <v>17</v>
      </c>
      <c r="E219">
        <v>24.67</v>
      </c>
      <c r="G219" s="5"/>
      <c r="N219">
        <v>1</v>
      </c>
    </row>
    <row r="220" spans="2:18" ht="16" x14ac:dyDescent="0.2">
      <c r="B220" s="3" t="s">
        <v>32</v>
      </c>
      <c r="C220" t="s">
        <v>35</v>
      </c>
      <c r="D220" s="2" t="s">
        <v>17</v>
      </c>
      <c r="E220">
        <v>24.52</v>
      </c>
      <c r="F220">
        <f>AVERAGE(E220:E221)</f>
        <v>24.36</v>
      </c>
      <c r="G220" s="5">
        <f>F220-$F$390</f>
        <v>6.817095451436785</v>
      </c>
      <c r="N220">
        <v>1</v>
      </c>
    </row>
    <row r="221" spans="2:18" ht="16" x14ac:dyDescent="0.2">
      <c r="B221" s="3" t="s">
        <v>32</v>
      </c>
      <c r="C221" t="s">
        <v>35</v>
      </c>
      <c r="D221" s="2" t="s">
        <v>17</v>
      </c>
      <c r="E221">
        <v>24.2</v>
      </c>
      <c r="G221" s="5"/>
      <c r="N221">
        <v>1</v>
      </c>
    </row>
    <row r="222" spans="2:18" x14ac:dyDescent="0.2">
      <c r="B222" s="3"/>
      <c r="D222" s="2"/>
      <c r="G222" s="5"/>
      <c r="N222">
        <v>1</v>
      </c>
    </row>
    <row r="223" spans="2:18" ht="16" x14ac:dyDescent="0.2">
      <c r="B223" t="s">
        <v>25</v>
      </c>
      <c r="C223" t="s">
        <v>34</v>
      </c>
      <c r="D223" s="2" t="s">
        <v>11</v>
      </c>
      <c r="E223" t="s">
        <v>2</v>
      </c>
      <c r="G223" s="5">
        <f>F223-$F$376</f>
        <v>-18.405201710386116</v>
      </c>
      <c r="H223">
        <f>AVERAGE(G225,G227,G229)</f>
        <v>2.9281826083451676</v>
      </c>
      <c r="I223" s="5">
        <f>H223-H231</f>
        <v>-0.13821126182482679</v>
      </c>
      <c r="J223" s="7">
        <f>2^-I223</f>
        <v>1.100539755698553</v>
      </c>
      <c r="K223" s="7">
        <f>-1/J223</f>
        <v>-0.90864504877905417</v>
      </c>
      <c r="N223">
        <v>1</v>
      </c>
      <c r="P223" s="5"/>
      <c r="Q223" s="7"/>
      <c r="R223" s="7"/>
    </row>
    <row r="224" spans="2:18" ht="16" x14ac:dyDescent="0.2">
      <c r="B224" t="s">
        <v>25</v>
      </c>
      <c r="C224" t="s">
        <v>34</v>
      </c>
      <c r="D224" s="2" t="s">
        <v>11</v>
      </c>
      <c r="E224">
        <v>23.28</v>
      </c>
      <c r="G224" s="5"/>
      <c r="N224">
        <v>1</v>
      </c>
    </row>
    <row r="225" spans="2:18" ht="16" x14ac:dyDescent="0.2">
      <c r="B225" t="s">
        <v>26</v>
      </c>
      <c r="C225" t="s">
        <v>34</v>
      </c>
      <c r="D225" s="2" t="s">
        <v>11</v>
      </c>
      <c r="E225">
        <v>19.5</v>
      </c>
      <c r="F225">
        <f>AVERAGE(E225:E226)</f>
        <v>19.420000000000002</v>
      </c>
      <c r="G225" s="5">
        <f>F225-$F$378</f>
        <v>2.8169468169255083</v>
      </c>
      <c r="I225">
        <f>STDEV(E223:E230)</f>
        <v>1.3367622575960676</v>
      </c>
      <c r="K225">
        <f>STDEV(G225,G227,G229)</f>
        <v>0.12998299597527999</v>
      </c>
      <c r="N225">
        <v>1</v>
      </c>
    </row>
    <row r="226" spans="2:18" ht="16" x14ac:dyDescent="0.2">
      <c r="B226" t="s">
        <v>26</v>
      </c>
      <c r="C226" t="s">
        <v>34</v>
      </c>
      <c r="D226" s="2" t="s">
        <v>11</v>
      </c>
      <c r="E226">
        <v>19.34</v>
      </c>
      <c r="G226" s="5"/>
      <c r="I226">
        <f>AVERAGE(E223:E230)-(2*I225)</f>
        <v>17.666475484807865</v>
      </c>
      <c r="K226">
        <f>AVERAGE(G223,G225,G227,G229)-(2*K225)</f>
        <v>-2.6651294632882134</v>
      </c>
      <c r="N226">
        <v>1</v>
      </c>
    </row>
    <row r="227" spans="2:18" ht="16" x14ac:dyDescent="0.2">
      <c r="B227" t="s">
        <v>27</v>
      </c>
      <c r="C227" t="s">
        <v>34</v>
      </c>
      <c r="D227" s="2" t="s">
        <v>11</v>
      </c>
      <c r="E227">
        <v>20.25</v>
      </c>
      <c r="F227">
        <f>AVERAGE(E227:E228)</f>
        <v>20.189999999999998</v>
      </c>
      <c r="G227" s="5">
        <f>F227-$F$380</f>
        <v>3.0710674982345907</v>
      </c>
      <c r="I227">
        <f>AVERAGE(E223:E230)+(2*I225)</f>
        <v>23.013524515192135</v>
      </c>
      <c r="K227">
        <f>AVERAGE(G223,G225,G227,G229)+(2*K225)</f>
        <v>-2.1451974793870932</v>
      </c>
      <c r="N227">
        <v>1</v>
      </c>
    </row>
    <row r="228" spans="2:18" ht="16" x14ac:dyDescent="0.2">
      <c r="B228" t="s">
        <v>27</v>
      </c>
      <c r="C228" t="s">
        <v>34</v>
      </c>
      <c r="D228" s="2" t="s">
        <v>11</v>
      </c>
      <c r="E228">
        <v>20.13</v>
      </c>
      <c r="G228" s="5"/>
      <c r="N228">
        <v>1</v>
      </c>
    </row>
    <row r="229" spans="2:18" ht="16" x14ac:dyDescent="0.2">
      <c r="B229" t="s">
        <v>28</v>
      </c>
      <c r="C229" t="s">
        <v>34</v>
      </c>
      <c r="D229" s="2" t="s">
        <v>11</v>
      </c>
      <c r="E229">
        <v>19.95</v>
      </c>
      <c r="F229">
        <f>AVERAGE(E229:E230)</f>
        <v>19.939999999999998</v>
      </c>
      <c r="G229" s="5">
        <f>F229-$F$382</f>
        <v>2.8965335098754039</v>
      </c>
      <c r="N229">
        <v>1</v>
      </c>
    </row>
    <row r="230" spans="2:18" ht="16" x14ac:dyDescent="0.2">
      <c r="B230" t="s">
        <v>28</v>
      </c>
      <c r="C230" t="s">
        <v>34</v>
      </c>
      <c r="D230" s="2" t="s">
        <v>11</v>
      </c>
      <c r="E230">
        <v>19.93</v>
      </c>
      <c r="G230" s="5"/>
      <c r="N230">
        <v>1</v>
      </c>
    </row>
    <row r="231" spans="2:18" ht="16" x14ac:dyDescent="0.2">
      <c r="B231" t="s">
        <v>29</v>
      </c>
      <c r="C231" t="s">
        <v>35</v>
      </c>
      <c r="D231" s="2" t="s">
        <v>11</v>
      </c>
      <c r="E231">
        <v>22.4</v>
      </c>
      <c r="F231">
        <f>AVERAGE(E231:E232)</f>
        <v>22.41</v>
      </c>
      <c r="G231" s="5">
        <f>F231-$F$384</f>
        <v>3.0410493314686775</v>
      </c>
      <c r="H231">
        <f>AVERAGE(G231,G233,G235,G237)</f>
        <v>3.0663938701699944</v>
      </c>
      <c r="N231">
        <v>1</v>
      </c>
    </row>
    <row r="232" spans="2:18" ht="16" x14ac:dyDescent="0.2">
      <c r="B232" t="s">
        <v>29</v>
      </c>
      <c r="C232" t="s">
        <v>35</v>
      </c>
      <c r="D232" s="2" t="s">
        <v>11</v>
      </c>
      <c r="E232">
        <v>22.42</v>
      </c>
      <c r="G232" s="5"/>
      <c r="N232">
        <v>1</v>
      </c>
    </row>
    <row r="233" spans="2:18" ht="16" x14ac:dyDescent="0.2">
      <c r="B233" t="s">
        <v>30</v>
      </c>
      <c r="C233" t="s">
        <v>35</v>
      </c>
      <c r="D233" s="2" t="s">
        <v>11</v>
      </c>
      <c r="E233">
        <v>23.19</v>
      </c>
      <c r="F233">
        <f>AVERAGE(E233:E234)</f>
        <v>23.195</v>
      </c>
      <c r="G233" s="5">
        <f>F233-$F$386</f>
        <v>3.0455583203901178</v>
      </c>
      <c r="I233">
        <f>STDEV(E231:E238)</f>
        <v>1.2960682301263531</v>
      </c>
      <c r="K233">
        <f>STDEV(G231,G233,G235,G237)</f>
        <v>0.21184932366087772</v>
      </c>
      <c r="N233">
        <v>1</v>
      </c>
    </row>
    <row r="234" spans="2:18" ht="16" x14ac:dyDescent="0.2">
      <c r="B234" t="s">
        <v>30</v>
      </c>
      <c r="C234" t="s">
        <v>35</v>
      </c>
      <c r="D234" s="2" t="s">
        <v>11</v>
      </c>
      <c r="E234">
        <v>23.2</v>
      </c>
      <c r="G234" s="5"/>
      <c r="I234">
        <f>AVERAGE(E231:E238)-(2*I233)</f>
        <v>19.040363539747293</v>
      </c>
      <c r="K234">
        <f>AVERAGE(G231,G233,G235,G237)-(2*K233)</f>
        <v>2.6426952228482392</v>
      </c>
      <c r="N234">
        <v>1</v>
      </c>
    </row>
    <row r="235" spans="2:18" ht="16" x14ac:dyDescent="0.2">
      <c r="B235" t="s">
        <v>31</v>
      </c>
      <c r="C235" t="s">
        <v>35</v>
      </c>
      <c r="D235" s="2" t="s">
        <v>11</v>
      </c>
      <c r="E235">
        <v>20.82</v>
      </c>
      <c r="F235">
        <f>AVERAGE(E235:E236)</f>
        <v>20.55</v>
      </c>
      <c r="G235" s="5">
        <f>F235-$F$388</f>
        <v>3.3468723773843969</v>
      </c>
      <c r="I235">
        <f>AVERAGE(E231:E238)+(2*I233)</f>
        <v>24.224636460252707</v>
      </c>
      <c r="K235">
        <f>AVERAGE(G231,G233,G235,G237)+(2*K233)</f>
        <v>3.4900925174917496</v>
      </c>
      <c r="N235">
        <v>1</v>
      </c>
    </row>
    <row r="236" spans="2:18" ht="16" x14ac:dyDescent="0.2">
      <c r="B236" t="s">
        <v>31</v>
      </c>
      <c r="C236" t="s">
        <v>35</v>
      </c>
      <c r="D236" s="2" t="s">
        <v>11</v>
      </c>
      <c r="E236">
        <v>20.28</v>
      </c>
      <c r="G236" s="5"/>
      <c r="N236">
        <v>1</v>
      </c>
    </row>
    <row r="237" spans="2:18" ht="16" x14ac:dyDescent="0.2">
      <c r="B237" s="3" t="s">
        <v>32</v>
      </c>
      <c r="C237" t="s">
        <v>35</v>
      </c>
      <c r="D237" s="2" t="s">
        <v>11</v>
      </c>
      <c r="E237">
        <v>20.46</v>
      </c>
      <c r="F237">
        <f>AVERAGE(E237:E238)</f>
        <v>20.375</v>
      </c>
      <c r="G237" s="5">
        <f>F237-$F$390</f>
        <v>2.8320954514367855</v>
      </c>
      <c r="N237">
        <v>1</v>
      </c>
    </row>
    <row r="238" spans="2:18" ht="16" x14ac:dyDescent="0.2">
      <c r="B238" s="3" t="s">
        <v>32</v>
      </c>
      <c r="C238" t="s">
        <v>35</v>
      </c>
      <c r="D238" s="2" t="s">
        <v>11</v>
      </c>
      <c r="E238">
        <v>20.29</v>
      </c>
      <c r="G238" s="5"/>
      <c r="N238">
        <v>1</v>
      </c>
    </row>
    <row r="239" spans="2:18" x14ac:dyDescent="0.2">
      <c r="B239" s="3"/>
      <c r="D239" s="2"/>
      <c r="G239" s="5"/>
      <c r="N239">
        <v>1</v>
      </c>
    </row>
    <row r="240" spans="2:18" ht="16" x14ac:dyDescent="0.2">
      <c r="B240" t="s">
        <v>25</v>
      </c>
      <c r="C240" t="s">
        <v>34</v>
      </c>
      <c r="D240" s="2" t="s">
        <v>9</v>
      </c>
      <c r="E240">
        <v>24.7</v>
      </c>
      <c r="F240">
        <f>AVERAGE(E240:E241)</f>
        <v>24.655000000000001</v>
      </c>
      <c r="G240" s="5">
        <f>F240-$F$376</f>
        <v>6.2497982896138851</v>
      </c>
      <c r="H240">
        <f>AVERAGE(G240,G242,G244,G246)</f>
        <v>6.9585865286623481</v>
      </c>
      <c r="I240" s="5">
        <f>H240-H248</f>
        <v>-0.57405734150764687</v>
      </c>
      <c r="J240" s="7">
        <f>2^-I240</f>
        <v>1.4887044241920595</v>
      </c>
      <c r="K240" s="7">
        <f>-1/J240</f>
        <v>-0.67172501387756256</v>
      </c>
      <c r="N240">
        <v>1</v>
      </c>
      <c r="P240" s="5"/>
      <c r="Q240" s="6"/>
      <c r="R240" s="7"/>
    </row>
    <row r="241" spans="2:14" ht="16" x14ac:dyDescent="0.2">
      <c r="B241" t="s">
        <v>25</v>
      </c>
      <c r="C241" t="s">
        <v>34</v>
      </c>
      <c r="D241" s="2" t="s">
        <v>9</v>
      </c>
      <c r="E241">
        <v>24.61</v>
      </c>
      <c r="G241" s="5"/>
      <c r="N241">
        <v>1</v>
      </c>
    </row>
    <row r="242" spans="2:14" ht="16" x14ac:dyDescent="0.2">
      <c r="B242" t="s">
        <v>26</v>
      </c>
      <c r="C242" t="s">
        <v>34</v>
      </c>
      <c r="D242" s="2" t="s">
        <v>9</v>
      </c>
      <c r="E242">
        <v>23.39</v>
      </c>
      <c r="F242">
        <f>AVERAGE(E242:E243)</f>
        <v>23.64</v>
      </c>
      <c r="G242" s="5">
        <f>F242-$F$378</f>
        <v>7.0369468169255072</v>
      </c>
      <c r="I242">
        <f>STDEV(E240:E247)</f>
        <v>0.47438494013677418</v>
      </c>
      <c r="K242">
        <f>STDEV(G240,G242,G244,G246)</f>
        <v>0.52756950493681265</v>
      </c>
      <c r="N242">
        <v>1</v>
      </c>
    </row>
    <row r="243" spans="2:14" ht="16" x14ac:dyDescent="0.2">
      <c r="B243" t="s">
        <v>26</v>
      </c>
      <c r="C243" t="s">
        <v>34</v>
      </c>
      <c r="D243" s="2" t="s">
        <v>9</v>
      </c>
      <c r="E243">
        <v>23.89</v>
      </c>
      <c r="G243" s="5"/>
      <c r="I243">
        <f>AVERAGE(E240:E247)-(2*I242)</f>
        <v>23.30248011972645</v>
      </c>
      <c r="K243">
        <f>AVERAGE(G240,G242,G244,G246)-(2*K242)</f>
        <v>5.903447518788723</v>
      </c>
      <c r="N243">
        <v>1</v>
      </c>
    </row>
    <row r="244" spans="2:14" ht="16" x14ac:dyDescent="0.2">
      <c r="B244" t="s">
        <v>27</v>
      </c>
      <c r="C244" t="s">
        <v>34</v>
      </c>
      <c r="D244" s="2" t="s">
        <v>9</v>
      </c>
      <c r="E244">
        <v>24.21</v>
      </c>
      <c r="F244">
        <f>AVERAGE(E244:E245)</f>
        <v>24.14</v>
      </c>
      <c r="G244" s="5">
        <f>F244-$F$380</f>
        <v>7.0210674982345935</v>
      </c>
      <c r="I244">
        <f>AVERAGE(E240:E247)+(2*I242)</f>
        <v>25.200019880273548</v>
      </c>
      <c r="K244">
        <f>AVERAGE(G240,G242,G244,G246)+(2*K242)</f>
        <v>8.013725538535974</v>
      </c>
      <c r="N244">
        <v>1</v>
      </c>
    </row>
    <row r="245" spans="2:14" ht="16" x14ac:dyDescent="0.2">
      <c r="B245" t="s">
        <v>27</v>
      </c>
      <c r="C245" t="s">
        <v>34</v>
      </c>
      <c r="D245" s="2" t="s">
        <v>9</v>
      </c>
      <c r="E245">
        <v>24.07</v>
      </c>
      <c r="G245" s="5"/>
      <c r="N245">
        <v>1</v>
      </c>
    </row>
    <row r="246" spans="2:14" ht="16" x14ac:dyDescent="0.2">
      <c r="B246" t="s">
        <v>28</v>
      </c>
      <c r="C246" t="s">
        <v>34</v>
      </c>
      <c r="D246" s="2" t="s">
        <v>9</v>
      </c>
      <c r="E246">
        <v>24.31</v>
      </c>
      <c r="F246">
        <f>AVERAGE(E246:E247)</f>
        <v>24.57</v>
      </c>
      <c r="G246" s="5">
        <f>F246-$F$382</f>
        <v>7.5265335098754065</v>
      </c>
      <c r="N246">
        <v>1</v>
      </c>
    </row>
    <row r="247" spans="2:14" ht="16" x14ac:dyDescent="0.2">
      <c r="B247" t="s">
        <v>28</v>
      </c>
      <c r="C247" t="s">
        <v>34</v>
      </c>
      <c r="D247" s="2" t="s">
        <v>9</v>
      </c>
      <c r="E247">
        <v>24.83</v>
      </c>
      <c r="G247" s="5"/>
      <c r="N247">
        <v>1</v>
      </c>
    </row>
    <row r="248" spans="2:14" ht="16" x14ac:dyDescent="0.2">
      <c r="B248" t="s">
        <v>29</v>
      </c>
      <c r="C248" t="s">
        <v>35</v>
      </c>
      <c r="D248" s="2" t="s">
        <v>9</v>
      </c>
      <c r="E248">
        <v>27.23</v>
      </c>
      <c r="F248">
        <f>AVERAGE(E248:E249)</f>
        <v>27.67</v>
      </c>
      <c r="G248" s="5">
        <f>F248-$F$384</f>
        <v>8.3010493314686791</v>
      </c>
      <c r="H248">
        <f>AVERAGE(G248,G250,G252,G254)</f>
        <v>7.5326438701699949</v>
      </c>
      <c r="N248">
        <v>1</v>
      </c>
    </row>
    <row r="249" spans="2:14" ht="16" x14ac:dyDescent="0.2">
      <c r="B249" t="s">
        <v>29</v>
      </c>
      <c r="C249" t="s">
        <v>35</v>
      </c>
      <c r="D249" s="2" t="s">
        <v>9</v>
      </c>
      <c r="E249">
        <v>28.11</v>
      </c>
      <c r="G249" s="5"/>
      <c r="N249">
        <v>1</v>
      </c>
    </row>
    <row r="250" spans="2:14" ht="16" x14ac:dyDescent="0.2">
      <c r="B250" t="s">
        <v>30</v>
      </c>
      <c r="C250" t="s">
        <v>35</v>
      </c>
      <c r="D250" s="2" t="s">
        <v>9</v>
      </c>
      <c r="E250">
        <v>28.16</v>
      </c>
      <c r="F250">
        <f>AVERAGE(E250:E251)</f>
        <v>28.285</v>
      </c>
      <c r="G250" s="5">
        <f>F250-$F$386</f>
        <v>8.1355583203901176</v>
      </c>
      <c r="I250" s="11">
        <f>STDEV(E248:E255)</f>
        <v>2.0429980595753312</v>
      </c>
      <c r="K250">
        <f>STDEV(G248,G250,G252,G254)</f>
        <v>0.79512631641488973</v>
      </c>
      <c r="N250">
        <v>1</v>
      </c>
    </row>
    <row r="251" spans="2:14" ht="16" x14ac:dyDescent="0.2">
      <c r="B251" t="s">
        <v>30</v>
      </c>
      <c r="C251" t="s">
        <v>35</v>
      </c>
      <c r="D251" s="2" t="s">
        <v>9</v>
      </c>
      <c r="E251">
        <v>28.41</v>
      </c>
      <c r="G251" s="5"/>
      <c r="I251">
        <f>AVERAGE(E248:E255)-(2*I250)</f>
        <v>22.012753880849338</v>
      </c>
      <c r="K251">
        <f>AVERAGE(G248,G250,G252,G254)-(2*K250)</f>
        <v>5.9423912373402157</v>
      </c>
      <c r="N251">
        <v>1</v>
      </c>
    </row>
    <row r="252" spans="2:14" ht="16" x14ac:dyDescent="0.2">
      <c r="B252" t="s">
        <v>31</v>
      </c>
      <c r="C252" t="s">
        <v>35</v>
      </c>
      <c r="D252" s="2" t="s">
        <v>9</v>
      </c>
      <c r="E252">
        <v>24.02</v>
      </c>
      <c r="F252">
        <f>AVERAGE(E252:E253)</f>
        <v>24.015000000000001</v>
      </c>
      <c r="G252" s="5">
        <f>F252-$F$388</f>
        <v>6.8118723773843968</v>
      </c>
      <c r="I252">
        <f>AVERAGE(E248:E255)+(2*I250)</f>
        <v>30.18474611915066</v>
      </c>
      <c r="K252">
        <f>AVERAGE(G248,G250,G252,G254)+(2*K250)</f>
        <v>9.1228965029997742</v>
      </c>
      <c r="N252">
        <v>1</v>
      </c>
    </row>
    <row r="253" spans="2:14" ht="16" x14ac:dyDescent="0.2">
      <c r="B253" t="s">
        <v>31</v>
      </c>
      <c r="C253" t="s">
        <v>35</v>
      </c>
      <c r="D253" s="2" t="s">
        <v>9</v>
      </c>
      <c r="E253">
        <v>24.01</v>
      </c>
      <c r="G253" s="5"/>
      <c r="N253">
        <v>1</v>
      </c>
    </row>
    <row r="254" spans="2:14" ht="16" x14ac:dyDescent="0.2">
      <c r="B254" s="3" t="s">
        <v>32</v>
      </c>
      <c r="C254" t="s">
        <v>35</v>
      </c>
      <c r="D254" s="2" t="s">
        <v>9</v>
      </c>
      <c r="E254">
        <v>24.51</v>
      </c>
      <c r="F254">
        <f>AVERAGE(E254:E255)</f>
        <v>24.425000000000001</v>
      </c>
      <c r="G254" s="5">
        <f>F254-$F$390</f>
        <v>6.8820954514367862</v>
      </c>
      <c r="N254">
        <v>1</v>
      </c>
    </row>
    <row r="255" spans="2:14" ht="16" x14ac:dyDescent="0.2">
      <c r="B255" s="3" t="s">
        <v>32</v>
      </c>
      <c r="C255" t="s">
        <v>35</v>
      </c>
      <c r="D255" s="2" t="s">
        <v>9</v>
      </c>
      <c r="E255">
        <v>24.34</v>
      </c>
      <c r="G255" s="5"/>
      <c r="N255">
        <v>1</v>
      </c>
    </row>
    <row r="256" spans="2:14" x14ac:dyDescent="0.2">
      <c r="B256" s="3"/>
      <c r="D256" s="2"/>
      <c r="G256" s="5"/>
      <c r="N256">
        <v>1</v>
      </c>
    </row>
    <row r="257" spans="2:18" x14ac:dyDescent="0.2">
      <c r="B257" t="s">
        <v>25</v>
      </c>
      <c r="C257" t="s">
        <v>34</v>
      </c>
      <c r="D257" s="1" t="s">
        <v>4</v>
      </c>
      <c r="E257" t="s">
        <v>2</v>
      </c>
      <c r="F257" s="4">
        <f>AVERAGE(E257:E258)</f>
        <v>36.51</v>
      </c>
      <c r="G257" s="5">
        <f>F257-$F$376</f>
        <v>18.104798289613882</v>
      </c>
      <c r="H257">
        <f>AVERAGE(G257,G261)</f>
        <v>16.780432893924239</v>
      </c>
      <c r="I257">
        <f>H257-H265</f>
        <v>6.8540390237542432</v>
      </c>
      <c r="J257" s="8">
        <f>2^-I257</f>
        <v>8.6442767470552347E-3</v>
      </c>
      <c r="K257" s="8">
        <f>-1/J257</f>
        <v>-115.6834781279603</v>
      </c>
      <c r="N257">
        <v>1</v>
      </c>
      <c r="P257" s="5"/>
      <c r="Q257" s="8"/>
      <c r="R257" s="8"/>
    </row>
    <row r="258" spans="2:18" x14ac:dyDescent="0.2">
      <c r="B258" t="s">
        <v>25</v>
      </c>
      <c r="C258" t="s">
        <v>34</v>
      </c>
      <c r="D258" s="1" t="s">
        <v>4</v>
      </c>
      <c r="E258">
        <v>36.51</v>
      </c>
      <c r="G258" s="5"/>
      <c r="N258">
        <v>1</v>
      </c>
    </row>
    <row r="259" spans="2:18" x14ac:dyDescent="0.2">
      <c r="B259" t="s">
        <v>26</v>
      </c>
      <c r="C259" t="s">
        <v>34</v>
      </c>
      <c r="D259" s="1" t="s">
        <v>4</v>
      </c>
      <c r="E259" t="s">
        <v>2</v>
      </c>
      <c r="F259" s="4">
        <v>0</v>
      </c>
      <c r="G259" s="5">
        <f>F259-$F$378</f>
        <v>-16.603053183074493</v>
      </c>
      <c r="N259">
        <v>1</v>
      </c>
    </row>
    <row r="260" spans="2:18" x14ac:dyDescent="0.2">
      <c r="B260" t="s">
        <v>26</v>
      </c>
      <c r="C260" t="s">
        <v>34</v>
      </c>
      <c r="D260" s="1" t="s">
        <v>4</v>
      </c>
      <c r="E260" t="s">
        <v>2</v>
      </c>
      <c r="G260" s="5"/>
      <c r="N260">
        <v>1</v>
      </c>
    </row>
    <row r="261" spans="2:18" x14ac:dyDescent="0.2">
      <c r="B261" t="s">
        <v>27</v>
      </c>
      <c r="C261" t="s">
        <v>34</v>
      </c>
      <c r="D261" s="1" t="s">
        <v>4</v>
      </c>
      <c r="E261">
        <v>33.01</v>
      </c>
      <c r="F261" s="4">
        <f>AVERAGE(E261:E262)</f>
        <v>32.575000000000003</v>
      </c>
      <c r="G261" s="5">
        <f>F261-$F$380</f>
        <v>15.456067498234596</v>
      </c>
      <c r="N261">
        <v>1</v>
      </c>
    </row>
    <row r="262" spans="2:18" x14ac:dyDescent="0.2">
      <c r="B262" t="s">
        <v>27</v>
      </c>
      <c r="C262" t="s">
        <v>34</v>
      </c>
      <c r="D262" s="1" t="s">
        <v>4</v>
      </c>
      <c r="E262">
        <v>32.14</v>
      </c>
      <c r="G262" s="5"/>
      <c r="N262">
        <v>1</v>
      </c>
    </row>
    <row r="263" spans="2:18" x14ac:dyDescent="0.2">
      <c r="B263" t="s">
        <v>28</v>
      </c>
      <c r="C263" t="s">
        <v>34</v>
      </c>
      <c r="D263" s="1" t="s">
        <v>4</v>
      </c>
      <c r="E263" t="s">
        <v>2</v>
      </c>
      <c r="F263" s="4">
        <v>0</v>
      </c>
      <c r="G263" s="5">
        <f>F263-$F$382</f>
        <v>-17.043466490124594</v>
      </c>
      <c r="N263">
        <v>1</v>
      </c>
    </row>
    <row r="264" spans="2:18" x14ac:dyDescent="0.2">
      <c r="B264" t="s">
        <v>28</v>
      </c>
      <c r="C264" t="s">
        <v>34</v>
      </c>
      <c r="D264" s="1" t="s">
        <v>4</v>
      </c>
      <c r="E264" t="s">
        <v>2</v>
      </c>
      <c r="G264" s="5"/>
      <c r="N264">
        <v>1</v>
      </c>
    </row>
    <row r="265" spans="2:18" x14ac:dyDescent="0.2">
      <c r="B265" t="s">
        <v>29</v>
      </c>
      <c r="C265" t="s">
        <v>35</v>
      </c>
      <c r="D265" s="1" t="s">
        <v>4</v>
      </c>
      <c r="E265">
        <v>29.82</v>
      </c>
      <c r="F265" s="4">
        <f>AVERAGE(E265:E266)</f>
        <v>29.164999999999999</v>
      </c>
      <c r="G265" s="5">
        <f>F265-$F$384</f>
        <v>9.7960493314686765</v>
      </c>
      <c r="H265">
        <f>AVERAGE(G265,G267,G269,G271)</f>
        <v>9.9263938701699956</v>
      </c>
      <c r="N265">
        <v>1</v>
      </c>
    </row>
    <row r="266" spans="2:18" x14ac:dyDescent="0.2">
      <c r="B266" t="s">
        <v>29</v>
      </c>
      <c r="C266" t="s">
        <v>35</v>
      </c>
      <c r="D266" s="1" t="s">
        <v>4</v>
      </c>
      <c r="E266">
        <v>28.51</v>
      </c>
      <c r="G266" s="5"/>
      <c r="N266">
        <v>1</v>
      </c>
    </row>
    <row r="267" spans="2:18" x14ac:dyDescent="0.2">
      <c r="B267" t="s">
        <v>30</v>
      </c>
      <c r="C267" t="s">
        <v>35</v>
      </c>
      <c r="D267" s="1" t="s">
        <v>4</v>
      </c>
      <c r="E267">
        <v>30.33</v>
      </c>
      <c r="F267" s="4">
        <f>AVERAGE(E267:E268)</f>
        <v>30.434999999999999</v>
      </c>
      <c r="G267" s="5">
        <f>F267-$F$386</f>
        <v>10.285558320390116</v>
      </c>
      <c r="N267">
        <v>1</v>
      </c>
    </row>
    <row r="268" spans="2:18" x14ac:dyDescent="0.2">
      <c r="B268" t="s">
        <v>30</v>
      </c>
      <c r="C268" t="s">
        <v>35</v>
      </c>
      <c r="D268" s="1" t="s">
        <v>4</v>
      </c>
      <c r="E268">
        <v>30.54</v>
      </c>
      <c r="G268" s="5"/>
      <c r="N268">
        <v>1</v>
      </c>
    </row>
    <row r="269" spans="2:18" x14ac:dyDescent="0.2">
      <c r="B269" t="s">
        <v>31</v>
      </c>
      <c r="C269" t="s">
        <v>35</v>
      </c>
      <c r="D269" s="1" t="s">
        <v>4</v>
      </c>
      <c r="E269">
        <v>27.27</v>
      </c>
      <c r="F269" s="4">
        <f>AVERAGE(E269:E270)</f>
        <v>27.185000000000002</v>
      </c>
      <c r="G269" s="5">
        <f>F269-$F$388</f>
        <v>9.9818723773843985</v>
      </c>
      <c r="N269">
        <v>1</v>
      </c>
    </row>
    <row r="270" spans="2:18" x14ac:dyDescent="0.2">
      <c r="B270" t="s">
        <v>31</v>
      </c>
      <c r="C270" t="s">
        <v>35</v>
      </c>
      <c r="D270" s="1" t="s">
        <v>4</v>
      </c>
      <c r="E270">
        <v>27.1</v>
      </c>
      <c r="G270" s="5"/>
      <c r="N270">
        <v>1</v>
      </c>
    </row>
    <row r="271" spans="2:18" x14ac:dyDescent="0.2">
      <c r="B271" s="3" t="s">
        <v>32</v>
      </c>
      <c r="C271" t="s">
        <v>35</v>
      </c>
      <c r="D271" s="1" t="s">
        <v>4</v>
      </c>
      <c r="E271">
        <v>27.07</v>
      </c>
      <c r="F271" s="4">
        <f>AVERAGE(E271:E272)</f>
        <v>27.185000000000002</v>
      </c>
      <c r="G271" s="5">
        <f>F271-$F$390</f>
        <v>9.6420954514367878</v>
      </c>
      <c r="N271">
        <v>1</v>
      </c>
    </row>
    <row r="272" spans="2:18" x14ac:dyDescent="0.2">
      <c r="B272" s="3" t="s">
        <v>32</v>
      </c>
      <c r="C272" t="s">
        <v>35</v>
      </c>
      <c r="D272" s="1" t="s">
        <v>4</v>
      </c>
      <c r="E272">
        <v>27.3</v>
      </c>
      <c r="G272" s="5"/>
      <c r="N272">
        <v>1</v>
      </c>
    </row>
    <row r="273" spans="2:18" x14ac:dyDescent="0.2">
      <c r="B273" s="3"/>
      <c r="D273" s="1"/>
      <c r="G273" s="5"/>
      <c r="N273">
        <v>1</v>
      </c>
    </row>
    <row r="274" spans="2:18" ht="16" x14ac:dyDescent="0.2">
      <c r="B274" t="s">
        <v>25</v>
      </c>
      <c r="C274" t="s">
        <v>34</v>
      </c>
      <c r="D274" s="2" t="s">
        <v>18</v>
      </c>
      <c r="E274">
        <v>23.09</v>
      </c>
      <c r="F274">
        <f>AVERAGE(E274:E275)</f>
        <v>23.119999999999997</v>
      </c>
      <c r="G274" s="5">
        <f>F274-$F$376</f>
        <v>4.7147982896138814</v>
      </c>
      <c r="H274">
        <f>AVERAGE(G274,G276,G278,G280)</f>
        <v>5.2073365286623456</v>
      </c>
      <c r="I274" s="5">
        <f>H274-H282</f>
        <v>0.15469265849235292</v>
      </c>
      <c r="J274" s="7">
        <f>2^-I274</f>
        <v>0.89832372500888502</v>
      </c>
      <c r="K274" s="7">
        <f>-1/J274</f>
        <v>-1.1131844480564168</v>
      </c>
      <c r="N274">
        <v>1</v>
      </c>
      <c r="P274" s="5"/>
      <c r="Q274" s="7"/>
      <c r="R274" s="7"/>
    </row>
    <row r="275" spans="2:18" ht="16" x14ac:dyDescent="0.2">
      <c r="B275" t="s">
        <v>25</v>
      </c>
      <c r="C275" t="s">
        <v>34</v>
      </c>
      <c r="D275" s="2" t="s">
        <v>18</v>
      </c>
      <c r="E275">
        <v>23.15</v>
      </c>
      <c r="G275" s="5"/>
      <c r="N275">
        <v>1</v>
      </c>
    </row>
    <row r="276" spans="2:18" ht="16" x14ac:dyDescent="0.2">
      <c r="B276" t="s">
        <v>26</v>
      </c>
      <c r="C276" t="s">
        <v>34</v>
      </c>
      <c r="D276" s="2" t="s">
        <v>18</v>
      </c>
      <c r="E276">
        <v>21.99</v>
      </c>
      <c r="F276">
        <f>AVERAGE(E276:E277)</f>
        <v>22.034999999999997</v>
      </c>
      <c r="G276" s="5">
        <f>F276-$F$378</f>
        <v>5.4319468169255032</v>
      </c>
      <c r="I276">
        <f>STDEV(E274:E281)</f>
        <v>0.44979360346083835</v>
      </c>
      <c r="K276">
        <f>STDEV(G274,G276,G278,G280)</f>
        <v>0.34893202650613414</v>
      </c>
      <c r="N276">
        <v>1</v>
      </c>
    </row>
    <row r="277" spans="2:18" ht="16" x14ac:dyDescent="0.2">
      <c r="B277" t="s">
        <v>26</v>
      </c>
      <c r="C277" t="s">
        <v>34</v>
      </c>
      <c r="D277" s="2" t="s">
        <v>18</v>
      </c>
      <c r="E277">
        <v>22.08</v>
      </c>
      <c r="G277" s="5"/>
      <c r="I277">
        <f>AVERAGE(E274:E281)-(2*I276)</f>
        <v>21.600412793078323</v>
      </c>
      <c r="K277">
        <f>AVERAGE(G274,G276,G278,G280)-(2*K276)</f>
        <v>4.5094724756500773</v>
      </c>
      <c r="N277">
        <v>1</v>
      </c>
    </row>
    <row r="278" spans="2:18" ht="16" x14ac:dyDescent="0.2">
      <c r="B278" t="s">
        <v>27</v>
      </c>
      <c r="C278" t="s">
        <v>34</v>
      </c>
      <c r="D278" s="2" t="s">
        <v>18</v>
      </c>
      <c r="E278">
        <v>22.57</v>
      </c>
      <c r="F278">
        <f>AVERAGE(E278:E279)</f>
        <v>22.594999999999999</v>
      </c>
      <c r="G278" s="5">
        <f>F278-$F$380</f>
        <v>5.4760674982345918</v>
      </c>
      <c r="I278">
        <f>AVERAGE(E274:E281)+(2*I276)</f>
        <v>23.399587206921677</v>
      </c>
      <c r="K278">
        <f>AVERAGE(G274,G276,G278,G280)+(2*K276)</f>
        <v>5.905200581674614</v>
      </c>
      <c r="N278">
        <v>1</v>
      </c>
    </row>
    <row r="279" spans="2:18" ht="16" x14ac:dyDescent="0.2">
      <c r="B279" t="s">
        <v>27</v>
      </c>
      <c r="C279" t="s">
        <v>34</v>
      </c>
      <c r="D279" s="2" t="s">
        <v>18</v>
      </c>
      <c r="E279">
        <v>22.62</v>
      </c>
      <c r="G279" s="5"/>
      <c r="N279">
        <v>1</v>
      </c>
    </row>
    <row r="280" spans="2:18" ht="16" x14ac:dyDescent="0.2">
      <c r="B280" t="s">
        <v>28</v>
      </c>
      <c r="C280" t="s">
        <v>34</v>
      </c>
      <c r="D280" s="2" t="s">
        <v>18</v>
      </c>
      <c r="E280">
        <v>22.07</v>
      </c>
      <c r="F280">
        <f>AVERAGE(E280:E281)</f>
        <v>22.25</v>
      </c>
      <c r="G280" s="5">
        <f>F280-$F$382</f>
        <v>5.2065335098754062</v>
      </c>
      <c r="N280">
        <v>1</v>
      </c>
    </row>
    <row r="281" spans="2:18" ht="16" x14ac:dyDescent="0.2">
      <c r="B281" t="s">
        <v>28</v>
      </c>
      <c r="C281" t="s">
        <v>34</v>
      </c>
      <c r="D281" s="2" t="s">
        <v>18</v>
      </c>
      <c r="E281">
        <v>22.43</v>
      </c>
      <c r="G281" s="5"/>
      <c r="N281">
        <v>1</v>
      </c>
    </row>
    <row r="282" spans="2:18" ht="16" x14ac:dyDescent="0.2">
      <c r="B282" t="s">
        <v>29</v>
      </c>
      <c r="C282" t="s">
        <v>35</v>
      </c>
      <c r="D282" s="2" t="s">
        <v>18</v>
      </c>
      <c r="E282">
        <v>24.18</v>
      </c>
      <c r="F282">
        <f>AVERAGE(E282:E283)</f>
        <v>24.195</v>
      </c>
      <c r="G282" s="5">
        <f>F282-$F$384</f>
        <v>4.8260493314686777</v>
      </c>
      <c r="H282">
        <f>AVERAGE(G282,G284,G286,G288)</f>
        <v>5.0526438701699927</v>
      </c>
      <c r="N282">
        <v>1</v>
      </c>
    </row>
    <row r="283" spans="2:18" ht="16" x14ac:dyDescent="0.2">
      <c r="B283" t="s">
        <v>29</v>
      </c>
      <c r="C283" t="s">
        <v>35</v>
      </c>
      <c r="D283" s="2" t="s">
        <v>18</v>
      </c>
      <c r="E283">
        <v>24.21</v>
      </c>
      <c r="G283" s="5"/>
      <c r="N283">
        <v>1</v>
      </c>
    </row>
    <row r="284" spans="2:18" ht="16" x14ac:dyDescent="0.2">
      <c r="B284" t="s">
        <v>30</v>
      </c>
      <c r="C284" t="s">
        <v>35</v>
      </c>
      <c r="D284" s="2" t="s">
        <v>18</v>
      </c>
      <c r="E284">
        <v>24.67</v>
      </c>
      <c r="F284">
        <f>AVERAGE(E284:E285)</f>
        <v>24.704999999999998</v>
      </c>
      <c r="G284" s="5">
        <f>F284-$F$386</f>
        <v>4.5555583203901158</v>
      </c>
      <c r="I284">
        <f>STDEV(E282:E289)</f>
        <v>0.91538340913208938</v>
      </c>
      <c r="K284">
        <f>STDEV(G282,G284,G286,G288)</f>
        <v>0.44179855787471195</v>
      </c>
      <c r="N284">
        <v>1</v>
      </c>
    </row>
    <row r="285" spans="2:18" ht="16" x14ac:dyDescent="0.2">
      <c r="B285" t="s">
        <v>30</v>
      </c>
      <c r="C285" t="s">
        <v>35</v>
      </c>
      <c r="D285" s="2" t="s">
        <v>18</v>
      </c>
      <c r="E285">
        <v>24.74</v>
      </c>
      <c r="G285" s="5"/>
      <c r="I285">
        <f>AVERAGE(E282:E289)-(2*I284)</f>
        <v>21.787983181735818</v>
      </c>
      <c r="K285">
        <f>AVERAGE(G282,G284,G286,G288)-(2*K284)</f>
        <v>4.1690467544205685</v>
      </c>
      <c r="N285">
        <v>1</v>
      </c>
    </row>
    <row r="286" spans="2:18" ht="16" x14ac:dyDescent="0.2">
      <c r="B286" t="s">
        <v>31</v>
      </c>
      <c r="C286" t="s">
        <v>35</v>
      </c>
      <c r="D286" s="2" t="s">
        <v>18</v>
      </c>
      <c r="E286">
        <v>22.72</v>
      </c>
      <c r="F286">
        <f>AVERAGE(E286:E287)</f>
        <v>22.729999999999997</v>
      </c>
      <c r="G286" s="5">
        <f>F286-$F$388</f>
        <v>5.5268723773843931</v>
      </c>
      <c r="I286">
        <f>AVERAGE(E282:E289)+(2*I284)</f>
        <v>25.449516818264179</v>
      </c>
      <c r="K286">
        <f>AVERAGE(G282,G284,G286,G288)+(2*K284)</f>
        <v>5.936240985919417</v>
      </c>
      <c r="N286">
        <v>1</v>
      </c>
    </row>
    <row r="287" spans="2:18" ht="16" x14ac:dyDescent="0.2">
      <c r="B287" t="s">
        <v>31</v>
      </c>
      <c r="C287" t="s">
        <v>35</v>
      </c>
      <c r="D287" s="2" t="s">
        <v>18</v>
      </c>
      <c r="E287">
        <v>22.74</v>
      </c>
      <c r="G287" s="5"/>
      <c r="N287">
        <v>1</v>
      </c>
    </row>
    <row r="288" spans="2:18" ht="16" x14ac:dyDescent="0.2">
      <c r="B288" s="3" t="s">
        <v>32</v>
      </c>
      <c r="C288" t="s">
        <v>35</v>
      </c>
      <c r="D288" s="2" t="s">
        <v>18</v>
      </c>
      <c r="E288">
        <v>23.02</v>
      </c>
      <c r="F288">
        <f>AVERAGE(E288:E289)</f>
        <v>22.844999999999999</v>
      </c>
      <c r="G288" s="5">
        <f>F288-$F$390</f>
        <v>5.3020954514367844</v>
      </c>
      <c r="N288">
        <v>1</v>
      </c>
    </row>
    <row r="289" spans="2:18" ht="16" x14ac:dyDescent="0.2">
      <c r="B289" s="3" t="s">
        <v>32</v>
      </c>
      <c r="C289" t="s">
        <v>35</v>
      </c>
      <c r="D289" s="2" t="s">
        <v>18</v>
      </c>
      <c r="E289">
        <v>22.67</v>
      </c>
      <c r="G289" s="5"/>
      <c r="N289">
        <v>1</v>
      </c>
    </row>
    <row r="290" spans="2:18" x14ac:dyDescent="0.2">
      <c r="B290" s="3"/>
      <c r="D290" s="2"/>
      <c r="G290" s="5"/>
      <c r="N290">
        <v>1</v>
      </c>
    </row>
    <row r="291" spans="2:18" ht="16" x14ac:dyDescent="0.2">
      <c r="B291" t="s">
        <v>25</v>
      </c>
      <c r="C291" t="s">
        <v>34</v>
      </c>
      <c r="D291" s="2" t="s">
        <v>19</v>
      </c>
      <c r="E291">
        <v>21.08</v>
      </c>
      <c r="F291">
        <f>AVERAGE(E291:E292)</f>
        <v>21</v>
      </c>
      <c r="G291" s="5">
        <f>F291-$F$376</f>
        <v>2.5947982896138839</v>
      </c>
      <c r="H291">
        <f>AVERAGE(G291,G293,G295,G297)</f>
        <v>3.0810865286623486</v>
      </c>
      <c r="I291" s="5">
        <f>H291-H299</f>
        <v>8.0942658492354269E-2</v>
      </c>
      <c r="J291" s="7">
        <f>2^-I291</f>
        <v>0.94543969354869306</v>
      </c>
      <c r="K291" s="7">
        <f>-1/J291</f>
        <v>-1.0577089229737284</v>
      </c>
      <c r="N291">
        <v>1</v>
      </c>
      <c r="P291" s="5"/>
      <c r="Q291" s="7"/>
      <c r="R291" s="7"/>
    </row>
    <row r="292" spans="2:18" ht="16" x14ac:dyDescent="0.2">
      <c r="B292" t="s">
        <v>25</v>
      </c>
      <c r="C292" t="s">
        <v>34</v>
      </c>
      <c r="D292" s="2" t="s">
        <v>19</v>
      </c>
      <c r="E292">
        <v>20.92</v>
      </c>
      <c r="G292" s="5"/>
      <c r="N292">
        <v>1</v>
      </c>
    </row>
    <row r="293" spans="2:18" ht="16" x14ac:dyDescent="0.2">
      <c r="B293" t="s">
        <v>26</v>
      </c>
      <c r="C293" t="s">
        <v>34</v>
      </c>
      <c r="D293" s="2" t="s">
        <v>19</v>
      </c>
      <c r="E293">
        <v>19.73</v>
      </c>
      <c r="F293">
        <f>AVERAGE(E293:E294)</f>
        <v>19.700000000000003</v>
      </c>
      <c r="G293" s="5">
        <f>F293-$F$378</f>
        <v>3.0969468169255094</v>
      </c>
      <c r="I293">
        <f>STDEV(E291:E298)</f>
        <v>0.49678789667796236</v>
      </c>
      <c r="K293">
        <f>STDEV(G291,G293,G295,G297)</f>
        <v>0.34028377236462609</v>
      </c>
      <c r="N293">
        <v>1</v>
      </c>
    </row>
    <row r="294" spans="2:18" ht="16" x14ac:dyDescent="0.2">
      <c r="B294" t="s">
        <v>26</v>
      </c>
      <c r="C294" t="s">
        <v>34</v>
      </c>
      <c r="D294" s="2" t="s">
        <v>19</v>
      </c>
      <c r="E294">
        <v>19.670000000000002</v>
      </c>
      <c r="G294" s="5"/>
      <c r="I294">
        <f>AVERAGE(E291:E298)-(2*I293)</f>
        <v>19.380174206644078</v>
      </c>
      <c r="K294">
        <f>AVERAGE(G291,G293,G295,G297)-(2*K293)</f>
        <v>2.4005189839330963</v>
      </c>
      <c r="N294">
        <v>1</v>
      </c>
    </row>
    <row r="295" spans="2:18" ht="16" x14ac:dyDescent="0.2">
      <c r="B295" t="s">
        <v>27</v>
      </c>
      <c r="C295" t="s">
        <v>34</v>
      </c>
      <c r="D295" s="2" t="s">
        <v>19</v>
      </c>
      <c r="E295">
        <v>20.43</v>
      </c>
      <c r="F295">
        <f>AVERAGE(E295:E296)</f>
        <v>20.435000000000002</v>
      </c>
      <c r="G295" s="5">
        <f>F295-$F$380</f>
        <v>3.3160674982345952</v>
      </c>
      <c r="I295">
        <f>AVERAGE(E291:E298)+(2*I293)</f>
        <v>21.367325793355924</v>
      </c>
      <c r="K295">
        <f>AVERAGE(G291,G293,G295,G297)+(2*K293)</f>
        <v>3.7616540733916008</v>
      </c>
      <c r="N295">
        <v>1</v>
      </c>
    </row>
    <row r="296" spans="2:18" ht="16" x14ac:dyDescent="0.2">
      <c r="B296" t="s">
        <v>27</v>
      </c>
      <c r="C296" t="s">
        <v>34</v>
      </c>
      <c r="D296" s="2" t="s">
        <v>19</v>
      </c>
      <c r="E296">
        <v>20.440000000000001</v>
      </c>
      <c r="G296" s="5"/>
      <c r="N296">
        <v>1</v>
      </c>
    </row>
    <row r="297" spans="2:18" ht="16" x14ac:dyDescent="0.2">
      <c r="B297" t="s">
        <v>28</v>
      </c>
      <c r="C297" t="s">
        <v>34</v>
      </c>
      <c r="D297" s="2" t="s">
        <v>19</v>
      </c>
      <c r="E297">
        <v>20.28</v>
      </c>
      <c r="F297">
        <f>AVERAGE(E297:E298)</f>
        <v>20.36</v>
      </c>
      <c r="G297" s="5">
        <f>F297-$F$382</f>
        <v>3.3165335098754056</v>
      </c>
      <c r="N297">
        <v>1</v>
      </c>
    </row>
    <row r="298" spans="2:18" ht="16" x14ac:dyDescent="0.2">
      <c r="B298" t="s">
        <v>28</v>
      </c>
      <c r="C298" t="s">
        <v>34</v>
      </c>
      <c r="D298" s="2" t="s">
        <v>19</v>
      </c>
      <c r="E298">
        <v>20.440000000000001</v>
      </c>
      <c r="G298" s="5"/>
      <c r="N298">
        <v>1</v>
      </c>
    </row>
    <row r="299" spans="2:18" ht="16" x14ac:dyDescent="0.2">
      <c r="B299" t="s">
        <v>29</v>
      </c>
      <c r="C299" t="s">
        <v>35</v>
      </c>
      <c r="D299" s="2" t="s">
        <v>19</v>
      </c>
      <c r="E299">
        <v>22.21</v>
      </c>
      <c r="F299">
        <f>AVERAGE(E299:E300)</f>
        <v>22.28</v>
      </c>
      <c r="G299" s="5">
        <f>F299-$F$384</f>
        <v>2.9110493314686785</v>
      </c>
      <c r="H299">
        <f>AVERAGE(G299,G301,G303,G305)</f>
        <v>3.0001438701699943</v>
      </c>
      <c r="N299">
        <v>1</v>
      </c>
    </row>
    <row r="300" spans="2:18" ht="16" x14ac:dyDescent="0.2">
      <c r="B300" t="s">
        <v>29</v>
      </c>
      <c r="C300" t="s">
        <v>35</v>
      </c>
      <c r="D300" s="2" t="s">
        <v>19</v>
      </c>
      <c r="E300">
        <v>22.35</v>
      </c>
      <c r="G300" s="5"/>
      <c r="N300">
        <v>1</v>
      </c>
    </row>
    <row r="301" spans="2:18" ht="16" x14ac:dyDescent="0.2">
      <c r="B301" t="s">
        <v>30</v>
      </c>
      <c r="C301" t="s">
        <v>35</v>
      </c>
      <c r="D301" s="2" t="s">
        <v>19</v>
      </c>
      <c r="E301">
        <v>22.85</v>
      </c>
      <c r="F301">
        <f>AVERAGE(E301:E302)</f>
        <v>22.85</v>
      </c>
      <c r="G301" s="5">
        <f>F301-$F$386</f>
        <v>2.7005583203901189</v>
      </c>
      <c r="I301">
        <f>STDEV(E299:E306)</f>
        <v>1.0929636969529888</v>
      </c>
      <c r="K301">
        <f>STDEV(G299,G301,G303,G305)</f>
        <v>0.2474574867174856</v>
      </c>
      <c r="N301">
        <v>1</v>
      </c>
    </row>
    <row r="302" spans="2:18" ht="16" x14ac:dyDescent="0.2">
      <c r="B302" t="s">
        <v>30</v>
      </c>
      <c r="C302" t="s">
        <v>35</v>
      </c>
      <c r="D302" s="2" t="s">
        <v>19</v>
      </c>
      <c r="E302">
        <v>22.85</v>
      </c>
      <c r="G302" s="5"/>
      <c r="I302">
        <f>AVERAGE(E299:E306)-(2*I301)</f>
        <v>19.380322606094019</v>
      </c>
      <c r="K302">
        <f>AVERAGE(G299,G301,G303,G305)-(2*K301)</f>
        <v>2.5052288967350229</v>
      </c>
      <c r="N302">
        <v>1</v>
      </c>
    </row>
    <row r="303" spans="2:18" ht="16" x14ac:dyDescent="0.2">
      <c r="B303" t="s">
        <v>31</v>
      </c>
      <c r="C303" t="s">
        <v>35</v>
      </c>
      <c r="D303" s="2" t="s">
        <v>19</v>
      </c>
      <c r="E303">
        <v>20.51</v>
      </c>
      <c r="F303">
        <f>AVERAGE(E303:E304)</f>
        <v>20.47</v>
      </c>
      <c r="G303" s="5">
        <f>F303-$F$388</f>
        <v>3.2668723773843951</v>
      </c>
      <c r="I303">
        <f>AVERAGE(E299:E306)+(2*I301)</f>
        <v>23.752177393905974</v>
      </c>
      <c r="K303">
        <f>AVERAGE(G299,G301,G303,G305)+(2*K301)</f>
        <v>3.4950588436049657</v>
      </c>
      <c r="N303">
        <v>1</v>
      </c>
    </row>
    <row r="304" spans="2:18" ht="16" x14ac:dyDescent="0.2">
      <c r="B304" t="s">
        <v>31</v>
      </c>
      <c r="C304" t="s">
        <v>35</v>
      </c>
      <c r="D304" s="2" t="s">
        <v>19</v>
      </c>
      <c r="E304">
        <v>20.43</v>
      </c>
      <c r="G304" s="5"/>
      <c r="N304">
        <v>1</v>
      </c>
    </row>
    <row r="305" spans="2:18" ht="16" x14ac:dyDescent="0.2">
      <c r="B305" s="3" t="s">
        <v>32</v>
      </c>
      <c r="C305" t="s">
        <v>35</v>
      </c>
      <c r="D305" s="2" t="s">
        <v>19</v>
      </c>
      <c r="E305">
        <v>20.72</v>
      </c>
      <c r="F305">
        <f>AVERAGE(E305:E306)</f>
        <v>20.664999999999999</v>
      </c>
      <c r="G305" s="5">
        <f>F305-$F$390</f>
        <v>3.1220954514367847</v>
      </c>
      <c r="N305">
        <v>1</v>
      </c>
    </row>
    <row r="306" spans="2:18" ht="16" x14ac:dyDescent="0.2">
      <c r="B306" s="3" t="s">
        <v>32</v>
      </c>
      <c r="C306" t="s">
        <v>35</v>
      </c>
      <c r="D306" s="2" t="s">
        <v>19</v>
      </c>
      <c r="E306">
        <v>20.61</v>
      </c>
      <c r="G306" s="5"/>
      <c r="N306">
        <v>1</v>
      </c>
    </row>
    <row r="307" spans="2:18" x14ac:dyDescent="0.2">
      <c r="B307" s="3"/>
      <c r="D307" s="2"/>
      <c r="G307" s="5"/>
      <c r="N307">
        <v>1</v>
      </c>
    </row>
    <row r="308" spans="2:18" ht="16" x14ac:dyDescent="0.2">
      <c r="B308" t="s">
        <v>25</v>
      </c>
      <c r="C308" t="s">
        <v>34</v>
      </c>
      <c r="D308" s="2" t="s">
        <v>20</v>
      </c>
      <c r="E308">
        <v>19.850000000000001</v>
      </c>
      <c r="F308">
        <f>AVERAGE(E308:E309)</f>
        <v>19.715</v>
      </c>
      <c r="G308" s="5">
        <f>F308-$F$376</f>
        <v>1.3097982896138838</v>
      </c>
      <c r="H308">
        <f>AVERAGE(G308,G310,G312,G314)</f>
        <v>1.5748365286623471</v>
      </c>
      <c r="I308" s="5">
        <f>H308-H316</f>
        <v>-0.23155734150764662</v>
      </c>
      <c r="J308" s="7">
        <f>2^-I308</f>
        <v>1.1741016692778059</v>
      </c>
      <c r="K308" s="7">
        <f>-1/J308</f>
        <v>-0.85171499723282362</v>
      </c>
      <c r="N308">
        <v>1</v>
      </c>
      <c r="P308" s="5"/>
      <c r="Q308" s="7"/>
      <c r="R308" s="7"/>
    </row>
    <row r="309" spans="2:18" ht="16" x14ac:dyDescent="0.2">
      <c r="B309" t="s">
        <v>25</v>
      </c>
      <c r="C309" t="s">
        <v>34</v>
      </c>
      <c r="D309" s="2" t="s">
        <v>20</v>
      </c>
      <c r="E309">
        <v>19.579999999999998</v>
      </c>
      <c r="G309" s="5"/>
      <c r="N309">
        <v>1</v>
      </c>
    </row>
    <row r="310" spans="2:18" ht="16" x14ac:dyDescent="0.2">
      <c r="B310" t="s">
        <v>26</v>
      </c>
      <c r="C310" t="s">
        <v>34</v>
      </c>
      <c r="D310" s="2" t="s">
        <v>20</v>
      </c>
      <c r="E310">
        <v>18.43</v>
      </c>
      <c r="F310">
        <f>AVERAGE(E310:E311)</f>
        <v>18.34</v>
      </c>
      <c r="G310" s="5">
        <f>F310-$F$378</f>
        <v>1.7369468169255065</v>
      </c>
      <c r="I310">
        <f>STDEV(E308:E315)</f>
        <v>0.61847161847342924</v>
      </c>
      <c r="K310">
        <f>STDEV(G308,G310,G312,G314)</f>
        <v>0.30309363622509494</v>
      </c>
      <c r="N310">
        <v>1</v>
      </c>
    </row>
    <row r="311" spans="2:18" ht="16" x14ac:dyDescent="0.2">
      <c r="B311" t="s">
        <v>26</v>
      </c>
      <c r="C311" t="s">
        <v>34</v>
      </c>
      <c r="D311" s="2" t="s">
        <v>20</v>
      </c>
      <c r="E311">
        <v>18.25</v>
      </c>
      <c r="G311" s="5"/>
      <c r="I311">
        <f>AVERAGE(E308:E315)-(2*I310)</f>
        <v>17.630556763053143</v>
      </c>
      <c r="K311">
        <f>AVERAGE(G308,G310,G312,G314)-(2*K310)</f>
        <v>0.96864925621215725</v>
      </c>
      <c r="N311">
        <v>1</v>
      </c>
    </row>
    <row r="312" spans="2:18" ht="16" x14ac:dyDescent="0.2">
      <c r="B312" t="s">
        <v>27</v>
      </c>
      <c r="C312" t="s">
        <v>34</v>
      </c>
      <c r="D312" s="2" t="s">
        <v>20</v>
      </c>
      <c r="E312">
        <v>18.899999999999999</v>
      </c>
      <c r="F312">
        <f>AVERAGE(E312:E313)</f>
        <v>19.04</v>
      </c>
      <c r="G312" s="5">
        <f>F312-$F$380</f>
        <v>1.9210674982345921</v>
      </c>
      <c r="I312">
        <f>AVERAGE(E308:E315)+(2*I310)</f>
        <v>20.104443236946857</v>
      </c>
      <c r="K312">
        <f>AVERAGE(G308,G310,G312,G314)+(2*K310)</f>
        <v>2.1810238011125369</v>
      </c>
      <c r="N312">
        <v>1</v>
      </c>
    </row>
    <row r="313" spans="2:18" ht="16" x14ac:dyDescent="0.2">
      <c r="B313" t="s">
        <v>27</v>
      </c>
      <c r="C313" t="s">
        <v>34</v>
      </c>
      <c r="D313" s="2" t="s">
        <v>20</v>
      </c>
      <c r="E313">
        <v>19.18</v>
      </c>
      <c r="G313" s="5"/>
      <c r="N313">
        <v>1</v>
      </c>
    </row>
    <row r="314" spans="2:18" ht="16" x14ac:dyDescent="0.2">
      <c r="B314" t="s">
        <v>28</v>
      </c>
      <c r="C314" t="s">
        <v>34</v>
      </c>
      <c r="D314" s="2" t="s">
        <v>20</v>
      </c>
      <c r="E314">
        <v>18.22</v>
      </c>
      <c r="F314">
        <f>AVERAGE(E314:E315)</f>
        <v>18.375</v>
      </c>
      <c r="G314" s="5">
        <f>F314-$F$382</f>
        <v>1.3315335098754062</v>
      </c>
      <c r="N314">
        <v>1</v>
      </c>
    </row>
    <row r="315" spans="2:18" ht="16" x14ac:dyDescent="0.2">
      <c r="B315" t="s">
        <v>28</v>
      </c>
      <c r="C315" t="s">
        <v>34</v>
      </c>
      <c r="D315" s="2" t="s">
        <v>20</v>
      </c>
      <c r="E315">
        <v>18.53</v>
      </c>
      <c r="G315" s="5"/>
      <c r="N315">
        <v>1</v>
      </c>
    </row>
    <row r="316" spans="2:18" ht="16" x14ac:dyDescent="0.2">
      <c r="B316" t="s">
        <v>29</v>
      </c>
      <c r="C316" t="s">
        <v>35</v>
      </c>
      <c r="D316" s="2" t="s">
        <v>20</v>
      </c>
      <c r="E316">
        <v>21.05</v>
      </c>
      <c r="F316">
        <f>AVERAGE(E316:E317)</f>
        <v>21.09</v>
      </c>
      <c r="G316" s="5">
        <f>F316-$F$384</f>
        <v>1.7210493314686772</v>
      </c>
      <c r="H316">
        <f>AVERAGE(G316,G318,G320,G322)</f>
        <v>1.8063938701699938</v>
      </c>
      <c r="N316">
        <v>1</v>
      </c>
    </row>
    <row r="317" spans="2:18" ht="16" x14ac:dyDescent="0.2">
      <c r="B317" t="s">
        <v>29</v>
      </c>
      <c r="C317" t="s">
        <v>35</v>
      </c>
      <c r="D317" s="2" t="s">
        <v>20</v>
      </c>
      <c r="E317">
        <v>21.13</v>
      </c>
      <c r="G317" s="5"/>
      <c r="N317">
        <v>1</v>
      </c>
    </row>
    <row r="318" spans="2:18" ht="16" x14ac:dyDescent="0.2">
      <c r="B318" t="s">
        <v>30</v>
      </c>
      <c r="C318" t="s">
        <v>35</v>
      </c>
      <c r="D318" s="2" t="s">
        <v>20</v>
      </c>
      <c r="E318">
        <v>21.58</v>
      </c>
      <c r="F318">
        <f>AVERAGE(E318:E319)</f>
        <v>21.704999999999998</v>
      </c>
      <c r="G318" s="5">
        <f>F318-$F$386</f>
        <v>1.5555583203901158</v>
      </c>
      <c r="I318">
        <f>STDEV(E316:E323)</f>
        <v>1.1274212040885916</v>
      </c>
      <c r="K318">
        <f>STDEV(G316,G318,G320,G322)</f>
        <v>0.20992045427625028</v>
      </c>
      <c r="N318">
        <v>1</v>
      </c>
    </row>
    <row r="319" spans="2:18" ht="16" x14ac:dyDescent="0.2">
      <c r="B319" t="s">
        <v>30</v>
      </c>
      <c r="C319" t="s">
        <v>35</v>
      </c>
      <c r="D319" s="2" t="s">
        <v>20</v>
      </c>
      <c r="E319">
        <v>21.83</v>
      </c>
      <c r="G319" s="5"/>
      <c r="I319">
        <f>AVERAGE(E316:E323)-(2*I318)</f>
        <v>18.117657591822816</v>
      </c>
      <c r="K319">
        <f>AVERAGE(G316,G318,G320,G322)-(2*K318)</f>
        <v>1.3865529616174932</v>
      </c>
      <c r="N319">
        <v>1</v>
      </c>
    </row>
    <row r="320" spans="2:18" ht="16" x14ac:dyDescent="0.2">
      <c r="B320" t="s">
        <v>31</v>
      </c>
      <c r="C320" t="s">
        <v>35</v>
      </c>
      <c r="D320" s="2" t="s">
        <v>20</v>
      </c>
      <c r="E320">
        <v>19.34</v>
      </c>
      <c r="F320">
        <f>AVERAGE(E320:E321)</f>
        <v>19.23</v>
      </c>
      <c r="G320" s="5">
        <f>F320-$F$388</f>
        <v>2.0268723773843966</v>
      </c>
      <c r="I320">
        <f>AVERAGE(E316:E323)+(2*I318)</f>
        <v>22.627342408177181</v>
      </c>
      <c r="K320">
        <f>AVERAGE(G316,G318,G320,G322)+(2*K318)</f>
        <v>2.2262347787224943</v>
      </c>
      <c r="N320">
        <v>1</v>
      </c>
    </row>
    <row r="321" spans="2:18" ht="16" x14ac:dyDescent="0.2">
      <c r="B321" t="s">
        <v>31</v>
      </c>
      <c r="C321" t="s">
        <v>35</v>
      </c>
      <c r="D321" s="2" t="s">
        <v>20</v>
      </c>
      <c r="E321">
        <v>19.12</v>
      </c>
      <c r="G321" s="5"/>
      <c r="N321">
        <v>1</v>
      </c>
    </row>
    <row r="322" spans="2:18" ht="16" x14ac:dyDescent="0.2">
      <c r="B322" s="3" t="s">
        <v>32</v>
      </c>
      <c r="C322" t="s">
        <v>35</v>
      </c>
      <c r="D322" s="2" t="s">
        <v>20</v>
      </c>
      <c r="E322">
        <v>19.48</v>
      </c>
      <c r="F322">
        <f>AVERAGE(E322:E323)</f>
        <v>19.465</v>
      </c>
      <c r="G322" s="5">
        <f>F322-$F$390</f>
        <v>1.9220954514367854</v>
      </c>
      <c r="N322">
        <v>1</v>
      </c>
    </row>
    <row r="323" spans="2:18" ht="16" x14ac:dyDescent="0.2">
      <c r="B323" s="3" t="s">
        <v>32</v>
      </c>
      <c r="C323" t="s">
        <v>35</v>
      </c>
      <c r="D323" s="2" t="s">
        <v>20</v>
      </c>
      <c r="E323">
        <v>19.45</v>
      </c>
      <c r="G323" s="5"/>
      <c r="N323">
        <v>1</v>
      </c>
    </row>
    <row r="324" spans="2:18" x14ac:dyDescent="0.2">
      <c r="B324" s="3"/>
      <c r="D324" s="2"/>
      <c r="G324" s="5"/>
      <c r="N324">
        <v>1</v>
      </c>
    </row>
    <row r="325" spans="2:18" ht="16" x14ac:dyDescent="0.2">
      <c r="B325" t="s">
        <v>25</v>
      </c>
      <c r="C325" t="s">
        <v>34</v>
      </c>
      <c r="D325" s="2" t="s">
        <v>21</v>
      </c>
      <c r="E325">
        <v>33.19</v>
      </c>
      <c r="F325">
        <f>AVERAGE(E325:E326)</f>
        <v>33.185000000000002</v>
      </c>
      <c r="G325" s="5">
        <f>F325-$F$376</f>
        <v>14.779798289613886</v>
      </c>
      <c r="H325">
        <f>AVERAGE(G325,G327,G329,G331)</f>
        <v>12.327336528662348</v>
      </c>
      <c r="I325" s="5">
        <f>H325-H333</f>
        <v>5.9509426584923553</v>
      </c>
      <c r="J325" s="8">
        <f>2^-I325</f>
        <v>1.6165448462065909E-2</v>
      </c>
      <c r="K325" s="8">
        <f>-1/J325</f>
        <v>-61.860331456106245</v>
      </c>
      <c r="N325">
        <v>1</v>
      </c>
      <c r="P325" s="5"/>
      <c r="Q325" s="8"/>
      <c r="R325" s="8"/>
    </row>
    <row r="326" spans="2:18" ht="16" x14ac:dyDescent="0.2">
      <c r="B326" t="s">
        <v>25</v>
      </c>
      <c r="C326" t="s">
        <v>34</v>
      </c>
      <c r="D326" s="2" t="s">
        <v>21</v>
      </c>
      <c r="E326">
        <v>33.18</v>
      </c>
      <c r="G326" s="5"/>
      <c r="N326">
        <v>1</v>
      </c>
    </row>
    <row r="327" spans="2:18" ht="16" x14ac:dyDescent="0.2">
      <c r="B327" t="s">
        <v>26</v>
      </c>
      <c r="C327" t="s">
        <v>34</v>
      </c>
      <c r="D327" s="2" t="s">
        <v>21</v>
      </c>
      <c r="E327">
        <v>30</v>
      </c>
      <c r="F327">
        <f>AVERAGE(E327:E328)</f>
        <v>30.615000000000002</v>
      </c>
      <c r="G327" s="5">
        <f>F327-$F$378</f>
        <v>14.011946816925509</v>
      </c>
      <c r="I327" s="12">
        <f>STDEV(E325:E332)</f>
        <v>3.3858866743333564</v>
      </c>
      <c r="K327" s="12">
        <f>STDEV(G325,G327,G329,G331)</f>
        <v>3.3311360257739793</v>
      </c>
      <c r="N327">
        <v>1</v>
      </c>
      <c r="R327" s="12"/>
    </row>
    <row r="328" spans="2:18" ht="16" x14ac:dyDescent="0.2">
      <c r="B328" t="s">
        <v>26</v>
      </c>
      <c r="C328" t="s">
        <v>34</v>
      </c>
      <c r="D328" s="2" t="s">
        <v>21</v>
      </c>
      <c r="E328">
        <v>31.23</v>
      </c>
      <c r="G328" s="5"/>
      <c r="I328">
        <f>AVERAGE(E325:E332)-(2*I327)</f>
        <v>22.848226651333292</v>
      </c>
      <c r="K328">
        <f>AVERAGE(G325,G327,G329,G331)-(2*K327)</f>
        <v>5.6650644771143899</v>
      </c>
      <c r="N328">
        <v>1</v>
      </c>
    </row>
    <row r="329" spans="2:18" ht="16" x14ac:dyDescent="0.2">
      <c r="B329" t="s">
        <v>27</v>
      </c>
      <c r="C329" t="s">
        <v>34</v>
      </c>
      <c r="D329" s="2" t="s">
        <v>21</v>
      </c>
      <c r="E329">
        <v>24.57</v>
      </c>
      <c r="F329">
        <f>AVERAGE(E329:E330)</f>
        <v>24.560000000000002</v>
      </c>
      <c r="G329" s="5">
        <f>F329-$F$380</f>
        <v>7.4410674982345952</v>
      </c>
      <c r="I329">
        <f>AVERAGE(E325:E332)+(2*I327)</f>
        <v>36.391773348666717</v>
      </c>
      <c r="K329">
        <f>AVERAGE(G325,G327,G329,G331)+(2*K327)</f>
        <v>18.989608580210309</v>
      </c>
      <c r="N329">
        <v>1</v>
      </c>
    </row>
    <row r="330" spans="2:18" ht="16" x14ac:dyDescent="0.2">
      <c r="B330" t="s">
        <v>27</v>
      </c>
      <c r="C330" t="s">
        <v>34</v>
      </c>
      <c r="D330" s="2" t="s">
        <v>21</v>
      </c>
      <c r="E330">
        <v>24.55</v>
      </c>
      <c r="G330" s="5"/>
      <c r="N330">
        <v>1</v>
      </c>
    </row>
    <row r="331" spans="2:18" ht="16" x14ac:dyDescent="0.2">
      <c r="B331" t="s">
        <v>28</v>
      </c>
      <c r="C331" t="s">
        <v>34</v>
      </c>
      <c r="D331" s="2" t="s">
        <v>21</v>
      </c>
      <c r="E331">
        <v>29.68</v>
      </c>
      <c r="F331">
        <f>AVERAGE(E331:E332)</f>
        <v>30.119999999999997</v>
      </c>
      <c r="G331" s="5">
        <f>F331-$F$382</f>
        <v>13.076533509875404</v>
      </c>
      <c r="N331">
        <v>1</v>
      </c>
    </row>
    <row r="332" spans="2:18" ht="16" x14ac:dyDescent="0.2">
      <c r="B332" t="s">
        <v>28</v>
      </c>
      <c r="C332" t="s">
        <v>34</v>
      </c>
      <c r="D332" s="2" t="s">
        <v>21</v>
      </c>
      <c r="E332">
        <v>30.56</v>
      </c>
      <c r="G332" s="5"/>
      <c r="N332">
        <v>1</v>
      </c>
    </row>
    <row r="333" spans="2:18" ht="16" x14ac:dyDescent="0.2">
      <c r="B333" t="s">
        <v>29</v>
      </c>
      <c r="C333" t="s">
        <v>35</v>
      </c>
      <c r="D333" s="2" t="s">
        <v>21</v>
      </c>
      <c r="E333">
        <v>25.2</v>
      </c>
      <c r="F333">
        <f>AVERAGE(E333:E334)</f>
        <v>25.299999999999997</v>
      </c>
      <c r="G333" s="5">
        <f>F333-$F$384</f>
        <v>5.9310493314686745</v>
      </c>
      <c r="H333">
        <f>AVERAGE(G333,G335,G337,G339)</f>
        <v>6.3763938701699931</v>
      </c>
      <c r="N333">
        <v>1</v>
      </c>
    </row>
    <row r="334" spans="2:18" ht="16" x14ac:dyDescent="0.2">
      <c r="B334" t="s">
        <v>29</v>
      </c>
      <c r="C334" t="s">
        <v>35</v>
      </c>
      <c r="D334" s="2" t="s">
        <v>21</v>
      </c>
      <c r="E334">
        <v>25.4</v>
      </c>
      <c r="G334" s="5"/>
      <c r="N334">
        <v>1</v>
      </c>
    </row>
    <row r="335" spans="2:18" ht="16" x14ac:dyDescent="0.2">
      <c r="B335" t="s">
        <v>30</v>
      </c>
      <c r="C335" t="s">
        <v>35</v>
      </c>
      <c r="D335" s="2" t="s">
        <v>21</v>
      </c>
      <c r="E335">
        <v>26.82</v>
      </c>
      <c r="F335">
        <f>AVERAGE(E335:E336)</f>
        <v>26.895</v>
      </c>
      <c r="G335" s="5">
        <f>F335-$F$386</f>
        <v>6.745558320390117</v>
      </c>
      <c r="I335">
        <f>STDEV(E333:E340)</f>
        <v>1.4061065799880583</v>
      </c>
      <c r="K335">
        <f>STDEV(G333,G335,G337,G339)</f>
        <v>0.37581952805864838</v>
      </c>
      <c r="N335">
        <v>1</v>
      </c>
    </row>
    <row r="336" spans="2:18" ht="16" x14ac:dyDescent="0.2">
      <c r="B336" t="s">
        <v>30</v>
      </c>
      <c r="C336" t="s">
        <v>35</v>
      </c>
      <c r="D336" s="2" t="s">
        <v>21</v>
      </c>
      <c r="E336">
        <v>26.97</v>
      </c>
      <c r="G336" s="5"/>
      <c r="I336">
        <f>AVERAGE(E333:E340)-(2*I335)</f>
        <v>22.130286840023878</v>
      </c>
      <c r="K336">
        <f>AVERAGE(G333,G335,G337,G339)-(2*K335)</f>
        <v>5.6247548140526966</v>
      </c>
      <c r="N336">
        <v>1</v>
      </c>
    </row>
    <row r="337" spans="2:18" ht="16" x14ac:dyDescent="0.2">
      <c r="B337" t="s">
        <v>31</v>
      </c>
      <c r="C337" t="s">
        <v>35</v>
      </c>
      <c r="D337" s="2" t="s">
        <v>21</v>
      </c>
      <c r="E337">
        <v>23.31</v>
      </c>
      <c r="F337">
        <f>AVERAGE(E337:E338)</f>
        <v>23.41</v>
      </c>
      <c r="G337" s="5">
        <f>F337-$F$388</f>
        <v>6.2068723773843963</v>
      </c>
      <c r="I337">
        <f>AVERAGE(E333:E340)+(2*I335)</f>
        <v>27.754713159976113</v>
      </c>
      <c r="K337">
        <f>AVERAGE(G333,G335,G337,G339)+(2*K335)</f>
        <v>7.1280329262872897</v>
      </c>
      <c r="N337">
        <v>1</v>
      </c>
    </row>
    <row r="338" spans="2:18" ht="16" x14ac:dyDescent="0.2">
      <c r="B338" t="s">
        <v>31</v>
      </c>
      <c r="C338" t="s">
        <v>35</v>
      </c>
      <c r="D338" s="2" t="s">
        <v>21</v>
      </c>
      <c r="E338">
        <v>23.51</v>
      </c>
      <c r="G338" s="5"/>
      <c r="N338">
        <v>1</v>
      </c>
    </row>
    <row r="339" spans="2:18" ht="16" x14ac:dyDescent="0.2">
      <c r="B339" s="3" t="s">
        <v>32</v>
      </c>
      <c r="C339" t="s">
        <v>35</v>
      </c>
      <c r="D339" s="2" t="s">
        <v>21</v>
      </c>
      <c r="E339">
        <v>24.13</v>
      </c>
      <c r="F339">
        <f>AVERAGE(E339:E340)</f>
        <v>24.164999999999999</v>
      </c>
      <c r="G339" s="5">
        <f>F339-$F$390</f>
        <v>6.6220954514367847</v>
      </c>
      <c r="N339">
        <v>1</v>
      </c>
    </row>
    <row r="340" spans="2:18" ht="16" x14ac:dyDescent="0.2">
      <c r="B340" s="3" t="s">
        <v>32</v>
      </c>
      <c r="C340" t="s">
        <v>35</v>
      </c>
      <c r="D340" s="2" t="s">
        <v>21</v>
      </c>
      <c r="E340">
        <v>24.2</v>
      </c>
      <c r="G340" s="5"/>
      <c r="N340">
        <v>1</v>
      </c>
    </row>
    <row r="341" spans="2:18" x14ac:dyDescent="0.2">
      <c r="B341" s="3"/>
      <c r="D341" s="2"/>
      <c r="G341" s="5"/>
      <c r="N341">
        <v>1</v>
      </c>
    </row>
    <row r="342" spans="2:18" ht="16" x14ac:dyDescent="0.2">
      <c r="B342" t="s">
        <v>25</v>
      </c>
      <c r="C342" t="s">
        <v>34</v>
      </c>
      <c r="D342" s="2" t="s">
        <v>22</v>
      </c>
      <c r="E342">
        <v>25.45</v>
      </c>
      <c r="F342">
        <f>AVERAGE(E342:E343)</f>
        <v>25.48</v>
      </c>
      <c r="G342" s="5">
        <f>F342-$F$376</f>
        <v>7.0747982896138844</v>
      </c>
      <c r="H342">
        <f>AVERAGE(G342,G344,G346,G348)</f>
        <v>8.3298365286623479</v>
      </c>
      <c r="I342" s="5">
        <f>H342-H350</f>
        <v>-0.35780734150764637</v>
      </c>
      <c r="J342" s="7">
        <f>2^-I342</f>
        <v>1.2814767834384357</v>
      </c>
      <c r="K342" s="7">
        <f>-1/J342</f>
        <v>-0.78034968165152219</v>
      </c>
      <c r="N342">
        <v>1</v>
      </c>
      <c r="P342" s="5"/>
      <c r="Q342" s="6"/>
      <c r="R342" s="6"/>
    </row>
    <row r="343" spans="2:18" ht="16" x14ac:dyDescent="0.2">
      <c r="B343" t="s">
        <v>25</v>
      </c>
      <c r="C343" t="s">
        <v>34</v>
      </c>
      <c r="D343" s="2" t="s">
        <v>22</v>
      </c>
      <c r="E343">
        <v>25.51</v>
      </c>
      <c r="G343" s="5"/>
      <c r="N343">
        <v>1</v>
      </c>
    </row>
    <row r="344" spans="2:18" ht="16" x14ac:dyDescent="0.2">
      <c r="B344" t="s">
        <v>26</v>
      </c>
      <c r="C344" t="s">
        <v>34</v>
      </c>
      <c r="D344" s="2" t="s">
        <v>22</v>
      </c>
      <c r="E344">
        <v>24.41</v>
      </c>
      <c r="F344">
        <f>AVERAGE(E344:E345)</f>
        <v>24.6</v>
      </c>
      <c r="G344" s="5">
        <f>F344-$F$378</f>
        <v>7.996946816925508</v>
      </c>
      <c r="I344">
        <f>STDEV(E342:E349)</f>
        <v>1.0531686881569766</v>
      </c>
      <c r="K344">
        <f>STDEV(G342,G344,G346,G348)</f>
        <v>1.2749367338298287</v>
      </c>
      <c r="N344">
        <v>1</v>
      </c>
    </row>
    <row r="345" spans="2:18" ht="16" x14ac:dyDescent="0.2">
      <c r="B345" t="s">
        <v>26</v>
      </c>
      <c r="C345" t="s">
        <v>34</v>
      </c>
      <c r="D345" s="2" t="s">
        <v>22</v>
      </c>
      <c r="E345">
        <v>24.79</v>
      </c>
      <c r="G345" s="5"/>
      <c r="I345">
        <f>AVERAGE(E342:E349)-(2*I344)</f>
        <v>23.516162623686046</v>
      </c>
      <c r="K345">
        <f>AVERAGE(G342,G344,G346,G348)-(2*K344)</f>
        <v>5.7799630610026904</v>
      </c>
      <c r="N345">
        <v>1</v>
      </c>
    </row>
    <row r="346" spans="2:18" ht="16" x14ac:dyDescent="0.2">
      <c r="B346" t="s">
        <v>27</v>
      </c>
      <c r="C346" t="s">
        <v>34</v>
      </c>
      <c r="D346" s="2" t="s">
        <v>22</v>
      </c>
      <c r="E346">
        <v>27.1</v>
      </c>
      <c r="F346">
        <f>AVERAGE(E346:E347)</f>
        <v>27.225000000000001</v>
      </c>
      <c r="G346" s="5">
        <f>F346-$F$380</f>
        <v>10.106067498234594</v>
      </c>
      <c r="I346">
        <f>AVERAGE(E342:E349)+(2*I344)</f>
        <v>27.728837376313951</v>
      </c>
      <c r="K346">
        <f>AVERAGE(G342,G344,G346,G348)+(2*K344)</f>
        <v>10.879709996322006</v>
      </c>
      <c r="N346">
        <v>1</v>
      </c>
    </row>
    <row r="347" spans="2:18" ht="16" x14ac:dyDescent="0.2">
      <c r="B347" t="s">
        <v>27</v>
      </c>
      <c r="C347" t="s">
        <v>34</v>
      </c>
      <c r="D347" s="2" t="s">
        <v>22</v>
      </c>
      <c r="E347">
        <v>27.35</v>
      </c>
      <c r="G347" s="5"/>
      <c r="N347">
        <v>1</v>
      </c>
    </row>
    <row r="348" spans="2:18" ht="16" x14ac:dyDescent="0.2">
      <c r="B348" t="s">
        <v>28</v>
      </c>
      <c r="C348" t="s">
        <v>34</v>
      </c>
      <c r="D348" s="2" t="s">
        <v>22</v>
      </c>
      <c r="E348">
        <v>25.25</v>
      </c>
      <c r="F348">
        <f>AVERAGE(E348:E349)</f>
        <v>25.185000000000002</v>
      </c>
      <c r="G348" s="5">
        <f>F348-$F$382</f>
        <v>8.1415335098754085</v>
      </c>
      <c r="N348">
        <v>1</v>
      </c>
    </row>
    <row r="349" spans="2:18" ht="16" x14ac:dyDescent="0.2">
      <c r="B349" t="s">
        <v>28</v>
      </c>
      <c r="C349" t="s">
        <v>34</v>
      </c>
      <c r="D349" s="2" t="s">
        <v>22</v>
      </c>
      <c r="E349">
        <v>25.12</v>
      </c>
      <c r="G349" s="5"/>
      <c r="N349">
        <v>1</v>
      </c>
    </row>
    <row r="350" spans="2:18" ht="16" x14ac:dyDescent="0.2">
      <c r="B350" t="s">
        <v>29</v>
      </c>
      <c r="C350" t="s">
        <v>35</v>
      </c>
      <c r="D350" s="2" t="s">
        <v>22</v>
      </c>
      <c r="E350">
        <v>27.34</v>
      </c>
      <c r="F350">
        <f>AVERAGE(E350:E351)</f>
        <v>27.34</v>
      </c>
      <c r="G350" s="5">
        <f>F350-$F$384</f>
        <v>7.9710493314686772</v>
      </c>
      <c r="H350">
        <f>AVERAGE(G350,G352,G354,G356)</f>
        <v>8.6876438701699943</v>
      </c>
      <c r="N350">
        <v>1</v>
      </c>
    </row>
    <row r="351" spans="2:18" ht="16" x14ac:dyDescent="0.2">
      <c r="B351" t="s">
        <v>29</v>
      </c>
      <c r="C351" t="s">
        <v>35</v>
      </c>
      <c r="D351" s="2" t="s">
        <v>22</v>
      </c>
      <c r="E351">
        <v>27.34</v>
      </c>
      <c r="G351" s="5"/>
      <c r="N351">
        <v>1</v>
      </c>
    </row>
    <row r="352" spans="2:18" ht="16" x14ac:dyDescent="0.2">
      <c r="B352" t="s">
        <v>30</v>
      </c>
      <c r="C352" t="s">
        <v>35</v>
      </c>
      <c r="D352" s="2" t="s">
        <v>22</v>
      </c>
      <c r="E352">
        <v>28.37</v>
      </c>
      <c r="F352">
        <f>AVERAGE(E352:E353)</f>
        <v>28.11</v>
      </c>
      <c r="G352" s="5">
        <f>F352-$F$386</f>
        <v>7.9605583203901169</v>
      </c>
      <c r="I352">
        <f>STDEV(E350:E357)</f>
        <v>0.97112508389569974</v>
      </c>
      <c r="K352">
        <f>STDEV(G350,G352,G354,G356)</f>
        <v>1.2692854479012914</v>
      </c>
      <c r="N352">
        <v>1</v>
      </c>
    </row>
    <row r="353" spans="2:18" ht="16" x14ac:dyDescent="0.2">
      <c r="B353" t="s">
        <v>30</v>
      </c>
      <c r="C353" t="s">
        <v>35</v>
      </c>
      <c r="D353" s="2" t="s">
        <v>22</v>
      </c>
      <c r="E353">
        <v>27.85</v>
      </c>
      <c r="G353" s="5"/>
      <c r="I353">
        <f>AVERAGE(E350:E357)-(2*I352)</f>
        <v>25.3114998322086</v>
      </c>
      <c r="K353">
        <f>AVERAGE(G350,G352,G354,G356)-(2*K352)</f>
        <v>6.149072974367412</v>
      </c>
      <c r="N353">
        <v>1</v>
      </c>
    </row>
    <row r="354" spans="2:18" ht="16" x14ac:dyDescent="0.2">
      <c r="B354" t="s">
        <v>31</v>
      </c>
      <c r="C354" t="s">
        <v>35</v>
      </c>
      <c r="D354" s="2" t="s">
        <v>22</v>
      </c>
      <c r="E354">
        <v>27.94</v>
      </c>
      <c r="F354">
        <f>AVERAGE(E354:E355)</f>
        <v>27.785</v>
      </c>
      <c r="G354" s="5">
        <f>F354-$F$388</f>
        <v>10.581872377384396</v>
      </c>
      <c r="I354">
        <f>AVERAGE(E350:E357)+(2*I352)</f>
        <v>29.1960001677914</v>
      </c>
      <c r="K354">
        <f>AVERAGE(G350,G352,G354,G356)+(2*K352)</f>
        <v>11.226214765972577</v>
      </c>
      <c r="N354">
        <v>1</v>
      </c>
    </row>
    <row r="355" spans="2:18" ht="16" x14ac:dyDescent="0.2">
      <c r="B355" t="s">
        <v>31</v>
      </c>
      <c r="C355" t="s">
        <v>35</v>
      </c>
      <c r="D355" s="2" t="s">
        <v>22</v>
      </c>
      <c r="E355">
        <v>27.63</v>
      </c>
      <c r="G355" s="5"/>
      <c r="N355">
        <v>1</v>
      </c>
    </row>
    <row r="356" spans="2:18" ht="16" x14ac:dyDescent="0.2">
      <c r="B356" s="3" t="s">
        <v>32</v>
      </c>
      <c r="C356" t="s">
        <v>35</v>
      </c>
      <c r="D356" s="2" t="s">
        <v>22</v>
      </c>
      <c r="E356">
        <v>25.66</v>
      </c>
      <c r="F356">
        <f>AVERAGE(E356:E357)</f>
        <v>25.78</v>
      </c>
      <c r="G356" s="5">
        <f>F356-$F$390</f>
        <v>8.2370954514367867</v>
      </c>
      <c r="N356">
        <v>1</v>
      </c>
    </row>
    <row r="357" spans="2:18" ht="16" x14ac:dyDescent="0.2">
      <c r="B357" s="3" t="s">
        <v>32</v>
      </c>
      <c r="C357" t="s">
        <v>35</v>
      </c>
      <c r="D357" s="2" t="s">
        <v>22</v>
      </c>
      <c r="E357">
        <v>25.9</v>
      </c>
      <c r="G357" s="5"/>
      <c r="N357">
        <v>1</v>
      </c>
    </row>
    <row r="358" spans="2:18" x14ac:dyDescent="0.2">
      <c r="B358" s="3"/>
      <c r="D358" s="2"/>
      <c r="G358" s="5"/>
      <c r="N358">
        <v>1</v>
      </c>
    </row>
    <row r="359" spans="2:18" ht="16" x14ac:dyDescent="0.2">
      <c r="B359" t="s">
        <v>25</v>
      </c>
      <c r="C359" t="s">
        <v>34</v>
      </c>
      <c r="D359" s="2" t="s">
        <v>23</v>
      </c>
      <c r="E359">
        <v>23.12</v>
      </c>
      <c r="F359">
        <f>AVERAGE(E359:E360)</f>
        <v>22.995000000000001</v>
      </c>
      <c r="G359" s="5">
        <f>F359-$F$376</f>
        <v>4.5897982896138849</v>
      </c>
      <c r="H359">
        <f>AVERAGE(G359,G361,G363,G365)</f>
        <v>4.8685865286623482</v>
      </c>
      <c r="I359" s="5">
        <f>H359-H367</f>
        <v>-0.16905734150764573</v>
      </c>
      <c r="J359" s="7">
        <f>2^-I359</f>
        <v>1.1243236103740979</v>
      </c>
      <c r="K359" s="7">
        <f>-1/J359</f>
        <v>-0.88942364171047561</v>
      </c>
      <c r="N359">
        <v>1</v>
      </c>
      <c r="P359" s="5"/>
      <c r="Q359" s="7"/>
      <c r="R359" s="7"/>
    </row>
    <row r="360" spans="2:18" ht="16" x14ac:dyDescent="0.2">
      <c r="B360" t="s">
        <v>25</v>
      </c>
      <c r="C360" t="s">
        <v>34</v>
      </c>
      <c r="D360" s="2" t="s">
        <v>23</v>
      </c>
      <c r="E360">
        <v>22.87</v>
      </c>
      <c r="G360" s="5"/>
      <c r="N360">
        <v>1</v>
      </c>
    </row>
    <row r="361" spans="2:18" ht="16" x14ac:dyDescent="0.2">
      <c r="B361" t="s">
        <v>26</v>
      </c>
      <c r="C361" t="s">
        <v>34</v>
      </c>
      <c r="D361" s="2" t="s">
        <v>23</v>
      </c>
      <c r="E361">
        <v>21.53</v>
      </c>
      <c r="F361">
        <f>AVERAGE(E361:E362)</f>
        <v>21.575000000000003</v>
      </c>
      <c r="G361" s="5">
        <f>F361-$F$378</f>
        <v>4.9719468169255094</v>
      </c>
      <c r="I361">
        <f>STDEV(E359:E366)</f>
        <v>0.57194998532589003</v>
      </c>
      <c r="K361">
        <f>STDEV(G359,G361,G363,G365)</f>
        <v>0.20473231345573012</v>
      </c>
      <c r="N361">
        <v>1</v>
      </c>
    </row>
    <row r="362" spans="2:18" ht="16" x14ac:dyDescent="0.2">
      <c r="B362" t="s">
        <v>26</v>
      </c>
      <c r="C362" t="s">
        <v>34</v>
      </c>
      <c r="D362" s="2" t="s">
        <v>23</v>
      </c>
      <c r="E362">
        <v>21.62</v>
      </c>
      <c r="G362" s="5"/>
      <c r="I362">
        <f>AVERAGE(E359:E366)-(2*I361)</f>
        <v>21.017350029348222</v>
      </c>
      <c r="K362">
        <f>AVERAGE(G359,G361,G363,G365)-(2*K361)</f>
        <v>4.4591219017508879</v>
      </c>
      <c r="N362">
        <v>1</v>
      </c>
    </row>
    <row r="363" spans="2:18" ht="16" x14ac:dyDescent="0.2">
      <c r="B363" t="s">
        <v>27</v>
      </c>
      <c r="C363" t="s">
        <v>34</v>
      </c>
      <c r="D363" s="2" t="s">
        <v>23</v>
      </c>
      <c r="E363">
        <v>22.14</v>
      </c>
      <c r="F363">
        <f>AVERAGE(E363:E364)</f>
        <v>22.18</v>
      </c>
      <c r="G363" s="5">
        <f>F363-$F$380</f>
        <v>5.0610674982345927</v>
      </c>
      <c r="I363">
        <f>AVERAGE(E359:E366)+(2*I361)</f>
        <v>23.305149970651783</v>
      </c>
      <c r="K363">
        <f>AVERAGE(G359,G361,G363,G365)+(2*K361)</f>
        <v>5.2780511555738086</v>
      </c>
      <c r="N363">
        <v>1</v>
      </c>
    </row>
    <row r="364" spans="2:18" ht="16" x14ac:dyDescent="0.2">
      <c r="B364" t="s">
        <v>27</v>
      </c>
      <c r="C364" t="s">
        <v>34</v>
      </c>
      <c r="D364" s="2" t="s">
        <v>23</v>
      </c>
      <c r="E364">
        <v>22.22</v>
      </c>
      <c r="G364" s="5"/>
      <c r="N364">
        <v>1</v>
      </c>
    </row>
    <row r="365" spans="2:18" ht="16" x14ac:dyDescent="0.2">
      <c r="B365" t="s">
        <v>28</v>
      </c>
      <c r="C365" t="s">
        <v>34</v>
      </c>
      <c r="D365" s="2" t="s">
        <v>23</v>
      </c>
      <c r="E365">
        <v>21.77</v>
      </c>
      <c r="F365">
        <f>AVERAGE(E365:E366)</f>
        <v>21.895</v>
      </c>
      <c r="G365" s="5">
        <f>F365-$F$382</f>
        <v>4.8515335098754058</v>
      </c>
      <c r="N365">
        <v>1</v>
      </c>
    </row>
    <row r="366" spans="2:18" ht="16" x14ac:dyDescent="0.2">
      <c r="B366" t="s">
        <v>28</v>
      </c>
      <c r="C366" t="s">
        <v>34</v>
      </c>
      <c r="D366" s="2" t="s">
        <v>23</v>
      </c>
      <c r="E366">
        <v>22.02</v>
      </c>
      <c r="G366" s="5"/>
      <c r="N366">
        <v>1</v>
      </c>
    </row>
    <row r="367" spans="2:18" ht="16" x14ac:dyDescent="0.2">
      <c r="B367" t="s">
        <v>29</v>
      </c>
      <c r="C367" t="s">
        <v>35</v>
      </c>
      <c r="D367" s="2" t="s">
        <v>23</v>
      </c>
      <c r="E367">
        <v>24.14</v>
      </c>
      <c r="F367">
        <f>AVERAGE(E367:E368)</f>
        <v>24.234999999999999</v>
      </c>
      <c r="G367" s="5">
        <f>F367-$F$384</f>
        <v>4.8660493314686768</v>
      </c>
      <c r="H367">
        <f>AVERAGE(G367,G369,G371,G373)</f>
        <v>5.0376438701699939</v>
      </c>
      <c r="N367">
        <v>1</v>
      </c>
    </row>
    <row r="368" spans="2:18" ht="16" x14ac:dyDescent="0.2">
      <c r="B368" t="s">
        <v>29</v>
      </c>
      <c r="C368" t="s">
        <v>35</v>
      </c>
      <c r="D368" s="2" t="s">
        <v>23</v>
      </c>
      <c r="E368">
        <v>24.33</v>
      </c>
      <c r="G368" s="5"/>
      <c r="N368">
        <v>1</v>
      </c>
    </row>
    <row r="369" spans="2:14" ht="16" x14ac:dyDescent="0.2">
      <c r="B369" t="s">
        <v>30</v>
      </c>
      <c r="C369" t="s">
        <v>35</v>
      </c>
      <c r="D369" s="2" t="s">
        <v>23</v>
      </c>
      <c r="E369">
        <v>24.72</v>
      </c>
      <c r="F369">
        <f>AVERAGE(E369:E370)</f>
        <v>24.79</v>
      </c>
      <c r="G369" s="5">
        <f>F369-$F$386</f>
        <v>4.6405583203901166</v>
      </c>
      <c r="I369">
        <f>STDEV(E367:E374)</f>
        <v>0.99695160363981505</v>
      </c>
      <c r="K369">
        <f>STDEV(G367,G369,G371,G373)</f>
        <v>0.36512499332778631</v>
      </c>
      <c r="N369">
        <v>1</v>
      </c>
    </row>
    <row r="370" spans="2:14" ht="16" x14ac:dyDescent="0.2">
      <c r="B370" t="s">
        <v>30</v>
      </c>
      <c r="C370" t="s">
        <v>35</v>
      </c>
      <c r="D370" s="2" t="s">
        <v>23</v>
      </c>
      <c r="E370">
        <v>24.86</v>
      </c>
      <c r="G370" s="5"/>
      <c r="I370">
        <f>AVERAGE(E367:E374)-(2*I369)</f>
        <v>21.609846792720372</v>
      </c>
      <c r="K370">
        <f>AVERAGE(G367,G369,G371,G373)-(2*K369)</f>
        <v>4.307393883514421</v>
      </c>
      <c r="N370">
        <v>1</v>
      </c>
    </row>
    <row r="371" spans="2:14" ht="16" x14ac:dyDescent="0.2">
      <c r="B371" t="s">
        <v>31</v>
      </c>
      <c r="C371" t="s">
        <v>35</v>
      </c>
      <c r="D371" s="2" t="s">
        <v>23</v>
      </c>
      <c r="E371">
        <v>22.62</v>
      </c>
      <c r="F371">
        <f>AVERAGE(E371:E372)</f>
        <v>22.685000000000002</v>
      </c>
      <c r="G371" s="5">
        <f>F371-$F$388</f>
        <v>5.4818723773843985</v>
      </c>
      <c r="I371">
        <f>AVERAGE(E367:E374)+(2*I369)</f>
        <v>25.597653207279631</v>
      </c>
      <c r="K371">
        <f>AVERAGE(G367,G369,G371,G373)+(2*K369)</f>
        <v>5.7678938568255669</v>
      </c>
      <c r="N371">
        <v>1</v>
      </c>
    </row>
    <row r="372" spans="2:14" ht="16" x14ac:dyDescent="0.2">
      <c r="B372" t="s">
        <v>31</v>
      </c>
      <c r="C372" t="s">
        <v>35</v>
      </c>
      <c r="D372" s="2" t="s">
        <v>23</v>
      </c>
      <c r="E372">
        <v>22.75</v>
      </c>
      <c r="G372" s="5"/>
      <c r="N372">
        <v>1</v>
      </c>
    </row>
    <row r="373" spans="2:14" ht="16" x14ac:dyDescent="0.2">
      <c r="B373" s="3" t="s">
        <v>32</v>
      </c>
      <c r="C373" t="s">
        <v>35</v>
      </c>
      <c r="D373" s="2" t="s">
        <v>23</v>
      </c>
      <c r="E373">
        <v>22.65</v>
      </c>
      <c r="F373">
        <f>AVERAGE(E373:E374)</f>
        <v>22.704999999999998</v>
      </c>
      <c r="G373" s="5">
        <f>F373-$F$390</f>
        <v>5.1620954514367838</v>
      </c>
      <c r="N373">
        <v>1</v>
      </c>
    </row>
    <row r="374" spans="2:14" ht="16" x14ac:dyDescent="0.2">
      <c r="B374" s="3" t="s">
        <v>32</v>
      </c>
      <c r="C374" t="s">
        <v>35</v>
      </c>
      <c r="D374" s="2" t="s">
        <v>23</v>
      </c>
      <c r="E374">
        <v>22.76</v>
      </c>
      <c r="N374">
        <v>1</v>
      </c>
    </row>
    <row r="375" spans="2:14" x14ac:dyDescent="0.2">
      <c r="N375">
        <v>1</v>
      </c>
    </row>
    <row r="376" spans="2:14" ht="16" x14ac:dyDescent="0.2">
      <c r="B376" t="s">
        <v>25</v>
      </c>
      <c r="C376" t="s">
        <v>34</v>
      </c>
      <c r="D376" s="2" t="s">
        <v>62</v>
      </c>
      <c r="F376">
        <f>GEOMEAN(F104,F155)</f>
        <v>18.405201710386116</v>
      </c>
      <c r="N376">
        <v>1</v>
      </c>
    </row>
    <row r="377" spans="2:14" ht="16" x14ac:dyDescent="0.2">
      <c r="B377" t="s">
        <v>25</v>
      </c>
      <c r="C377" t="s">
        <v>34</v>
      </c>
      <c r="D377" s="2" t="s">
        <v>62</v>
      </c>
      <c r="N377">
        <v>1</v>
      </c>
    </row>
    <row r="378" spans="2:14" ht="16" x14ac:dyDescent="0.2">
      <c r="B378" t="s">
        <v>26</v>
      </c>
      <c r="C378" t="s">
        <v>34</v>
      </c>
      <c r="D378" s="2" t="s">
        <v>62</v>
      </c>
      <c r="F378">
        <f>GEOMEAN(F106,F157)</f>
        <v>16.603053183074493</v>
      </c>
      <c r="N378">
        <v>1</v>
      </c>
    </row>
    <row r="379" spans="2:14" ht="16" x14ac:dyDescent="0.2">
      <c r="B379" t="s">
        <v>26</v>
      </c>
      <c r="C379" t="s">
        <v>34</v>
      </c>
      <c r="D379" s="2" t="s">
        <v>62</v>
      </c>
      <c r="N379">
        <v>1</v>
      </c>
    </row>
    <row r="380" spans="2:14" ht="16" x14ac:dyDescent="0.2">
      <c r="B380" t="s">
        <v>27</v>
      </c>
      <c r="C380" t="s">
        <v>34</v>
      </c>
      <c r="D380" s="2" t="s">
        <v>62</v>
      </c>
      <c r="F380">
        <f>GEOMEAN(F108,F159)</f>
        <v>17.118932501765407</v>
      </c>
      <c r="N380">
        <v>1</v>
      </c>
    </row>
    <row r="381" spans="2:14" ht="16" x14ac:dyDescent="0.2">
      <c r="B381" t="s">
        <v>27</v>
      </c>
      <c r="C381" t="s">
        <v>34</v>
      </c>
      <c r="D381" s="2" t="s">
        <v>62</v>
      </c>
      <c r="N381">
        <v>1</v>
      </c>
    </row>
    <row r="382" spans="2:14" ht="16" x14ac:dyDescent="0.2">
      <c r="B382" t="s">
        <v>28</v>
      </c>
      <c r="C382" t="s">
        <v>34</v>
      </c>
      <c r="D382" s="2" t="s">
        <v>62</v>
      </c>
      <c r="F382">
        <f>GEOMEAN(F110,F161)</f>
        <v>17.043466490124594</v>
      </c>
      <c r="N382">
        <v>1</v>
      </c>
    </row>
    <row r="383" spans="2:14" ht="16" x14ac:dyDescent="0.2">
      <c r="B383" t="s">
        <v>28</v>
      </c>
      <c r="C383" t="s">
        <v>34</v>
      </c>
      <c r="D383" s="2" t="s">
        <v>62</v>
      </c>
      <c r="N383">
        <v>1</v>
      </c>
    </row>
    <row r="384" spans="2:14" ht="16" x14ac:dyDescent="0.2">
      <c r="B384" t="s">
        <v>29</v>
      </c>
      <c r="C384" t="s">
        <v>35</v>
      </c>
      <c r="D384" s="2" t="s">
        <v>62</v>
      </c>
      <c r="F384">
        <f>GEOMEAN(F112,F163)</f>
        <v>19.368950668531323</v>
      </c>
      <c r="N384">
        <v>1</v>
      </c>
    </row>
    <row r="385" spans="2:14" ht="16" x14ac:dyDescent="0.2">
      <c r="B385" t="s">
        <v>29</v>
      </c>
      <c r="C385" t="s">
        <v>35</v>
      </c>
      <c r="D385" s="2" t="s">
        <v>62</v>
      </c>
      <c r="N385">
        <v>1</v>
      </c>
    </row>
    <row r="386" spans="2:14" ht="16" x14ac:dyDescent="0.2">
      <c r="B386" t="s">
        <v>30</v>
      </c>
      <c r="C386" t="s">
        <v>35</v>
      </c>
      <c r="D386" s="2" t="s">
        <v>62</v>
      </c>
      <c r="F386">
        <f>GEOMEAN(F114,F165)</f>
        <v>20.149441679609883</v>
      </c>
      <c r="N386">
        <v>1</v>
      </c>
    </row>
    <row r="387" spans="2:14" ht="16" x14ac:dyDescent="0.2">
      <c r="B387" t="s">
        <v>30</v>
      </c>
      <c r="C387" t="s">
        <v>35</v>
      </c>
      <c r="D387" s="2" t="s">
        <v>62</v>
      </c>
      <c r="N387">
        <v>1</v>
      </c>
    </row>
    <row r="388" spans="2:14" ht="16" x14ac:dyDescent="0.2">
      <c r="B388" t="s">
        <v>31</v>
      </c>
      <c r="C388" t="s">
        <v>35</v>
      </c>
      <c r="D388" s="2" t="s">
        <v>62</v>
      </c>
      <c r="F388">
        <f>GEOMEAN(F116,F167)</f>
        <v>17.203127622615604</v>
      </c>
      <c r="N388">
        <v>1</v>
      </c>
    </row>
    <row r="389" spans="2:14" ht="16" x14ac:dyDescent="0.2">
      <c r="B389" t="s">
        <v>31</v>
      </c>
      <c r="C389" t="s">
        <v>35</v>
      </c>
      <c r="D389" s="2" t="s">
        <v>62</v>
      </c>
      <c r="N389">
        <v>1</v>
      </c>
    </row>
    <row r="390" spans="2:14" ht="16" x14ac:dyDescent="0.2">
      <c r="B390" s="3" t="s">
        <v>32</v>
      </c>
      <c r="C390" t="s">
        <v>35</v>
      </c>
      <c r="D390" s="2" t="s">
        <v>62</v>
      </c>
      <c r="F390">
        <f>GEOMEAN(F118,F169)</f>
        <v>17.542904548563214</v>
      </c>
      <c r="N390">
        <v>1</v>
      </c>
    </row>
    <row r="391" spans="2:14" ht="16" x14ac:dyDescent="0.2">
      <c r="B391" s="3" t="s">
        <v>32</v>
      </c>
      <c r="C391" t="s">
        <v>35</v>
      </c>
      <c r="D391" s="2" t="s">
        <v>62</v>
      </c>
      <c r="N391">
        <v>1</v>
      </c>
    </row>
  </sheetData>
  <conditionalFormatting sqref="E2:E9">
    <cfRule type="cellIs" dxfId="170" priority="41" operator="lessThan">
      <formula>$I$5</formula>
    </cfRule>
    <cfRule type="cellIs" dxfId="169" priority="42" operator="greaterThan">
      <formula>$I$6</formula>
    </cfRule>
  </conditionalFormatting>
  <conditionalFormatting sqref="E10:E17">
    <cfRule type="cellIs" dxfId="168" priority="43" operator="lessThan">
      <formula>$I$13</formula>
    </cfRule>
    <cfRule type="cellIs" dxfId="167" priority="44" operator="greaterThan">
      <formula>$I$14</formula>
    </cfRule>
  </conditionalFormatting>
  <conditionalFormatting sqref="E78:E85">
    <cfRule type="cellIs" dxfId="166" priority="32" operator="notBetween">
      <formula>$I$81</formula>
      <formula>$I$82</formula>
    </cfRule>
  </conditionalFormatting>
  <conditionalFormatting sqref="E53:E60">
    <cfRule type="cellIs" dxfId="165" priority="40" operator="notBetween">
      <formula>$I$56</formula>
      <formula>$I$57</formula>
    </cfRule>
  </conditionalFormatting>
  <conditionalFormatting sqref="E61:E68">
    <cfRule type="cellIs" dxfId="164" priority="39" operator="notBetween">
      <formula>$I$64</formula>
      <formula>$I$65</formula>
    </cfRule>
  </conditionalFormatting>
  <conditionalFormatting sqref="E121:E128">
    <cfRule type="cellIs" dxfId="163" priority="38" operator="notBetween">
      <formula>$I$124</formula>
      <formula>$I$125</formula>
    </cfRule>
  </conditionalFormatting>
  <conditionalFormatting sqref="E19:E26">
    <cfRule type="cellIs" dxfId="162" priority="37" operator="notBetween">
      <formula>$I$22</formula>
      <formula>$I$23</formula>
    </cfRule>
  </conditionalFormatting>
  <conditionalFormatting sqref="E27:E34">
    <cfRule type="cellIs" dxfId="161" priority="36" operator="notBetween">
      <formula>$I$30</formula>
      <formula>$I$31</formula>
    </cfRule>
  </conditionalFormatting>
  <conditionalFormatting sqref="E36:E43">
    <cfRule type="cellIs" dxfId="160" priority="35" operator="notBetween">
      <formula>$I$39</formula>
      <formula>$I$40</formula>
    </cfRule>
  </conditionalFormatting>
  <conditionalFormatting sqref="E44:E51">
    <cfRule type="cellIs" dxfId="159" priority="34" operator="notBetween">
      <formula>$I$47</formula>
      <formula>$I$48</formula>
    </cfRule>
  </conditionalFormatting>
  <conditionalFormatting sqref="E70:E77">
    <cfRule type="cellIs" dxfId="158" priority="33" operator="notBetween">
      <formula>$I$73</formula>
      <formula>$I$74</formula>
    </cfRule>
  </conditionalFormatting>
  <conditionalFormatting sqref="E87:E94">
    <cfRule type="cellIs" dxfId="157" priority="31" operator="notBetween">
      <formula>$I$90</formula>
      <formula>$I$91</formula>
    </cfRule>
  </conditionalFormatting>
  <conditionalFormatting sqref="E95:E102">
    <cfRule type="cellIs" dxfId="156" priority="30" operator="notBetween">
      <formula>$I$98</formula>
      <formula>$I$99</formula>
    </cfRule>
  </conditionalFormatting>
  <conditionalFormatting sqref="E129:E136">
    <cfRule type="cellIs" dxfId="155" priority="28" operator="notBetween">
      <formula>$I$132</formula>
      <formula>$I$133</formula>
    </cfRule>
  </conditionalFormatting>
  <conditionalFormatting sqref="E138:E145">
    <cfRule type="cellIs" dxfId="154" priority="27" operator="notBetween">
      <formula>$I$141</formula>
      <formula>$I$142</formula>
    </cfRule>
  </conditionalFormatting>
  <conditionalFormatting sqref="E146:E153">
    <cfRule type="cellIs" dxfId="153" priority="26" operator="notBetween">
      <formula>$I$149</formula>
      <formula>$I$150</formula>
    </cfRule>
  </conditionalFormatting>
  <conditionalFormatting sqref="E155:E170">
    <cfRule type="cellIs" dxfId="152" priority="25" operator="notBetween">
      <formula>$I$158</formula>
      <formula>$I$159</formula>
    </cfRule>
  </conditionalFormatting>
  <conditionalFormatting sqref="E172:E179">
    <cfRule type="cellIs" dxfId="151" priority="24" operator="notBetween">
      <formula>$I$175</formula>
      <formula>$I$176</formula>
    </cfRule>
  </conditionalFormatting>
  <conditionalFormatting sqref="E180:E187">
    <cfRule type="cellIs" dxfId="150" priority="23" operator="notBetween">
      <formula>$I$183</formula>
      <formula>$I$184</formula>
    </cfRule>
  </conditionalFormatting>
  <conditionalFormatting sqref="E189:E196">
    <cfRule type="cellIs" dxfId="149" priority="22" operator="notBetween">
      <formula>$I$192</formula>
      <formula>$I$193</formula>
    </cfRule>
  </conditionalFormatting>
  <conditionalFormatting sqref="E197:E204">
    <cfRule type="cellIs" dxfId="148" priority="21" operator="notBetween">
      <formula>$I$200</formula>
      <formula>$I$201</formula>
    </cfRule>
  </conditionalFormatting>
  <conditionalFormatting sqref="E206:E213">
    <cfRule type="cellIs" dxfId="147" priority="20" operator="notBetween">
      <formula>$I$209</formula>
      <formula>$I$210</formula>
    </cfRule>
  </conditionalFormatting>
  <conditionalFormatting sqref="E214:E221">
    <cfRule type="cellIs" dxfId="146" priority="19" operator="notBetween">
      <formula>$I$217</formula>
      <formula>$I$218</formula>
    </cfRule>
  </conditionalFormatting>
  <conditionalFormatting sqref="E223:E230">
    <cfRule type="cellIs" dxfId="145" priority="18" operator="notBetween">
      <formula>$I$226</formula>
      <formula>$I$227</formula>
    </cfRule>
  </conditionalFormatting>
  <conditionalFormatting sqref="E231:E238">
    <cfRule type="cellIs" dxfId="144" priority="17" operator="notBetween">
      <formula>$I$234</formula>
      <formula>$I$235</formula>
    </cfRule>
  </conditionalFormatting>
  <conditionalFormatting sqref="E240:E247">
    <cfRule type="cellIs" dxfId="143" priority="16" operator="notBetween">
      <formula>$I$243</formula>
      <formula>$I$244</formula>
    </cfRule>
  </conditionalFormatting>
  <conditionalFormatting sqref="E248:E255">
    <cfRule type="cellIs" dxfId="142" priority="15" operator="notBetween">
      <formula>$I$251</formula>
      <formula>$I$252</formula>
    </cfRule>
  </conditionalFormatting>
  <conditionalFormatting sqref="E257:E264">
    <cfRule type="cellIs" dxfId="141" priority="14" operator="notBetween">
      <formula>$I$260</formula>
      <formula>$I$261</formula>
    </cfRule>
  </conditionalFormatting>
  <conditionalFormatting sqref="E265:E272">
    <cfRule type="cellIs" dxfId="140" priority="13" operator="notBetween">
      <formula>$I$268</formula>
      <formula>$I$269</formula>
    </cfRule>
  </conditionalFormatting>
  <conditionalFormatting sqref="E274:E281">
    <cfRule type="cellIs" dxfId="139" priority="12" operator="notBetween">
      <formula>$I$277</formula>
      <formula>$I$278</formula>
    </cfRule>
  </conditionalFormatting>
  <conditionalFormatting sqref="E282:E289">
    <cfRule type="cellIs" dxfId="138" priority="11" operator="notBetween">
      <formula>$I$285</formula>
      <formula>$I$286</formula>
    </cfRule>
  </conditionalFormatting>
  <conditionalFormatting sqref="E291:E298">
    <cfRule type="cellIs" dxfId="137" priority="10" operator="notBetween">
      <formula>$I$294</formula>
      <formula>$I$295</formula>
    </cfRule>
  </conditionalFormatting>
  <conditionalFormatting sqref="E299:E306">
    <cfRule type="cellIs" dxfId="136" priority="9" operator="notBetween">
      <formula>$I$302</formula>
      <formula>$I$303</formula>
    </cfRule>
  </conditionalFormatting>
  <conditionalFormatting sqref="E308:E315">
    <cfRule type="cellIs" dxfId="135" priority="8" operator="notBetween">
      <formula>$I$311</formula>
      <formula>$I$312</formula>
    </cfRule>
  </conditionalFormatting>
  <conditionalFormatting sqref="E316:E323">
    <cfRule type="cellIs" dxfId="134" priority="7" operator="notBetween">
      <formula>$I$319</formula>
      <formula>$I$320</formula>
    </cfRule>
  </conditionalFormatting>
  <conditionalFormatting sqref="E325:E332">
    <cfRule type="cellIs" dxfId="133" priority="6" operator="notBetween">
      <formula>$I$328</formula>
      <formula>$I$329</formula>
    </cfRule>
  </conditionalFormatting>
  <conditionalFormatting sqref="E333:E340">
    <cfRule type="cellIs" dxfId="132" priority="5" operator="notBetween">
      <formula>$I$336</formula>
      <formula>$I$337</formula>
    </cfRule>
  </conditionalFormatting>
  <conditionalFormatting sqref="E342:E349">
    <cfRule type="cellIs" dxfId="131" priority="4" operator="notBetween">
      <formula>$I$345</formula>
      <formula>$I$346</formula>
    </cfRule>
  </conditionalFormatting>
  <conditionalFormatting sqref="E350:E357">
    <cfRule type="cellIs" dxfId="130" priority="3" operator="notBetween">
      <formula>$I$353</formula>
      <formula>$I$354</formula>
    </cfRule>
  </conditionalFormatting>
  <conditionalFormatting sqref="E359:E366">
    <cfRule type="cellIs" dxfId="129" priority="2" operator="notBetween">
      <formula>$I$362</formula>
      <formula>$I$363</formula>
    </cfRule>
  </conditionalFormatting>
  <conditionalFormatting sqref="E367:E374">
    <cfRule type="cellIs" dxfId="128" priority="1" operator="notBetween">
      <formula>$I$370</formula>
      <formula>$I$371</formula>
    </cfRule>
  </conditionalFormatting>
  <conditionalFormatting sqref="E104:E119">
    <cfRule type="cellIs" dxfId="127" priority="535" operator="notBetween">
      <formula>#REF!</formula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353"/>
  <sheetViews>
    <sheetView workbookViewId="0">
      <selection activeCell="D34" sqref="D34"/>
    </sheetView>
  </sheetViews>
  <sheetFormatPr baseColWidth="10" defaultColWidth="8.83203125" defaultRowHeight="15" x14ac:dyDescent="0.2"/>
  <sheetData>
    <row r="1" spans="2:5" x14ac:dyDescent="0.2">
      <c r="B1" t="s">
        <v>0</v>
      </c>
      <c r="C1" t="s">
        <v>33</v>
      </c>
      <c r="D1" t="s">
        <v>3</v>
      </c>
      <c r="E1" t="s">
        <v>1</v>
      </c>
    </row>
    <row r="2" spans="2:5" ht="16" x14ac:dyDescent="0.2">
      <c r="B2" t="s">
        <v>25</v>
      </c>
      <c r="C2" t="s">
        <v>34</v>
      </c>
      <c r="D2" s="2" t="s">
        <v>7</v>
      </c>
      <c r="E2">
        <v>19.79</v>
      </c>
    </row>
    <row r="3" spans="2:5" ht="16" x14ac:dyDescent="0.2">
      <c r="B3" t="s">
        <v>25</v>
      </c>
      <c r="C3" t="s">
        <v>34</v>
      </c>
      <c r="D3" s="2" t="s">
        <v>7</v>
      </c>
      <c r="E3">
        <v>19.37</v>
      </c>
    </row>
    <row r="4" spans="2:5" ht="16" x14ac:dyDescent="0.2">
      <c r="B4" t="s">
        <v>26</v>
      </c>
      <c r="C4" t="s">
        <v>34</v>
      </c>
      <c r="D4" s="2" t="s">
        <v>7</v>
      </c>
      <c r="E4">
        <v>18.72</v>
      </c>
    </row>
    <row r="5" spans="2:5" ht="16" x14ac:dyDescent="0.2">
      <c r="B5" t="s">
        <v>26</v>
      </c>
      <c r="C5" t="s">
        <v>34</v>
      </c>
      <c r="D5" s="2" t="s">
        <v>7</v>
      </c>
      <c r="E5">
        <v>18.649999999999999</v>
      </c>
    </row>
    <row r="6" spans="2:5" ht="16" x14ac:dyDescent="0.2">
      <c r="B6" t="s">
        <v>27</v>
      </c>
      <c r="C6" t="s">
        <v>34</v>
      </c>
      <c r="D6" s="2" t="s">
        <v>7</v>
      </c>
      <c r="E6">
        <v>19.579999999999998</v>
      </c>
    </row>
    <row r="7" spans="2:5" ht="16" x14ac:dyDescent="0.2">
      <c r="B7" t="s">
        <v>27</v>
      </c>
      <c r="C7" t="s">
        <v>34</v>
      </c>
      <c r="D7" s="2" t="s">
        <v>7</v>
      </c>
      <c r="E7">
        <v>19.43</v>
      </c>
    </row>
    <row r="8" spans="2:5" ht="16" x14ac:dyDescent="0.2">
      <c r="B8" t="s">
        <v>28</v>
      </c>
      <c r="C8" t="s">
        <v>34</v>
      </c>
      <c r="D8" s="2" t="s">
        <v>7</v>
      </c>
      <c r="E8">
        <v>20.04</v>
      </c>
    </row>
    <row r="9" spans="2:5" ht="16" x14ac:dyDescent="0.2">
      <c r="B9" t="s">
        <v>28</v>
      </c>
      <c r="C9" t="s">
        <v>34</v>
      </c>
      <c r="D9" s="2" t="s">
        <v>7</v>
      </c>
      <c r="E9">
        <v>20.010000000000002</v>
      </c>
    </row>
    <row r="10" spans="2:5" ht="16" x14ac:dyDescent="0.2">
      <c r="B10" t="s">
        <v>29</v>
      </c>
      <c r="C10" t="s">
        <v>35</v>
      </c>
      <c r="D10" s="2" t="s">
        <v>7</v>
      </c>
      <c r="E10">
        <v>22.03</v>
      </c>
    </row>
    <row r="11" spans="2:5" ht="16" x14ac:dyDescent="0.2">
      <c r="B11" t="s">
        <v>29</v>
      </c>
      <c r="C11" t="s">
        <v>35</v>
      </c>
      <c r="D11" s="2" t="s">
        <v>7</v>
      </c>
      <c r="E11">
        <v>21.95</v>
      </c>
    </row>
    <row r="12" spans="2:5" ht="16" x14ac:dyDescent="0.2">
      <c r="B12" t="s">
        <v>30</v>
      </c>
      <c r="C12" t="s">
        <v>35</v>
      </c>
      <c r="D12" s="2" t="s">
        <v>7</v>
      </c>
      <c r="E12">
        <v>22.2</v>
      </c>
    </row>
    <row r="13" spans="2:5" ht="16" x14ac:dyDescent="0.2">
      <c r="B13" t="s">
        <v>30</v>
      </c>
      <c r="C13" t="s">
        <v>35</v>
      </c>
      <c r="D13" s="2" t="s">
        <v>7</v>
      </c>
      <c r="E13">
        <v>22.25</v>
      </c>
    </row>
    <row r="14" spans="2:5" ht="16" x14ac:dyDescent="0.2">
      <c r="B14" t="s">
        <v>31</v>
      </c>
      <c r="C14" t="s">
        <v>35</v>
      </c>
      <c r="D14" s="2" t="s">
        <v>7</v>
      </c>
      <c r="E14">
        <v>20.57</v>
      </c>
    </row>
    <row r="15" spans="2:5" ht="16" x14ac:dyDescent="0.2">
      <c r="B15" t="s">
        <v>31</v>
      </c>
      <c r="C15" t="s">
        <v>35</v>
      </c>
      <c r="D15" s="2" t="s">
        <v>7</v>
      </c>
      <c r="E15">
        <v>20.63</v>
      </c>
    </row>
    <row r="16" spans="2:5" ht="16" x14ac:dyDescent="0.2">
      <c r="B16" s="3" t="s">
        <v>32</v>
      </c>
      <c r="C16" t="s">
        <v>35</v>
      </c>
      <c r="D16" s="2" t="s">
        <v>7</v>
      </c>
      <c r="E16">
        <v>21.34</v>
      </c>
    </row>
    <row r="17" spans="2:5" ht="16" x14ac:dyDescent="0.2">
      <c r="B17" s="3" t="s">
        <v>32</v>
      </c>
      <c r="C17" t="s">
        <v>35</v>
      </c>
      <c r="D17" s="2" t="s">
        <v>7</v>
      </c>
      <c r="E17">
        <v>21.53</v>
      </c>
    </row>
    <row r="18" spans="2:5" ht="16" x14ac:dyDescent="0.2">
      <c r="B18" t="s">
        <v>25</v>
      </c>
      <c r="C18" t="s">
        <v>34</v>
      </c>
      <c r="D18" s="2" t="s">
        <v>8</v>
      </c>
      <c r="E18">
        <v>23.1</v>
      </c>
    </row>
    <row r="19" spans="2:5" ht="16" x14ac:dyDescent="0.2">
      <c r="B19" t="s">
        <v>25</v>
      </c>
      <c r="C19" t="s">
        <v>34</v>
      </c>
      <c r="D19" s="2" t="s">
        <v>8</v>
      </c>
      <c r="E19">
        <v>23.12</v>
      </c>
    </row>
    <row r="20" spans="2:5" ht="16" x14ac:dyDescent="0.2">
      <c r="B20" t="s">
        <v>26</v>
      </c>
      <c r="C20" t="s">
        <v>34</v>
      </c>
      <c r="D20" s="2" t="s">
        <v>8</v>
      </c>
      <c r="E20">
        <v>22.37</v>
      </c>
    </row>
    <row r="21" spans="2:5" ht="16" x14ac:dyDescent="0.2">
      <c r="B21" t="s">
        <v>26</v>
      </c>
      <c r="C21" t="s">
        <v>34</v>
      </c>
      <c r="D21" s="2" t="s">
        <v>8</v>
      </c>
      <c r="E21">
        <v>22.23</v>
      </c>
    </row>
    <row r="22" spans="2:5" ht="16" x14ac:dyDescent="0.2">
      <c r="B22" t="s">
        <v>27</v>
      </c>
      <c r="C22" t="s">
        <v>34</v>
      </c>
      <c r="D22" s="2" t="s">
        <v>8</v>
      </c>
      <c r="E22">
        <v>23.07</v>
      </c>
    </row>
    <row r="23" spans="2:5" ht="16" x14ac:dyDescent="0.2">
      <c r="B23" t="s">
        <v>27</v>
      </c>
      <c r="C23" t="s">
        <v>34</v>
      </c>
      <c r="D23" s="2" t="s">
        <v>8</v>
      </c>
      <c r="E23">
        <v>23.28</v>
      </c>
    </row>
    <row r="24" spans="2:5" ht="16" x14ac:dyDescent="0.2">
      <c r="B24" t="s">
        <v>28</v>
      </c>
      <c r="C24" t="s">
        <v>34</v>
      </c>
      <c r="D24" s="2" t="s">
        <v>8</v>
      </c>
      <c r="E24">
        <v>23.35</v>
      </c>
    </row>
    <row r="25" spans="2:5" ht="16" x14ac:dyDescent="0.2">
      <c r="B25" t="s">
        <v>28</v>
      </c>
      <c r="C25" t="s">
        <v>34</v>
      </c>
      <c r="D25" s="2" t="s">
        <v>8</v>
      </c>
      <c r="E25">
        <v>23.78</v>
      </c>
    </row>
    <row r="26" spans="2:5" ht="16" x14ac:dyDescent="0.2">
      <c r="B26" t="s">
        <v>29</v>
      </c>
      <c r="C26" t="s">
        <v>35</v>
      </c>
      <c r="D26" s="2" t="s">
        <v>8</v>
      </c>
      <c r="E26">
        <v>25.32</v>
      </c>
    </row>
    <row r="27" spans="2:5" ht="16" x14ac:dyDescent="0.2">
      <c r="B27" t="s">
        <v>29</v>
      </c>
      <c r="C27" t="s">
        <v>35</v>
      </c>
      <c r="D27" s="2" t="s">
        <v>8</v>
      </c>
      <c r="E27">
        <v>25.11</v>
      </c>
    </row>
    <row r="28" spans="2:5" ht="16" x14ac:dyDescent="0.2">
      <c r="B28" t="s">
        <v>30</v>
      </c>
      <c r="C28" t="s">
        <v>35</v>
      </c>
      <c r="D28" s="2" t="s">
        <v>8</v>
      </c>
      <c r="E28">
        <v>25.12</v>
      </c>
    </row>
    <row r="29" spans="2:5" ht="16" x14ac:dyDescent="0.2">
      <c r="B29" t="s">
        <v>30</v>
      </c>
      <c r="C29" t="s">
        <v>35</v>
      </c>
      <c r="D29" s="2" t="s">
        <v>8</v>
      </c>
      <c r="E29">
        <v>25.23</v>
      </c>
    </row>
    <row r="30" spans="2:5" ht="16" x14ac:dyDescent="0.2">
      <c r="B30" t="s">
        <v>31</v>
      </c>
      <c r="C30" t="s">
        <v>35</v>
      </c>
      <c r="D30" s="2" t="s">
        <v>8</v>
      </c>
      <c r="E30">
        <v>22.88</v>
      </c>
    </row>
    <row r="31" spans="2:5" ht="16" x14ac:dyDescent="0.2">
      <c r="B31" t="s">
        <v>31</v>
      </c>
      <c r="C31" t="s">
        <v>35</v>
      </c>
      <c r="D31" s="2" t="s">
        <v>8</v>
      </c>
      <c r="E31">
        <v>23.11</v>
      </c>
    </row>
    <row r="32" spans="2:5" ht="16" x14ac:dyDescent="0.2">
      <c r="B32" s="3" t="s">
        <v>32</v>
      </c>
      <c r="C32" t="s">
        <v>35</v>
      </c>
      <c r="D32" s="2" t="s">
        <v>8</v>
      </c>
      <c r="E32">
        <v>23.86</v>
      </c>
    </row>
    <row r="33" spans="2:5" ht="16" x14ac:dyDescent="0.2">
      <c r="B33" s="3" t="s">
        <v>32</v>
      </c>
      <c r="C33" t="s">
        <v>35</v>
      </c>
      <c r="D33" s="2" t="s">
        <v>8</v>
      </c>
      <c r="E33">
        <v>23.75</v>
      </c>
    </row>
    <row r="34" spans="2:5" ht="16" x14ac:dyDescent="0.2">
      <c r="B34" t="s">
        <v>25</v>
      </c>
      <c r="C34" t="s">
        <v>34</v>
      </c>
      <c r="D34" s="2" t="s">
        <v>53</v>
      </c>
      <c r="E34">
        <v>21.85</v>
      </c>
    </row>
    <row r="35" spans="2:5" ht="16" x14ac:dyDescent="0.2">
      <c r="B35" t="s">
        <v>25</v>
      </c>
      <c r="C35" t="s">
        <v>34</v>
      </c>
      <c r="D35" s="2" t="s">
        <v>53</v>
      </c>
      <c r="E35">
        <v>21.4</v>
      </c>
    </row>
    <row r="36" spans="2:5" ht="16" x14ac:dyDescent="0.2">
      <c r="B36" t="s">
        <v>26</v>
      </c>
      <c r="C36" t="s">
        <v>34</v>
      </c>
      <c r="D36" s="2" t="s">
        <v>53</v>
      </c>
      <c r="E36">
        <v>20.57</v>
      </c>
    </row>
    <row r="37" spans="2:5" ht="16" x14ac:dyDescent="0.2">
      <c r="B37" t="s">
        <v>26</v>
      </c>
      <c r="C37" t="s">
        <v>34</v>
      </c>
      <c r="D37" s="2" t="s">
        <v>53</v>
      </c>
      <c r="E37">
        <v>20.399999999999999</v>
      </c>
    </row>
    <row r="38" spans="2:5" ht="16" x14ac:dyDescent="0.2">
      <c r="B38" t="s">
        <v>27</v>
      </c>
      <c r="C38" t="s">
        <v>34</v>
      </c>
      <c r="D38" s="2" t="s">
        <v>53</v>
      </c>
      <c r="E38">
        <v>21.04</v>
      </c>
    </row>
    <row r="39" spans="2:5" ht="16" x14ac:dyDescent="0.2">
      <c r="B39" t="s">
        <v>27</v>
      </c>
      <c r="C39" t="s">
        <v>34</v>
      </c>
      <c r="D39" s="2" t="s">
        <v>53</v>
      </c>
      <c r="E39">
        <v>21.3</v>
      </c>
    </row>
    <row r="40" spans="2:5" ht="16" x14ac:dyDescent="0.2">
      <c r="B40" t="s">
        <v>28</v>
      </c>
      <c r="C40" t="s">
        <v>34</v>
      </c>
      <c r="D40" s="2" t="s">
        <v>53</v>
      </c>
      <c r="E40">
        <v>20.95</v>
      </c>
    </row>
    <row r="41" spans="2:5" ht="16" x14ac:dyDescent="0.2">
      <c r="B41" t="s">
        <v>28</v>
      </c>
      <c r="C41" t="s">
        <v>34</v>
      </c>
      <c r="D41" s="2" t="s">
        <v>53</v>
      </c>
      <c r="E41">
        <v>21.07</v>
      </c>
    </row>
    <row r="42" spans="2:5" ht="16" x14ac:dyDescent="0.2">
      <c r="B42" t="s">
        <v>29</v>
      </c>
      <c r="C42" t="s">
        <v>35</v>
      </c>
      <c r="D42" s="2" t="s">
        <v>53</v>
      </c>
      <c r="E42">
        <v>23.33</v>
      </c>
    </row>
    <row r="43" spans="2:5" ht="16" x14ac:dyDescent="0.2">
      <c r="B43" t="s">
        <v>29</v>
      </c>
      <c r="C43" t="s">
        <v>35</v>
      </c>
      <c r="D43" s="2" t="s">
        <v>53</v>
      </c>
      <c r="E43">
        <v>23.41</v>
      </c>
    </row>
    <row r="44" spans="2:5" ht="16" x14ac:dyDescent="0.2">
      <c r="B44" t="s">
        <v>30</v>
      </c>
      <c r="C44" t="s">
        <v>35</v>
      </c>
      <c r="D44" s="2" t="s">
        <v>53</v>
      </c>
      <c r="E44">
        <v>24.04</v>
      </c>
    </row>
    <row r="45" spans="2:5" ht="16" x14ac:dyDescent="0.2">
      <c r="B45" t="s">
        <v>30</v>
      </c>
      <c r="C45" t="s">
        <v>35</v>
      </c>
      <c r="D45" s="2" t="s">
        <v>53</v>
      </c>
      <c r="E45">
        <v>23.95</v>
      </c>
    </row>
    <row r="46" spans="2:5" ht="16" x14ac:dyDescent="0.2">
      <c r="B46" t="s">
        <v>31</v>
      </c>
      <c r="C46" t="s">
        <v>35</v>
      </c>
      <c r="D46" s="2" t="s">
        <v>53</v>
      </c>
      <c r="E46">
        <v>21.37</v>
      </c>
    </row>
    <row r="47" spans="2:5" ht="16" x14ac:dyDescent="0.2">
      <c r="B47" t="s">
        <v>31</v>
      </c>
      <c r="C47" t="s">
        <v>35</v>
      </c>
      <c r="D47" s="2" t="s">
        <v>53</v>
      </c>
      <c r="E47">
        <v>21.3</v>
      </c>
    </row>
    <row r="48" spans="2:5" ht="16" x14ac:dyDescent="0.2">
      <c r="B48" s="3" t="s">
        <v>32</v>
      </c>
      <c r="C48" t="s">
        <v>35</v>
      </c>
      <c r="D48" s="2" t="s">
        <v>53</v>
      </c>
      <c r="E48">
        <v>21.82</v>
      </c>
    </row>
    <row r="49" spans="2:5" ht="16" x14ac:dyDescent="0.2">
      <c r="B49" s="3" t="s">
        <v>32</v>
      </c>
      <c r="C49" t="s">
        <v>35</v>
      </c>
      <c r="D49" s="2" t="s">
        <v>53</v>
      </c>
      <c r="E49">
        <v>21.64</v>
      </c>
    </row>
    <row r="50" spans="2:5" ht="16" x14ac:dyDescent="0.2">
      <c r="B50" t="s">
        <v>25</v>
      </c>
      <c r="C50" t="s">
        <v>34</v>
      </c>
      <c r="D50" s="2" t="s">
        <v>10</v>
      </c>
      <c r="E50">
        <v>22.15</v>
      </c>
    </row>
    <row r="51" spans="2:5" ht="16" x14ac:dyDescent="0.2">
      <c r="B51" t="s">
        <v>25</v>
      </c>
      <c r="C51" t="s">
        <v>34</v>
      </c>
      <c r="D51" s="2" t="s">
        <v>10</v>
      </c>
      <c r="E51">
        <v>21.94</v>
      </c>
    </row>
    <row r="52" spans="2:5" ht="16" x14ac:dyDescent="0.2">
      <c r="B52" t="s">
        <v>26</v>
      </c>
      <c r="C52" t="s">
        <v>34</v>
      </c>
      <c r="D52" s="2" t="s">
        <v>10</v>
      </c>
      <c r="E52">
        <v>20.5</v>
      </c>
    </row>
    <row r="53" spans="2:5" ht="16" x14ac:dyDescent="0.2">
      <c r="B53" t="s">
        <v>26</v>
      </c>
      <c r="C53" t="s">
        <v>34</v>
      </c>
      <c r="D53" s="2" t="s">
        <v>10</v>
      </c>
      <c r="E53">
        <v>20.37</v>
      </c>
    </row>
    <row r="54" spans="2:5" ht="16" x14ac:dyDescent="0.2">
      <c r="B54" t="s">
        <v>27</v>
      </c>
      <c r="C54" t="s">
        <v>34</v>
      </c>
      <c r="D54" s="2" t="s">
        <v>10</v>
      </c>
      <c r="E54">
        <v>21.26</v>
      </c>
    </row>
    <row r="55" spans="2:5" ht="16" x14ac:dyDescent="0.2">
      <c r="B55" t="s">
        <v>27</v>
      </c>
      <c r="C55" t="s">
        <v>34</v>
      </c>
      <c r="D55" s="2" t="s">
        <v>10</v>
      </c>
      <c r="E55">
        <v>21.14</v>
      </c>
    </row>
    <row r="56" spans="2:5" ht="16" x14ac:dyDescent="0.2">
      <c r="B56" t="s">
        <v>28</v>
      </c>
      <c r="C56" t="s">
        <v>34</v>
      </c>
      <c r="D56" s="2" t="s">
        <v>10</v>
      </c>
      <c r="E56">
        <v>21.01</v>
      </c>
    </row>
    <row r="57" spans="2:5" ht="16" x14ac:dyDescent="0.2">
      <c r="B57" t="s">
        <v>28</v>
      </c>
      <c r="C57" t="s">
        <v>34</v>
      </c>
      <c r="D57" s="2" t="s">
        <v>10</v>
      </c>
      <c r="E57">
        <v>20.75</v>
      </c>
    </row>
    <row r="58" spans="2:5" ht="16" x14ac:dyDescent="0.2">
      <c r="B58" t="s">
        <v>29</v>
      </c>
      <c r="C58" t="s">
        <v>35</v>
      </c>
      <c r="D58" s="2" t="s">
        <v>10</v>
      </c>
      <c r="E58">
        <v>23.76</v>
      </c>
    </row>
    <row r="59" spans="2:5" ht="16" x14ac:dyDescent="0.2">
      <c r="B59" t="s">
        <v>29</v>
      </c>
      <c r="C59" t="s">
        <v>35</v>
      </c>
      <c r="D59" s="2" t="s">
        <v>10</v>
      </c>
      <c r="E59">
        <v>23.92</v>
      </c>
    </row>
    <row r="60" spans="2:5" ht="16" x14ac:dyDescent="0.2">
      <c r="B60" t="s">
        <v>30</v>
      </c>
      <c r="C60" t="s">
        <v>35</v>
      </c>
      <c r="D60" s="2" t="s">
        <v>10</v>
      </c>
      <c r="E60">
        <v>24.4</v>
      </c>
    </row>
    <row r="61" spans="2:5" ht="16" x14ac:dyDescent="0.2">
      <c r="B61" t="s">
        <v>30</v>
      </c>
      <c r="C61" t="s">
        <v>35</v>
      </c>
      <c r="D61" s="2" t="s">
        <v>10</v>
      </c>
      <c r="E61">
        <v>24.45</v>
      </c>
    </row>
    <row r="62" spans="2:5" ht="16" x14ac:dyDescent="0.2">
      <c r="B62" t="s">
        <v>31</v>
      </c>
      <c r="C62" t="s">
        <v>35</v>
      </c>
      <c r="D62" s="2" t="s">
        <v>10</v>
      </c>
      <c r="E62">
        <v>21.39</v>
      </c>
    </row>
    <row r="63" spans="2:5" ht="16" x14ac:dyDescent="0.2">
      <c r="B63" t="s">
        <v>31</v>
      </c>
      <c r="C63" t="s">
        <v>35</v>
      </c>
      <c r="D63" s="2" t="s">
        <v>10</v>
      </c>
      <c r="E63">
        <v>21.18</v>
      </c>
    </row>
    <row r="64" spans="2:5" ht="16" x14ac:dyDescent="0.2">
      <c r="B64" s="3" t="s">
        <v>32</v>
      </c>
      <c r="C64" t="s">
        <v>35</v>
      </c>
      <c r="D64" s="2" t="s">
        <v>10</v>
      </c>
      <c r="E64">
        <v>21.07</v>
      </c>
    </row>
    <row r="65" spans="2:5" ht="16" x14ac:dyDescent="0.2">
      <c r="B65" s="3" t="s">
        <v>32</v>
      </c>
      <c r="C65" t="s">
        <v>35</v>
      </c>
      <c r="D65" s="2" t="s">
        <v>10</v>
      </c>
      <c r="E65">
        <v>21.1</v>
      </c>
    </row>
    <row r="66" spans="2:5" ht="16" x14ac:dyDescent="0.2">
      <c r="B66" t="s">
        <v>25</v>
      </c>
      <c r="C66" t="s">
        <v>34</v>
      </c>
      <c r="D66" s="2" t="s">
        <v>24</v>
      </c>
      <c r="E66">
        <v>24.28</v>
      </c>
    </row>
    <row r="67" spans="2:5" ht="16" x14ac:dyDescent="0.2">
      <c r="B67" t="s">
        <v>25</v>
      </c>
      <c r="C67" t="s">
        <v>34</v>
      </c>
      <c r="D67" s="2" t="s">
        <v>24</v>
      </c>
      <c r="E67">
        <v>23.79</v>
      </c>
    </row>
    <row r="68" spans="2:5" ht="16" x14ac:dyDescent="0.2">
      <c r="B68" t="s">
        <v>26</v>
      </c>
      <c r="C68" t="s">
        <v>34</v>
      </c>
      <c r="D68" s="2" t="s">
        <v>24</v>
      </c>
      <c r="E68">
        <v>22.3</v>
      </c>
    </row>
    <row r="69" spans="2:5" ht="16" x14ac:dyDescent="0.2">
      <c r="B69" t="s">
        <v>26</v>
      </c>
      <c r="C69" t="s">
        <v>34</v>
      </c>
      <c r="D69" s="2" t="s">
        <v>24</v>
      </c>
      <c r="E69">
        <v>22.2</v>
      </c>
    </row>
    <row r="70" spans="2:5" ht="16" x14ac:dyDescent="0.2">
      <c r="B70" t="s">
        <v>27</v>
      </c>
      <c r="C70" t="s">
        <v>34</v>
      </c>
      <c r="D70" s="2" t="s">
        <v>24</v>
      </c>
      <c r="E70">
        <v>23.01</v>
      </c>
    </row>
    <row r="71" spans="2:5" ht="16" x14ac:dyDescent="0.2">
      <c r="B71" t="s">
        <v>27</v>
      </c>
      <c r="C71" t="s">
        <v>34</v>
      </c>
      <c r="D71" s="2" t="s">
        <v>24</v>
      </c>
      <c r="E71">
        <v>22.9</v>
      </c>
    </row>
    <row r="72" spans="2:5" ht="16" x14ac:dyDescent="0.2">
      <c r="B72" t="s">
        <v>28</v>
      </c>
      <c r="C72" t="s">
        <v>34</v>
      </c>
      <c r="D72" s="2" t="s">
        <v>24</v>
      </c>
      <c r="E72">
        <v>22.55</v>
      </c>
    </row>
    <row r="73" spans="2:5" ht="16" x14ac:dyDescent="0.2">
      <c r="B73" t="s">
        <v>28</v>
      </c>
      <c r="C73" t="s">
        <v>34</v>
      </c>
      <c r="D73" s="2" t="s">
        <v>24</v>
      </c>
      <c r="E73">
        <v>22.6</v>
      </c>
    </row>
    <row r="74" spans="2:5" ht="16" x14ac:dyDescent="0.2">
      <c r="B74" t="s">
        <v>29</v>
      </c>
      <c r="C74" t="s">
        <v>35</v>
      </c>
      <c r="D74" s="2" t="s">
        <v>24</v>
      </c>
      <c r="E74">
        <v>24.39</v>
      </c>
    </row>
    <row r="75" spans="2:5" ht="16" x14ac:dyDescent="0.2">
      <c r="B75" t="s">
        <v>29</v>
      </c>
      <c r="C75" t="s">
        <v>35</v>
      </c>
      <c r="D75" s="2" t="s">
        <v>24</v>
      </c>
      <c r="E75">
        <v>24.23</v>
      </c>
    </row>
    <row r="76" spans="2:5" ht="16" x14ac:dyDescent="0.2">
      <c r="B76" t="s">
        <v>30</v>
      </c>
      <c r="C76" t="s">
        <v>35</v>
      </c>
      <c r="D76" s="2" t="s">
        <v>24</v>
      </c>
      <c r="E76">
        <v>25.16</v>
      </c>
    </row>
    <row r="77" spans="2:5" ht="16" x14ac:dyDescent="0.2">
      <c r="B77" t="s">
        <v>30</v>
      </c>
      <c r="C77" t="s">
        <v>35</v>
      </c>
      <c r="D77" s="2" t="s">
        <v>24</v>
      </c>
      <c r="E77">
        <v>25.14</v>
      </c>
    </row>
    <row r="78" spans="2:5" ht="16" x14ac:dyDescent="0.2">
      <c r="B78" t="s">
        <v>31</v>
      </c>
      <c r="C78" t="s">
        <v>35</v>
      </c>
      <c r="D78" s="2" t="s">
        <v>24</v>
      </c>
      <c r="E78">
        <v>23.39</v>
      </c>
    </row>
    <row r="79" spans="2:5" ht="16" x14ac:dyDescent="0.2">
      <c r="B79" t="s">
        <v>31</v>
      </c>
      <c r="C79" t="s">
        <v>35</v>
      </c>
      <c r="D79" s="2" t="s">
        <v>24</v>
      </c>
      <c r="E79">
        <v>23.3</v>
      </c>
    </row>
    <row r="80" spans="2:5" ht="16" x14ac:dyDescent="0.2">
      <c r="B80" s="3" t="s">
        <v>32</v>
      </c>
      <c r="C80" t="s">
        <v>35</v>
      </c>
      <c r="D80" s="2" t="s">
        <v>24</v>
      </c>
      <c r="E80">
        <v>23.98</v>
      </c>
    </row>
    <row r="81" spans="2:5" ht="16" x14ac:dyDescent="0.2">
      <c r="B81" s="3" t="s">
        <v>32</v>
      </c>
      <c r="C81" t="s">
        <v>35</v>
      </c>
      <c r="D81" s="2" t="s">
        <v>24</v>
      </c>
      <c r="E81">
        <v>23.73</v>
      </c>
    </row>
    <row r="82" spans="2:5" ht="16" x14ac:dyDescent="0.2">
      <c r="B82" t="s">
        <v>25</v>
      </c>
      <c r="C82" t="s">
        <v>34</v>
      </c>
      <c r="D82" s="2" t="s">
        <v>12</v>
      </c>
      <c r="E82">
        <v>21.43</v>
      </c>
    </row>
    <row r="83" spans="2:5" ht="16" x14ac:dyDescent="0.2">
      <c r="B83" t="s">
        <v>25</v>
      </c>
      <c r="C83" t="s">
        <v>34</v>
      </c>
      <c r="D83" s="2" t="s">
        <v>12</v>
      </c>
      <c r="E83">
        <v>21.01</v>
      </c>
    </row>
    <row r="84" spans="2:5" ht="16" x14ac:dyDescent="0.2">
      <c r="B84" t="s">
        <v>26</v>
      </c>
      <c r="C84" t="s">
        <v>34</v>
      </c>
      <c r="D84" s="2" t="s">
        <v>12</v>
      </c>
      <c r="E84">
        <v>19.7</v>
      </c>
    </row>
    <row r="85" spans="2:5" ht="16" x14ac:dyDescent="0.2">
      <c r="B85" t="s">
        <v>26</v>
      </c>
      <c r="C85" t="s">
        <v>34</v>
      </c>
      <c r="D85" s="2" t="s">
        <v>12</v>
      </c>
      <c r="E85">
        <v>19.559999999999999</v>
      </c>
    </row>
    <row r="86" spans="2:5" ht="16" x14ac:dyDescent="0.2">
      <c r="B86" t="s">
        <v>27</v>
      </c>
      <c r="C86" t="s">
        <v>34</v>
      </c>
      <c r="D86" s="2" t="s">
        <v>12</v>
      </c>
      <c r="E86">
        <v>21.05</v>
      </c>
    </row>
    <row r="87" spans="2:5" ht="16" x14ac:dyDescent="0.2">
      <c r="B87" t="s">
        <v>27</v>
      </c>
      <c r="C87" t="s">
        <v>34</v>
      </c>
      <c r="D87" s="2" t="s">
        <v>12</v>
      </c>
      <c r="E87">
        <v>20.99</v>
      </c>
    </row>
    <row r="88" spans="2:5" ht="16" x14ac:dyDescent="0.2">
      <c r="B88" t="s">
        <v>28</v>
      </c>
      <c r="C88" t="s">
        <v>34</v>
      </c>
      <c r="D88" s="2" t="s">
        <v>12</v>
      </c>
      <c r="E88">
        <v>20.16</v>
      </c>
    </row>
    <row r="89" spans="2:5" ht="16" x14ac:dyDescent="0.2">
      <c r="B89" t="s">
        <v>28</v>
      </c>
      <c r="C89" t="s">
        <v>34</v>
      </c>
      <c r="D89" s="2" t="s">
        <v>12</v>
      </c>
      <c r="E89">
        <v>20.28</v>
      </c>
    </row>
    <row r="90" spans="2:5" ht="16" x14ac:dyDescent="0.2">
      <c r="B90" t="s">
        <v>29</v>
      </c>
      <c r="C90" t="s">
        <v>35</v>
      </c>
      <c r="D90" s="2" t="s">
        <v>12</v>
      </c>
      <c r="E90">
        <v>21.75</v>
      </c>
    </row>
    <row r="91" spans="2:5" ht="16" x14ac:dyDescent="0.2">
      <c r="B91" t="s">
        <v>29</v>
      </c>
      <c r="C91" t="s">
        <v>35</v>
      </c>
      <c r="D91" s="2" t="s">
        <v>12</v>
      </c>
      <c r="E91">
        <v>21.96</v>
      </c>
    </row>
    <row r="92" spans="2:5" ht="16" x14ac:dyDescent="0.2">
      <c r="B92" t="s">
        <v>30</v>
      </c>
      <c r="C92" t="s">
        <v>35</v>
      </c>
      <c r="D92" s="2" t="s">
        <v>12</v>
      </c>
      <c r="E92">
        <v>22.37</v>
      </c>
    </row>
    <row r="93" spans="2:5" ht="16" x14ac:dyDescent="0.2">
      <c r="B93" t="s">
        <v>30</v>
      </c>
      <c r="C93" t="s">
        <v>35</v>
      </c>
      <c r="D93" s="2" t="s">
        <v>12</v>
      </c>
      <c r="E93">
        <v>22.71</v>
      </c>
    </row>
    <row r="94" spans="2:5" ht="16" x14ac:dyDescent="0.2">
      <c r="B94" t="s">
        <v>31</v>
      </c>
      <c r="C94" t="s">
        <v>35</v>
      </c>
      <c r="D94" s="2" t="s">
        <v>12</v>
      </c>
      <c r="E94">
        <v>21.45</v>
      </c>
    </row>
    <row r="95" spans="2:5" ht="16" x14ac:dyDescent="0.2">
      <c r="B95" t="s">
        <v>31</v>
      </c>
      <c r="C95" t="s">
        <v>35</v>
      </c>
      <c r="D95" s="2" t="s">
        <v>12</v>
      </c>
      <c r="E95">
        <v>21.37</v>
      </c>
    </row>
    <row r="96" spans="2:5" ht="16" x14ac:dyDescent="0.2">
      <c r="B96" s="3" t="s">
        <v>32</v>
      </c>
      <c r="C96" t="s">
        <v>35</v>
      </c>
      <c r="D96" s="2" t="s">
        <v>12</v>
      </c>
      <c r="E96">
        <v>21.8</v>
      </c>
    </row>
    <row r="97" spans="2:6" ht="16" x14ac:dyDescent="0.2">
      <c r="B97" s="3" t="s">
        <v>32</v>
      </c>
      <c r="C97" t="s">
        <v>35</v>
      </c>
      <c r="D97" s="2" t="s">
        <v>12</v>
      </c>
      <c r="E97">
        <v>21.71</v>
      </c>
    </row>
    <row r="98" spans="2:6" ht="16" x14ac:dyDescent="0.2">
      <c r="B98" t="s">
        <v>25</v>
      </c>
      <c r="C98" t="s">
        <v>34</v>
      </c>
      <c r="D98" s="2" t="s">
        <v>5</v>
      </c>
      <c r="E98">
        <v>15.91</v>
      </c>
    </row>
    <row r="99" spans="2:6" ht="16" x14ac:dyDescent="0.2">
      <c r="B99" t="s">
        <v>25</v>
      </c>
      <c r="C99" t="s">
        <v>34</v>
      </c>
      <c r="D99" s="2" t="s">
        <v>5</v>
      </c>
      <c r="E99">
        <v>15.95</v>
      </c>
    </row>
    <row r="100" spans="2:6" ht="16" x14ac:dyDescent="0.2">
      <c r="B100" t="s">
        <v>26</v>
      </c>
      <c r="C100" t="s">
        <v>34</v>
      </c>
      <c r="D100" s="2" t="s">
        <v>5</v>
      </c>
      <c r="E100">
        <v>13.92</v>
      </c>
    </row>
    <row r="101" spans="2:6" ht="16" x14ac:dyDescent="0.2">
      <c r="B101" t="s">
        <v>26</v>
      </c>
      <c r="C101" t="s">
        <v>34</v>
      </c>
      <c r="D101" s="2" t="s">
        <v>5</v>
      </c>
      <c r="E101">
        <v>14.13</v>
      </c>
    </row>
    <row r="102" spans="2:6" ht="16" x14ac:dyDescent="0.2">
      <c r="B102" t="s">
        <v>27</v>
      </c>
      <c r="C102" t="s">
        <v>34</v>
      </c>
      <c r="D102" s="2" t="s">
        <v>5</v>
      </c>
      <c r="E102">
        <v>14.42</v>
      </c>
    </row>
    <row r="103" spans="2:6" ht="16" x14ac:dyDescent="0.2">
      <c r="B103" t="s">
        <v>27</v>
      </c>
      <c r="C103" t="s">
        <v>34</v>
      </c>
      <c r="D103" s="2" t="s">
        <v>5</v>
      </c>
      <c r="E103">
        <v>14.61</v>
      </c>
    </row>
    <row r="104" spans="2:6" ht="16" x14ac:dyDescent="0.2">
      <c r="B104" t="s">
        <v>28</v>
      </c>
      <c r="C104" t="s">
        <v>34</v>
      </c>
      <c r="D104" s="2" t="s">
        <v>5</v>
      </c>
      <c r="E104">
        <v>14.7</v>
      </c>
    </row>
    <row r="105" spans="2:6" ht="16" x14ac:dyDescent="0.2">
      <c r="B105" t="s">
        <v>28</v>
      </c>
      <c r="C105" t="s">
        <v>34</v>
      </c>
      <c r="D105" s="2" t="s">
        <v>5</v>
      </c>
      <c r="E105">
        <v>14.45</v>
      </c>
    </row>
    <row r="106" spans="2:6" ht="16" x14ac:dyDescent="0.2">
      <c r="B106" t="s">
        <v>29</v>
      </c>
      <c r="C106" t="s">
        <v>35</v>
      </c>
      <c r="D106" s="2" t="s">
        <v>5</v>
      </c>
      <c r="E106">
        <v>17.149999999999999</v>
      </c>
    </row>
    <row r="107" spans="2:6" ht="16" x14ac:dyDescent="0.2">
      <c r="B107" t="s">
        <v>29</v>
      </c>
      <c r="C107" t="s">
        <v>35</v>
      </c>
      <c r="D107" s="2" t="s">
        <v>5</v>
      </c>
      <c r="E107">
        <v>17.149999999999999</v>
      </c>
    </row>
    <row r="108" spans="2:6" ht="16" x14ac:dyDescent="0.2">
      <c r="B108" t="s">
        <v>30</v>
      </c>
      <c r="C108" t="s">
        <v>35</v>
      </c>
      <c r="D108" s="2" t="s">
        <v>5</v>
      </c>
      <c r="E108">
        <v>18.11</v>
      </c>
      <c r="F108" s="4"/>
    </row>
    <row r="109" spans="2:6" ht="16" x14ac:dyDescent="0.2">
      <c r="B109" t="s">
        <v>30</v>
      </c>
      <c r="C109" t="s">
        <v>35</v>
      </c>
      <c r="D109" s="2" t="s">
        <v>5</v>
      </c>
      <c r="E109">
        <v>18.14</v>
      </c>
    </row>
    <row r="110" spans="2:6" ht="16" x14ac:dyDescent="0.2">
      <c r="B110" t="s">
        <v>31</v>
      </c>
      <c r="C110" t="s">
        <v>35</v>
      </c>
      <c r="D110" s="2" t="s">
        <v>5</v>
      </c>
      <c r="E110">
        <v>14.71</v>
      </c>
      <c r="F110" s="4"/>
    </row>
    <row r="111" spans="2:6" ht="16" x14ac:dyDescent="0.2">
      <c r="B111" t="s">
        <v>31</v>
      </c>
      <c r="C111" t="s">
        <v>35</v>
      </c>
      <c r="D111" s="2" t="s">
        <v>5</v>
      </c>
      <c r="E111">
        <v>14.57</v>
      </c>
    </row>
    <row r="112" spans="2:6" ht="16" x14ac:dyDescent="0.2">
      <c r="B112" s="3" t="s">
        <v>32</v>
      </c>
      <c r="C112" t="s">
        <v>35</v>
      </c>
      <c r="D112" s="2" t="s">
        <v>5</v>
      </c>
      <c r="E112">
        <v>14.71</v>
      </c>
      <c r="F112" s="4"/>
    </row>
    <row r="113" spans="2:5" ht="16" x14ac:dyDescent="0.2">
      <c r="B113" s="3" t="s">
        <v>32</v>
      </c>
      <c r="C113" t="s">
        <v>35</v>
      </c>
      <c r="D113" s="2" t="s">
        <v>5</v>
      </c>
      <c r="E113">
        <v>15.14</v>
      </c>
    </row>
    <row r="114" spans="2:5" ht="16" x14ac:dyDescent="0.2">
      <c r="B114" t="s">
        <v>25</v>
      </c>
      <c r="C114" t="s">
        <v>34</v>
      </c>
      <c r="D114" s="2" t="s">
        <v>13</v>
      </c>
      <c r="E114">
        <v>18.71</v>
      </c>
    </row>
    <row r="115" spans="2:5" ht="16" x14ac:dyDescent="0.2">
      <c r="B115" t="s">
        <v>25</v>
      </c>
      <c r="C115" t="s">
        <v>34</v>
      </c>
      <c r="D115" s="2" t="s">
        <v>13</v>
      </c>
      <c r="E115">
        <v>18.52</v>
      </c>
    </row>
    <row r="116" spans="2:5" ht="16" x14ac:dyDescent="0.2">
      <c r="B116" t="s">
        <v>26</v>
      </c>
      <c r="C116" t="s">
        <v>34</v>
      </c>
      <c r="D116" s="2" t="s">
        <v>13</v>
      </c>
      <c r="E116">
        <v>17.079999999999998</v>
      </c>
    </row>
    <row r="117" spans="2:5" ht="16" x14ac:dyDescent="0.2">
      <c r="B117" t="s">
        <v>26</v>
      </c>
      <c r="C117" t="s">
        <v>34</v>
      </c>
      <c r="D117" s="2" t="s">
        <v>13</v>
      </c>
      <c r="E117">
        <v>17.16</v>
      </c>
    </row>
    <row r="118" spans="2:5" ht="16" x14ac:dyDescent="0.2">
      <c r="B118" t="s">
        <v>27</v>
      </c>
      <c r="C118" t="s">
        <v>34</v>
      </c>
      <c r="D118" s="2" t="s">
        <v>13</v>
      </c>
      <c r="E118">
        <v>18.57</v>
      </c>
    </row>
    <row r="119" spans="2:5" ht="16" x14ac:dyDescent="0.2">
      <c r="B119" t="s">
        <v>27</v>
      </c>
      <c r="C119" t="s">
        <v>34</v>
      </c>
      <c r="D119" s="2" t="s">
        <v>13</v>
      </c>
      <c r="E119">
        <v>18.34</v>
      </c>
    </row>
    <row r="120" spans="2:5" ht="16" x14ac:dyDescent="0.2">
      <c r="B120" t="s">
        <v>28</v>
      </c>
      <c r="C120" t="s">
        <v>34</v>
      </c>
      <c r="D120" s="2" t="s">
        <v>13</v>
      </c>
      <c r="E120">
        <v>18.21</v>
      </c>
    </row>
    <row r="121" spans="2:5" ht="16" x14ac:dyDescent="0.2">
      <c r="B121" t="s">
        <v>28</v>
      </c>
      <c r="C121" t="s">
        <v>34</v>
      </c>
      <c r="D121" s="2" t="s">
        <v>13</v>
      </c>
      <c r="E121">
        <v>18.12</v>
      </c>
    </row>
    <row r="122" spans="2:5" ht="16" x14ac:dyDescent="0.2">
      <c r="B122" t="s">
        <v>29</v>
      </c>
      <c r="C122" t="s">
        <v>35</v>
      </c>
      <c r="D122" s="2" t="s">
        <v>13</v>
      </c>
      <c r="E122">
        <v>19.97</v>
      </c>
    </row>
    <row r="123" spans="2:5" ht="16" x14ac:dyDescent="0.2">
      <c r="B123" t="s">
        <v>29</v>
      </c>
      <c r="C123" t="s">
        <v>35</v>
      </c>
      <c r="D123" s="2" t="s">
        <v>13</v>
      </c>
      <c r="E123">
        <v>19.72</v>
      </c>
    </row>
    <row r="124" spans="2:5" ht="16" x14ac:dyDescent="0.2">
      <c r="B124" t="s">
        <v>30</v>
      </c>
      <c r="C124" t="s">
        <v>35</v>
      </c>
      <c r="D124" s="2" t="s">
        <v>13</v>
      </c>
      <c r="E124">
        <v>20.28</v>
      </c>
    </row>
    <row r="125" spans="2:5" ht="16" x14ac:dyDescent="0.2">
      <c r="B125" t="s">
        <v>30</v>
      </c>
      <c r="C125" t="s">
        <v>35</v>
      </c>
      <c r="D125" s="2" t="s">
        <v>13</v>
      </c>
      <c r="E125">
        <v>20.22</v>
      </c>
    </row>
    <row r="126" spans="2:5" ht="16" x14ac:dyDescent="0.2">
      <c r="B126" t="s">
        <v>31</v>
      </c>
      <c r="C126" t="s">
        <v>35</v>
      </c>
      <c r="D126" s="2" t="s">
        <v>13</v>
      </c>
      <c r="E126">
        <v>18.05</v>
      </c>
    </row>
    <row r="127" spans="2:5" ht="16" x14ac:dyDescent="0.2">
      <c r="B127" t="s">
        <v>31</v>
      </c>
      <c r="C127" t="s">
        <v>35</v>
      </c>
      <c r="D127" s="2" t="s">
        <v>13</v>
      </c>
      <c r="E127">
        <v>18.16</v>
      </c>
    </row>
    <row r="128" spans="2:5" ht="16" x14ac:dyDescent="0.2">
      <c r="B128" s="3" t="s">
        <v>32</v>
      </c>
      <c r="C128" t="s">
        <v>35</v>
      </c>
      <c r="D128" s="2" t="s">
        <v>13</v>
      </c>
      <c r="E128">
        <v>18.940000000000001</v>
      </c>
    </row>
    <row r="129" spans="2:5" ht="16" x14ac:dyDescent="0.2">
      <c r="B129" s="3" t="s">
        <v>32</v>
      </c>
      <c r="C129" t="s">
        <v>35</v>
      </c>
      <c r="D129" s="2" t="s">
        <v>13</v>
      </c>
      <c r="E129">
        <v>18.86</v>
      </c>
    </row>
    <row r="130" spans="2:5" ht="16" x14ac:dyDescent="0.2">
      <c r="B130" t="s">
        <v>25</v>
      </c>
      <c r="C130" t="s">
        <v>34</v>
      </c>
      <c r="D130" s="2" t="s">
        <v>14</v>
      </c>
      <c r="E130">
        <v>22.85</v>
      </c>
    </row>
    <row r="131" spans="2:5" ht="16" x14ac:dyDescent="0.2">
      <c r="B131" t="s">
        <v>25</v>
      </c>
      <c r="C131" t="s">
        <v>34</v>
      </c>
      <c r="D131" s="2" t="s">
        <v>14</v>
      </c>
      <c r="E131">
        <v>22.31</v>
      </c>
    </row>
    <row r="132" spans="2:5" ht="16" x14ac:dyDescent="0.2">
      <c r="B132" t="s">
        <v>26</v>
      </c>
      <c r="C132" t="s">
        <v>34</v>
      </c>
      <c r="D132" s="2" t="s">
        <v>14</v>
      </c>
      <c r="E132">
        <v>21.27</v>
      </c>
    </row>
    <row r="133" spans="2:5" ht="16" x14ac:dyDescent="0.2">
      <c r="B133" t="s">
        <v>26</v>
      </c>
      <c r="C133" t="s">
        <v>34</v>
      </c>
      <c r="D133" s="2" t="s">
        <v>14</v>
      </c>
      <c r="E133">
        <v>21.23</v>
      </c>
    </row>
    <row r="134" spans="2:5" ht="16" x14ac:dyDescent="0.2">
      <c r="B134" t="s">
        <v>27</v>
      </c>
      <c r="C134" t="s">
        <v>34</v>
      </c>
      <c r="D134" s="2" t="s">
        <v>14</v>
      </c>
      <c r="E134">
        <v>22.3</v>
      </c>
    </row>
    <row r="135" spans="2:5" ht="16" x14ac:dyDescent="0.2">
      <c r="B135" t="s">
        <v>27</v>
      </c>
      <c r="C135" t="s">
        <v>34</v>
      </c>
      <c r="D135" s="2" t="s">
        <v>14</v>
      </c>
      <c r="E135">
        <v>22.26</v>
      </c>
    </row>
    <row r="136" spans="2:5" ht="16" x14ac:dyDescent="0.2">
      <c r="B136" t="s">
        <v>28</v>
      </c>
      <c r="C136" t="s">
        <v>34</v>
      </c>
      <c r="D136" s="2" t="s">
        <v>14</v>
      </c>
      <c r="E136">
        <v>22.1</v>
      </c>
    </row>
    <row r="137" spans="2:5" ht="16" x14ac:dyDescent="0.2">
      <c r="B137" t="s">
        <v>28</v>
      </c>
      <c r="C137" t="s">
        <v>34</v>
      </c>
      <c r="D137" s="2" t="s">
        <v>14</v>
      </c>
      <c r="E137">
        <v>21.83</v>
      </c>
    </row>
    <row r="138" spans="2:5" ht="16" x14ac:dyDescent="0.2">
      <c r="B138" t="s">
        <v>29</v>
      </c>
      <c r="C138" t="s">
        <v>35</v>
      </c>
      <c r="D138" s="2" t="s">
        <v>14</v>
      </c>
      <c r="E138">
        <v>23.24</v>
      </c>
    </row>
    <row r="139" spans="2:5" ht="16" x14ac:dyDescent="0.2">
      <c r="B139" t="s">
        <v>29</v>
      </c>
      <c r="C139" t="s">
        <v>35</v>
      </c>
      <c r="D139" s="2" t="s">
        <v>14</v>
      </c>
      <c r="E139">
        <v>23.33</v>
      </c>
    </row>
    <row r="140" spans="2:5" ht="16" x14ac:dyDescent="0.2">
      <c r="B140" t="s">
        <v>30</v>
      </c>
      <c r="C140" t="s">
        <v>35</v>
      </c>
      <c r="D140" s="2" t="s">
        <v>14</v>
      </c>
      <c r="E140">
        <v>23.43</v>
      </c>
    </row>
    <row r="141" spans="2:5" ht="16" x14ac:dyDescent="0.2">
      <c r="B141" t="s">
        <v>30</v>
      </c>
      <c r="C141" t="s">
        <v>35</v>
      </c>
      <c r="D141" s="2" t="s">
        <v>14</v>
      </c>
      <c r="E141">
        <v>23.48</v>
      </c>
    </row>
    <row r="142" spans="2:5" ht="16" x14ac:dyDescent="0.2">
      <c r="B142" t="s">
        <v>31</v>
      </c>
      <c r="C142" t="s">
        <v>35</v>
      </c>
      <c r="D142" s="2" t="s">
        <v>14</v>
      </c>
      <c r="E142">
        <v>21.62</v>
      </c>
    </row>
    <row r="143" spans="2:5" ht="16" x14ac:dyDescent="0.2">
      <c r="B143" t="s">
        <v>31</v>
      </c>
      <c r="C143" t="s">
        <v>35</v>
      </c>
      <c r="D143" s="2" t="s">
        <v>14</v>
      </c>
      <c r="E143">
        <v>21.29</v>
      </c>
    </row>
    <row r="144" spans="2:5" ht="16" x14ac:dyDescent="0.2">
      <c r="B144" s="3" t="s">
        <v>32</v>
      </c>
      <c r="C144" t="s">
        <v>35</v>
      </c>
      <c r="D144" s="2" t="s">
        <v>14</v>
      </c>
      <c r="E144">
        <v>21.81</v>
      </c>
    </row>
    <row r="145" spans="2:5" ht="16" x14ac:dyDescent="0.2">
      <c r="B145" s="3" t="s">
        <v>32</v>
      </c>
      <c r="C145" t="s">
        <v>35</v>
      </c>
      <c r="D145" s="2" t="s">
        <v>14</v>
      </c>
      <c r="E145">
        <v>21.83</v>
      </c>
    </row>
    <row r="146" spans="2:5" ht="16" x14ac:dyDescent="0.2">
      <c r="B146" t="s">
        <v>25</v>
      </c>
      <c r="C146" t="s">
        <v>34</v>
      </c>
      <c r="D146" s="2" t="s">
        <v>6</v>
      </c>
      <c r="E146">
        <v>21.48</v>
      </c>
    </row>
    <row r="147" spans="2:5" ht="16" x14ac:dyDescent="0.2">
      <c r="B147" t="s">
        <v>25</v>
      </c>
      <c r="C147" t="s">
        <v>34</v>
      </c>
      <c r="D147" s="2" t="s">
        <v>6</v>
      </c>
      <c r="E147">
        <v>21.05</v>
      </c>
    </row>
    <row r="148" spans="2:5" ht="16" x14ac:dyDescent="0.2">
      <c r="B148" t="s">
        <v>26</v>
      </c>
      <c r="C148" t="s">
        <v>34</v>
      </c>
      <c r="D148" s="2" t="s">
        <v>6</v>
      </c>
      <c r="E148">
        <v>19.559999999999999</v>
      </c>
    </row>
    <row r="149" spans="2:5" ht="16" x14ac:dyDescent="0.2">
      <c r="B149" t="s">
        <v>26</v>
      </c>
      <c r="C149" t="s">
        <v>34</v>
      </c>
      <c r="D149" s="2" t="s">
        <v>6</v>
      </c>
      <c r="E149">
        <v>19.75</v>
      </c>
    </row>
    <row r="150" spans="2:5" ht="16" x14ac:dyDescent="0.2">
      <c r="B150" t="s">
        <v>27</v>
      </c>
      <c r="C150" t="s">
        <v>34</v>
      </c>
      <c r="D150" s="2" t="s">
        <v>6</v>
      </c>
      <c r="E150">
        <v>20.27</v>
      </c>
    </row>
    <row r="151" spans="2:5" ht="16" x14ac:dyDescent="0.2">
      <c r="B151" t="s">
        <v>27</v>
      </c>
      <c r="C151" t="s">
        <v>34</v>
      </c>
      <c r="D151" s="2" t="s">
        <v>6</v>
      </c>
      <c r="E151">
        <v>20.11</v>
      </c>
    </row>
    <row r="152" spans="2:5" ht="16" x14ac:dyDescent="0.2">
      <c r="B152" t="s">
        <v>28</v>
      </c>
      <c r="C152" t="s">
        <v>34</v>
      </c>
      <c r="D152" s="2" t="s">
        <v>6</v>
      </c>
      <c r="E152">
        <v>19.82</v>
      </c>
    </row>
    <row r="153" spans="2:5" ht="16" x14ac:dyDescent="0.2">
      <c r="B153" t="s">
        <v>28</v>
      </c>
      <c r="C153" t="s">
        <v>34</v>
      </c>
      <c r="D153" s="2" t="s">
        <v>6</v>
      </c>
      <c r="E153">
        <v>20.04</v>
      </c>
    </row>
    <row r="154" spans="2:5" ht="16" x14ac:dyDescent="0.2">
      <c r="B154" t="s">
        <v>29</v>
      </c>
      <c r="C154" t="s">
        <v>35</v>
      </c>
      <c r="D154" s="2" t="s">
        <v>6</v>
      </c>
      <c r="E154">
        <v>21.71</v>
      </c>
    </row>
    <row r="155" spans="2:5" ht="16" x14ac:dyDescent="0.2">
      <c r="B155" t="s">
        <v>29</v>
      </c>
      <c r="C155" t="s">
        <v>35</v>
      </c>
      <c r="D155" s="2" t="s">
        <v>6</v>
      </c>
      <c r="E155">
        <v>22.04</v>
      </c>
    </row>
    <row r="156" spans="2:5" ht="16" x14ac:dyDescent="0.2">
      <c r="B156" t="s">
        <v>30</v>
      </c>
      <c r="C156" t="s">
        <v>35</v>
      </c>
      <c r="D156" s="2" t="s">
        <v>6</v>
      </c>
      <c r="E156">
        <v>22.46</v>
      </c>
    </row>
    <row r="157" spans="2:5" ht="16" x14ac:dyDescent="0.2">
      <c r="B157" t="s">
        <v>30</v>
      </c>
      <c r="C157" t="s">
        <v>35</v>
      </c>
      <c r="D157" s="2" t="s">
        <v>6</v>
      </c>
      <c r="E157">
        <v>22.34</v>
      </c>
    </row>
    <row r="158" spans="2:5" ht="16" x14ac:dyDescent="0.2">
      <c r="B158" t="s">
        <v>31</v>
      </c>
      <c r="C158" t="s">
        <v>35</v>
      </c>
      <c r="D158" s="2" t="s">
        <v>6</v>
      </c>
      <c r="E158">
        <v>20.12</v>
      </c>
    </row>
    <row r="159" spans="2:5" ht="16" x14ac:dyDescent="0.2">
      <c r="B159" t="s">
        <v>31</v>
      </c>
      <c r="C159" t="s">
        <v>35</v>
      </c>
      <c r="D159" s="2" t="s">
        <v>6</v>
      </c>
      <c r="E159">
        <v>20.309999999999999</v>
      </c>
    </row>
    <row r="160" spans="2:5" ht="16" x14ac:dyDescent="0.2">
      <c r="B160" s="3" t="s">
        <v>32</v>
      </c>
      <c r="C160" t="s">
        <v>35</v>
      </c>
      <c r="D160" s="2" t="s">
        <v>6</v>
      </c>
      <c r="E160">
        <v>20.399999999999999</v>
      </c>
    </row>
    <row r="161" spans="2:5" ht="16" x14ac:dyDescent="0.2">
      <c r="B161" s="3" t="s">
        <v>32</v>
      </c>
      <c r="C161" t="s">
        <v>35</v>
      </c>
      <c r="D161" s="2" t="s">
        <v>6</v>
      </c>
      <c r="E161">
        <v>20.84</v>
      </c>
    </row>
    <row r="162" spans="2:5" ht="16" x14ac:dyDescent="0.2">
      <c r="B162" t="s">
        <v>25</v>
      </c>
      <c r="C162" t="s">
        <v>34</v>
      </c>
      <c r="D162" s="2" t="s">
        <v>15</v>
      </c>
      <c r="E162">
        <v>31.46</v>
      </c>
    </row>
    <row r="163" spans="2:5" ht="16" x14ac:dyDescent="0.2">
      <c r="B163" t="s">
        <v>25</v>
      </c>
      <c r="C163" t="s">
        <v>34</v>
      </c>
      <c r="D163" s="2" t="s">
        <v>15</v>
      </c>
      <c r="E163">
        <v>31.8</v>
      </c>
    </row>
    <row r="164" spans="2:5" ht="16" x14ac:dyDescent="0.2">
      <c r="B164" t="s">
        <v>26</v>
      </c>
      <c r="C164" t="s">
        <v>34</v>
      </c>
      <c r="D164" s="2" t="s">
        <v>15</v>
      </c>
      <c r="E164">
        <v>30.08</v>
      </c>
    </row>
    <row r="165" spans="2:5" ht="16" x14ac:dyDescent="0.2">
      <c r="B165" t="s">
        <v>26</v>
      </c>
      <c r="C165" t="s">
        <v>34</v>
      </c>
      <c r="D165" s="2" t="s">
        <v>15</v>
      </c>
      <c r="E165">
        <v>30</v>
      </c>
    </row>
    <row r="166" spans="2:5" ht="16" x14ac:dyDescent="0.2">
      <c r="B166" t="s">
        <v>27</v>
      </c>
      <c r="C166" t="s">
        <v>34</v>
      </c>
      <c r="D166" s="2" t="s">
        <v>15</v>
      </c>
      <c r="E166">
        <v>30.74</v>
      </c>
    </row>
    <row r="167" spans="2:5" ht="16" x14ac:dyDescent="0.2">
      <c r="B167" t="s">
        <v>27</v>
      </c>
      <c r="C167" t="s">
        <v>34</v>
      </c>
      <c r="D167" s="2" t="s">
        <v>15</v>
      </c>
      <c r="E167">
        <v>30.37</v>
      </c>
    </row>
    <row r="168" spans="2:5" ht="16" x14ac:dyDescent="0.2">
      <c r="B168" t="s">
        <v>28</v>
      </c>
      <c r="C168" t="s">
        <v>34</v>
      </c>
      <c r="D168" s="2" t="s">
        <v>15</v>
      </c>
      <c r="E168">
        <v>31.26</v>
      </c>
    </row>
    <row r="169" spans="2:5" ht="16" x14ac:dyDescent="0.2">
      <c r="B169" t="s">
        <v>28</v>
      </c>
      <c r="C169" t="s">
        <v>34</v>
      </c>
      <c r="D169" s="2" t="s">
        <v>15</v>
      </c>
      <c r="E169">
        <v>30.78</v>
      </c>
    </row>
    <row r="170" spans="2:5" ht="16" x14ac:dyDescent="0.2">
      <c r="B170" t="s">
        <v>29</v>
      </c>
      <c r="C170" t="s">
        <v>35</v>
      </c>
      <c r="D170" s="2" t="s">
        <v>15</v>
      </c>
      <c r="E170">
        <v>35.22</v>
      </c>
    </row>
    <row r="171" spans="2:5" ht="16" x14ac:dyDescent="0.2">
      <c r="B171" t="s">
        <v>29</v>
      </c>
      <c r="C171" t="s">
        <v>35</v>
      </c>
      <c r="D171" s="2" t="s">
        <v>15</v>
      </c>
      <c r="E171">
        <v>33.270000000000003</v>
      </c>
    </row>
    <row r="172" spans="2:5" ht="16" x14ac:dyDescent="0.2">
      <c r="B172" t="s">
        <v>30</v>
      </c>
      <c r="C172" t="s">
        <v>35</v>
      </c>
      <c r="D172" s="2" t="s">
        <v>15</v>
      </c>
      <c r="E172">
        <v>34.450000000000003</v>
      </c>
    </row>
    <row r="173" spans="2:5" ht="16" x14ac:dyDescent="0.2">
      <c r="B173" t="s">
        <v>30</v>
      </c>
      <c r="C173" t="s">
        <v>35</v>
      </c>
      <c r="D173" s="2" t="s">
        <v>15</v>
      </c>
      <c r="E173">
        <v>34.36</v>
      </c>
    </row>
    <row r="174" spans="2:5" ht="16" x14ac:dyDescent="0.2">
      <c r="B174" t="s">
        <v>31</v>
      </c>
      <c r="C174" t="s">
        <v>35</v>
      </c>
      <c r="D174" s="2" t="s">
        <v>15</v>
      </c>
      <c r="E174">
        <v>31.6</v>
      </c>
    </row>
    <row r="175" spans="2:5" ht="16" x14ac:dyDescent="0.2">
      <c r="B175" t="s">
        <v>31</v>
      </c>
      <c r="C175" t="s">
        <v>35</v>
      </c>
      <c r="D175" s="2" t="s">
        <v>15</v>
      </c>
      <c r="E175">
        <v>30.78</v>
      </c>
    </row>
    <row r="176" spans="2:5" ht="16" x14ac:dyDescent="0.2">
      <c r="B176" s="3" t="s">
        <v>32</v>
      </c>
      <c r="C176" t="s">
        <v>35</v>
      </c>
      <c r="D176" s="2" t="s">
        <v>15</v>
      </c>
      <c r="E176">
        <v>31.8</v>
      </c>
    </row>
    <row r="177" spans="2:5" ht="16" x14ac:dyDescent="0.2">
      <c r="B177" s="3" t="s">
        <v>32</v>
      </c>
      <c r="C177" t="s">
        <v>35</v>
      </c>
      <c r="D177" s="2" t="s">
        <v>15</v>
      </c>
      <c r="E177">
        <v>31.18</v>
      </c>
    </row>
    <row r="178" spans="2:5" ht="16" x14ac:dyDescent="0.2">
      <c r="B178" t="s">
        <v>25</v>
      </c>
      <c r="C178" t="s">
        <v>34</v>
      </c>
      <c r="D178" s="2" t="s">
        <v>16</v>
      </c>
      <c r="E178">
        <v>27.96</v>
      </c>
    </row>
    <row r="179" spans="2:5" ht="16" x14ac:dyDescent="0.2">
      <c r="B179" t="s">
        <v>25</v>
      </c>
      <c r="C179" t="s">
        <v>34</v>
      </c>
      <c r="D179" s="2" t="s">
        <v>16</v>
      </c>
      <c r="E179">
        <v>27.66</v>
      </c>
    </row>
    <row r="180" spans="2:5" ht="16" x14ac:dyDescent="0.2">
      <c r="B180" t="s">
        <v>26</v>
      </c>
      <c r="C180" t="s">
        <v>34</v>
      </c>
      <c r="D180" s="2" t="s">
        <v>16</v>
      </c>
      <c r="E180">
        <v>26.54</v>
      </c>
    </row>
    <row r="181" spans="2:5" ht="16" x14ac:dyDescent="0.2">
      <c r="B181" t="s">
        <v>26</v>
      </c>
      <c r="C181" t="s">
        <v>34</v>
      </c>
      <c r="D181" s="2" t="s">
        <v>16</v>
      </c>
      <c r="E181">
        <v>25.93</v>
      </c>
    </row>
    <row r="182" spans="2:5" ht="16" x14ac:dyDescent="0.2">
      <c r="B182" t="s">
        <v>27</v>
      </c>
      <c r="C182" t="s">
        <v>34</v>
      </c>
      <c r="D182" s="2" t="s">
        <v>16</v>
      </c>
      <c r="E182">
        <v>26.25</v>
      </c>
    </row>
    <row r="183" spans="2:5" ht="16" x14ac:dyDescent="0.2">
      <c r="B183" t="s">
        <v>27</v>
      </c>
      <c r="C183" t="s">
        <v>34</v>
      </c>
      <c r="D183" s="2" t="s">
        <v>16</v>
      </c>
      <c r="E183">
        <v>26.27</v>
      </c>
    </row>
    <row r="184" spans="2:5" ht="16" x14ac:dyDescent="0.2">
      <c r="B184" t="s">
        <v>28</v>
      </c>
      <c r="C184" t="s">
        <v>34</v>
      </c>
      <c r="D184" s="2" t="s">
        <v>16</v>
      </c>
      <c r="E184">
        <v>26.42</v>
      </c>
    </row>
    <row r="185" spans="2:5" ht="16" x14ac:dyDescent="0.2">
      <c r="B185" t="s">
        <v>28</v>
      </c>
      <c r="C185" t="s">
        <v>34</v>
      </c>
      <c r="D185" s="2" t="s">
        <v>16</v>
      </c>
      <c r="E185">
        <v>26.68</v>
      </c>
    </row>
    <row r="186" spans="2:5" ht="16" x14ac:dyDescent="0.2">
      <c r="B186" t="s">
        <v>29</v>
      </c>
      <c r="C186" t="s">
        <v>35</v>
      </c>
      <c r="D186" s="2" t="s">
        <v>16</v>
      </c>
      <c r="E186">
        <v>26.56</v>
      </c>
    </row>
    <row r="187" spans="2:5" ht="16" x14ac:dyDescent="0.2">
      <c r="B187" t="s">
        <v>29</v>
      </c>
      <c r="C187" t="s">
        <v>35</v>
      </c>
      <c r="D187" s="2" t="s">
        <v>16</v>
      </c>
      <c r="E187">
        <v>26.52</v>
      </c>
    </row>
    <row r="188" spans="2:5" ht="16" x14ac:dyDescent="0.2">
      <c r="B188" t="s">
        <v>30</v>
      </c>
      <c r="C188" t="s">
        <v>35</v>
      </c>
      <c r="D188" s="2" t="s">
        <v>16</v>
      </c>
      <c r="E188">
        <v>28.34</v>
      </c>
    </row>
    <row r="189" spans="2:5" ht="16" x14ac:dyDescent="0.2">
      <c r="B189" t="s">
        <v>30</v>
      </c>
      <c r="C189" t="s">
        <v>35</v>
      </c>
      <c r="D189" s="2" t="s">
        <v>16</v>
      </c>
      <c r="E189">
        <v>27.09</v>
      </c>
    </row>
    <row r="190" spans="2:5" ht="16" x14ac:dyDescent="0.2">
      <c r="B190" t="s">
        <v>31</v>
      </c>
      <c r="C190" t="s">
        <v>35</v>
      </c>
      <c r="D190" s="2" t="s">
        <v>16</v>
      </c>
      <c r="E190">
        <v>24.65</v>
      </c>
    </row>
    <row r="191" spans="2:5" ht="16" x14ac:dyDescent="0.2">
      <c r="B191" t="s">
        <v>31</v>
      </c>
      <c r="C191" t="s">
        <v>35</v>
      </c>
      <c r="D191" s="2" t="s">
        <v>16</v>
      </c>
      <c r="E191">
        <v>24.65</v>
      </c>
    </row>
    <row r="192" spans="2:5" ht="16" x14ac:dyDescent="0.2">
      <c r="B192" s="3" t="s">
        <v>32</v>
      </c>
      <c r="C192" t="s">
        <v>35</v>
      </c>
      <c r="D192" s="2" t="s">
        <v>16</v>
      </c>
      <c r="E192">
        <v>24.16</v>
      </c>
    </row>
    <row r="193" spans="2:5" ht="16" x14ac:dyDescent="0.2">
      <c r="B193" s="3" t="s">
        <v>32</v>
      </c>
      <c r="C193" t="s">
        <v>35</v>
      </c>
      <c r="D193" s="2" t="s">
        <v>16</v>
      </c>
      <c r="E193">
        <v>23.97</v>
      </c>
    </row>
    <row r="194" spans="2:5" ht="16" x14ac:dyDescent="0.2">
      <c r="B194" t="s">
        <v>25</v>
      </c>
      <c r="C194" t="s">
        <v>34</v>
      </c>
      <c r="D194" s="2" t="s">
        <v>17</v>
      </c>
      <c r="E194">
        <v>24.76</v>
      </c>
    </row>
    <row r="195" spans="2:5" ht="16" x14ac:dyDescent="0.2">
      <c r="B195" t="s">
        <v>25</v>
      </c>
      <c r="C195" t="s">
        <v>34</v>
      </c>
      <c r="D195" s="2" t="s">
        <v>17</v>
      </c>
      <c r="E195">
        <v>24.87</v>
      </c>
    </row>
    <row r="196" spans="2:5" ht="16" x14ac:dyDescent="0.2">
      <c r="B196" t="s">
        <v>26</v>
      </c>
      <c r="C196" t="s">
        <v>34</v>
      </c>
      <c r="D196" s="2" t="s">
        <v>17</v>
      </c>
      <c r="E196">
        <v>23.21</v>
      </c>
    </row>
    <row r="197" spans="2:5" ht="16" x14ac:dyDescent="0.2">
      <c r="B197" t="s">
        <v>26</v>
      </c>
      <c r="C197" t="s">
        <v>34</v>
      </c>
      <c r="D197" s="2" t="s">
        <v>17</v>
      </c>
      <c r="E197">
        <v>23.28</v>
      </c>
    </row>
    <row r="198" spans="2:5" ht="16" x14ac:dyDescent="0.2">
      <c r="B198" t="s">
        <v>27</v>
      </c>
      <c r="C198" t="s">
        <v>34</v>
      </c>
      <c r="D198" s="2" t="s">
        <v>17</v>
      </c>
      <c r="E198">
        <v>24.04</v>
      </c>
    </row>
    <row r="199" spans="2:5" ht="16" x14ac:dyDescent="0.2">
      <c r="B199" t="s">
        <v>27</v>
      </c>
      <c r="C199" t="s">
        <v>34</v>
      </c>
      <c r="D199" s="2" t="s">
        <v>17</v>
      </c>
      <c r="E199">
        <v>24.21</v>
      </c>
    </row>
    <row r="200" spans="2:5" ht="16" x14ac:dyDescent="0.2">
      <c r="B200" t="s">
        <v>28</v>
      </c>
      <c r="C200" t="s">
        <v>34</v>
      </c>
      <c r="D200" s="2" t="s">
        <v>17</v>
      </c>
      <c r="E200">
        <v>23.89</v>
      </c>
    </row>
    <row r="201" spans="2:5" ht="16" x14ac:dyDescent="0.2">
      <c r="B201" t="s">
        <v>28</v>
      </c>
      <c r="C201" t="s">
        <v>34</v>
      </c>
      <c r="D201" s="2" t="s">
        <v>17</v>
      </c>
      <c r="E201">
        <v>24.08</v>
      </c>
    </row>
    <row r="202" spans="2:5" ht="16" x14ac:dyDescent="0.2">
      <c r="B202" t="s">
        <v>29</v>
      </c>
      <c r="C202" t="s">
        <v>35</v>
      </c>
      <c r="D202" s="2" t="s">
        <v>17</v>
      </c>
      <c r="E202">
        <v>25.61</v>
      </c>
    </row>
    <row r="203" spans="2:5" ht="16" x14ac:dyDescent="0.2">
      <c r="B203" t="s">
        <v>29</v>
      </c>
      <c r="C203" t="s">
        <v>35</v>
      </c>
      <c r="D203" s="2" t="s">
        <v>17</v>
      </c>
      <c r="E203">
        <v>25.85</v>
      </c>
    </row>
    <row r="204" spans="2:5" ht="16" x14ac:dyDescent="0.2">
      <c r="B204" t="s">
        <v>30</v>
      </c>
      <c r="C204" t="s">
        <v>35</v>
      </c>
      <c r="D204" s="2" t="s">
        <v>17</v>
      </c>
      <c r="E204">
        <v>26.36</v>
      </c>
    </row>
    <row r="205" spans="2:5" ht="16" x14ac:dyDescent="0.2">
      <c r="B205" t="s">
        <v>30</v>
      </c>
      <c r="C205" t="s">
        <v>35</v>
      </c>
      <c r="D205" s="2" t="s">
        <v>17</v>
      </c>
      <c r="E205">
        <v>26.31</v>
      </c>
    </row>
    <row r="206" spans="2:5" ht="16" x14ac:dyDescent="0.2">
      <c r="B206" t="s">
        <v>31</v>
      </c>
      <c r="C206" t="s">
        <v>35</v>
      </c>
      <c r="D206" s="2" t="s">
        <v>17</v>
      </c>
      <c r="E206">
        <v>24.3</v>
      </c>
    </row>
    <row r="207" spans="2:5" ht="16" x14ac:dyDescent="0.2">
      <c r="B207" t="s">
        <v>31</v>
      </c>
      <c r="C207" t="s">
        <v>35</v>
      </c>
      <c r="D207" s="2" t="s">
        <v>17</v>
      </c>
      <c r="E207">
        <v>24.67</v>
      </c>
    </row>
    <row r="208" spans="2:5" ht="16" x14ac:dyDescent="0.2">
      <c r="B208" s="3" t="s">
        <v>32</v>
      </c>
      <c r="C208" t="s">
        <v>35</v>
      </c>
      <c r="D208" s="2" t="s">
        <v>17</v>
      </c>
      <c r="E208">
        <v>24.52</v>
      </c>
    </row>
    <row r="209" spans="2:5" ht="16" x14ac:dyDescent="0.2">
      <c r="B209" s="3" t="s">
        <v>32</v>
      </c>
      <c r="C209" t="s">
        <v>35</v>
      </c>
      <c r="D209" s="2" t="s">
        <v>17</v>
      </c>
      <c r="E209">
        <v>24.2</v>
      </c>
    </row>
    <row r="210" spans="2:5" ht="16" x14ac:dyDescent="0.2">
      <c r="B210" t="s">
        <v>25</v>
      </c>
      <c r="C210" t="s">
        <v>34</v>
      </c>
      <c r="D210" s="2" t="s">
        <v>11</v>
      </c>
      <c r="E210" t="s">
        <v>2</v>
      </c>
    </row>
    <row r="211" spans="2:5" ht="16" x14ac:dyDescent="0.2">
      <c r="B211" t="s">
        <v>25</v>
      </c>
      <c r="C211" t="s">
        <v>34</v>
      </c>
      <c r="D211" s="2" t="s">
        <v>11</v>
      </c>
      <c r="E211">
        <v>23.28</v>
      </c>
    </row>
    <row r="212" spans="2:5" ht="16" x14ac:dyDescent="0.2">
      <c r="B212" t="s">
        <v>26</v>
      </c>
      <c r="C212" t="s">
        <v>34</v>
      </c>
      <c r="D212" s="2" t="s">
        <v>11</v>
      </c>
      <c r="E212">
        <v>19.5</v>
      </c>
    </row>
    <row r="213" spans="2:5" ht="16" x14ac:dyDescent="0.2">
      <c r="B213" t="s">
        <v>26</v>
      </c>
      <c r="C213" t="s">
        <v>34</v>
      </c>
      <c r="D213" s="2" t="s">
        <v>11</v>
      </c>
      <c r="E213">
        <v>19.34</v>
      </c>
    </row>
    <row r="214" spans="2:5" ht="16" x14ac:dyDescent="0.2">
      <c r="B214" t="s">
        <v>27</v>
      </c>
      <c r="C214" t="s">
        <v>34</v>
      </c>
      <c r="D214" s="2" t="s">
        <v>11</v>
      </c>
      <c r="E214">
        <v>20.25</v>
      </c>
    </row>
    <row r="215" spans="2:5" ht="16" x14ac:dyDescent="0.2">
      <c r="B215" t="s">
        <v>27</v>
      </c>
      <c r="C215" t="s">
        <v>34</v>
      </c>
      <c r="D215" s="2" t="s">
        <v>11</v>
      </c>
      <c r="E215">
        <v>20.13</v>
      </c>
    </row>
    <row r="216" spans="2:5" ht="16" x14ac:dyDescent="0.2">
      <c r="B216" t="s">
        <v>28</v>
      </c>
      <c r="C216" t="s">
        <v>34</v>
      </c>
      <c r="D216" s="2" t="s">
        <v>11</v>
      </c>
      <c r="E216">
        <v>19.95</v>
      </c>
    </row>
    <row r="217" spans="2:5" ht="16" x14ac:dyDescent="0.2">
      <c r="B217" t="s">
        <v>28</v>
      </c>
      <c r="C217" t="s">
        <v>34</v>
      </c>
      <c r="D217" s="2" t="s">
        <v>11</v>
      </c>
      <c r="E217">
        <v>19.93</v>
      </c>
    </row>
    <row r="218" spans="2:5" ht="16" x14ac:dyDescent="0.2">
      <c r="B218" t="s">
        <v>29</v>
      </c>
      <c r="C218" t="s">
        <v>35</v>
      </c>
      <c r="D218" s="2" t="s">
        <v>11</v>
      </c>
      <c r="E218">
        <v>22.4</v>
      </c>
    </row>
    <row r="219" spans="2:5" ht="16" x14ac:dyDescent="0.2">
      <c r="B219" t="s">
        <v>29</v>
      </c>
      <c r="C219" t="s">
        <v>35</v>
      </c>
      <c r="D219" s="2" t="s">
        <v>11</v>
      </c>
      <c r="E219">
        <v>22.42</v>
      </c>
    </row>
    <row r="220" spans="2:5" ht="16" x14ac:dyDescent="0.2">
      <c r="B220" t="s">
        <v>30</v>
      </c>
      <c r="C220" t="s">
        <v>35</v>
      </c>
      <c r="D220" s="2" t="s">
        <v>11</v>
      </c>
      <c r="E220">
        <v>23.19</v>
      </c>
    </row>
    <row r="221" spans="2:5" ht="16" x14ac:dyDescent="0.2">
      <c r="B221" t="s">
        <v>30</v>
      </c>
      <c r="C221" t="s">
        <v>35</v>
      </c>
      <c r="D221" s="2" t="s">
        <v>11</v>
      </c>
      <c r="E221">
        <v>23.2</v>
      </c>
    </row>
    <row r="222" spans="2:5" ht="16" x14ac:dyDescent="0.2">
      <c r="B222" t="s">
        <v>31</v>
      </c>
      <c r="C222" t="s">
        <v>35</v>
      </c>
      <c r="D222" s="2" t="s">
        <v>11</v>
      </c>
      <c r="E222">
        <v>20.82</v>
      </c>
    </row>
    <row r="223" spans="2:5" ht="16" x14ac:dyDescent="0.2">
      <c r="B223" t="s">
        <v>31</v>
      </c>
      <c r="C223" t="s">
        <v>35</v>
      </c>
      <c r="D223" s="2" t="s">
        <v>11</v>
      </c>
      <c r="E223">
        <v>20.28</v>
      </c>
    </row>
    <row r="224" spans="2:5" ht="16" x14ac:dyDescent="0.2">
      <c r="B224" s="3" t="s">
        <v>32</v>
      </c>
      <c r="C224" t="s">
        <v>35</v>
      </c>
      <c r="D224" s="2" t="s">
        <v>11</v>
      </c>
      <c r="E224">
        <v>20.46</v>
      </c>
    </row>
    <row r="225" spans="2:5" ht="16" x14ac:dyDescent="0.2">
      <c r="B225" s="3" t="s">
        <v>32</v>
      </c>
      <c r="C225" t="s">
        <v>35</v>
      </c>
      <c r="D225" s="2" t="s">
        <v>11</v>
      </c>
      <c r="E225">
        <v>20.29</v>
      </c>
    </row>
    <row r="226" spans="2:5" ht="16" x14ac:dyDescent="0.2">
      <c r="B226" t="s">
        <v>25</v>
      </c>
      <c r="C226" t="s">
        <v>34</v>
      </c>
      <c r="D226" s="2" t="s">
        <v>9</v>
      </c>
      <c r="E226">
        <v>24.7</v>
      </c>
    </row>
    <row r="227" spans="2:5" ht="16" x14ac:dyDescent="0.2">
      <c r="B227" t="s">
        <v>25</v>
      </c>
      <c r="C227" t="s">
        <v>34</v>
      </c>
      <c r="D227" s="2" t="s">
        <v>9</v>
      </c>
      <c r="E227">
        <v>24.61</v>
      </c>
    </row>
    <row r="228" spans="2:5" ht="16" x14ac:dyDescent="0.2">
      <c r="B228" t="s">
        <v>26</v>
      </c>
      <c r="C228" t="s">
        <v>34</v>
      </c>
      <c r="D228" s="2" t="s">
        <v>9</v>
      </c>
      <c r="E228">
        <v>23.39</v>
      </c>
    </row>
    <row r="229" spans="2:5" ht="16" x14ac:dyDescent="0.2">
      <c r="B229" t="s">
        <v>26</v>
      </c>
      <c r="C229" t="s">
        <v>34</v>
      </c>
      <c r="D229" s="2" t="s">
        <v>9</v>
      </c>
      <c r="E229">
        <v>23.89</v>
      </c>
    </row>
    <row r="230" spans="2:5" ht="16" x14ac:dyDescent="0.2">
      <c r="B230" t="s">
        <v>27</v>
      </c>
      <c r="C230" t="s">
        <v>34</v>
      </c>
      <c r="D230" s="2" t="s">
        <v>9</v>
      </c>
      <c r="E230">
        <v>24.21</v>
      </c>
    </row>
    <row r="231" spans="2:5" ht="16" x14ac:dyDescent="0.2">
      <c r="B231" t="s">
        <v>27</v>
      </c>
      <c r="C231" t="s">
        <v>34</v>
      </c>
      <c r="D231" s="2" t="s">
        <v>9</v>
      </c>
      <c r="E231">
        <v>24.07</v>
      </c>
    </row>
    <row r="232" spans="2:5" ht="16" x14ac:dyDescent="0.2">
      <c r="B232" t="s">
        <v>28</v>
      </c>
      <c r="C232" t="s">
        <v>34</v>
      </c>
      <c r="D232" s="2" t="s">
        <v>9</v>
      </c>
      <c r="E232">
        <v>24.31</v>
      </c>
    </row>
    <row r="233" spans="2:5" ht="16" x14ac:dyDescent="0.2">
      <c r="B233" t="s">
        <v>28</v>
      </c>
      <c r="C233" t="s">
        <v>34</v>
      </c>
      <c r="D233" s="2" t="s">
        <v>9</v>
      </c>
      <c r="E233">
        <v>24.83</v>
      </c>
    </row>
    <row r="234" spans="2:5" ht="16" x14ac:dyDescent="0.2">
      <c r="B234" t="s">
        <v>29</v>
      </c>
      <c r="C234" t="s">
        <v>35</v>
      </c>
      <c r="D234" s="2" t="s">
        <v>9</v>
      </c>
      <c r="E234">
        <v>27.23</v>
      </c>
    </row>
    <row r="235" spans="2:5" ht="16" x14ac:dyDescent="0.2">
      <c r="B235" t="s">
        <v>29</v>
      </c>
      <c r="C235" t="s">
        <v>35</v>
      </c>
      <c r="D235" s="2" t="s">
        <v>9</v>
      </c>
      <c r="E235">
        <v>28.11</v>
      </c>
    </row>
    <row r="236" spans="2:5" ht="16" x14ac:dyDescent="0.2">
      <c r="B236" t="s">
        <v>30</v>
      </c>
      <c r="C236" t="s">
        <v>35</v>
      </c>
      <c r="D236" s="2" t="s">
        <v>9</v>
      </c>
      <c r="E236">
        <v>28.16</v>
      </c>
    </row>
    <row r="237" spans="2:5" ht="16" x14ac:dyDescent="0.2">
      <c r="B237" t="s">
        <v>30</v>
      </c>
      <c r="C237" t="s">
        <v>35</v>
      </c>
      <c r="D237" s="2" t="s">
        <v>9</v>
      </c>
      <c r="E237">
        <v>28.41</v>
      </c>
    </row>
    <row r="238" spans="2:5" ht="16" x14ac:dyDescent="0.2">
      <c r="B238" t="s">
        <v>31</v>
      </c>
      <c r="C238" t="s">
        <v>35</v>
      </c>
      <c r="D238" s="2" t="s">
        <v>9</v>
      </c>
      <c r="E238">
        <v>24.02</v>
      </c>
    </row>
    <row r="239" spans="2:5" ht="16" x14ac:dyDescent="0.2">
      <c r="B239" t="s">
        <v>31</v>
      </c>
      <c r="C239" t="s">
        <v>35</v>
      </c>
      <c r="D239" s="2" t="s">
        <v>9</v>
      </c>
      <c r="E239">
        <v>24.01</v>
      </c>
    </row>
    <row r="240" spans="2:5" ht="16" x14ac:dyDescent="0.2">
      <c r="B240" s="3" t="s">
        <v>32</v>
      </c>
      <c r="C240" t="s">
        <v>35</v>
      </c>
      <c r="D240" s="2" t="s">
        <v>9</v>
      </c>
      <c r="E240">
        <v>24.51</v>
      </c>
    </row>
    <row r="241" spans="2:6" ht="16" x14ac:dyDescent="0.2">
      <c r="B241" s="3" t="s">
        <v>32</v>
      </c>
      <c r="C241" t="s">
        <v>35</v>
      </c>
      <c r="D241" s="2" t="s">
        <v>9</v>
      </c>
      <c r="E241">
        <v>24.34</v>
      </c>
    </row>
    <row r="242" spans="2:6" x14ac:dyDescent="0.2">
      <c r="B242" t="s">
        <v>25</v>
      </c>
      <c r="C242" t="s">
        <v>34</v>
      </c>
      <c r="D242" s="1" t="s">
        <v>4</v>
      </c>
      <c r="E242" t="s">
        <v>2</v>
      </c>
      <c r="F242" s="4"/>
    </row>
    <row r="243" spans="2:6" x14ac:dyDescent="0.2">
      <c r="B243" t="s">
        <v>25</v>
      </c>
      <c r="C243" t="s">
        <v>34</v>
      </c>
      <c r="D243" s="1" t="s">
        <v>4</v>
      </c>
      <c r="E243">
        <v>36.51</v>
      </c>
    </row>
    <row r="244" spans="2:6" x14ac:dyDescent="0.2">
      <c r="B244" t="s">
        <v>26</v>
      </c>
      <c r="C244" t="s">
        <v>34</v>
      </c>
      <c r="D244" s="1" t="s">
        <v>4</v>
      </c>
      <c r="E244" t="s">
        <v>2</v>
      </c>
      <c r="F244" s="4"/>
    </row>
    <row r="245" spans="2:6" x14ac:dyDescent="0.2">
      <c r="B245" t="s">
        <v>26</v>
      </c>
      <c r="C245" t="s">
        <v>34</v>
      </c>
      <c r="D245" s="1" t="s">
        <v>4</v>
      </c>
      <c r="E245" t="s">
        <v>2</v>
      </c>
    </row>
    <row r="246" spans="2:6" x14ac:dyDescent="0.2">
      <c r="B246" t="s">
        <v>27</v>
      </c>
      <c r="C246" t="s">
        <v>34</v>
      </c>
      <c r="D246" s="1" t="s">
        <v>4</v>
      </c>
      <c r="E246">
        <v>33.01</v>
      </c>
      <c r="F246" s="4"/>
    </row>
    <row r="247" spans="2:6" x14ac:dyDescent="0.2">
      <c r="B247" t="s">
        <v>27</v>
      </c>
      <c r="C247" t="s">
        <v>34</v>
      </c>
      <c r="D247" s="1" t="s">
        <v>4</v>
      </c>
      <c r="E247">
        <v>32.14</v>
      </c>
    </row>
    <row r="248" spans="2:6" x14ac:dyDescent="0.2">
      <c r="B248" t="s">
        <v>28</v>
      </c>
      <c r="C248" t="s">
        <v>34</v>
      </c>
      <c r="D248" s="1" t="s">
        <v>4</v>
      </c>
      <c r="E248" t="s">
        <v>2</v>
      </c>
      <c r="F248" s="4"/>
    </row>
    <row r="249" spans="2:6" x14ac:dyDescent="0.2">
      <c r="B249" t="s">
        <v>28</v>
      </c>
      <c r="C249" t="s">
        <v>34</v>
      </c>
      <c r="D249" s="1" t="s">
        <v>4</v>
      </c>
      <c r="E249" t="s">
        <v>2</v>
      </c>
    </row>
    <row r="250" spans="2:6" x14ac:dyDescent="0.2">
      <c r="B250" t="s">
        <v>29</v>
      </c>
      <c r="C250" t="s">
        <v>35</v>
      </c>
      <c r="D250" s="1" t="s">
        <v>4</v>
      </c>
      <c r="E250">
        <v>29.82</v>
      </c>
    </row>
    <row r="251" spans="2:6" x14ac:dyDescent="0.2">
      <c r="B251" t="s">
        <v>29</v>
      </c>
      <c r="C251" t="s">
        <v>35</v>
      </c>
      <c r="D251" s="1" t="s">
        <v>4</v>
      </c>
      <c r="E251">
        <v>28.51</v>
      </c>
    </row>
    <row r="252" spans="2:6" x14ac:dyDescent="0.2">
      <c r="B252" t="s">
        <v>30</v>
      </c>
      <c r="C252" t="s">
        <v>35</v>
      </c>
      <c r="D252" s="1" t="s">
        <v>4</v>
      </c>
      <c r="E252">
        <v>30.33</v>
      </c>
    </row>
    <row r="253" spans="2:6" x14ac:dyDescent="0.2">
      <c r="B253" t="s">
        <v>30</v>
      </c>
      <c r="C253" t="s">
        <v>35</v>
      </c>
      <c r="D253" s="1" t="s">
        <v>4</v>
      </c>
      <c r="E253">
        <v>30.54</v>
      </c>
    </row>
    <row r="254" spans="2:6" x14ac:dyDescent="0.2">
      <c r="B254" t="s">
        <v>31</v>
      </c>
      <c r="C254" t="s">
        <v>35</v>
      </c>
      <c r="D254" s="1" t="s">
        <v>4</v>
      </c>
      <c r="E254">
        <v>27.27</v>
      </c>
    </row>
    <row r="255" spans="2:6" x14ac:dyDescent="0.2">
      <c r="B255" t="s">
        <v>31</v>
      </c>
      <c r="C255" t="s">
        <v>35</v>
      </c>
      <c r="D255" s="1" t="s">
        <v>4</v>
      </c>
      <c r="E255">
        <v>27.1</v>
      </c>
    </row>
    <row r="256" spans="2:6" x14ac:dyDescent="0.2">
      <c r="B256" s="3" t="s">
        <v>32</v>
      </c>
      <c r="C256" t="s">
        <v>35</v>
      </c>
      <c r="D256" s="1" t="s">
        <v>4</v>
      </c>
      <c r="E256">
        <v>27.07</v>
      </c>
    </row>
    <row r="257" spans="2:5" x14ac:dyDescent="0.2">
      <c r="B257" s="3" t="s">
        <v>32</v>
      </c>
      <c r="C257" t="s">
        <v>35</v>
      </c>
      <c r="D257" s="1" t="s">
        <v>4</v>
      </c>
      <c r="E257">
        <v>27.3</v>
      </c>
    </row>
    <row r="258" spans="2:5" ht="16" x14ac:dyDescent="0.2">
      <c r="B258" t="s">
        <v>25</v>
      </c>
      <c r="C258" t="s">
        <v>34</v>
      </c>
      <c r="D258" s="2" t="s">
        <v>18</v>
      </c>
      <c r="E258">
        <v>23.09</v>
      </c>
    </row>
    <row r="259" spans="2:5" ht="16" x14ac:dyDescent="0.2">
      <c r="B259" t="s">
        <v>25</v>
      </c>
      <c r="C259" t="s">
        <v>34</v>
      </c>
      <c r="D259" s="2" t="s">
        <v>18</v>
      </c>
      <c r="E259">
        <v>23.15</v>
      </c>
    </row>
    <row r="260" spans="2:5" ht="16" x14ac:dyDescent="0.2">
      <c r="B260" t="s">
        <v>26</v>
      </c>
      <c r="C260" t="s">
        <v>34</v>
      </c>
      <c r="D260" s="2" t="s">
        <v>18</v>
      </c>
      <c r="E260">
        <v>21.99</v>
      </c>
    </row>
    <row r="261" spans="2:5" ht="16" x14ac:dyDescent="0.2">
      <c r="B261" t="s">
        <v>26</v>
      </c>
      <c r="C261" t="s">
        <v>34</v>
      </c>
      <c r="D261" s="2" t="s">
        <v>18</v>
      </c>
      <c r="E261">
        <v>22.08</v>
      </c>
    </row>
    <row r="262" spans="2:5" ht="16" x14ac:dyDescent="0.2">
      <c r="B262" t="s">
        <v>27</v>
      </c>
      <c r="C262" t="s">
        <v>34</v>
      </c>
      <c r="D262" s="2" t="s">
        <v>18</v>
      </c>
      <c r="E262">
        <v>22.57</v>
      </c>
    </row>
    <row r="263" spans="2:5" ht="16" x14ac:dyDescent="0.2">
      <c r="B263" t="s">
        <v>27</v>
      </c>
      <c r="C263" t="s">
        <v>34</v>
      </c>
      <c r="D263" s="2" t="s">
        <v>18</v>
      </c>
      <c r="E263">
        <v>22.62</v>
      </c>
    </row>
    <row r="264" spans="2:5" ht="16" x14ac:dyDescent="0.2">
      <c r="B264" t="s">
        <v>28</v>
      </c>
      <c r="C264" t="s">
        <v>34</v>
      </c>
      <c r="D264" s="2" t="s">
        <v>18</v>
      </c>
      <c r="E264">
        <v>22.07</v>
      </c>
    </row>
    <row r="265" spans="2:5" ht="16" x14ac:dyDescent="0.2">
      <c r="B265" t="s">
        <v>28</v>
      </c>
      <c r="C265" t="s">
        <v>34</v>
      </c>
      <c r="D265" s="2" t="s">
        <v>18</v>
      </c>
      <c r="E265">
        <v>22.43</v>
      </c>
    </row>
    <row r="266" spans="2:5" ht="16" x14ac:dyDescent="0.2">
      <c r="B266" t="s">
        <v>29</v>
      </c>
      <c r="C266" t="s">
        <v>35</v>
      </c>
      <c r="D266" s="2" t="s">
        <v>18</v>
      </c>
      <c r="E266">
        <v>24.18</v>
      </c>
    </row>
    <row r="267" spans="2:5" ht="16" x14ac:dyDescent="0.2">
      <c r="B267" t="s">
        <v>29</v>
      </c>
      <c r="C267" t="s">
        <v>35</v>
      </c>
      <c r="D267" s="2" t="s">
        <v>18</v>
      </c>
      <c r="E267">
        <v>24.21</v>
      </c>
    </row>
    <row r="268" spans="2:5" ht="16" x14ac:dyDescent="0.2">
      <c r="B268" t="s">
        <v>30</v>
      </c>
      <c r="C268" t="s">
        <v>35</v>
      </c>
      <c r="D268" s="2" t="s">
        <v>18</v>
      </c>
      <c r="E268">
        <v>24.67</v>
      </c>
    </row>
    <row r="269" spans="2:5" ht="16" x14ac:dyDescent="0.2">
      <c r="B269" t="s">
        <v>30</v>
      </c>
      <c r="C269" t="s">
        <v>35</v>
      </c>
      <c r="D269" s="2" t="s">
        <v>18</v>
      </c>
      <c r="E269">
        <v>24.74</v>
      </c>
    </row>
    <row r="270" spans="2:5" ht="16" x14ac:dyDescent="0.2">
      <c r="B270" t="s">
        <v>31</v>
      </c>
      <c r="C270" t="s">
        <v>35</v>
      </c>
      <c r="D270" s="2" t="s">
        <v>18</v>
      </c>
      <c r="E270">
        <v>22.72</v>
      </c>
    </row>
    <row r="271" spans="2:5" ht="16" x14ac:dyDescent="0.2">
      <c r="B271" t="s">
        <v>31</v>
      </c>
      <c r="C271" t="s">
        <v>35</v>
      </c>
      <c r="D271" s="2" t="s">
        <v>18</v>
      </c>
      <c r="E271">
        <v>22.74</v>
      </c>
    </row>
    <row r="272" spans="2:5" ht="16" x14ac:dyDescent="0.2">
      <c r="B272" s="3" t="s">
        <v>32</v>
      </c>
      <c r="C272" t="s">
        <v>35</v>
      </c>
      <c r="D272" s="2" t="s">
        <v>18</v>
      </c>
      <c r="E272">
        <v>23.02</v>
      </c>
    </row>
    <row r="273" spans="2:5" ht="16" x14ac:dyDescent="0.2">
      <c r="B273" s="3" t="s">
        <v>32</v>
      </c>
      <c r="C273" t="s">
        <v>35</v>
      </c>
      <c r="D273" s="2" t="s">
        <v>18</v>
      </c>
      <c r="E273">
        <v>22.67</v>
      </c>
    </row>
    <row r="274" spans="2:5" ht="16" x14ac:dyDescent="0.2">
      <c r="B274" t="s">
        <v>25</v>
      </c>
      <c r="C274" t="s">
        <v>34</v>
      </c>
      <c r="D274" s="2" t="s">
        <v>19</v>
      </c>
      <c r="E274">
        <v>21.08</v>
      </c>
    </row>
    <row r="275" spans="2:5" ht="16" x14ac:dyDescent="0.2">
      <c r="B275" t="s">
        <v>25</v>
      </c>
      <c r="C275" t="s">
        <v>34</v>
      </c>
      <c r="D275" s="2" t="s">
        <v>19</v>
      </c>
      <c r="E275">
        <v>20.92</v>
      </c>
    </row>
    <row r="276" spans="2:5" ht="16" x14ac:dyDescent="0.2">
      <c r="B276" t="s">
        <v>26</v>
      </c>
      <c r="C276" t="s">
        <v>34</v>
      </c>
      <c r="D276" s="2" t="s">
        <v>19</v>
      </c>
      <c r="E276">
        <v>19.73</v>
      </c>
    </row>
    <row r="277" spans="2:5" ht="16" x14ac:dyDescent="0.2">
      <c r="B277" t="s">
        <v>26</v>
      </c>
      <c r="C277" t="s">
        <v>34</v>
      </c>
      <c r="D277" s="2" t="s">
        <v>19</v>
      </c>
      <c r="E277">
        <v>19.670000000000002</v>
      </c>
    </row>
    <row r="278" spans="2:5" ht="16" x14ac:dyDescent="0.2">
      <c r="B278" t="s">
        <v>27</v>
      </c>
      <c r="C278" t="s">
        <v>34</v>
      </c>
      <c r="D278" s="2" t="s">
        <v>19</v>
      </c>
      <c r="E278">
        <v>20.43</v>
      </c>
    </row>
    <row r="279" spans="2:5" ht="16" x14ac:dyDescent="0.2">
      <c r="B279" t="s">
        <v>27</v>
      </c>
      <c r="C279" t="s">
        <v>34</v>
      </c>
      <c r="D279" s="2" t="s">
        <v>19</v>
      </c>
      <c r="E279">
        <v>20.440000000000001</v>
      </c>
    </row>
    <row r="280" spans="2:5" ht="16" x14ac:dyDescent="0.2">
      <c r="B280" t="s">
        <v>28</v>
      </c>
      <c r="C280" t="s">
        <v>34</v>
      </c>
      <c r="D280" s="2" t="s">
        <v>19</v>
      </c>
      <c r="E280">
        <v>20.28</v>
      </c>
    </row>
    <row r="281" spans="2:5" ht="16" x14ac:dyDescent="0.2">
      <c r="B281" t="s">
        <v>28</v>
      </c>
      <c r="C281" t="s">
        <v>34</v>
      </c>
      <c r="D281" s="2" t="s">
        <v>19</v>
      </c>
      <c r="E281">
        <v>20.440000000000001</v>
      </c>
    </row>
    <row r="282" spans="2:5" ht="16" x14ac:dyDescent="0.2">
      <c r="B282" t="s">
        <v>29</v>
      </c>
      <c r="C282" t="s">
        <v>35</v>
      </c>
      <c r="D282" s="2" t="s">
        <v>19</v>
      </c>
      <c r="E282">
        <v>22.21</v>
      </c>
    </row>
    <row r="283" spans="2:5" ht="16" x14ac:dyDescent="0.2">
      <c r="B283" t="s">
        <v>29</v>
      </c>
      <c r="C283" t="s">
        <v>35</v>
      </c>
      <c r="D283" s="2" t="s">
        <v>19</v>
      </c>
      <c r="E283">
        <v>22.35</v>
      </c>
    </row>
    <row r="284" spans="2:5" ht="16" x14ac:dyDescent="0.2">
      <c r="B284" t="s">
        <v>30</v>
      </c>
      <c r="C284" t="s">
        <v>35</v>
      </c>
      <c r="D284" s="2" t="s">
        <v>19</v>
      </c>
      <c r="E284">
        <v>22.85</v>
      </c>
    </row>
    <row r="285" spans="2:5" ht="16" x14ac:dyDescent="0.2">
      <c r="B285" t="s">
        <v>30</v>
      </c>
      <c r="C285" t="s">
        <v>35</v>
      </c>
      <c r="D285" s="2" t="s">
        <v>19</v>
      </c>
      <c r="E285">
        <v>22.85</v>
      </c>
    </row>
    <row r="286" spans="2:5" ht="16" x14ac:dyDescent="0.2">
      <c r="B286" t="s">
        <v>31</v>
      </c>
      <c r="C286" t="s">
        <v>35</v>
      </c>
      <c r="D286" s="2" t="s">
        <v>19</v>
      </c>
      <c r="E286">
        <v>20.51</v>
      </c>
    </row>
    <row r="287" spans="2:5" ht="16" x14ac:dyDescent="0.2">
      <c r="B287" t="s">
        <v>31</v>
      </c>
      <c r="C287" t="s">
        <v>35</v>
      </c>
      <c r="D287" s="2" t="s">
        <v>19</v>
      </c>
      <c r="E287">
        <v>20.43</v>
      </c>
    </row>
    <row r="288" spans="2:5" ht="16" x14ac:dyDescent="0.2">
      <c r="B288" s="3" t="s">
        <v>32</v>
      </c>
      <c r="C288" t="s">
        <v>35</v>
      </c>
      <c r="D288" s="2" t="s">
        <v>19</v>
      </c>
      <c r="E288">
        <v>20.72</v>
      </c>
    </row>
    <row r="289" spans="2:5" ht="16" x14ac:dyDescent="0.2">
      <c r="B289" s="3" t="s">
        <v>32</v>
      </c>
      <c r="C289" t="s">
        <v>35</v>
      </c>
      <c r="D289" s="2" t="s">
        <v>19</v>
      </c>
      <c r="E289">
        <v>20.61</v>
      </c>
    </row>
    <row r="290" spans="2:5" ht="16" x14ac:dyDescent="0.2">
      <c r="B290" t="s">
        <v>25</v>
      </c>
      <c r="C290" t="s">
        <v>34</v>
      </c>
      <c r="D290" s="2" t="s">
        <v>20</v>
      </c>
      <c r="E290">
        <v>19.850000000000001</v>
      </c>
    </row>
    <row r="291" spans="2:5" ht="16" x14ac:dyDescent="0.2">
      <c r="B291" t="s">
        <v>25</v>
      </c>
      <c r="C291" t="s">
        <v>34</v>
      </c>
      <c r="D291" s="2" t="s">
        <v>20</v>
      </c>
      <c r="E291">
        <v>19.579999999999998</v>
      </c>
    </row>
    <row r="292" spans="2:5" ht="16" x14ac:dyDescent="0.2">
      <c r="B292" t="s">
        <v>26</v>
      </c>
      <c r="C292" t="s">
        <v>34</v>
      </c>
      <c r="D292" s="2" t="s">
        <v>20</v>
      </c>
      <c r="E292">
        <v>18.43</v>
      </c>
    </row>
    <row r="293" spans="2:5" ht="16" x14ac:dyDescent="0.2">
      <c r="B293" t="s">
        <v>26</v>
      </c>
      <c r="C293" t="s">
        <v>34</v>
      </c>
      <c r="D293" s="2" t="s">
        <v>20</v>
      </c>
      <c r="E293">
        <v>18.25</v>
      </c>
    </row>
    <row r="294" spans="2:5" ht="16" x14ac:dyDescent="0.2">
      <c r="B294" t="s">
        <v>27</v>
      </c>
      <c r="C294" t="s">
        <v>34</v>
      </c>
      <c r="D294" s="2" t="s">
        <v>20</v>
      </c>
      <c r="E294">
        <v>18.899999999999999</v>
      </c>
    </row>
    <row r="295" spans="2:5" ht="16" x14ac:dyDescent="0.2">
      <c r="B295" t="s">
        <v>27</v>
      </c>
      <c r="C295" t="s">
        <v>34</v>
      </c>
      <c r="D295" s="2" t="s">
        <v>20</v>
      </c>
      <c r="E295">
        <v>19.18</v>
      </c>
    </row>
    <row r="296" spans="2:5" ht="16" x14ac:dyDescent="0.2">
      <c r="B296" t="s">
        <v>28</v>
      </c>
      <c r="C296" t="s">
        <v>34</v>
      </c>
      <c r="D296" s="2" t="s">
        <v>20</v>
      </c>
      <c r="E296">
        <v>18.22</v>
      </c>
    </row>
    <row r="297" spans="2:5" ht="16" x14ac:dyDescent="0.2">
      <c r="B297" t="s">
        <v>28</v>
      </c>
      <c r="C297" t="s">
        <v>34</v>
      </c>
      <c r="D297" s="2" t="s">
        <v>20</v>
      </c>
      <c r="E297">
        <v>18.53</v>
      </c>
    </row>
    <row r="298" spans="2:5" ht="16" x14ac:dyDescent="0.2">
      <c r="B298" t="s">
        <v>29</v>
      </c>
      <c r="C298" t="s">
        <v>35</v>
      </c>
      <c r="D298" s="2" t="s">
        <v>20</v>
      </c>
      <c r="E298">
        <v>21.05</v>
      </c>
    </row>
    <row r="299" spans="2:5" ht="16" x14ac:dyDescent="0.2">
      <c r="B299" t="s">
        <v>29</v>
      </c>
      <c r="C299" t="s">
        <v>35</v>
      </c>
      <c r="D299" s="2" t="s">
        <v>20</v>
      </c>
      <c r="E299">
        <v>21.13</v>
      </c>
    </row>
    <row r="300" spans="2:5" ht="16" x14ac:dyDescent="0.2">
      <c r="B300" t="s">
        <v>30</v>
      </c>
      <c r="C300" t="s">
        <v>35</v>
      </c>
      <c r="D300" s="2" t="s">
        <v>20</v>
      </c>
      <c r="E300">
        <v>21.58</v>
      </c>
    </row>
    <row r="301" spans="2:5" ht="16" x14ac:dyDescent="0.2">
      <c r="B301" t="s">
        <v>30</v>
      </c>
      <c r="C301" t="s">
        <v>35</v>
      </c>
      <c r="D301" s="2" t="s">
        <v>20</v>
      </c>
      <c r="E301">
        <v>21.83</v>
      </c>
    </row>
    <row r="302" spans="2:5" ht="16" x14ac:dyDescent="0.2">
      <c r="B302" t="s">
        <v>31</v>
      </c>
      <c r="C302" t="s">
        <v>35</v>
      </c>
      <c r="D302" s="2" t="s">
        <v>20</v>
      </c>
      <c r="E302">
        <v>19.34</v>
      </c>
    </row>
    <row r="303" spans="2:5" ht="16" x14ac:dyDescent="0.2">
      <c r="B303" t="s">
        <v>31</v>
      </c>
      <c r="C303" t="s">
        <v>35</v>
      </c>
      <c r="D303" s="2" t="s">
        <v>20</v>
      </c>
      <c r="E303">
        <v>19.12</v>
      </c>
    </row>
    <row r="304" spans="2:5" ht="16" x14ac:dyDescent="0.2">
      <c r="B304" s="3" t="s">
        <v>32</v>
      </c>
      <c r="C304" t="s">
        <v>35</v>
      </c>
      <c r="D304" s="2" t="s">
        <v>20</v>
      </c>
      <c r="E304">
        <v>19.48</v>
      </c>
    </row>
    <row r="305" spans="2:5" ht="16" x14ac:dyDescent="0.2">
      <c r="B305" s="3" t="s">
        <v>32</v>
      </c>
      <c r="C305" t="s">
        <v>35</v>
      </c>
      <c r="D305" s="2" t="s">
        <v>20</v>
      </c>
      <c r="E305">
        <v>19.45</v>
      </c>
    </row>
    <row r="306" spans="2:5" ht="16" x14ac:dyDescent="0.2">
      <c r="B306" t="s">
        <v>25</v>
      </c>
      <c r="C306" t="s">
        <v>34</v>
      </c>
      <c r="D306" s="2" t="s">
        <v>21</v>
      </c>
      <c r="E306">
        <v>33.19</v>
      </c>
    </row>
    <row r="307" spans="2:5" ht="16" x14ac:dyDescent="0.2">
      <c r="B307" t="s">
        <v>25</v>
      </c>
      <c r="C307" t="s">
        <v>34</v>
      </c>
      <c r="D307" s="2" t="s">
        <v>21</v>
      </c>
      <c r="E307">
        <v>33.18</v>
      </c>
    </row>
    <row r="308" spans="2:5" ht="16" x14ac:dyDescent="0.2">
      <c r="B308" t="s">
        <v>26</v>
      </c>
      <c r="C308" t="s">
        <v>34</v>
      </c>
      <c r="D308" s="2" t="s">
        <v>21</v>
      </c>
      <c r="E308">
        <v>30</v>
      </c>
    </row>
    <row r="309" spans="2:5" ht="16" x14ac:dyDescent="0.2">
      <c r="B309" t="s">
        <v>26</v>
      </c>
      <c r="C309" t="s">
        <v>34</v>
      </c>
      <c r="D309" s="2" t="s">
        <v>21</v>
      </c>
      <c r="E309">
        <v>31.23</v>
      </c>
    </row>
    <row r="310" spans="2:5" ht="16" x14ac:dyDescent="0.2">
      <c r="B310" t="s">
        <v>27</v>
      </c>
      <c r="C310" t="s">
        <v>34</v>
      </c>
      <c r="D310" s="2" t="s">
        <v>21</v>
      </c>
      <c r="E310">
        <v>24.57</v>
      </c>
    </row>
    <row r="311" spans="2:5" ht="16" x14ac:dyDescent="0.2">
      <c r="B311" t="s">
        <v>27</v>
      </c>
      <c r="C311" t="s">
        <v>34</v>
      </c>
      <c r="D311" s="2" t="s">
        <v>21</v>
      </c>
      <c r="E311">
        <v>24.55</v>
      </c>
    </row>
    <row r="312" spans="2:5" ht="16" x14ac:dyDescent="0.2">
      <c r="B312" t="s">
        <v>28</v>
      </c>
      <c r="C312" t="s">
        <v>34</v>
      </c>
      <c r="D312" s="2" t="s">
        <v>21</v>
      </c>
      <c r="E312">
        <v>29.68</v>
      </c>
    </row>
    <row r="313" spans="2:5" ht="16" x14ac:dyDescent="0.2">
      <c r="B313" t="s">
        <v>28</v>
      </c>
      <c r="C313" t="s">
        <v>34</v>
      </c>
      <c r="D313" s="2" t="s">
        <v>21</v>
      </c>
      <c r="E313">
        <v>30.56</v>
      </c>
    </row>
    <row r="314" spans="2:5" ht="16" x14ac:dyDescent="0.2">
      <c r="B314" t="s">
        <v>29</v>
      </c>
      <c r="C314" t="s">
        <v>35</v>
      </c>
      <c r="D314" s="2" t="s">
        <v>21</v>
      </c>
      <c r="E314">
        <v>25.2</v>
      </c>
    </row>
    <row r="315" spans="2:5" ht="16" x14ac:dyDescent="0.2">
      <c r="B315" t="s">
        <v>29</v>
      </c>
      <c r="C315" t="s">
        <v>35</v>
      </c>
      <c r="D315" s="2" t="s">
        <v>21</v>
      </c>
      <c r="E315">
        <v>25.4</v>
      </c>
    </row>
    <row r="316" spans="2:5" ht="16" x14ac:dyDescent="0.2">
      <c r="B316" t="s">
        <v>30</v>
      </c>
      <c r="C316" t="s">
        <v>35</v>
      </c>
      <c r="D316" s="2" t="s">
        <v>21</v>
      </c>
      <c r="E316">
        <v>26.82</v>
      </c>
    </row>
    <row r="317" spans="2:5" ht="16" x14ac:dyDescent="0.2">
      <c r="B317" t="s">
        <v>30</v>
      </c>
      <c r="C317" t="s">
        <v>35</v>
      </c>
      <c r="D317" s="2" t="s">
        <v>21</v>
      </c>
      <c r="E317">
        <v>26.97</v>
      </c>
    </row>
    <row r="318" spans="2:5" ht="16" x14ac:dyDescent="0.2">
      <c r="B318" t="s">
        <v>31</v>
      </c>
      <c r="C318" t="s">
        <v>35</v>
      </c>
      <c r="D318" s="2" t="s">
        <v>21</v>
      </c>
      <c r="E318">
        <v>23.31</v>
      </c>
    </row>
    <row r="319" spans="2:5" ht="16" x14ac:dyDescent="0.2">
      <c r="B319" t="s">
        <v>31</v>
      </c>
      <c r="C319" t="s">
        <v>35</v>
      </c>
      <c r="D319" s="2" t="s">
        <v>21</v>
      </c>
      <c r="E319">
        <v>23.51</v>
      </c>
    </row>
    <row r="320" spans="2:5" ht="16" x14ac:dyDescent="0.2">
      <c r="B320" s="3" t="s">
        <v>32</v>
      </c>
      <c r="C320" t="s">
        <v>35</v>
      </c>
      <c r="D320" s="2" t="s">
        <v>21</v>
      </c>
      <c r="E320">
        <v>24.13</v>
      </c>
    </row>
    <row r="321" spans="2:5" ht="16" x14ac:dyDescent="0.2">
      <c r="B321" s="3" t="s">
        <v>32</v>
      </c>
      <c r="C321" t="s">
        <v>35</v>
      </c>
      <c r="D321" s="2" t="s">
        <v>21</v>
      </c>
      <c r="E321">
        <v>24.2</v>
      </c>
    </row>
    <row r="322" spans="2:5" ht="16" x14ac:dyDescent="0.2">
      <c r="B322" t="s">
        <v>25</v>
      </c>
      <c r="C322" t="s">
        <v>34</v>
      </c>
      <c r="D322" s="2" t="s">
        <v>22</v>
      </c>
      <c r="E322">
        <v>25.45</v>
      </c>
    </row>
    <row r="323" spans="2:5" ht="16" x14ac:dyDescent="0.2">
      <c r="B323" t="s">
        <v>25</v>
      </c>
      <c r="C323" t="s">
        <v>34</v>
      </c>
      <c r="D323" s="2" t="s">
        <v>22</v>
      </c>
      <c r="E323">
        <v>25.51</v>
      </c>
    </row>
    <row r="324" spans="2:5" ht="16" x14ac:dyDescent="0.2">
      <c r="B324" t="s">
        <v>26</v>
      </c>
      <c r="C324" t="s">
        <v>34</v>
      </c>
      <c r="D324" s="2" t="s">
        <v>22</v>
      </c>
      <c r="E324">
        <v>24.41</v>
      </c>
    </row>
    <row r="325" spans="2:5" ht="16" x14ac:dyDescent="0.2">
      <c r="B325" t="s">
        <v>26</v>
      </c>
      <c r="C325" t="s">
        <v>34</v>
      </c>
      <c r="D325" s="2" t="s">
        <v>22</v>
      </c>
      <c r="E325">
        <v>24.79</v>
      </c>
    </row>
    <row r="326" spans="2:5" ht="16" x14ac:dyDescent="0.2">
      <c r="B326" t="s">
        <v>27</v>
      </c>
      <c r="C326" t="s">
        <v>34</v>
      </c>
      <c r="D326" s="2" t="s">
        <v>22</v>
      </c>
      <c r="E326">
        <v>27.1</v>
      </c>
    </row>
    <row r="327" spans="2:5" ht="16" x14ac:dyDescent="0.2">
      <c r="B327" t="s">
        <v>27</v>
      </c>
      <c r="C327" t="s">
        <v>34</v>
      </c>
      <c r="D327" s="2" t="s">
        <v>22</v>
      </c>
      <c r="E327">
        <v>27.35</v>
      </c>
    </row>
    <row r="328" spans="2:5" ht="16" x14ac:dyDescent="0.2">
      <c r="B328" t="s">
        <v>28</v>
      </c>
      <c r="C328" t="s">
        <v>34</v>
      </c>
      <c r="D328" s="2" t="s">
        <v>22</v>
      </c>
      <c r="E328">
        <v>25.25</v>
      </c>
    </row>
    <row r="329" spans="2:5" ht="16" x14ac:dyDescent="0.2">
      <c r="B329" t="s">
        <v>28</v>
      </c>
      <c r="C329" t="s">
        <v>34</v>
      </c>
      <c r="D329" s="2" t="s">
        <v>22</v>
      </c>
      <c r="E329">
        <v>25.12</v>
      </c>
    </row>
    <row r="330" spans="2:5" ht="16" x14ac:dyDescent="0.2">
      <c r="B330" t="s">
        <v>29</v>
      </c>
      <c r="C330" t="s">
        <v>35</v>
      </c>
      <c r="D330" s="2" t="s">
        <v>22</v>
      </c>
      <c r="E330">
        <v>27.34</v>
      </c>
    </row>
    <row r="331" spans="2:5" ht="16" x14ac:dyDescent="0.2">
      <c r="B331" t="s">
        <v>29</v>
      </c>
      <c r="C331" t="s">
        <v>35</v>
      </c>
      <c r="D331" s="2" t="s">
        <v>22</v>
      </c>
      <c r="E331">
        <v>27.34</v>
      </c>
    </row>
    <row r="332" spans="2:5" ht="16" x14ac:dyDescent="0.2">
      <c r="B332" t="s">
        <v>30</v>
      </c>
      <c r="C332" t="s">
        <v>35</v>
      </c>
      <c r="D332" s="2" t="s">
        <v>22</v>
      </c>
      <c r="E332">
        <v>28.37</v>
      </c>
    </row>
    <row r="333" spans="2:5" ht="16" x14ac:dyDescent="0.2">
      <c r="B333" t="s">
        <v>30</v>
      </c>
      <c r="C333" t="s">
        <v>35</v>
      </c>
      <c r="D333" s="2" t="s">
        <v>22</v>
      </c>
      <c r="E333">
        <v>27.85</v>
      </c>
    </row>
    <row r="334" spans="2:5" ht="16" x14ac:dyDescent="0.2">
      <c r="B334" t="s">
        <v>31</v>
      </c>
      <c r="C334" t="s">
        <v>35</v>
      </c>
      <c r="D334" s="2" t="s">
        <v>22</v>
      </c>
      <c r="E334">
        <v>27.94</v>
      </c>
    </row>
    <row r="335" spans="2:5" ht="16" x14ac:dyDescent="0.2">
      <c r="B335" t="s">
        <v>31</v>
      </c>
      <c r="C335" t="s">
        <v>35</v>
      </c>
      <c r="D335" s="2" t="s">
        <v>22</v>
      </c>
      <c r="E335">
        <v>27.63</v>
      </c>
    </row>
    <row r="336" spans="2:5" ht="16" x14ac:dyDescent="0.2">
      <c r="B336" s="3" t="s">
        <v>32</v>
      </c>
      <c r="C336" t="s">
        <v>35</v>
      </c>
      <c r="D336" s="2" t="s">
        <v>22</v>
      </c>
      <c r="E336">
        <v>25.66</v>
      </c>
    </row>
    <row r="337" spans="2:5" ht="16" x14ac:dyDescent="0.2">
      <c r="B337" s="3" t="s">
        <v>32</v>
      </c>
      <c r="C337" t="s">
        <v>35</v>
      </c>
      <c r="D337" s="2" t="s">
        <v>22</v>
      </c>
      <c r="E337">
        <v>25.9</v>
      </c>
    </row>
    <row r="338" spans="2:5" ht="16" x14ac:dyDescent="0.2">
      <c r="B338" t="s">
        <v>25</v>
      </c>
      <c r="C338" t="s">
        <v>34</v>
      </c>
      <c r="D338" s="2" t="s">
        <v>23</v>
      </c>
      <c r="E338">
        <v>23.12</v>
      </c>
    </row>
    <row r="339" spans="2:5" ht="16" x14ac:dyDescent="0.2">
      <c r="B339" t="s">
        <v>25</v>
      </c>
      <c r="C339" t="s">
        <v>34</v>
      </c>
      <c r="D339" s="2" t="s">
        <v>23</v>
      </c>
      <c r="E339">
        <v>22.87</v>
      </c>
    </row>
    <row r="340" spans="2:5" ht="16" x14ac:dyDescent="0.2">
      <c r="B340" t="s">
        <v>26</v>
      </c>
      <c r="C340" t="s">
        <v>34</v>
      </c>
      <c r="D340" s="2" t="s">
        <v>23</v>
      </c>
      <c r="E340">
        <v>21.53</v>
      </c>
    </row>
    <row r="341" spans="2:5" ht="16" x14ac:dyDescent="0.2">
      <c r="B341" t="s">
        <v>26</v>
      </c>
      <c r="C341" t="s">
        <v>34</v>
      </c>
      <c r="D341" s="2" t="s">
        <v>23</v>
      </c>
      <c r="E341">
        <v>21.62</v>
      </c>
    </row>
    <row r="342" spans="2:5" ht="16" x14ac:dyDescent="0.2">
      <c r="B342" t="s">
        <v>27</v>
      </c>
      <c r="C342" t="s">
        <v>34</v>
      </c>
      <c r="D342" s="2" t="s">
        <v>23</v>
      </c>
      <c r="E342">
        <v>22.14</v>
      </c>
    </row>
    <row r="343" spans="2:5" ht="16" x14ac:dyDescent="0.2">
      <c r="B343" t="s">
        <v>27</v>
      </c>
      <c r="C343" t="s">
        <v>34</v>
      </c>
      <c r="D343" s="2" t="s">
        <v>23</v>
      </c>
      <c r="E343">
        <v>22.22</v>
      </c>
    </row>
    <row r="344" spans="2:5" ht="16" x14ac:dyDescent="0.2">
      <c r="B344" t="s">
        <v>28</v>
      </c>
      <c r="C344" t="s">
        <v>34</v>
      </c>
      <c r="D344" s="2" t="s">
        <v>23</v>
      </c>
      <c r="E344">
        <v>21.77</v>
      </c>
    </row>
    <row r="345" spans="2:5" ht="16" x14ac:dyDescent="0.2">
      <c r="B345" t="s">
        <v>28</v>
      </c>
      <c r="C345" t="s">
        <v>34</v>
      </c>
      <c r="D345" s="2" t="s">
        <v>23</v>
      </c>
      <c r="E345">
        <v>22.02</v>
      </c>
    </row>
    <row r="346" spans="2:5" ht="16" x14ac:dyDescent="0.2">
      <c r="B346" t="s">
        <v>29</v>
      </c>
      <c r="C346" t="s">
        <v>35</v>
      </c>
      <c r="D346" s="2" t="s">
        <v>23</v>
      </c>
      <c r="E346">
        <v>24.14</v>
      </c>
    </row>
    <row r="347" spans="2:5" ht="16" x14ac:dyDescent="0.2">
      <c r="B347" t="s">
        <v>29</v>
      </c>
      <c r="C347" t="s">
        <v>35</v>
      </c>
      <c r="D347" s="2" t="s">
        <v>23</v>
      </c>
      <c r="E347">
        <v>24.33</v>
      </c>
    </row>
    <row r="348" spans="2:5" ht="16" x14ac:dyDescent="0.2">
      <c r="B348" t="s">
        <v>30</v>
      </c>
      <c r="C348" t="s">
        <v>35</v>
      </c>
      <c r="D348" s="2" t="s">
        <v>23</v>
      </c>
      <c r="E348">
        <v>24.72</v>
      </c>
    </row>
    <row r="349" spans="2:5" ht="16" x14ac:dyDescent="0.2">
      <c r="B349" t="s">
        <v>30</v>
      </c>
      <c r="C349" t="s">
        <v>35</v>
      </c>
      <c r="D349" s="2" t="s">
        <v>23</v>
      </c>
      <c r="E349">
        <v>24.86</v>
      </c>
    </row>
    <row r="350" spans="2:5" ht="16" x14ac:dyDescent="0.2">
      <c r="B350" t="s">
        <v>31</v>
      </c>
      <c r="C350" t="s">
        <v>35</v>
      </c>
      <c r="D350" s="2" t="s">
        <v>23</v>
      </c>
      <c r="E350">
        <v>22.62</v>
      </c>
    </row>
    <row r="351" spans="2:5" ht="16" x14ac:dyDescent="0.2">
      <c r="B351" t="s">
        <v>31</v>
      </c>
      <c r="C351" t="s">
        <v>35</v>
      </c>
      <c r="D351" s="2" t="s">
        <v>23</v>
      </c>
      <c r="E351">
        <v>22.75</v>
      </c>
    </row>
    <row r="352" spans="2:5" ht="16" x14ac:dyDescent="0.2">
      <c r="B352" s="3" t="s">
        <v>32</v>
      </c>
      <c r="C352" t="s">
        <v>35</v>
      </c>
      <c r="D352" s="2" t="s">
        <v>23</v>
      </c>
      <c r="E352">
        <v>22.65</v>
      </c>
    </row>
    <row r="353" spans="2:5" ht="16" x14ac:dyDescent="0.2">
      <c r="B353" s="3" t="s">
        <v>32</v>
      </c>
      <c r="C353" t="s">
        <v>35</v>
      </c>
      <c r="D353" s="2" t="s">
        <v>23</v>
      </c>
      <c r="E353">
        <v>22.76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22E2-9017-664C-85A5-3DEC3CCC9F4C}">
  <dimension ref="A1:A6"/>
  <sheetViews>
    <sheetView workbookViewId="0">
      <selection activeCell="A6" sqref="A6"/>
    </sheetView>
  </sheetViews>
  <sheetFormatPr baseColWidth="10" defaultRowHeight="15" x14ac:dyDescent="0.2"/>
  <sheetData>
    <row r="1" spans="1:1" x14ac:dyDescent="0.2">
      <c r="A1" t="s">
        <v>54</v>
      </c>
    </row>
    <row r="4" spans="1:1" x14ac:dyDescent="0.2">
      <c r="A4" t="s">
        <v>55</v>
      </c>
    </row>
    <row r="6" spans="1:1" x14ac:dyDescent="0.2">
      <c r="A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Analysis</vt:lpstr>
      <vt:lpstr>WO Outliers</vt:lpstr>
      <vt:lpstr>GeoMean</vt:lpstr>
      <vt:lpstr>Raw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hta-admin</dc:creator>
  <cp:lastModifiedBy>Sam Feldstein</cp:lastModifiedBy>
  <dcterms:created xsi:type="dcterms:W3CDTF">2018-02-28T00:38:37Z</dcterms:created>
  <dcterms:modified xsi:type="dcterms:W3CDTF">2019-01-09T18:22:25Z</dcterms:modified>
</cp:coreProperties>
</file>