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mfeldstein/Box Sync/Schmidt Lab Shared Drive/Developmental qPCR/Sam/MKOvWT/qPCR Analysis/P8/Runs/Gene Set 1/Run 3/"/>
    </mc:Choice>
  </mc:AlternateContent>
  <xr:revisionPtr revIDLastSave="0" documentId="13_ncr:1_{E2D0EBE9-50FC-9546-8065-B92A83645296}" xr6:coauthVersionLast="40" xr6:coauthVersionMax="40" xr10:uidLastSave="{00000000-0000-0000-0000-000000000000}"/>
  <bookViews>
    <workbookView xWindow="6660" yWindow="460" windowWidth="22040" windowHeight="15700" activeTab="2" xr2:uid="{00000000-000D-0000-FFFF-FFFF00000000}"/>
  </bookViews>
  <sheets>
    <sheet name="Summary" sheetId="2" r:id="rId1"/>
    <sheet name="Analysis" sheetId="3" r:id="rId2"/>
    <sheet name="WO Outliers" sheetId="4" r:id="rId3"/>
    <sheet name="GeoMean" sheetId="6" r:id="rId4"/>
    <sheet name="Raw" sheetId="1" r:id="rId5"/>
    <sheet name="Note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73" i="6" l="1"/>
  <c r="F371" i="6"/>
  <c r="F369" i="6"/>
  <c r="F367" i="6"/>
  <c r="F365" i="6"/>
  <c r="F363" i="6"/>
  <c r="F361" i="6"/>
  <c r="F359" i="6"/>
  <c r="F356" i="6"/>
  <c r="F354" i="6"/>
  <c r="F352" i="6"/>
  <c r="F350" i="6"/>
  <c r="F348" i="6"/>
  <c r="F346" i="6"/>
  <c r="F344" i="6"/>
  <c r="F342" i="6"/>
  <c r="F339" i="6"/>
  <c r="F337" i="6"/>
  <c r="F335" i="6"/>
  <c r="F333" i="6"/>
  <c r="F331" i="6"/>
  <c r="F329" i="6"/>
  <c r="F327" i="6"/>
  <c r="F325" i="6"/>
  <c r="F322" i="6"/>
  <c r="F320" i="6"/>
  <c r="F318" i="6"/>
  <c r="F316" i="6"/>
  <c r="F314" i="6"/>
  <c r="F312" i="6"/>
  <c r="F310" i="6"/>
  <c r="F308" i="6"/>
  <c r="F305" i="6"/>
  <c r="F303" i="6"/>
  <c r="F301" i="6"/>
  <c r="F299" i="6"/>
  <c r="F297" i="6"/>
  <c r="F295" i="6"/>
  <c r="F293" i="6"/>
  <c r="F291" i="6"/>
  <c r="F288" i="6"/>
  <c r="F286" i="6"/>
  <c r="F284" i="6"/>
  <c r="F282" i="6"/>
  <c r="F280" i="6"/>
  <c r="F278" i="6"/>
  <c r="F276" i="6"/>
  <c r="F274" i="6"/>
  <c r="F271" i="6"/>
  <c r="F269" i="6"/>
  <c r="F267" i="6"/>
  <c r="F265" i="6"/>
  <c r="F263" i="6"/>
  <c r="F261" i="6"/>
  <c r="F257" i="6"/>
  <c r="F254" i="6"/>
  <c r="F252" i="6"/>
  <c r="F250" i="6"/>
  <c r="F248" i="6"/>
  <c r="F246" i="6"/>
  <c r="F244" i="6"/>
  <c r="F242" i="6"/>
  <c r="F240" i="6"/>
  <c r="F237" i="6"/>
  <c r="F235" i="6"/>
  <c r="F233" i="6"/>
  <c r="F231" i="6"/>
  <c r="F229" i="6"/>
  <c r="F227" i="6"/>
  <c r="F225" i="6"/>
  <c r="F223" i="6"/>
  <c r="F220" i="6"/>
  <c r="F218" i="6"/>
  <c r="F216" i="6"/>
  <c r="F214" i="6"/>
  <c r="F212" i="6"/>
  <c r="F210" i="6"/>
  <c r="F208" i="6"/>
  <c r="F206" i="6"/>
  <c r="F203" i="6"/>
  <c r="F201" i="6"/>
  <c r="F199" i="6"/>
  <c r="F197" i="6"/>
  <c r="F195" i="6"/>
  <c r="F193" i="6"/>
  <c r="F191" i="6"/>
  <c r="F189" i="6"/>
  <c r="F186" i="6"/>
  <c r="F184" i="6"/>
  <c r="F182" i="6"/>
  <c r="F180" i="6"/>
  <c r="F178" i="6"/>
  <c r="F176" i="6"/>
  <c r="F174" i="6"/>
  <c r="F172" i="6"/>
  <c r="F169" i="6"/>
  <c r="F167" i="6"/>
  <c r="F165" i="6"/>
  <c r="F163" i="6"/>
  <c r="F161" i="6"/>
  <c r="F159" i="6"/>
  <c r="F157" i="6"/>
  <c r="F155" i="6"/>
  <c r="F152" i="6"/>
  <c r="F150" i="6"/>
  <c r="F148" i="6"/>
  <c r="F146" i="6"/>
  <c r="F144" i="6"/>
  <c r="F142" i="6"/>
  <c r="F140" i="6"/>
  <c r="F138" i="6"/>
  <c r="F135" i="6"/>
  <c r="F133" i="6"/>
  <c r="F131" i="6"/>
  <c r="F129" i="6"/>
  <c r="F127" i="6"/>
  <c r="F125" i="6"/>
  <c r="F123" i="6"/>
  <c r="F121" i="6"/>
  <c r="F118" i="6"/>
  <c r="F116" i="6"/>
  <c r="F114" i="6"/>
  <c r="F112" i="6"/>
  <c r="F110" i="6"/>
  <c r="F108" i="6"/>
  <c r="F106" i="6"/>
  <c r="F104" i="6"/>
  <c r="F101" i="6"/>
  <c r="F99" i="6"/>
  <c r="F97" i="6"/>
  <c r="F95" i="6"/>
  <c r="F93" i="6"/>
  <c r="F91" i="6"/>
  <c r="F89" i="6"/>
  <c r="F87" i="6"/>
  <c r="F84" i="6"/>
  <c r="F82" i="6"/>
  <c r="F80" i="6"/>
  <c r="F78" i="6"/>
  <c r="F76" i="6"/>
  <c r="F74" i="6"/>
  <c r="F72" i="6"/>
  <c r="F70" i="6"/>
  <c r="F67" i="6"/>
  <c r="F65" i="6"/>
  <c r="F63" i="6"/>
  <c r="F61" i="6"/>
  <c r="F59" i="6"/>
  <c r="F57" i="6"/>
  <c r="F55" i="6"/>
  <c r="F53" i="6"/>
  <c r="F50" i="6"/>
  <c r="F48" i="6"/>
  <c r="F46" i="6"/>
  <c r="F44" i="6"/>
  <c r="F42" i="6"/>
  <c r="F40" i="6"/>
  <c r="F38" i="6"/>
  <c r="F36" i="6"/>
  <c r="F33" i="6"/>
  <c r="F31" i="6"/>
  <c r="F29" i="6"/>
  <c r="F27" i="6"/>
  <c r="F25" i="6"/>
  <c r="F23" i="6"/>
  <c r="F21" i="6"/>
  <c r="F19" i="6"/>
  <c r="F16" i="6"/>
  <c r="F14" i="6"/>
  <c r="F12" i="6"/>
  <c r="F10" i="6"/>
  <c r="F8" i="6"/>
  <c r="F6" i="6"/>
  <c r="F4" i="6"/>
  <c r="F2" i="6"/>
  <c r="F293" i="4"/>
  <c r="F223" i="4"/>
  <c r="F189" i="4"/>
  <c r="F184" i="4"/>
  <c r="F155" i="4"/>
  <c r="F133" i="4"/>
  <c r="F118" i="4"/>
  <c r="F106" i="4"/>
  <c r="I106" i="4"/>
  <c r="F61" i="4"/>
  <c r="I369" i="6" l="1"/>
  <c r="I370" i="6" s="1"/>
  <c r="I361" i="6"/>
  <c r="I363" i="6" s="1"/>
  <c r="I352" i="6"/>
  <c r="I344" i="6"/>
  <c r="I335" i="6"/>
  <c r="I337" i="6" s="1"/>
  <c r="I327" i="6"/>
  <c r="I329" i="6" s="1"/>
  <c r="I318" i="6"/>
  <c r="I310" i="6"/>
  <c r="G308" i="6"/>
  <c r="I301" i="6"/>
  <c r="I303" i="6" s="1"/>
  <c r="I293" i="6"/>
  <c r="I284" i="6"/>
  <c r="I276" i="6"/>
  <c r="I278" i="6" s="1"/>
  <c r="I268" i="6"/>
  <c r="I267" i="6"/>
  <c r="I269" i="6" s="1"/>
  <c r="I259" i="6"/>
  <c r="I261" i="6" s="1"/>
  <c r="I250" i="6"/>
  <c r="I251" i="6" s="1"/>
  <c r="G246" i="6"/>
  <c r="I242" i="6"/>
  <c r="I243" i="6" s="1"/>
  <c r="I233" i="6"/>
  <c r="I235" i="6" s="1"/>
  <c r="I227" i="6"/>
  <c r="I225" i="6"/>
  <c r="I226" i="6" s="1"/>
  <c r="I216" i="6"/>
  <c r="I218" i="6" s="1"/>
  <c r="I208" i="6"/>
  <c r="I209" i="6" s="1"/>
  <c r="I199" i="6"/>
  <c r="I191" i="6"/>
  <c r="I193" i="6" s="1"/>
  <c r="I182" i="6"/>
  <c r="I183" i="6" s="1"/>
  <c r="I174" i="6"/>
  <c r="I176" i="6" s="1"/>
  <c r="I157" i="6"/>
  <c r="I158" i="6" s="1"/>
  <c r="I148" i="6"/>
  <c r="I150" i="6" s="1"/>
  <c r="I141" i="6"/>
  <c r="I140" i="6"/>
  <c r="I142" i="6" s="1"/>
  <c r="I131" i="6"/>
  <c r="I133" i="6" s="1"/>
  <c r="I123" i="6"/>
  <c r="I125" i="6" s="1"/>
  <c r="F390" i="6"/>
  <c r="F386" i="6"/>
  <c r="G97" i="6" s="1"/>
  <c r="F384" i="6"/>
  <c r="J110" i="6"/>
  <c r="F382" i="6"/>
  <c r="G280" i="6" s="1"/>
  <c r="J109" i="6"/>
  <c r="J111" i="6" s="1"/>
  <c r="J113" i="6" s="1"/>
  <c r="F378" i="6"/>
  <c r="G259" i="6" s="1"/>
  <c r="J104" i="6"/>
  <c r="J105" i="6" s="1"/>
  <c r="F376" i="6"/>
  <c r="G359" i="6" s="1"/>
  <c r="I97" i="6"/>
  <c r="I98" i="6" s="1"/>
  <c r="G95" i="6"/>
  <c r="G93" i="6"/>
  <c r="I91" i="6"/>
  <c r="I89" i="6"/>
  <c r="I90" i="6" s="1"/>
  <c r="G89" i="6"/>
  <c r="I80" i="6"/>
  <c r="I81" i="6" s="1"/>
  <c r="G78" i="6"/>
  <c r="G76" i="6"/>
  <c r="I72" i="6"/>
  <c r="I74" i="6" s="1"/>
  <c r="I63" i="6"/>
  <c r="I64" i="6" s="1"/>
  <c r="G61" i="6"/>
  <c r="I55" i="6"/>
  <c r="I57" i="6" s="1"/>
  <c r="G55" i="6"/>
  <c r="I46" i="6"/>
  <c r="I47" i="6" s="1"/>
  <c r="G44" i="6"/>
  <c r="I38" i="6"/>
  <c r="I39" i="6" s="1"/>
  <c r="I29" i="6"/>
  <c r="I30" i="6" s="1"/>
  <c r="G25" i="6"/>
  <c r="I21" i="6"/>
  <c r="I22" i="6" s="1"/>
  <c r="G19" i="6"/>
  <c r="I14" i="6"/>
  <c r="I12" i="6"/>
  <c r="I13" i="6" s="1"/>
  <c r="I4" i="6"/>
  <c r="I6" i="6" s="1"/>
  <c r="G2" i="6"/>
  <c r="G29" i="6" l="1"/>
  <c r="I65" i="6"/>
  <c r="G138" i="6"/>
  <c r="I184" i="6"/>
  <c r="G352" i="6"/>
  <c r="I362" i="6"/>
  <c r="G216" i="6"/>
  <c r="I40" i="6"/>
  <c r="I82" i="6"/>
  <c r="I132" i="6"/>
  <c r="G195" i="6"/>
  <c r="G274" i="6"/>
  <c r="G335" i="6"/>
  <c r="G12" i="6"/>
  <c r="I56" i="6"/>
  <c r="G223" i="6"/>
  <c r="G301" i="6"/>
  <c r="G314" i="6"/>
  <c r="I23" i="6"/>
  <c r="G36" i="6"/>
  <c r="G70" i="6"/>
  <c r="G80" i="6"/>
  <c r="G127" i="6"/>
  <c r="I159" i="6"/>
  <c r="G189" i="6"/>
  <c r="I244" i="6"/>
  <c r="I336" i="6"/>
  <c r="I371" i="6"/>
  <c r="G157" i="6"/>
  <c r="G242" i="6"/>
  <c r="G252" i="6"/>
  <c r="G38" i="6"/>
  <c r="G72" i="6"/>
  <c r="G121" i="6"/>
  <c r="G140" i="6"/>
  <c r="G163" i="6"/>
  <c r="G172" i="6"/>
  <c r="G191" i="6"/>
  <c r="G197" i="6"/>
  <c r="G203" i="6"/>
  <c r="G225" i="6"/>
  <c r="G235" i="6"/>
  <c r="G248" i="6"/>
  <c r="G263" i="6"/>
  <c r="G276" i="6"/>
  <c r="G282" i="6"/>
  <c r="G310" i="6"/>
  <c r="G316" i="6"/>
  <c r="G361" i="6"/>
  <c r="G21" i="6"/>
  <c r="G123" i="6"/>
  <c r="G129" i="6"/>
  <c r="G146" i="6"/>
  <c r="G165" i="6"/>
  <c r="G174" i="6"/>
  <c r="G180" i="6"/>
  <c r="G199" i="6"/>
  <c r="G206" i="6"/>
  <c r="G231" i="6"/>
  <c r="G250" i="6"/>
  <c r="G257" i="6"/>
  <c r="G265" i="6"/>
  <c r="G284" i="6"/>
  <c r="G291" i="6"/>
  <c r="G318" i="6"/>
  <c r="G325" i="6"/>
  <c r="G342" i="6"/>
  <c r="G367" i="6"/>
  <c r="G237" i="6"/>
  <c r="G186" i="6"/>
  <c r="G101" i="6"/>
  <c r="G84" i="6"/>
  <c r="G16" i="6"/>
  <c r="G339" i="6"/>
  <c r="G322" i="6"/>
  <c r="G305" i="6"/>
  <c r="G288" i="6"/>
  <c r="G271" i="6"/>
  <c r="G254" i="6"/>
  <c r="G169" i="6"/>
  <c r="G152" i="6"/>
  <c r="G33" i="6"/>
  <c r="G14" i="6"/>
  <c r="G50" i="6"/>
  <c r="G4" i="6"/>
  <c r="G10" i="6"/>
  <c r="G27" i="6"/>
  <c r="G46" i="6"/>
  <c r="G53" i="6"/>
  <c r="G63" i="6"/>
  <c r="G67" i="6"/>
  <c r="G74" i="6"/>
  <c r="H70" i="6" s="1"/>
  <c r="G87" i="6"/>
  <c r="G161" i="6"/>
  <c r="G144" i="6"/>
  <c r="G42" i="6"/>
  <c r="G365" i="6"/>
  <c r="G348" i="6"/>
  <c r="G331" i="6"/>
  <c r="G297" i="6"/>
  <c r="G229" i="6"/>
  <c r="G212" i="6"/>
  <c r="G178" i="6"/>
  <c r="G59" i="6"/>
  <c r="G131" i="6"/>
  <c r="G135" i="6"/>
  <c r="G148" i="6"/>
  <c r="G155" i="6"/>
  <c r="G182" i="6"/>
  <c r="G208" i="6"/>
  <c r="G214" i="6"/>
  <c r="G220" i="6"/>
  <c r="G233" i="6"/>
  <c r="G240" i="6"/>
  <c r="G267" i="6"/>
  <c r="G293" i="6"/>
  <c r="G299" i="6"/>
  <c r="G327" i="6"/>
  <c r="G333" i="6"/>
  <c r="G344" i="6"/>
  <c r="G350" i="6"/>
  <c r="G356" i="6"/>
  <c r="G369" i="6"/>
  <c r="F380" i="6"/>
  <c r="G6" i="6" s="1"/>
  <c r="G110" i="6"/>
  <c r="G118" i="6"/>
  <c r="I31" i="6"/>
  <c r="I192" i="6"/>
  <c r="I210" i="6"/>
  <c r="I252" i="6"/>
  <c r="I260" i="6"/>
  <c r="I328" i="6"/>
  <c r="G373" i="6"/>
  <c r="G104" i="6"/>
  <c r="G112" i="6"/>
  <c r="G8" i="6"/>
  <c r="I5" i="6"/>
  <c r="I73" i="6"/>
  <c r="F388" i="6"/>
  <c r="G48" i="6" s="1"/>
  <c r="I99" i="6"/>
  <c r="I48" i="6"/>
  <c r="G106" i="6"/>
  <c r="G114" i="6"/>
  <c r="R174" i="6"/>
  <c r="R19" i="6"/>
  <c r="R123" i="6"/>
  <c r="R2" i="6"/>
  <c r="R21" i="6"/>
  <c r="R36" i="6"/>
  <c r="R72" i="6"/>
  <c r="I124" i="6"/>
  <c r="R225" i="6"/>
  <c r="I200" i="6"/>
  <c r="I201" i="6"/>
  <c r="R4" i="6"/>
  <c r="R55" i="6"/>
  <c r="R53" i="6"/>
  <c r="R89" i="6"/>
  <c r="R87" i="6"/>
  <c r="R12" i="6"/>
  <c r="R29" i="6"/>
  <c r="R46" i="6"/>
  <c r="R63" i="6"/>
  <c r="R80" i="6"/>
  <c r="R97" i="6"/>
  <c r="J106" i="6"/>
  <c r="J112" i="6"/>
  <c r="I149" i="6"/>
  <c r="I175" i="6"/>
  <c r="I285" i="6"/>
  <c r="I286" i="6"/>
  <c r="I312" i="6"/>
  <c r="I311" i="6"/>
  <c r="I346" i="6"/>
  <c r="I345" i="6"/>
  <c r="I302" i="6"/>
  <c r="I320" i="6"/>
  <c r="I319" i="6"/>
  <c r="I354" i="6"/>
  <c r="I353" i="6"/>
  <c r="I295" i="6"/>
  <c r="I294" i="6"/>
  <c r="I217" i="6"/>
  <c r="I234" i="6"/>
  <c r="I277" i="6"/>
  <c r="J110" i="4"/>
  <c r="J109" i="4"/>
  <c r="F116" i="4"/>
  <c r="G99" i="6" l="1"/>
  <c r="K97" i="6" s="1"/>
  <c r="G320" i="6"/>
  <c r="H316" i="6" s="1"/>
  <c r="G278" i="6"/>
  <c r="H274" i="6" s="1"/>
  <c r="G227" i="6"/>
  <c r="G193" i="6"/>
  <c r="K191" i="6" s="1"/>
  <c r="K12" i="6"/>
  <c r="K13" i="6" s="1"/>
  <c r="G329" i="6"/>
  <c r="K327" i="6" s="1"/>
  <c r="G108" i="6"/>
  <c r="H44" i="6"/>
  <c r="K46" i="6"/>
  <c r="K48" i="6" s="1"/>
  <c r="G312" i="6"/>
  <c r="G125" i="6"/>
  <c r="K123" i="6" s="1"/>
  <c r="G269" i="6"/>
  <c r="H265" i="6" s="1"/>
  <c r="G244" i="6"/>
  <c r="H240" i="6" s="1"/>
  <c r="G159" i="6"/>
  <c r="H155" i="6" s="1"/>
  <c r="G371" i="6"/>
  <c r="K369" i="6" s="1"/>
  <c r="G150" i="6"/>
  <c r="H146" i="6" s="1"/>
  <c r="G363" i="6"/>
  <c r="K361" i="6" s="1"/>
  <c r="G142" i="6"/>
  <c r="H138" i="6" s="1"/>
  <c r="G337" i="6"/>
  <c r="G167" i="6"/>
  <c r="H163" i="6" s="1"/>
  <c r="G40" i="6"/>
  <c r="K38" i="6" s="1"/>
  <c r="G91" i="6"/>
  <c r="G354" i="6"/>
  <c r="H350" i="6" s="1"/>
  <c r="G303" i="6"/>
  <c r="K301" i="6" s="1"/>
  <c r="G31" i="6"/>
  <c r="G210" i="6"/>
  <c r="K208" i="6" s="1"/>
  <c r="G184" i="6"/>
  <c r="H180" i="6" s="1"/>
  <c r="G65" i="6"/>
  <c r="H61" i="6" s="1"/>
  <c r="G286" i="6"/>
  <c r="H282" i="6" s="1"/>
  <c r="G201" i="6"/>
  <c r="K199" i="6" s="1"/>
  <c r="G82" i="6"/>
  <c r="G116" i="6"/>
  <c r="G57" i="6"/>
  <c r="K55" i="6" s="1"/>
  <c r="G218" i="6"/>
  <c r="K216" i="6" s="1"/>
  <c r="K217" i="6" s="1"/>
  <c r="G133" i="6"/>
  <c r="H129" i="6" s="1"/>
  <c r="G346" i="6"/>
  <c r="K344" i="6" s="1"/>
  <c r="G295" i="6"/>
  <c r="K293" i="6" s="1"/>
  <c r="G261" i="6"/>
  <c r="G176" i="6"/>
  <c r="K174" i="6" s="1"/>
  <c r="G23" i="6"/>
  <c r="H19" i="6" s="1"/>
  <c r="K218" i="6"/>
  <c r="R22" i="6"/>
  <c r="R23" i="6"/>
  <c r="R227" i="6"/>
  <c r="R226" i="6"/>
  <c r="R73" i="6"/>
  <c r="R74" i="6"/>
  <c r="R223" i="6"/>
  <c r="R233" i="6"/>
  <c r="R284" i="6"/>
  <c r="R138" i="6"/>
  <c r="R140" i="6"/>
  <c r="R48" i="6"/>
  <c r="R47" i="6"/>
  <c r="R274" i="6"/>
  <c r="R276" i="6"/>
  <c r="R310" i="6"/>
  <c r="R335" i="6"/>
  <c r="R172" i="6"/>
  <c r="K21" i="6"/>
  <c r="R70" i="6"/>
  <c r="H197" i="6"/>
  <c r="K140" i="6"/>
  <c r="H10" i="6"/>
  <c r="H214" i="6"/>
  <c r="R318" i="6"/>
  <c r="K233" i="6"/>
  <c r="H231" i="6"/>
  <c r="R99" i="6"/>
  <c r="R98" i="6"/>
  <c r="R90" i="6"/>
  <c r="R91" i="6"/>
  <c r="R216" i="6"/>
  <c r="R291" i="6"/>
  <c r="R293" i="6"/>
  <c r="R191" i="6"/>
  <c r="R31" i="6"/>
  <c r="R30" i="6"/>
  <c r="K193" i="6"/>
  <c r="K192" i="6"/>
  <c r="K14" i="6"/>
  <c r="R342" i="6"/>
  <c r="R344" i="6"/>
  <c r="R352" i="6"/>
  <c r="R301" i="6"/>
  <c r="H248" i="6"/>
  <c r="K250" i="6"/>
  <c r="K131" i="6"/>
  <c r="R82" i="6"/>
  <c r="R81" i="6"/>
  <c r="R14" i="6"/>
  <c r="R13" i="6"/>
  <c r="R148" i="6"/>
  <c r="R56" i="6"/>
  <c r="R57" i="6"/>
  <c r="K99" i="6"/>
  <c r="K98" i="6"/>
  <c r="H172" i="6"/>
  <c r="R242" i="6"/>
  <c r="R369" i="6"/>
  <c r="H95" i="6"/>
  <c r="R175" i="6"/>
  <c r="R176" i="6"/>
  <c r="H333" i="6"/>
  <c r="K335" i="6"/>
  <c r="R359" i="6"/>
  <c r="R361" i="6"/>
  <c r="R5" i="6"/>
  <c r="R6" i="6"/>
  <c r="R38" i="6"/>
  <c r="H325" i="6"/>
  <c r="I325" i="6" s="1"/>
  <c r="J325" i="6" s="1"/>
  <c r="K325" i="6" s="1"/>
  <c r="H223" i="6"/>
  <c r="I223" i="6" s="1"/>
  <c r="J223" i="6" s="1"/>
  <c r="K223" i="6" s="1"/>
  <c r="K225" i="6"/>
  <c r="R257" i="6"/>
  <c r="H367" i="6"/>
  <c r="R325" i="6"/>
  <c r="R327" i="6"/>
  <c r="K267" i="6"/>
  <c r="R250" i="6"/>
  <c r="R208" i="6"/>
  <c r="R206" i="6"/>
  <c r="R182" i="6"/>
  <c r="R104" i="6"/>
  <c r="R65" i="6"/>
  <c r="R64" i="6"/>
  <c r="R131" i="6"/>
  <c r="R121" i="6"/>
  <c r="H36" i="6"/>
  <c r="I36" i="6" s="1"/>
  <c r="J36" i="6" s="1"/>
  <c r="K36" i="6" s="1"/>
  <c r="K4" i="6"/>
  <c r="H2" i="6"/>
  <c r="R199" i="6"/>
  <c r="R124" i="6"/>
  <c r="R125" i="6"/>
  <c r="K310" i="6"/>
  <c r="H308" i="6"/>
  <c r="K72" i="6"/>
  <c r="J111" i="4"/>
  <c r="J112" i="4" s="1"/>
  <c r="J113" i="4" l="1"/>
  <c r="I308" i="6"/>
  <c r="J308" i="6" s="1"/>
  <c r="K308" i="6" s="1"/>
  <c r="H299" i="6"/>
  <c r="I172" i="6"/>
  <c r="J172" i="6" s="1"/>
  <c r="K172" i="6" s="1"/>
  <c r="I189" i="6"/>
  <c r="J189" i="6" s="1"/>
  <c r="K189" i="6" s="1"/>
  <c r="K352" i="6"/>
  <c r="K182" i="6"/>
  <c r="K63" i="6"/>
  <c r="K318" i="6"/>
  <c r="K320" i="6" s="1"/>
  <c r="K276" i="6"/>
  <c r="H121" i="6"/>
  <c r="I121" i="6" s="1"/>
  <c r="J121" i="6" s="1"/>
  <c r="K121" i="6" s="1"/>
  <c r="K47" i="6"/>
  <c r="K148" i="6"/>
  <c r="K150" i="6" s="1"/>
  <c r="I274" i="6"/>
  <c r="J274" i="6" s="1"/>
  <c r="K274" i="6" s="1"/>
  <c r="H206" i="6"/>
  <c r="H189" i="6"/>
  <c r="K200" i="6"/>
  <c r="K201" i="6"/>
  <c r="K210" i="6"/>
  <c r="K209" i="6"/>
  <c r="K29" i="6"/>
  <c r="H27" i="6"/>
  <c r="I19" i="6" s="1"/>
  <c r="J19" i="6" s="1"/>
  <c r="K19" i="6" s="1"/>
  <c r="K284" i="6"/>
  <c r="K286" i="6" s="1"/>
  <c r="H359" i="6"/>
  <c r="I359" i="6" s="1"/>
  <c r="J359" i="6" s="1"/>
  <c r="K359" i="6" s="1"/>
  <c r="I206" i="6"/>
  <c r="J206" i="6" s="1"/>
  <c r="K206" i="6" s="1"/>
  <c r="H53" i="6"/>
  <c r="I53" i="6" s="1"/>
  <c r="J53" i="6" s="1"/>
  <c r="K53" i="6" s="1"/>
  <c r="H291" i="6"/>
  <c r="I291" i="6" s="1"/>
  <c r="J291" i="6" s="1"/>
  <c r="K291" i="6" s="1"/>
  <c r="I155" i="6"/>
  <c r="J155" i="6" s="1"/>
  <c r="K155" i="6" s="1"/>
  <c r="K242" i="6"/>
  <c r="K243" i="6" s="1"/>
  <c r="H342" i="6"/>
  <c r="I342" i="6" s="1"/>
  <c r="J342" i="6" s="1"/>
  <c r="K342" i="6" s="1"/>
  <c r="K80" i="6"/>
  <c r="H78" i="6"/>
  <c r="I70" i="6" s="1"/>
  <c r="J70" i="6" s="1"/>
  <c r="K70" i="6" s="1"/>
  <c r="K259" i="6"/>
  <c r="H257" i="6"/>
  <c r="I257" i="6" s="1"/>
  <c r="J257" i="6" s="1"/>
  <c r="K257" i="6" s="1"/>
  <c r="K89" i="6"/>
  <c r="H87" i="6"/>
  <c r="I87" i="6" s="1"/>
  <c r="J87" i="6" s="1"/>
  <c r="K87" i="6" s="1"/>
  <c r="I138" i="6"/>
  <c r="J138" i="6" s="1"/>
  <c r="K138" i="6" s="1"/>
  <c r="R132" i="6"/>
  <c r="R133" i="6"/>
  <c r="R252" i="6"/>
  <c r="R251" i="6"/>
  <c r="K227" i="6"/>
  <c r="K226" i="6"/>
  <c r="K176" i="6"/>
  <c r="K175" i="6"/>
  <c r="K184" i="6"/>
  <c r="K183" i="6"/>
  <c r="K234" i="6"/>
  <c r="K235" i="6"/>
  <c r="K125" i="6"/>
  <c r="K124" i="6"/>
  <c r="K312" i="6"/>
  <c r="K311" i="6"/>
  <c r="R201" i="6"/>
  <c r="R200" i="6"/>
  <c r="K40" i="6"/>
  <c r="K39" i="6"/>
  <c r="K149" i="6"/>
  <c r="K371" i="6"/>
  <c r="K370" i="6"/>
  <c r="K303" i="6"/>
  <c r="K302" i="6"/>
  <c r="K337" i="6"/>
  <c r="K336" i="6"/>
  <c r="R240" i="6"/>
  <c r="K133" i="6"/>
  <c r="K132" i="6"/>
  <c r="I240" i="6"/>
  <c r="J240" i="6" s="1"/>
  <c r="K240" i="6" s="1"/>
  <c r="K319" i="6"/>
  <c r="R218" i="6"/>
  <c r="R217" i="6"/>
  <c r="K142" i="6"/>
  <c r="K141" i="6"/>
  <c r="R308" i="6"/>
  <c r="K346" i="6"/>
  <c r="K345" i="6"/>
  <c r="R149" i="6"/>
  <c r="R150" i="6"/>
  <c r="K244" i="6"/>
  <c r="K65" i="6"/>
  <c r="K64" i="6"/>
  <c r="R189" i="6"/>
  <c r="K57" i="6"/>
  <c r="K56" i="6"/>
  <c r="R311" i="6"/>
  <c r="R312" i="6"/>
  <c r="I2" i="6"/>
  <c r="J2" i="6" s="1"/>
  <c r="K2" i="6" s="1"/>
  <c r="R210" i="6"/>
  <c r="R209" i="6"/>
  <c r="K269" i="6"/>
  <c r="K268" i="6"/>
  <c r="R370" i="6"/>
  <c r="R371" i="6"/>
  <c r="R244" i="6"/>
  <c r="R243" i="6"/>
  <c r="R345" i="6"/>
  <c r="R346" i="6"/>
  <c r="R319" i="6"/>
  <c r="R320" i="6"/>
  <c r="K23" i="6"/>
  <c r="K22" i="6"/>
  <c r="R277" i="6"/>
  <c r="R278" i="6"/>
  <c r="R286" i="6"/>
  <c r="R285" i="6"/>
  <c r="R183" i="6"/>
  <c r="R184" i="6"/>
  <c r="K363" i="6"/>
  <c r="K362" i="6"/>
  <c r="R39" i="6"/>
  <c r="R40" i="6"/>
  <c r="K74" i="6"/>
  <c r="K73" i="6"/>
  <c r="K6" i="6"/>
  <c r="K5" i="6"/>
  <c r="R328" i="6"/>
  <c r="R329" i="6"/>
  <c r="K329" i="6"/>
  <c r="K328" i="6"/>
  <c r="K295" i="6"/>
  <c r="K294" i="6"/>
  <c r="R362" i="6"/>
  <c r="R363" i="6"/>
  <c r="K354" i="6"/>
  <c r="K353" i="6"/>
  <c r="K252" i="6"/>
  <c r="K251" i="6"/>
  <c r="R303" i="6"/>
  <c r="R302" i="6"/>
  <c r="R353" i="6"/>
  <c r="R354" i="6"/>
  <c r="R192" i="6"/>
  <c r="R193" i="6"/>
  <c r="R294" i="6"/>
  <c r="R295" i="6"/>
  <c r="K278" i="6"/>
  <c r="K277" i="6"/>
  <c r="R336" i="6"/>
  <c r="R337" i="6"/>
  <c r="R141" i="6"/>
  <c r="R142" i="6"/>
  <c r="R235" i="6"/>
  <c r="R234" i="6"/>
  <c r="I259" i="4"/>
  <c r="I260" i="4" s="1"/>
  <c r="I267" i="4"/>
  <c r="I269" i="4" s="1"/>
  <c r="K285" i="6" l="1"/>
  <c r="K91" i="6"/>
  <c r="K90" i="6"/>
  <c r="K31" i="6"/>
  <c r="K30" i="6"/>
  <c r="K260" i="6"/>
  <c r="K261" i="6"/>
  <c r="K81" i="6"/>
  <c r="K82" i="6"/>
  <c r="I261" i="4"/>
  <c r="I268" i="4"/>
  <c r="I107" i="4" l="1"/>
  <c r="I108" i="4"/>
  <c r="F373" i="4"/>
  <c r="F346" i="4"/>
  <c r="F344" i="4"/>
  <c r="F342" i="4"/>
  <c r="F308" i="4"/>
  <c r="F240" i="4"/>
  <c r="I216" i="4"/>
  <c r="I4" i="4"/>
  <c r="I6" i="4" s="1"/>
  <c r="I5" i="4" l="1"/>
  <c r="F322" i="3"/>
  <c r="F320" i="3"/>
  <c r="F318" i="3"/>
  <c r="F316" i="3"/>
  <c r="F314" i="3"/>
  <c r="F312" i="3"/>
  <c r="F310" i="3"/>
  <c r="F308" i="3"/>
  <c r="F356" i="4" l="1"/>
  <c r="F263" i="4"/>
  <c r="F201" i="4"/>
  <c r="N342" i="4"/>
  <c r="I157" i="4"/>
  <c r="I159" i="4" s="1"/>
  <c r="F150" i="4"/>
  <c r="F87" i="4"/>
  <c r="F53" i="4"/>
  <c r="N53" i="4" s="1"/>
  <c r="I21" i="4"/>
  <c r="I23" i="4" s="1"/>
  <c r="F371" i="4"/>
  <c r="I369" i="4"/>
  <c r="I371" i="4" s="1"/>
  <c r="F369" i="4"/>
  <c r="F367" i="4"/>
  <c r="F365" i="4"/>
  <c r="F363" i="4"/>
  <c r="I361" i="4"/>
  <c r="I362" i="4" s="1"/>
  <c r="F361" i="4"/>
  <c r="F359" i="4"/>
  <c r="F354" i="4"/>
  <c r="I352" i="4"/>
  <c r="I354" i="4" s="1"/>
  <c r="F352" i="4"/>
  <c r="F350" i="4"/>
  <c r="F348" i="4"/>
  <c r="I344" i="4"/>
  <c r="I345" i="4" s="1"/>
  <c r="F339" i="4"/>
  <c r="F337" i="4"/>
  <c r="I335" i="4"/>
  <c r="I337" i="4" s="1"/>
  <c r="F335" i="4"/>
  <c r="F333" i="4"/>
  <c r="F331" i="4"/>
  <c r="F329" i="4"/>
  <c r="I327" i="4"/>
  <c r="I328" i="4" s="1"/>
  <c r="F327" i="4"/>
  <c r="F325" i="4"/>
  <c r="F322" i="4"/>
  <c r="F320" i="4"/>
  <c r="I318" i="4"/>
  <c r="I320" i="4" s="1"/>
  <c r="F318" i="4"/>
  <c r="F316" i="4"/>
  <c r="F314" i="4"/>
  <c r="F312" i="4"/>
  <c r="I310" i="4"/>
  <c r="I311" i="4" s="1"/>
  <c r="F310" i="4"/>
  <c r="F305" i="4"/>
  <c r="F303" i="4"/>
  <c r="I301" i="4"/>
  <c r="I303" i="4" s="1"/>
  <c r="F301" i="4"/>
  <c r="F299" i="4"/>
  <c r="F297" i="4"/>
  <c r="F295" i="4"/>
  <c r="I293" i="4"/>
  <c r="I294" i="4" s="1"/>
  <c r="F291" i="4"/>
  <c r="F288" i="4"/>
  <c r="F286" i="4"/>
  <c r="I284" i="4"/>
  <c r="I286" i="4" s="1"/>
  <c r="F284" i="4"/>
  <c r="F282" i="4"/>
  <c r="F280" i="4"/>
  <c r="F278" i="4"/>
  <c r="I276" i="4"/>
  <c r="I277" i="4" s="1"/>
  <c r="F276" i="4"/>
  <c r="F274" i="4"/>
  <c r="F271" i="4"/>
  <c r="F269" i="4"/>
  <c r="G269" i="4" s="1"/>
  <c r="F267" i="4"/>
  <c r="F265" i="4"/>
  <c r="G265" i="4" s="1"/>
  <c r="F261" i="4"/>
  <c r="F257" i="4"/>
  <c r="F254" i="4"/>
  <c r="F252" i="4"/>
  <c r="I250" i="4"/>
  <c r="I252" i="4" s="1"/>
  <c r="F250" i="4"/>
  <c r="F248" i="4"/>
  <c r="F246" i="4"/>
  <c r="F244" i="4"/>
  <c r="I242" i="4"/>
  <c r="I243" i="4" s="1"/>
  <c r="F242" i="4"/>
  <c r="F237" i="4"/>
  <c r="F235" i="4"/>
  <c r="I233" i="4"/>
  <c r="I235" i="4" s="1"/>
  <c r="F233" i="4"/>
  <c r="F231" i="4"/>
  <c r="F229" i="4"/>
  <c r="F227" i="4"/>
  <c r="I225" i="4"/>
  <c r="I226" i="4" s="1"/>
  <c r="F225" i="4"/>
  <c r="F220" i="4"/>
  <c r="F218" i="4"/>
  <c r="I218" i="4"/>
  <c r="F216" i="4"/>
  <c r="F214" i="4"/>
  <c r="F212" i="4"/>
  <c r="F210" i="4"/>
  <c r="I208" i="4"/>
  <c r="I209" i="4" s="1"/>
  <c r="F208" i="4"/>
  <c r="F206" i="4"/>
  <c r="F203" i="4"/>
  <c r="I199" i="4"/>
  <c r="I201" i="4" s="1"/>
  <c r="F199" i="4"/>
  <c r="F197" i="4"/>
  <c r="F195" i="4"/>
  <c r="F193" i="4"/>
  <c r="I191" i="4"/>
  <c r="I192" i="4" s="1"/>
  <c r="F191" i="4"/>
  <c r="F186" i="4"/>
  <c r="I182" i="4"/>
  <c r="F182" i="4"/>
  <c r="F180" i="4"/>
  <c r="F178" i="4"/>
  <c r="F176" i="4"/>
  <c r="I174" i="4"/>
  <c r="I175" i="4" s="1"/>
  <c r="F174" i="4"/>
  <c r="F172" i="4"/>
  <c r="F169" i="4"/>
  <c r="F167" i="4"/>
  <c r="F165" i="4"/>
  <c r="F163" i="4"/>
  <c r="F161" i="4"/>
  <c r="F159" i="4"/>
  <c r="F157" i="4"/>
  <c r="F152" i="4"/>
  <c r="I148" i="4"/>
  <c r="F148" i="4"/>
  <c r="F146" i="4"/>
  <c r="F144" i="4"/>
  <c r="F142" i="4"/>
  <c r="I140" i="4"/>
  <c r="I141" i="4" s="1"/>
  <c r="F140" i="4"/>
  <c r="F138" i="4"/>
  <c r="F135" i="4"/>
  <c r="I131" i="4"/>
  <c r="F131" i="4"/>
  <c r="F129" i="4"/>
  <c r="N129" i="4" s="1"/>
  <c r="F127" i="4"/>
  <c r="N127" i="4" s="1"/>
  <c r="F125" i="4"/>
  <c r="I123" i="4"/>
  <c r="I124" i="4" s="1"/>
  <c r="F123" i="4"/>
  <c r="F121" i="4"/>
  <c r="F114" i="4"/>
  <c r="F112" i="4"/>
  <c r="G61" i="4" s="1"/>
  <c r="F110" i="4"/>
  <c r="F108" i="4"/>
  <c r="F104" i="4"/>
  <c r="G240" i="4" s="1"/>
  <c r="F101" i="4"/>
  <c r="F99" i="4"/>
  <c r="I97" i="4"/>
  <c r="I99" i="4" s="1"/>
  <c r="F97" i="4"/>
  <c r="F95" i="4"/>
  <c r="F93" i="4"/>
  <c r="F91" i="4"/>
  <c r="I89" i="4"/>
  <c r="I91" i="4" s="1"/>
  <c r="F89" i="4"/>
  <c r="F84" i="4"/>
  <c r="F82" i="4"/>
  <c r="I80" i="4"/>
  <c r="I82" i="4" s="1"/>
  <c r="F80" i="4"/>
  <c r="F78" i="4"/>
  <c r="F76" i="4"/>
  <c r="F74" i="4"/>
  <c r="I72" i="4"/>
  <c r="I73" i="4" s="1"/>
  <c r="F72" i="4"/>
  <c r="F70" i="4"/>
  <c r="F67" i="4"/>
  <c r="F65" i="4"/>
  <c r="I63" i="4"/>
  <c r="I64" i="4" s="1"/>
  <c r="F63" i="4"/>
  <c r="F59" i="4"/>
  <c r="G59" i="4" s="1"/>
  <c r="F57" i="4"/>
  <c r="I55" i="4"/>
  <c r="I57" i="4" s="1"/>
  <c r="F55" i="4"/>
  <c r="F50" i="4"/>
  <c r="F48" i="4"/>
  <c r="G48" i="4" s="1"/>
  <c r="I46" i="4"/>
  <c r="I47" i="4" s="1"/>
  <c r="F46" i="4"/>
  <c r="F44" i="4"/>
  <c r="F42" i="4"/>
  <c r="N42" i="4" s="1"/>
  <c r="F40" i="4"/>
  <c r="I38" i="4"/>
  <c r="I39" i="4" s="1"/>
  <c r="F38" i="4"/>
  <c r="F36" i="4"/>
  <c r="F33" i="4"/>
  <c r="N33" i="4" s="1"/>
  <c r="F31" i="4"/>
  <c r="I29" i="4"/>
  <c r="I31" i="4" s="1"/>
  <c r="F29" i="4"/>
  <c r="F27" i="4"/>
  <c r="F25" i="4"/>
  <c r="F23" i="4"/>
  <c r="F21" i="4"/>
  <c r="F19" i="4"/>
  <c r="F16" i="4"/>
  <c r="N16" i="4" s="1"/>
  <c r="F14" i="4"/>
  <c r="I12" i="4"/>
  <c r="I14" i="4" s="1"/>
  <c r="F12" i="4"/>
  <c r="F10" i="4"/>
  <c r="F8" i="4"/>
  <c r="N8" i="4" s="1"/>
  <c r="F6" i="4"/>
  <c r="F4" i="4"/>
  <c r="F2" i="4"/>
  <c r="F373" i="3"/>
  <c r="F371" i="3"/>
  <c r="F369" i="3"/>
  <c r="F367" i="3"/>
  <c r="F365" i="3"/>
  <c r="F363" i="3"/>
  <c r="F361" i="3"/>
  <c r="F359" i="3"/>
  <c r="F356" i="3"/>
  <c r="F354" i="3"/>
  <c r="F352" i="3"/>
  <c r="F350" i="3"/>
  <c r="F348" i="3"/>
  <c r="F346" i="3"/>
  <c r="F344" i="3"/>
  <c r="F342" i="3"/>
  <c r="F339" i="3"/>
  <c r="F337" i="3"/>
  <c r="F335" i="3"/>
  <c r="F333" i="3"/>
  <c r="F331" i="3"/>
  <c r="F329" i="3"/>
  <c r="F327" i="3"/>
  <c r="F325" i="3"/>
  <c r="F305" i="3"/>
  <c r="F303" i="3"/>
  <c r="F301" i="3"/>
  <c r="F299" i="3"/>
  <c r="F297" i="3"/>
  <c r="F295" i="3"/>
  <c r="F293" i="3"/>
  <c r="F291" i="3"/>
  <c r="F288" i="3"/>
  <c r="F286" i="3"/>
  <c r="F284" i="3"/>
  <c r="F282" i="3"/>
  <c r="F280" i="3"/>
  <c r="F278" i="3"/>
  <c r="F276" i="3"/>
  <c r="F274" i="3"/>
  <c r="F271" i="3"/>
  <c r="F269" i="3"/>
  <c r="G269" i="3" s="1"/>
  <c r="F267" i="3"/>
  <c r="G267" i="3" s="1"/>
  <c r="F265" i="3"/>
  <c r="G265" i="3" s="1"/>
  <c r="F261" i="3"/>
  <c r="G261" i="3" s="1"/>
  <c r="F257" i="3"/>
  <c r="G257" i="3" s="1"/>
  <c r="F254" i="3"/>
  <c r="F252" i="3"/>
  <c r="F250" i="3"/>
  <c r="F248" i="3"/>
  <c r="F246" i="3"/>
  <c r="G246" i="3" s="1"/>
  <c r="F244" i="3"/>
  <c r="F242" i="3"/>
  <c r="F240" i="3"/>
  <c r="F237" i="3"/>
  <c r="F235" i="3"/>
  <c r="F233" i="3"/>
  <c r="F231" i="3"/>
  <c r="F229" i="3"/>
  <c r="F227" i="3"/>
  <c r="F225" i="3"/>
  <c r="F223" i="3"/>
  <c r="F220" i="3"/>
  <c r="F218" i="3"/>
  <c r="F216" i="3"/>
  <c r="F214" i="3"/>
  <c r="F212" i="3"/>
  <c r="N212" i="3" s="1"/>
  <c r="F210" i="3"/>
  <c r="F208" i="3"/>
  <c r="F206" i="3"/>
  <c r="F203" i="3"/>
  <c r="F201" i="3"/>
  <c r="F199" i="3"/>
  <c r="F197" i="3"/>
  <c r="F195" i="3"/>
  <c r="F193" i="3"/>
  <c r="F191" i="3"/>
  <c r="F189" i="3"/>
  <c r="F186" i="3"/>
  <c r="F184" i="3"/>
  <c r="F182" i="3"/>
  <c r="F180" i="3"/>
  <c r="G178" i="3"/>
  <c r="F178" i="3"/>
  <c r="F176" i="3"/>
  <c r="F174" i="3"/>
  <c r="F172" i="3"/>
  <c r="F169" i="3"/>
  <c r="F167" i="3"/>
  <c r="N320" i="3" s="1"/>
  <c r="F165" i="3"/>
  <c r="F163" i="3"/>
  <c r="N316" i="3" s="1"/>
  <c r="F161" i="3"/>
  <c r="N365" i="3" s="1"/>
  <c r="F159" i="3"/>
  <c r="N312" i="3" s="1"/>
  <c r="F157" i="3"/>
  <c r="F155" i="3"/>
  <c r="N308" i="3" s="1"/>
  <c r="F152" i="3"/>
  <c r="F150" i="3"/>
  <c r="N150" i="3" s="1"/>
  <c r="F148" i="3"/>
  <c r="F146" i="3"/>
  <c r="F144" i="3"/>
  <c r="N144" i="3" s="1"/>
  <c r="F142" i="3"/>
  <c r="F140" i="3"/>
  <c r="F138" i="3"/>
  <c r="F135" i="3"/>
  <c r="F133" i="3"/>
  <c r="N133" i="3" s="1"/>
  <c r="F131" i="3"/>
  <c r="N131" i="3" s="1"/>
  <c r="F129" i="3"/>
  <c r="F127" i="3"/>
  <c r="N127" i="3" s="1"/>
  <c r="F125" i="3"/>
  <c r="F123" i="3"/>
  <c r="F121" i="3"/>
  <c r="F118" i="3"/>
  <c r="F116" i="3"/>
  <c r="F114" i="3"/>
  <c r="G216" i="3" s="1"/>
  <c r="F112" i="3"/>
  <c r="F110" i="3"/>
  <c r="N110" i="3" s="1"/>
  <c r="F108" i="3"/>
  <c r="G210" i="3" s="1"/>
  <c r="F106" i="3"/>
  <c r="N106" i="3" s="1"/>
  <c r="F104" i="3"/>
  <c r="F101" i="3"/>
  <c r="N101" i="3" s="1"/>
  <c r="F99" i="3"/>
  <c r="G99" i="3" s="1"/>
  <c r="F97" i="3"/>
  <c r="F95" i="3"/>
  <c r="G95" i="3" s="1"/>
  <c r="F93" i="3"/>
  <c r="N93" i="3" s="1"/>
  <c r="F91" i="3"/>
  <c r="F89" i="3"/>
  <c r="F87" i="3"/>
  <c r="G87" i="3" s="1"/>
  <c r="F84" i="3"/>
  <c r="N84" i="3" s="1"/>
  <c r="F82" i="3"/>
  <c r="F80" i="3"/>
  <c r="G80" i="3" s="1"/>
  <c r="F78" i="3"/>
  <c r="F76" i="3"/>
  <c r="F74" i="3"/>
  <c r="N74" i="3" s="1"/>
  <c r="F72" i="3"/>
  <c r="F70" i="3"/>
  <c r="F67" i="3"/>
  <c r="G67" i="3" s="1"/>
  <c r="F65" i="3"/>
  <c r="N65" i="3" s="1"/>
  <c r="F63" i="3"/>
  <c r="N63" i="3" s="1"/>
  <c r="F61" i="3"/>
  <c r="F59" i="3"/>
  <c r="N59" i="3" s="1"/>
  <c r="F57" i="3"/>
  <c r="F55" i="3"/>
  <c r="F53" i="3"/>
  <c r="F50" i="3"/>
  <c r="G50" i="3" s="1"/>
  <c r="F48" i="3"/>
  <c r="F46" i="3"/>
  <c r="F44" i="3"/>
  <c r="F42" i="3"/>
  <c r="G42" i="3" s="1"/>
  <c r="F40" i="3"/>
  <c r="F38" i="3"/>
  <c r="N38" i="3" s="1"/>
  <c r="F36" i="3"/>
  <c r="F33" i="3"/>
  <c r="N33" i="3" s="1"/>
  <c r="F31" i="3"/>
  <c r="G31" i="3" s="1"/>
  <c r="F29" i="3"/>
  <c r="F27" i="3"/>
  <c r="G27" i="3" s="1"/>
  <c r="F25" i="3"/>
  <c r="N25" i="3" s="1"/>
  <c r="F23" i="3"/>
  <c r="F21" i="3"/>
  <c r="N21" i="3" s="1"/>
  <c r="F19" i="3"/>
  <c r="G19" i="3" s="1"/>
  <c r="F16" i="3"/>
  <c r="N16" i="3" s="1"/>
  <c r="F14" i="3"/>
  <c r="F12" i="3"/>
  <c r="F10" i="3"/>
  <c r="F8" i="3"/>
  <c r="G8" i="3" s="1"/>
  <c r="F6" i="3"/>
  <c r="N6" i="3" s="1"/>
  <c r="F4" i="3"/>
  <c r="N4" i="3" s="1"/>
  <c r="F2" i="3"/>
  <c r="G2" i="3" s="1"/>
  <c r="G19" i="4" l="1"/>
  <c r="G63" i="4"/>
  <c r="N269" i="4"/>
  <c r="N21" i="4"/>
  <c r="G29" i="4"/>
  <c r="N99" i="4"/>
  <c r="N65" i="4"/>
  <c r="N316" i="4"/>
  <c r="G246" i="4"/>
  <c r="G27" i="4"/>
  <c r="G38" i="4"/>
  <c r="G93" i="4"/>
  <c r="N240" i="4"/>
  <c r="N80" i="4"/>
  <c r="N344" i="3"/>
  <c r="G303" i="3"/>
  <c r="N36" i="4"/>
  <c r="G89" i="4"/>
  <c r="G101" i="4"/>
  <c r="N121" i="4"/>
  <c r="N248" i="4"/>
  <c r="N282" i="4"/>
  <c r="G87" i="4"/>
  <c r="H87" i="4" s="1"/>
  <c r="N10" i="3"/>
  <c r="N280" i="3"/>
  <c r="N23" i="4"/>
  <c r="G67" i="4"/>
  <c r="N138" i="4"/>
  <c r="N333" i="4"/>
  <c r="N263" i="4"/>
  <c r="N78" i="3"/>
  <c r="G57" i="4"/>
  <c r="N189" i="4"/>
  <c r="G327" i="4"/>
  <c r="N42" i="3"/>
  <c r="N180" i="3"/>
  <c r="G212" i="3"/>
  <c r="G252" i="3"/>
  <c r="G297" i="3"/>
  <c r="G33" i="4"/>
  <c r="G44" i="4"/>
  <c r="I56" i="4"/>
  <c r="G95" i="4"/>
  <c r="H95" i="4" s="1"/>
  <c r="N53" i="3"/>
  <c r="G59" i="3"/>
  <c r="G65" i="3"/>
  <c r="G150" i="3"/>
  <c r="G325" i="3"/>
  <c r="G333" i="3"/>
  <c r="N342" i="3"/>
  <c r="G359" i="3"/>
  <c r="G10" i="4"/>
  <c r="N101" i="4"/>
  <c r="N150" i="4"/>
  <c r="N297" i="4"/>
  <c r="N31" i="3"/>
  <c r="G4" i="3"/>
  <c r="G55" i="3"/>
  <c r="G76" i="3"/>
  <c r="N104" i="3"/>
  <c r="G127" i="3"/>
  <c r="N138" i="3"/>
  <c r="N178" i="3"/>
  <c r="N201" i="3"/>
  <c r="N248" i="3"/>
  <c r="G4" i="4"/>
  <c r="N55" i="4"/>
  <c r="G65" i="4"/>
  <c r="K63" i="4" s="1"/>
  <c r="G78" i="4"/>
  <c r="G212" i="4"/>
  <c r="G146" i="4"/>
  <c r="N225" i="4"/>
  <c r="G257" i="4"/>
  <c r="N299" i="4"/>
  <c r="I312" i="4"/>
  <c r="I346" i="4"/>
  <c r="N257" i="4"/>
  <c r="N48" i="4"/>
  <c r="N82" i="4"/>
  <c r="G99" i="4"/>
  <c r="G189" i="4"/>
  <c r="G123" i="4"/>
  <c r="N195" i="4"/>
  <c r="N223" i="4"/>
  <c r="N235" i="4"/>
  <c r="G242" i="4"/>
  <c r="I251" i="4"/>
  <c r="N261" i="4"/>
  <c r="G329" i="4"/>
  <c r="N367" i="4"/>
  <c r="N265" i="4"/>
  <c r="N14" i="4"/>
  <c r="G2" i="4"/>
  <c r="G6" i="4"/>
  <c r="N31" i="4"/>
  <c r="G40" i="4"/>
  <c r="G46" i="4"/>
  <c r="N50" i="4"/>
  <c r="N67" i="4"/>
  <c r="G74" i="4"/>
  <c r="G80" i="4"/>
  <c r="N84" i="4"/>
  <c r="I90" i="4"/>
  <c r="G97" i="4"/>
  <c r="N118" i="4"/>
  <c r="N172" i="4"/>
  <c r="N178" i="4"/>
  <c r="N184" i="4"/>
  <c r="N206" i="4"/>
  <c r="I217" i="4"/>
  <c r="N231" i="4"/>
  <c r="N252" i="4"/>
  <c r="I278" i="4"/>
  <c r="G310" i="4"/>
  <c r="I329" i="4"/>
  <c r="N348" i="4"/>
  <c r="I353" i="4"/>
  <c r="N2" i="4"/>
  <c r="G12" i="4"/>
  <c r="G23" i="4"/>
  <c r="N27" i="4"/>
  <c r="G53" i="4"/>
  <c r="G70" i="4"/>
  <c r="N74" i="4"/>
  <c r="N87" i="4"/>
  <c r="G91" i="4"/>
  <c r="N72" i="4"/>
  <c r="N46" i="4"/>
  <c r="N180" i="4"/>
  <c r="N214" i="4"/>
  <c r="N267" i="4"/>
  <c r="I285" i="4"/>
  <c r="N350" i="4"/>
  <c r="I158" i="4"/>
  <c r="H257" i="3"/>
  <c r="G12" i="3"/>
  <c r="G40" i="3"/>
  <c r="N89" i="3"/>
  <c r="N129" i="3"/>
  <c r="N140" i="3"/>
  <c r="N184" i="3"/>
  <c r="G191" i="3"/>
  <c r="N218" i="3"/>
  <c r="G225" i="3"/>
  <c r="N269" i="3"/>
  <c r="N276" i="3"/>
  <c r="N293" i="3"/>
  <c r="N350" i="3"/>
  <c r="G367" i="3"/>
  <c r="G46" i="3"/>
  <c r="N99" i="3"/>
  <c r="G21" i="3"/>
  <c r="N67" i="3"/>
  <c r="N191" i="3"/>
  <c r="N225" i="3"/>
  <c r="N246" i="3"/>
  <c r="G278" i="3"/>
  <c r="N314" i="3"/>
  <c r="N327" i="3"/>
  <c r="N361" i="3"/>
  <c r="N310" i="3"/>
  <c r="N252" i="3"/>
  <c r="N354" i="3"/>
  <c r="G44" i="3"/>
  <c r="N55" i="3"/>
  <c r="N72" i="3"/>
  <c r="N76" i="3"/>
  <c r="G89" i="3"/>
  <c r="N116" i="3"/>
  <c r="G133" i="3"/>
  <c r="G140" i="3"/>
  <c r="G157" i="3"/>
  <c r="G184" i="3"/>
  <c r="G201" i="3"/>
  <c r="N303" i="3"/>
  <c r="N348" i="3"/>
  <c r="I74" i="4"/>
  <c r="I22" i="4"/>
  <c r="N78" i="4"/>
  <c r="G84" i="4"/>
  <c r="G361" i="4"/>
  <c r="N110" i="4"/>
  <c r="G138" i="4"/>
  <c r="N140" i="4"/>
  <c r="G218" i="4"/>
  <c r="G223" i="4"/>
  <c r="N227" i="4"/>
  <c r="G261" i="4"/>
  <c r="G267" i="4"/>
  <c r="I302" i="4"/>
  <c r="I370" i="4"/>
  <c r="G127" i="4"/>
  <c r="G144" i="4"/>
  <c r="G14" i="4"/>
  <c r="G25" i="4"/>
  <c r="G31" i="4"/>
  <c r="I40" i="4"/>
  <c r="N59" i="4"/>
  <c r="N6" i="4"/>
  <c r="N19" i="4"/>
  <c r="N25" i="4"/>
  <c r="G36" i="4"/>
  <c r="N38" i="4"/>
  <c r="N40" i="4"/>
  <c r="N44" i="4"/>
  <c r="G50" i="4"/>
  <c r="H44" i="4" s="1"/>
  <c r="G55" i="4"/>
  <c r="H61" i="4"/>
  <c r="N63" i="4"/>
  <c r="N70" i="4"/>
  <c r="G76" i="4"/>
  <c r="G82" i="4"/>
  <c r="N97" i="4"/>
  <c r="N106" i="4"/>
  <c r="G121" i="4"/>
  <c r="N133" i="4"/>
  <c r="N146" i="4"/>
  <c r="N152" i="4"/>
  <c r="N331" i="4"/>
  <c r="G167" i="4"/>
  <c r="G174" i="4"/>
  <c r="G178" i="4"/>
  <c r="N201" i="4"/>
  <c r="N218" i="4"/>
  <c r="I336" i="4"/>
  <c r="N259" i="4"/>
  <c r="G263" i="4"/>
  <c r="N93" i="4"/>
  <c r="N4" i="4"/>
  <c r="G8" i="4"/>
  <c r="G16" i="4"/>
  <c r="G21" i="4"/>
  <c r="N29" i="4"/>
  <c r="G42" i="4"/>
  <c r="N57" i="4"/>
  <c r="N61" i="4"/>
  <c r="G72" i="4"/>
  <c r="N76" i="4"/>
  <c r="N89" i="4"/>
  <c r="N91" i="4"/>
  <c r="N95" i="4"/>
  <c r="R97" i="4" s="1"/>
  <c r="N104" i="4"/>
  <c r="G312" i="4"/>
  <c r="G163" i="4"/>
  <c r="N193" i="4"/>
  <c r="N197" i="4"/>
  <c r="G208" i="4"/>
  <c r="N229" i="4"/>
  <c r="N280" i="4"/>
  <c r="N305" i="4"/>
  <c r="I319" i="4"/>
  <c r="N359" i="4"/>
  <c r="I363" i="4"/>
  <c r="G259" i="4"/>
  <c r="N12" i="4"/>
  <c r="N10" i="4"/>
  <c r="G250" i="4"/>
  <c r="G233" i="4"/>
  <c r="G288" i="4"/>
  <c r="G356" i="4"/>
  <c r="I48" i="4"/>
  <c r="I65" i="4"/>
  <c r="G248" i="4"/>
  <c r="G231" i="4"/>
  <c r="G214" i="4"/>
  <c r="G197" i="4"/>
  <c r="G350" i="4"/>
  <c r="G333" i="4"/>
  <c r="G316" i="4"/>
  <c r="G299" i="4"/>
  <c r="G282" i="4"/>
  <c r="G133" i="4"/>
  <c r="I149" i="4"/>
  <c r="I150" i="4"/>
  <c r="G169" i="4"/>
  <c r="G176" i="4"/>
  <c r="G184" i="4"/>
  <c r="G193" i="4"/>
  <c r="N203" i="4"/>
  <c r="G203" i="4"/>
  <c r="G227" i="4"/>
  <c r="G305" i="4"/>
  <c r="N322" i="4"/>
  <c r="N337" i="4"/>
  <c r="G337" i="4"/>
  <c r="G346" i="4"/>
  <c r="I13" i="4"/>
  <c r="I30" i="4"/>
  <c r="I81" i="4"/>
  <c r="I98" i="4"/>
  <c r="G342" i="4"/>
  <c r="G325" i="4"/>
  <c r="G308" i="4"/>
  <c r="G291" i="4"/>
  <c r="G274" i="4"/>
  <c r="N108" i="4"/>
  <c r="N112" i="4"/>
  <c r="G252" i="4"/>
  <c r="G235" i="4"/>
  <c r="N123" i="4"/>
  <c r="I125" i="4"/>
  <c r="G129" i="4"/>
  <c r="G131" i="4"/>
  <c r="N135" i="4"/>
  <c r="N142" i="4"/>
  <c r="N242" i="4"/>
  <c r="N208" i="4"/>
  <c r="N191" i="4"/>
  <c r="N361" i="4"/>
  <c r="N344" i="4"/>
  <c r="N327" i="4"/>
  <c r="N310" i="4"/>
  <c r="N293" i="4"/>
  <c r="N276" i="4"/>
  <c r="G157" i="4"/>
  <c r="N182" i="4"/>
  <c r="G165" i="4"/>
  <c r="N131" i="4"/>
  <c r="I176" i="4"/>
  <c r="G180" i="4"/>
  <c r="G182" i="4"/>
  <c r="N186" i="4"/>
  <c r="G191" i="4"/>
  <c r="I200" i="4"/>
  <c r="N210" i="4"/>
  <c r="N212" i="4"/>
  <c r="G225" i="4"/>
  <c r="I234" i="4"/>
  <c r="N244" i="4"/>
  <c r="N246" i="4"/>
  <c r="N271" i="4"/>
  <c r="G276" i="4"/>
  <c r="N286" i="4"/>
  <c r="G286" i="4"/>
  <c r="G295" i="4"/>
  <c r="N314" i="4"/>
  <c r="G322" i="4"/>
  <c r="N335" i="4"/>
  <c r="G335" i="4"/>
  <c r="N339" i="4"/>
  <c r="G344" i="4"/>
  <c r="N354" i="4"/>
  <c r="G354" i="4"/>
  <c r="G371" i="4"/>
  <c r="I142" i="4"/>
  <c r="G148" i="4"/>
  <c r="N301" i="4"/>
  <c r="G301" i="4"/>
  <c r="N320" i="4"/>
  <c r="G320" i="4"/>
  <c r="N114" i="4"/>
  <c r="G125" i="4"/>
  <c r="G152" i="4"/>
  <c r="N176" i="4"/>
  <c r="G159" i="4"/>
  <c r="N125" i="4"/>
  <c r="N237" i="4"/>
  <c r="G237" i="4"/>
  <c r="G278" i="4"/>
  <c r="N318" i="4"/>
  <c r="G318" i="4"/>
  <c r="G367" i="4"/>
  <c r="G348" i="4"/>
  <c r="G331" i="4"/>
  <c r="G314" i="4"/>
  <c r="G297" i="4"/>
  <c r="G280" i="4"/>
  <c r="N116" i="4"/>
  <c r="I132" i="4"/>
  <c r="I133" i="4"/>
  <c r="G135" i="4"/>
  <c r="G140" i="4"/>
  <c r="G142" i="4"/>
  <c r="N144" i="4"/>
  <c r="N148" i="4"/>
  <c r="G150" i="4"/>
  <c r="G155" i="4"/>
  <c r="G161" i="4"/>
  <c r="G172" i="4"/>
  <c r="N174" i="4"/>
  <c r="I183" i="4"/>
  <c r="I184" i="4"/>
  <c r="G186" i="4"/>
  <c r="G195" i="4"/>
  <c r="G201" i="4"/>
  <c r="G206" i="4"/>
  <c r="G210" i="4"/>
  <c r="N220" i="4"/>
  <c r="G220" i="4"/>
  <c r="G229" i="4"/>
  <c r="G244" i="4"/>
  <c r="N254" i="4"/>
  <c r="G254" i="4"/>
  <c r="G271" i="4"/>
  <c r="N284" i="4"/>
  <c r="G284" i="4"/>
  <c r="N288" i="4"/>
  <c r="G293" i="4"/>
  <c r="I295" i="4"/>
  <c r="N303" i="4"/>
  <c r="G303" i="4"/>
  <c r="G339" i="4"/>
  <c r="N352" i="4"/>
  <c r="G352" i="4"/>
  <c r="N356" i="4"/>
  <c r="G365" i="4"/>
  <c r="N365" i="4"/>
  <c r="I193" i="4"/>
  <c r="N199" i="4"/>
  <c r="I210" i="4"/>
  <c r="N216" i="4"/>
  <c r="I227" i="4"/>
  <c r="N233" i="4"/>
  <c r="I244" i="4"/>
  <c r="N250" i="4"/>
  <c r="N369" i="4"/>
  <c r="G369" i="4"/>
  <c r="N371" i="4"/>
  <c r="G199" i="4"/>
  <c r="G216" i="4"/>
  <c r="N274" i="4"/>
  <c r="N278" i="4"/>
  <c r="N291" i="4"/>
  <c r="N295" i="4"/>
  <c r="N308" i="4"/>
  <c r="N312" i="4"/>
  <c r="N325" i="4"/>
  <c r="N329" i="4"/>
  <c r="N346" i="4"/>
  <c r="G359" i="4"/>
  <c r="N363" i="4"/>
  <c r="G363" i="4"/>
  <c r="N373" i="4"/>
  <c r="G373" i="4"/>
  <c r="N14" i="3"/>
  <c r="G14" i="3"/>
  <c r="N23" i="3"/>
  <c r="G23" i="3"/>
  <c r="N82" i="3"/>
  <c r="G82" i="3"/>
  <c r="N91" i="3"/>
  <c r="G91" i="3"/>
  <c r="N148" i="3"/>
  <c r="G148" i="3"/>
  <c r="N369" i="3"/>
  <c r="N335" i="3"/>
  <c r="N301" i="3"/>
  <c r="N250" i="3"/>
  <c r="N182" i="3"/>
  <c r="G165" i="3"/>
  <c r="N176" i="3"/>
  <c r="G176" i="3"/>
  <c r="N220" i="3"/>
  <c r="G220" i="3"/>
  <c r="N229" i="3"/>
  <c r="G229" i="3"/>
  <c r="N36" i="3"/>
  <c r="G36" i="3"/>
  <c r="N46" i="3"/>
  <c r="G63" i="3"/>
  <c r="G72" i="3"/>
  <c r="G206" i="3"/>
  <c r="G146" i="3"/>
  <c r="N112" i="3"/>
  <c r="G356" i="3"/>
  <c r="G322" i="3"/>
  <c r="G203" i="3"/>
  <c r="N123" i="3"/>
  <c r="G123" i="3"/>
  <c r="G138" i="3"/>
  <c r="G144" i="3"/>
  <c r="G155" i="3"/>
  <c r="N359" i="3"/>
  <c r="N325" i="3"/>
  <c r="N206" i="3"/>
  <c r="G159" i="3"/>
  <c r="N346" i="3"/>
  <c r="N261" i="3"/>
  <c r="N227" i="3"/>
  <c r="N278" i="3"/>
  <c r="G197" i="3"/>
  <c r="G214" i="3"/>
  <c r="N216" i="3"/>
  <c r="N223" i="3"/>
  <c r="G223" i="3"/>
  <c r="N231" i="3"/>
  <c r="G231" i="3"/>
  <c r="G237" i="3"/>
  <c r="N240" i="3"/>
  <c r="N291" i="3"/>
  <c r="N318" i="3"/>
  <c r="N352" i="3"/>
  <c r="N8" i="3"/>
  <c r="G16" i="3"/>
  <c r="G25" i="3"/>
  <c r="N29" i="3"/>
  <c r="N40" i="3"/>
  <c r="N44" i="3"/>
  <c r="N48" i="3"/>
  <c r="G48" i="3"/>
  <c r="G53" i="3"/>
  <c r="N57" i="3"/>
  <c r="G57" i="3"/>
  <c r="G61" i="3"/>
  <c r="G84" i="3"/>
  <c r="G93" i="3"/>
  <c r="N97" i="3"/>
  <c r="G193" i="3"/>
  <c r="N108" i="3"/>
  <c r="G369" i="3"/>
  <c r="G335" i="3"/>
  <c r="G301" i="3"/>
  <c r="G250" i="3"/>
  <c r="G182" i="3"/>
  <c r="N118" i="3"/>
  <c r="N121" i="3"/>
  <c r="N125" i="3"/>
  <c r="N356" i="3"/>
  <c r="N322" i="3"/>
  <c r="N288" i="3"/>
  <c r="N203" i="3"/>
  <c r="N152" i="3"/>
  <c r="N172" i="3"/>
  <c r="N193" i="3"/>
  <c r="N233" i="3"/>
  <c r="G233" i="3"/>
  <c r="N237" i="3"/>
  <c r="N242" i="3"/>
  <c r="G242" i="3"/>
  <c r="N271" i="3"/>
  <c r="G271" i="3"/>
  <c r="H265" i="3" s="1"/>
  <c r="I257" i="3" s="1"/>
  <c r="J257" i="3" s="1"/>
  <c r="K257" i="3" s="1"/>
  <c r="N282" i="3"/>
  <c r="G282" i="3"/>
  <c r="N2" i="3"/>
  <c r="O2" i="3" s="1"/>
  <c r="G6" i="3"/>
  <c r="H2" i="3" s="1"/>
  <c r="G10" i="3"/>
  <c r="N12" i="3"/>
  <c r="N19" i="3"/>
  <c r="O19" i="3" s="1"/>
  <c r="G29" i="3"/>
  <c r="G33" i="3"/>
  <c r="G38" i="3"/>
  <c r="N50" i="3"/>
  <c r="N70" i="3"/>
  <c r="G70" i="3"/>
  <c r="G74" i="3"/>
  <c r="G78" i="3"/>
  <c r="N80" i="3"/>
  <c r="O78" i="3" s="1"/>
  <c r="N87" i="3"/>
  <c r="G97" i="3"/>
  <c r="G101" i="3"/>
  <c r="N114" i="3"/>
  <c r="G121" i="3"/>
  <c r="G125" i="3"/>
  <c r="G129" i="3"/>
  <c r="G131" i="3"/>
  <c r="N135" i="3"/>
  <c r="O129" i="3" s="1"/>
  <c r="G135" i="3"/>
  <c r="G163" i="3"/>
  <c r="N367" i="3"/>
  <c r="N333" i="3"/>
  <c r="N299" i="3"/>
  <c r="N265" i="3"/>
  <c r="N214" i="3"/>
  <c r="N95" i="3"/>
  <c r="N61" i="3"/>
  <c r="N27" i="3"/>
  <c r="G169" i="3"/>
  <c r="N174" i="3"/>
  <c r="G174" i="3"/>
  <c r="G189" i="3"/>
  <c r="N235" i="3"/>
  <c r="G235" i="3"/>
  <c r="N244" i="3"/>
  <c r="G244" i="3"/>
  <c r="N267" i="3"/>
  <c r="N274" i="3"/>
  <c r="G274" i="3"/>
  <c r="G288" i="3"/>
  <c r="N146" i="3"/>
  <c r="G152" i="3"/>
  <c r="G172" i="3"/>
  <c r="G180" i="3"/>
  <c r="N186" i="3"/>
  <c r="G186" i="3"/>
  <c r="N195" i="3"/>
  <c r="G195" i="3"/>
  <c r="N199" i="3"/>
  <c r="G199" i="3"/>
  <c r="N208" i="3"/>
  <c r="G208" i="3"/>
  <c r="G218" i="3"/>
  <c r="G227" i="3"/>
  <c r="G240" i="3"/>
  <c r="G248" i="3"/>
  <c r="N254" i="3"/>
  <c r="G254" i="3"/>
  <c r="N284" i="3"/>
  <c r="G291" i="3"/>
  <c r="G299" i="3"/>
  <c r="G312" i="3"/>
  <c r="N329" i="3"/>
  <c r="G337" i="3"/>
  <c r="G346" i="3"/>
  <c r="N363" i="3"/>
  <c r="G371" i="3"/>
  <c r="G344" i="3"/>
  <c r="G310" i="3"/>
  <c r="G365" i="3"/>
  <c r="G331" i="3"/>
  <c r="N142" i="3"/>
  <c r="G142" i="3"/>
  <c r="G161" i="3"/>
  <c r="G167" i="3"/>
  <c r="N189" i="3"/>
  <c r="N197" i="3"/>
  <c r="O197" i="3" s="1"/>
  <c r="N210" i="3"/>
  <c r="N257" i="3"/>
  <c r="G276" i="3"/>
  <c r="N286" i="3"/>
  <c r="G286" i="3"/>
  <c r="N295" i="3"/>
  <c r="G295" i="3"/>
  <c r="N305" i="3"/>
  <c r="N339" i="3"/>
  <c r="N373" i="3"/>
  <c r="N337" i="3"/>
  <c r="N371" i="3"/>
  <c r="N297" i="3"/>
  <c r="G308" i="3"/>
  <c r="G316" i="3"/>
  <c r="G320" i="3"/>
  <c r="G329" i="3"/>
  <c r="N331" i="3"/>
  <c r="G342" i="3"/>
  <c r="G350" i="3"/>
  <c r="G354" i="3"/>
  <c r="G363" i="3"/>
  <c r="G280" i="3"/>
  <c r="G284" i="3"/>
  <c r="G293" i="3"/>
  <c r="G305" i="3"/>
  <c r="G314" i="3"/>
  <c r="G318" i="3"/>
  <c r="G327" i="3"/>
  <c r="G339" i="3"/>
  <c r="G348" i="3"/>
  <c r="G352" i="3"/>
  <c r="G361" i="3"/>
  <c r="G373" i="3"/>
  <c r="H70" i="4" l="1"/>
  <c r="O27" i="4"/>
  <c r="K89" i="4"/>
  <c r="K55" i="4"/>
  <c r="K56" i="4" s="1"/>
  <c r="O265" i="4"/>
  <c r="H27" i="4"/>
  <c r="H27" i="3"/>
  <c r="O172" i="3"/>
  <c r="K174" i="4"/>
  <c r="K175" i="4" s="1"/>
  <c r="O248" i="3"/>
  <c r="O70" i="3"/>
  <c r="R250" i="4"/>
  <c r="R252" i="4" s="1"/>
  <c r="R284" i="4"/>
  <c r="R285" i="4" s="1"/>
  <c r="H78" i="4"/>
  <c r="I70" i="4" s="1"/>
  <c r="J70" i="4" s="1"/>
  <c r="K70" i="4" s="1"/>
  <c r="O257" i="3"/>
  <c r="H172" i="3"/>
  <c r="O104" i="3"/>
  <c r="R310" i="4"/>
  <c r="R311" i="4" s="1"/>
  <c r="H257" i="4"/>
  <c r="K242" i="4"/>
  <c r="K243" i="4" s="1"/>
  <c r="O189" i="3"/>
  <c r="O138" i="3"/>
  <c r="H248" i="3"/>
  <c r="H180" i="3"/>
  <c r="O27" i="3"/>
  <c r="H78" i="3"/>
  <c r="R335" i="4"/>
  <c r="R337" i="4" s="1"/>
  <c r="R131" i="4"/>
  <c r="R133" i="4" s="1"/>
  <c r="R344" i="4"/>
  <c r="R345" i="4" s="1"/>
  <c r="R242" i="4"/>
  <c r="R243" i="4" s="1"/>
  <c r="K21" i="4"/>
  <c r="K22" i="4" s="1"/>
  <c r="R46" i="4"/>
  <c r="R48" i="4" s="1"/>
  <c r="H265" i="4"/>
  <c r="I257" i="4" s="1"/>
  <c r="J257" i="4" s="1"/>
  <c r="K257" i="4" s="1"/>
  <c r="O10" i="3"/>
  <c r="P2" i="3" s="1"/>
  <c r="Q2" i="3" s="1"/>
  <c r="R2" i="3" s="1"/>
  <c r="R276" i="4"/>
  <c r="R277" i="4" s="1"/>
  <c r="R140" i="4"/>
  <c r="R141" i="4" s="1"/>
  <c r="R4" i="4"/>
  <c r="R6" i="4" s="1"/>
  <c r="H44" i="3"/>
  <c r="O248" i="4"/>
  <c r="O172" i="4"/>
  <c r="R191" i="4"/>
  <c r="R193" i="4" s="1"/>
  <c r="K233" i="4"/>
  <c r="K235" i="4" s="1"/>
  <c r="H2" i="4"/>
  <c r="O257" i="4"/>
  <c r="P257" i="4" s="1"/>
  <c r="Q257" i="4" s="1"/>
  <c r="R257" i="4" s="1"/>
  <c r="O2" i="4"/>
  <c r="R55" i="4"/>
  <c r="R56" i="4" s="1"/>
  <c r="K97" i="4"/>
  <c r="K98" i="4" s="1"/>
  <c r="K65" i="4"/>
  <c r="K64" i="4"/>
  <c r="R244" i="4"/>
  <c r="K90" i="4"/>
  <c r="K91" i="4"/>
  <c r="R278" i="4"/>
  <c r="K318" i="4"/>
  <c r="K216" i="4"/>
  <c r="O53" i="3"/>
  <c r="R352" i="4"/>
  <c r="R182" i="4"/>
  <c r="R233" i="4"/>
  <c r="K12" i="4"/>
  <c r="K99" i="4"/>
  <c r="O265" i="3"/>
  <c r="P257" i="3" s="1"/>
  <c r="Q257" i="3" s="1"/>
  <c r="R257" i="3" s="1"/>
  <c r="H231" i="3"/>
  <c r="O367" i="4"/>
  <c r="O316" i="4"/>
  <c r="O121" i="4"/>
  <c r="K327" i="4"/>
  <c r="K335" i="4"/>
  <c r="R199" i="4"/>
  <c r="K123" i="4"/>
  <c r="R21" i="4"/>
  <c r="R89" i="4"/>
  <c r="R29" i="4"/>
  <c r="R174" i="4"/>
  <c r="R369" i="4"/>
  <c r="K148" i="4"/>
  <c r="P189" i="3"/>
  <c r="Q189" i="3" s="1"/>
  <c r="R189" i="3" s="1"/>
  <c r="H163" i="3"/>
  <c r="H87" i="3"/>
  <c r="R327" i="4"/>
  <c r="R293" i="4"/>
  <c r="O350" i="4"/>
  <c r="O206" i="4"/>
  <c r="P206" i="4" s="1"/>
  <c r="Q206" i="4" s="1"/>
  <c r="R206" i="4" s="1"/>
  <c r="K276" i="4"/>
  <c r="K284" i="4"/>
  <c r="K352" i="4"/>
  <c r="K250" i="4"/>
  <c r="I87" i="4"/>
  <c r="J87" i="4" s="1"/>
  <c r="K87" i="4" s="1"/>
  <c r="R99" i="4"/>
  <c r="R98" i="4"/>
  <c r="H53" i="4"/>
  <c r="I53" i="4" s="1"/>
  <c r="J53" i="4" s="1"/>
  <c r="K53" i="4" s="1"/>
  <c r="O36" i="4"/>
  <c r="H19" i="4"/>
  <c r="K140" i="4"/>
  <c r="O78" i="4"/>
  <c r="R80" i="4"/>
  <c r="R208" i="4"/>
  <c r="K4" i="4"/>
  <c r="K6" i="4" s="1"/>
  <c r="K191" i="4"/>
  <c r="R301" i="4"/>
  <c r="R38" i="4"/>
  <c r="K267" i="4"/>
  <c r="K46" i="4"/>
  <c r="K29" i="4"/>
  <c r="H129" i="3"/>
  <c r="O299" i="3"/>
  <c r="O36" i="3"/>
  <c r="K361" i="4"/>
  <c r="K208" i="4"/>
  <c r="O342" i="4"/>
  <c r="K301" i="4"/>
  <c r="K199" i="4"/>
  <c r="R12" i="4"/>
  <c r="O359" i="4"/>
  <c r="R361" i="4"/>
  <c r="R63" i="4"/>
  <c r="R148" i="4"/>
  <c r="R72" i="4"/>
  <c r="K38" i="4"/>
  <c r="H10" i="4"/>
  <c r="R216" i="4"/>
  <c r="K72" i="4"/>
  <c r="O180" i="4"/>
  <c r="P172" i="4" s="1"/>
  <c r="Q172" i="4" s="1"/>
  <c r="R172" i="4" s="1"/>
  <c r="R225" i="4"/>
  <c r="K259" i="4"/>
  <c r="K80" i="4"/>
  <c r="R318" i="4"/>
  <c r="R123" i="4"/>
  <c r="K369" i="4"/>
  <c r="K371" i="4" s="1"/>
  <c r="K344" i="4"/>
  <c r="K345" i="4" s="1"/>
  <c r="K310" i="4"/>
  <c r="K311" i="4" s="1"/>
  <c r="K293" i="4"/>
  <c r="K294" i="4" s="1"/>
  <c r="K225" i="4"/>
  <c r="K226" i="4" s="1"/>
  <c r="K182" i="4"/>
  <c r="K184" i="4" s="1"/>
  <c r="K131" i="4"/>
  <c r="K133" i="4" s="1"/>
  <c r="O129" i="4"/>
  <c r="O146" i="4"/>
  <c r="H189" i="4"/>
  <c r="O61" i="4"/>
  <c r="H359" i="4"/>
  <c r="O87" i="4"/>
  <c r="O53" i="4"/>
  <c r="O44" i="4"/>
  <c r="P36" i="4" s="1"/>
  <c r="Q36" i="4" s="1"/>
  <c r="R36" i="4" s="1"/>
  <c r="O214" i="4"/>
  <c r="H172" i="4"/>
  <c r="O223" i="4"/>
  <c r="O231" i="4"/>
  <c r="O189" i="4"/>
  <c r="O19" i="4"/>
  <c r="P19" i="4" s="1"/>
  <c r="Q19" i="4" s="1"/>
  <c r="R19" i="4" s="1"/>
  <c r="O61" i="3"/>
  <c r="H367" i="3"/>
  <c r="O180" i="3"/>
  <c r="P172" i="3" s="1"/>
  <c r="Q172" i="3" s="1"/>
  <c r="R172" i="3" s="1"/>
  <c r="H333" i="3"/>
  <c r="H359" i="3"/>
  <c r="H325" i="3"/>
  <c r="O87" i="3"/>
  <c r="O342" i="3"/>
  <c r="P342" i="3" s="1"/>
  <c r="Q342" i="3" s="1"/>
  <c r="R342" i="3" s="1"/>
  <c r="O359" i="3"/>
  <c r="H19" i="3"/>
  <c r="I19" i="3" s="1"/>
  <c r="J19" i="3" s="1"/>
  <c r="K19" i="3" s="1"/>
  <c r="H95" i="3"/>
  <c r="I87" i="3" s="1"/>
  <c r="J87" i="3" s="1"/>
  <c r="K87" i="3" s="1"/>
  <c r="H61" i="3"/>
  <c r="O350" i="3"/>
  <c r="O316" i="3"/>
  <c r="O308" i="3"/>
  <c r="H308" i="3"/>
  <c r="O197" i="4"/>
  <c r="H146" i="4"/>
  <c r="H223" i="4"/>
  <c r="O299" i="4"/>
  <c r="H155" i="4"/>
  <c r="H138" i="4"/>
  <c r="I138" i="4" s="1"/>
  <c r="J138" i="4" s="1"/>
  <c r="K138" i="4" s="1"/>
  <c r="H121" i="4"/>
  <c r="O333" i="4"/>
  <c r="O138" i="4"/>
  <c r="H299" i="4"/>
  <c r="O70" i="4"/>
  <c r="H36" i="4"/>
  <c r="I36" i="4" s="1"/>
  <c r="J36" i="4" s="1"/>
  <c r="K36" i="4" s="1"/>
  <c r="H342" i="4"/>
  <c r="O282" i="4"/>
  <c r="H163" i="4"/>
  <c r="O240" i="4"/>
  <c r="O104" i="4"/>
  <c r="H214" i="4"/>
  <c r="O10" i="4"/>
  <c r="O95" i="4"/>
  <c r="H197" i="4"/>
  <c r="O308" i="4"/>
  <c r="H206" i="4"/>
  <c r="H129" i="4"/>
  <c r="H291" i="4"/>
  <c r="H316" i="4"/>
  <c r="H240" i="4"/>
  <c r="O112" i="4"/>
  <c r="H308" i="4"/>
  <c r="H333" i="4"/>
  <c r="H231" i="4"/>
  <c r="P342" i="4"/>
  <c r="Q342" i="4" s="1"/>
  <c r="R342" i="4" s="1"/>
  <c r="H274" i="4"/>
  <c r="O274" i="4"/>
  <c r="O325" i="4"/>
  <c r="O291" i="4"/>
  <c r="H367" i="4"/>
  <c r="H180" i="4"/>
  <c r="H325" i="4"/>
  <c r="H282" i="4"/>
  <c r="H350" i="4"/>
  <c r="H248" i="4"/>
  <c r="H189" i="3"/>
  <c r="P19" i="3"/>
  <c r="Q19" i="3" s="1"/>
  <c r="R19" i="3" s="1"/>
  <c r="I172" i="3"/>
  <c r="J172" i="3" s="1"/>
  <c r="K172" i="3" s="1"/>
  <c r="H274" i="3"/>
  <c r="H282" i="3"/>
  <c r="O44" i="3"/>
  <c r="P36" i="3" s="1"/>
  <c r="Q36" i="3" s="1"/>
  <c r="R36" i="3" s="1"/>
  <c r="O291" i="3"/>
  <c r="O231" i="3"/>
  <c r="H214" i="3"/>
  <c r="H155" i="3"/>
  <c r="I155" i="3" s="1"/>
  <c r="J155" i="3" s="1"/>
  <c r="K155" i="3" s="1"/>
  <c r="H206" i="3"/>
  <c r="H350" i="3"/>
  <c r="O274" i="3"/>
  <c r="O95" i="3"/>
  <c r="O333" i="3"/>
  <c r="H121" i="3"/>
  <c r="H70" i="3"/>
  <c r="H10" i="3"/>
  <c r="I2" i="3" s="1"/>
  <c r="J2" i="3" s="1"/>
  <c r="K2" i="3" s="1"/>
  <c r="O282" i="3"/>
  <c r="H53" i="3"/>
  <c r="O240" i="3"/>
  <c r="H223" i="3"/>
  <c r="I223" i="3" s="1"/>
  <c r="J223" i="3" s="1"/>
  <c r="K223" i="3" s="1"/>
  <c r="H197" i="3"/>
  <c r="O206" i="3"/>
  <c r="O112" i="3"/>
  <c r="P104" i="3" s="1"/>
  <c r="H291" i="3"/>
  <c r="H240" i="3"/>
  <c r="H342" i="3"/>
  <c r="H316" i="3"/>
  <c r="H299" i="3"/>
  <c r="O146" i="3"/>
  <c r="P138" i="3" s="1"/>
  <c r="Q138" i="3" s="1"/>
  <c r="R138" i="3" s="1"/>
  <c r="O214" i="3"/>
  <c r="O367" i="3"/>
  <c r="P359" i="3" s="1"/>
  <c r="Q359" i="3" s="1"/>
  <c r="R359" i="3" s="1"/>
  <c r="P70" i="3"/>
  <c r="Q70" i="3" s="1"/>
  <c r="R70" i="3" s="1"/>
  <c r="O121" i="3"/>
  <c r="P121" i="3" s="1"/>
  <c r="Q121" i="3" s="1"/>
  <c r="R121" i="3" s="1"/>
  <c r="O223" i="3"/>
  <c r="P223" i="3" s="1"/>
  <c r="Q223" i="3" s="1"/>
  <c r="R223" i="3" s="1"/>
  <c r="O325" i="3"/>
  <c r="H138" i="3"/>
  <c r="H146" i="3"/>
  <c r="H36" i="3"/>
  <c r="K57" i="4" l="1"/>
  <c r="R47" i="4"/>
  <c r="R142" i="4"/>
  <c r="P138" i="4"/>
  <c r="Q138" i="4" s="1"/>
  <c r="R138" i="4" s="1"/>
  <c r="R57" i="4"/>
  <c r="K234" i="4"/>
  <c r="R286" i="4"/>
  <c r="K244" i="4"/>
  <c r="R5" i="4"/>
  <c r="R132" i="4"/>
  <c r="R251" i="4"/>
  <c r="I70" i="3"/>
  <c r="J70" i="3" s="1"/>
  <c r="K70" i="3" s="1"/>
  <c r="P308" i="4"/>
  <c r="Q308" i="4" s="1"/>
  <c r="R308" i="4" s="1"/>
  <c r="P2" i="4"/>
  <c r="Q2" i="4" s="1"/>
  <c r="R2" i="4" s="1"/>
  <c r="P121" i="4"/>
  <c r="Q121" i="4" s="1"/>
  <c r="R121" i="4" s="1"/>
  <c r="K176" i="4"/>
  <c r="P359" i="4"/>
  <c r="Q359" i="4" s="1"/>
  <c r="R359" i="4" s="1"/>
  <c r="R312" i="4"/>
  <c r="R346" i="4"/>
  <c r="R192" i="4"/>
  <c r="P240" i="3"/>
  <c r="Q240" i="3" s="1"/>
  <c r="R240" i="3" s="1"/>
  <c r="I36" i="3"/>
  <c r="J36" i="3" s="1"/>
  <c r="K36" i="3" s="1"/>
  <c r="P291" i="3"/>
  <c r="Q291" i="3" s="1"/>
  <c r="R291" i="3" s="1"/>
  <c r="P70" i="4"/>
  <c r="Q70" i="4" s="1"/>
  <c r="R70" i="4" s="1"/>
  <c r="P53" i="3"/>
  <c r="Q53" i="3" s="1"/>
  <c r="R53" i="3" s="1"/>
  <c r="I240" i="3"/>
  <c r="J240" i="3" s="1"/>
  <c r="K240" i="3" s="1"/>
  <c r="I291" i="4"/>
  <c r="J291" i="4" s="1"/>
  <c r="K291" i="4" s="1"/>
  <c r="P240" i="4"/>
  <c r="Q240" i="4" s="1"/>
  <c r="R240" i="4" s="1"/>
  <c r="P189" i="4"/>
  <c r="Q189" i="4" s="1"/>
  <c r="R189" i="4" s="1"/>
  <c r="I359" i="4"/>
  <c r="J359" i="4" s="1"/>
  <c r="K359" i="4" s="1"/>
  <c r="K183" i="4"/>
  <c r="I2" i="4"/>
  <c r="J2" i="4" s="1"/>
  <c r="K2" i="4" s="1"/>
  <c r="I189" i="3"/>
  <c r="J189" i="3" s="1"/>
  <c r="K189" i="3" s="1"/>
  <c r="I325" i="3"/>
  <c r="J325" i="3" s="1"/>
  <c r="K325" i="3" s="1"/>
  <c r="K23" i="4"/>
  <c r="R336" i="4"/>
  <c r="I53" i="3"/>
  <c r="J53" i="3" s="1"/>
  <c r="K53" i="3" s="1"/>
  <c r="I121" i="3"/>
  <c r="J121" i="3" s="1"/>
  <c r="K121" i="3" s="1"/>
  <c r="P223" i="4"/>
  <c r="Q223" i="4" s="1"/>
  <c r="R223" i="4" s="1"/>
  <c r="K132" i="4"/>
  <c r="K261" i="4"/>
  <c r="K260" i="4"/>
  <c r="R218" i="4"/>
  <c r="R217" i="4"/>
  <c r="R150" i="4"/>
  <c r="R149" i="4"/>
  <c r="R14" i="4"/>
  <c r="R13" i="4"/>
  <c r="K209" i="4"/>
  <c r="K210" i="4"/>
  <c r="R39" i="4"/>
  <c r="R40" i="4"/>
  <c r="R209" i="4"/>
  <c r="R210" i="4"/>
  <c r="I19" i="4"/>
  <c r="J19" i="4" s="1"/>
  <c r="K19" i="4" s="1"/>
  <c r="K354" i="4"/>
  <c r="K353" i="4"/>
  <c r="R328" i="4"/>
  <c r="R329" i="4"/>
  <c r="K150" i="4"/>
  <c r="K149" i="4"/>
  <c r="K124" i="4"/>
  <c r="K125" i="4"/>
  <c r="K337" i="4"/>
  <c r="K336" i="4"/>
  <c r="R124" i="4"/>
  <c r="R125" i="4"/>
  <c r="R226" i="4"/>
  <c r="R227" i="4"/>
  <c r="R65" i="4"/>
  <c r="R64" i="4"/>
  <c r="K201" i="4"/>
  <c r="K200" i="4"/>
  <c r="K362" i="4"/>
  <c r="K363" i="4"/>
  <c r="K31" i="4"/>
  <c r="K30" i="4"/>
  <c r="R303" i="4"/>
  <c r="R302" i="4"/>
  <c r="R82" i="4"/>
  <c r="R81" i="4"/>
  <c r="K286" i="4"/>
  <c r="K285" i="4"/>
  <c r="R371" i="4"/>
  <c r="R370" i="4"/>
  <c r="R31" i="4"/>
  <c r="R30" i="4"/>
  <c r="R201" i="4"/>
  <c r="R200" i="4"/>
  <c r="K328" i="4"/>
  <c r="K329" i="4"/>
  <c r="K14" i="4"/>
  <c r="K13" i="4"/>
  <c r="R184" i="4"/>
  <c r="R183" i="4"/>
  <c r="I206" i="3"/>
  <c r="J206" i="3" s="1"/>
  <c r="K206" i="3" s="1"/>
  <c r="I308" i="4"/>
  <c r="J308" i="4" s="1"/>
  <c r="K308" i="4" s="1"/>
  <c r="I342" i="4"/>
  <c r="J342" i="4" s="1"/>
  <c r="K342" i="4" s="1"/>
  <c r="P53" i="4"/>
  <c r="Q53" i="4" s="1"/>
  <c r="R53" i="4" s="1"/>
  <c r="R320" i="4"/>
  <c r="R319" i="4"/>
  <c r="K39" i="4"/>
  <c r="K40" i="4"/>
  <c r="R362" i="4"/>
  <c r="R363" i="4"/>
  <c r="K303" i="4"/>
  <c r="K302" i="4"/>
  <c r="K48" i="4"/>
  <c r="K47" i="4"/>
  <c r="K192" i="4"/>
  <c r="K193" i="4"/>
  <c r="K277" i="4"/>
  <c r="K278" i="4"/>
  <c r="R175" i="4"/>
  <c r="R176" i="4"/>
  <c r="R90" i="4"/>
  <c r="R91" i="4"/>
  <c r="R235" i="4"/>
  <c r="R234" i="4"/>
  <c r="R354" i="4"/>
  <c r="R353" i="4"/>
  <c r="K218" i="4"/>
  <c r="K217" i="4"/>
  <c r="P325" i="4"/>
  <c r="Q325" i="4" s="1"/>
  <c r="R325" i="4" s="1"/>
  <c r="P87" i="3"/>
  <c r="Q87" i="3" s="1"/>
  <c r="R87" i="3" s="1"/>
  <c r="P104" i="4"/>
  <c r="Q104" i="4" s="1"/>
  <c r="R104" i="4" s="1"/>
  <c r="K370" i="4"/>
  <c r="K82" i="4"/>
  <c r="K81" i="4"/>
  <c r="K73" i="4"/>
  <c r="K74" i="4"/>
  <c r="R73" i="4"/>
  <c r="R74" i="4"/>
  <c r="K269" i="4"/>
  <c r="K268" i="4"/>
  <c r="K5" i="4"/>
  <c r="K141" i="4"/>
  <c r="K142" i="4"/>
  <c r="K252" i="4"/>
  <c r="K251" i="4"/>
  <c r="R294" i="4"/>
  <c r="R295" i="4"/>
  <c r="R22" i="4"/>
  <c r="R23" i="4"/>
  <c r="K320" i="4"/>
  <c r="K319" i="4"/>
  <c r="K346" i="4"/>
  <c r="K312" i="4"/>
  <c r="K295" i="4"/>
  <c r="K227" i="4"/>
  <c r="I172" i="4"/>
  <c r="J172" i="4" s="1"/>
  <c r="K172" i="4" s="1"/>
  <c r="I189" i="4"/>
  <c r="J189" i="4" s="1"/>
  <c r="K189" i="4" s="1"/>
  <c r="P87" i="4"/>
  <c r="Q87" i="4" s="1"/>
  <c r="R87" i="4" s="1"/>
  <c r="P274" i="4"/>
  <c r="Q274" i="4" s="1"/>
  <c r="R274" i="4" s="1"/>
  <c r="I206" i="4"/>
  <c r="J206" i="4" s="1"/>
  <c r="K206" i="4" s="1"/>
  <c r="P291" i="4"/>
  <c r="Q291" i="4" s="1"/>
  <c r="R291" i="4" s="1"/>
  <c r="I155" i="4"/>
  <c r="J155" i="4" s="1"/>
  <c r="K155" i="4" s="1"/>
  <c r="I359" i="3"/>
  <c r="J359" i="3" s="1"/>
  <c r="K359" i="3" s="1"/>
  <c r="P206" i="3"/>
  <c r="Q206" i="3" s="1"/>
  <c r="R206" i="3" s="1"/>
  <c r="P325" i="3"/>
  <c r="Q325" i="3" s="1"/>
  <c r="R325" i="3" s="1"/>
  <c r="Q104" i="3"/>
  <c r="R104" i="3" s="1"/>
  <c r="P274" i="3"/>
  <c r="Q274" i="3" s="1"/>
  <c r="R274" i="3" s="1"/>
  <c r="P308" i="3"/>
  <c r="Q308" i="3" s="1"/>
  <c r="R308" i="3" s="1"/>
  <c r="I308" i="3"/>
  <c r="J308" i="3" s="1"/>
  <c r="K308" i="3" s="1"/>
  <c r="I223" i="4"/>
  <c r="J223" i="4" s="1"/>
  <c r="K223" i="4" s="1"/>
  <c r="I121" i="4"/>
  <c r="J121" i="4" s="1"/>
  <c r="K121" i="4" s="1"/>
  <c r="I274" i="4"/>
  <c r="J274" i="4" s="1"/>
  <c r="K274" i="4" s="1"/>
  <c r="I240" i="4"/>
  <c r="J240" i="4" s="1"/>
  <c r="K240" i="4" s="1"/>
  <c r="I325" i="4"/>
  <c r="J325" i="4" s="1"/>
  <c r="K325" i="4" s="1"/>
  <c r="I138" i="3"/>
  <c r="J138" i="3" s="1"/>
  <c r="K138" i="3" s="1"/>
  <c r="I342" i="3"/>
  <c r="J342" i="3" s="1"/>
  <c r="K342" i="3" s="1"/>
  <c r="I291" i="3"/>
  <c r="J291" i="3" s="1"/>
  <c r="K291" i="3" s="1"/>
  <c r="I274" i="3"/>
  <c r="J274" i="3" s="1"/>
  <c r="K274" i="3" s="1"/>
</calcChain>
</file>

<file path=xl/sharedStrings.xml><?xml version="1.0" encoding="utf-8"?>
<sst xmlns="http://schemas.openxmlformats.org/spreadsheetml/2006/main" count="4715" uniqueCount="67">
  <si>
    <t>E02</t>
  </si>
  <si>
    <t>N/A</t>
  </si>
  <si>
    <t>1_1</t>
  </si>
  <si>
    <t>1_3</t>
  </si>
  <si>
    <t>1_4</t>
  </si>
  <si>
    <t>1_5</t>
  </si>
  <si>
    <t>3_1</t>
  </si>
  <si>
    <t>3_2</t>
  </si>
  <si>
    <t>3_4</t>
  </si>
  <si>
    <t>3_5</t>
  </si>
  <si>
    <t>Sample</t>
  </si>
  <si>
    <t>Genotype</t>
  </si>
  <si>
    <t>KO</t>
  </si>
  <si>
    <t>WT</t>
  </si>
  <si>
    <t>Gene</t>
  </si>
  <si>
    <t>Beta-s</t>
  </si>
  <si>
    <t>Cbx7</t>
  </si>
  <si>
    <t>Ddit4</t>
  </si>
  <si>
    <t>DMXL1</t>
  </si>
  <si>
    <t>FABp7</t>
  </si>
  <si>
    <t>Glo1</t>
  </si>
  <si>
    <t>Gucy2f</t>
  </si>
  <si>
    <t>Igf2</t>
  </si>
  <si>
    <t>Klhl33</t>
  </si>
  <si>
    <t>Ktn1</t>
  </si>
  <si>
    <t>LIM2</t>
  </si>
  <si>
    <t>NALCN</t>
  </si>
  <si>
    <t>PTPRT</t>
  </si>
  <si>
    <t>RNPS1</t>
  </si>
  <si>
    <t>Samd7</t>
  </si>
  <si>
    <t>Sgcg</t>
  </si>
  <si>
    <t>Slc25a37</t>
  </si>
  <si>
    <t>Srebf1</t>
  </si>
  <si>
    <t>OPN4</t>
  </si>
  <si>
    <t>GAPDH (HKG)</t>
  </si>
  <si>
    <t>HPRT (HKG)</t>
  </si>
  <si>
    <t xml:space="preserve">GAPDH </t>
  </si>
  <si>
    <t>HPRT</t>
  </si>
  <si>
    <t>Cq</t>
  </si>
  <si>
    <t>Average</t>
  </si>
  <si>
    <t>dCt(Gapdh)</t>
  </si>
  <si>
    <t>ddCt</t>
  </si>
  <si>
    <t>FC</t>
  </si>
  <si>
    <t>FC (negative)</t>
  </si>
  <si>
    <t>dCt(HPRT)</t>
  </si>
  <si>
    <t>Samples Run</t>
  </si>
  <si>
    <t>012118_1_1</t>
  </si>
  <si>
    <t>Genes Run:</t>
  </si>
  <si>
    <t>012118_1_3</t>
  </si>
  <si>
    <t>012118_1_4</t>
  </si>
  <si>
    <t>012118_1_5</t>
  </si>
  <si>
    <t>012118_2_1</t>
  </si>
  <si>
    <t>012118_2_2</t>
  </si>
  <si>
    <t>012118_2_4</t>
  </si>
  <si>
    <t>012118_2_5</t>
  </si>
  <si>
    <t>Control Genes:</t>
  </si>
  <si>
    <t>GAPDH FC</t>
  </si>
  <si>
    <t>HPRT FC</t>
  </si>
  <si>
    <t>GAPDH</t>
  </si>
  <si>
    <t>Hprt</t>
  </si>
  <si>
    <t>Outliers  marked by brown fill and are removed from equations in WO Outliers tab</t>
  </si>
  <si>
    <t>GAPDH Ct values have very high standard deviation, causing high standard deviations in dCt values based on GAPDH</t>
  </si>
  <si>
    <t>SGCG has VERY high standard deviation in Ct values for KO animals</t>
  </si>
  <si>
    <t>W/O Outliers</t>
  </si>
  <si>
    <t>CTXN1</t>
  </si>
  <si>
    <t>GeoMean</t>
  </si>
  <si>
    <t>dCt (Geomean)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</si>
</sst>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6B9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 applyAlignment="1">
      <alignment wrapText="1"/>
    </xf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14" fontId="0" fillId="0" borderId="0" xfId="0" applyNumberFormat="1"/>
    <xf numFmtId="0" fontId="2" fillId="0" borderId="0" xfId="0" applyFont="1" applyFill="1" applyBorder="1" applyAlignment="1">
      <alignment wrapText="1"/>
    </xf>
    <xf numFmtId="0" fontId="0" fillId="6" borderId="0" xfId="0" applyFill="1"/>
  </cellXfs>
  <cellStyles count="1">
    <cellStyle name="Normal" xfId="0" builtinId="0"/>
  </cellStyles>
  <dxfs count="10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6B9B7"/>
      <color rgb="FFC0BF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2"/>
  <sheetViews>
    <sheetView workbookViewId="0">
      <selection activeCell="N4" sqref="N4:N22"/>
    </sheetView>
  </sheetViews>
  <sheetFormatPr baseColWidth="10" defaultColWidth="8.83203125" defaultRowHeight="15" x14ac:dyDescent="0.2"/>
  <cols>
    <col min="2" max="2" width="12.33203125" bestFit="1" customWidth="1"/>
    <col min="5" max="5" width="9.5" bestFit="1" customWidth="1"/>
  </cols>
  <sheetData>
    <row r="2" spans="1:14" x14ac:dyDescent="0.2">
      <c r="A2" s="8">
        <v>43167</v>
      </c>
      <c r="J2" t="s">
        <v>63</v>
      </c>
      <c r="N2" t="s">
        <v>65</v>
      </c>
    </row>
    <row r="3" spans="1:14" x14ac:dyDescent="0.2">
      <c r="G3" t="s">
        <v>56</v>
      </c>
      <c r="H3" t="s">
        <v>57</v>
      </c>
      <c r="K3" t="s">
        <v>56</v>
      </c>
      <c r="L3" t="s">
        <v>57</v>
      </c>
    </row>
    <row r="4" spans="1:14" ht="16" x14ac:dyDescent="0.2">
      <c r="B4" t="s">
        <v>45</v>
      </c>
      <c r="C4" t="s">
        <v>46</v>
      </c>
      <c r="E4" t="s">
        <v>47</v>
      </c>
      <c r="F4" s="1" t="s">
        <v>15</v>
      </c>
      <c r="G4" s="4">
        <v>1.0923990768174963</v>
      </c>
      <c r="H4" s="3">
        <v>2.4858685322913998</v>
      </c>
      <c r="K4" s="10">
        <v>-2.0437942973082346</v>
      </c>
      <c r="L4" s="3">
        <v>2.4178923265497456</v>
      </c>
      <c r="N4" s="10">
        <v>-1.1368770590754738</v>
      </c>
    </row>
    <row r="5" spans="1:14" ht="16" x14ac:dyDescent="0.2">
      <c r="C5" t="s">
        <v>48</v>
      </c>
      <c r="F5" s="1" t="s">
        <v>16</v>
      </c>
      <c r="G5" s="5">
        <v>-1.6905585702607899</v>
      </c>
      <c r="H5" s="4">
        <v>1.3460667934648716</v>
      </c>
      <c r="K5" s="10">
        <v>-3.7744070018080764</v>
      </c>
      <c r="L5" s="4">
        <v>1.3092585262109975</v>
      </c>
      <c r="N5" s="10">
        <v>-2.0995443316486977</v>
      </c>
    </row>
    <row r="6" spans="1:14" ht="16" x14ac:dyDescent="0.2">
      <c r="C6" t="s">
        <v>49</v>
      </c>
      <c r="F6" s="1" t="s">
        <v>64</v>
      </c>
      <c r="G6" s="5">
        <v>-2.0226546306745328</v>
      </c>
      <c r="H6" s="4">
        <v>1.1250584846888085</v>
      </c>
      <c r="K6" s="10">
        <v>-4.5158576192245272</v>
      </c>
      <c r="L6" s="4">
        <v>1.0942937012607381</v>
      </c>
      <c r="N6" s="10">
        <v>-2.5119822166590891</v>
      </c>
    </row>
    <row r="7" spans="1:14" ht="16" x14ac:dyDescent="0.2">
      <c r="C7" t="s">
        <v>50</v>
      </c>
      <c r="F7" s="1" t="s">
        <v>17</v>
      </c>
      <c r="G7" s="5">
        <v>-1.8451652148358118</v>
      </c>
      <c r="H7" s="4">
        <v>1.2332796735700349</v>
      </c>
      <c r="K7" s="10">
        <v>-4.36581198024078</v>
      </c>
      <c r="L7" s="4">
        <v>1.1319027413166733</v>
      </c>
      <c r="N7" s="10">
        <v>-2.4285181200033716</v>
      </c>
    </row>
    <row r="8" spans="1:14" ht="16" x14ac:dyDescent="0.2">
      <c r="C8" t="s">
        <v>51</v>
      </c>
      <c r="F8" s="1" t="s">
        <v>18</v>
      </c>
      <c r="G8" s="5">
        <v>-1.9102348256117554</v>
      </c>
      <c r="H8" s="4">
        <v>1.1912696404258707</v>
      </c>
      <c r="K8" s="10">
        <v>-4.2648647776660171</v>
      </c>
      <c r="L8" s="4">
        <v>1.1586943094622768</v>
      </c>
      <c r="N8" s="10">
        <v>-2.3723654245309134</v>
      </c>
    </row>
    <row r="9" spans="1:14" ht="16" x14ac:dyDescent="0.2">
      <c r="C9" t="s">
        <v>52</v>
      </c>
      <c r="F9" s="1" t="s">
        <v>19</v>
      </c>
      <c r="G9" s="4">
        <v>-1.4228168844929805</v>
      </c>
      <c r="H9" s="3">
        <v>1.5993658626327034</v>
      </c>
      <c r="K9" s="10">
        <v>-3.2349647681968143</v>
      </c>
      <c r="L9" s="3">
        <v>1.5275821848477895</v>
      </c>
      <c r="N9" s="10">
        <v>-1.7994752391295581</v>
      </c>
    </row>
    <row r="10" spans="1:14" ht="16" x14ac:dyDescent="0.2">
      <c r="C10" t="s">
        <v>53</v>
      </c>
      <c r="F10" s="1" t="s">
        <v>20</v>
      </c>
      <c r="G10" s="5">
        <v>-1.9965372651947859</v>
      </c>
      <c r="H10" s="4">
        <v>1.1397757474932388</v>
      </c>
      <c r="K10" s="10">
        <v>-4.2207518159279376</v>
      </c>
      <c r="L10" s="4">
        <v>1.1708043410321385</v>
      </c>
      <c r="N10" s="10">
        <v>-2.34782723383631</v>
      </c>
    </row>
    <row r="11" spans="1:14" ht="16" x14ac:dyDescent="0.2">
      <c r="C11" t="s">
        <v>54</v>
      </c>
      <c r="F11" s="1" t="s">
        <v>21</v>
      </c>
      <c r="G11" s="5">
        <v>-3.4432000405558298</v>
      </c>
      <c r="H11" s="5">
        <v>-1.5130923042555509</v>
      </c>
      <c r="K11" s="10">
        <v>-7.7341888932104803</v>
      </c>
      <c r="L11" s="10">
        <v>-1.5650947502291619</v>
      </c>
      <c r="N11" s="10">
        <v>-4.3022049405010305</v>
      </c>
    </row>
    <row r="12" spans="1:14" ht="16" x14ac:dyDescent="0.2">
      <c r="F12" s="1" t="s">
        <v>22</v>
      </c>
      <c r="G12" s="5">
        <v>-1.5773469201786061</v>
      </c>
      <c r="H12" s="4">
        <v>1.4426786680369694</v>
      </c>
      <c r="K12" s="10">
        <v>-3.8939922156026663</v>
      </c>
      <c r="L12" s="4">
        <v>1.2690509571917301</v>
      </c>
      <c r="N12" s="10">
        <v>-2.1660645711594775</v>
      </c>
    </row>
    <row r="13" spans="1:14" ht="16" x14ac:dyDescent="0.2">
      <c r="F13" s="1" t="s">
        <v>23</v>
      </c>
      <c r="G13" s="5">
        <v>-11.722838233959841</v>
      </c>
      <c r="H13" s="5">
        <v>-5.1515265180393026</v>
      </c>
      <c r="K13" s="10">
        <v>-23.711253038567367</v>
      </c>
      <c r="L13" s="5">
        <v>-4.7982223041636134</v>
      </c>
      <c r="N13" s="10">
        <v>-13.189575710718088</v>
      </c>
    </row>
    <row r="14" spans="1:14" ht="16" x14ac:dyDescent="0.2">
      <c r="B14" t="s">
        <v>55</v>
      </c>
      <c r="C14" t="s">
        <v>33</v>
      </c>
      <c r="F14" s="1" t="s">
        <v>24</v>
      </c>
      <c r="G14" s="5">
        <v>-2.0244078867983117</v>
      </c>
      <c r="H14" s="4">
        <v>1.1240841179661969</v>
      </c>
      <c r="K14" s="10">
        <v>-4.5197720072297489</v>
      </c>
      <c r="L14" s="4">
        <v>1.093345978647396</v>
      </c>
      <c r="N14" s="10">
        <v>-2.5141596265526962</v>
      </c>
    </row>
    <row r="15" spans="1:14" ht="16" x14ac:dyDescent="0.2">
      <c r="C15" t="s">
        <v>34</v>
      </c>
      <c r="F15" s="1" t="s">
        <v>25</v>
      </c>
      <c r="G15" s="5">
        <v>-2.4516448456166899</v>
      </c>
      <c r="H15" s="4">
        <v>-1.0773596959157712</v>
      </c>
      <c r="K15" s="10">
        <v>-5.142607332952303</v>
      </c>
      <c r="L15" s="4">
        <v>-1.0406608696044686</v>
      </c>
      <c r="N15" s="10">
        <v>-2.8606167990422944</v>
      </c>
    </row>
    <row r="16" spans="1:14" ht="16" x14ac:dyDescent="0.2">
      <c r="C16" t="s">
        <v>35</v>
      </c>
      <c r="F16" s="1" t="s">
        <v>26</v>
      </c>
      <c r="G16" s="5">
        <v>-2.4708372742538578</v>
      </c>
      <c r="H16" s="4">
        <v>-1.0857936863109927</v>
      </c>
      <c r="K16" s="10">
        <v>-5.0193480901621594</v>
      </c>
      <c r="L16" s="4">
        <v>-1.0157180609309659</v>
      </c>
      <c r="N16" s="10">
        <v>-2.7920528512752956</v>
      </c>
    </row>
    <row r="17" spans="6:14" ht="16" x14ac:dyDescent="0.2">
      <c r="F17" s="1" t="s">
        <v>27</v>
      </c>
      <c r="G17" s="5">
        <v>-2.075918780603681</v>
      </c>
      <c r="H17" s="4">
        <v>1.096191611684221</v>
      </c>
      <c r="K17" s="10">
        <v>-4.6347772378491099</v>
      </c>
      <c r="L17" s="4">
        <v>1.0662161944165036</v>
      </c>
      <c r="N17" s="10">
        <v>-2.5781322134891789</v>
      </c>
    </row>
    <row r="18" spans="6:14" ht="16" x14ac:dyDescent="0.2">
      <c r="F18" s="1" t="s">
        <v>28</v>
      </c>
      <c r="G18" s="5">
        <v>-3.0710883142401699</v>
      </c>
      <c r="H18" s="4">
        <v>-1.3495701786805907</v>
      </c>
      <c r="K18" s="10">
        <v>-4.7774805508661666</v>
      </c>
      <c r="L18" s="4">
        <v>1.0343683236160484</v>
      </c>
      <c r="N18" s="10">
        <v>-2.6575120821172638</v>
      </c>
    </row>
    <row r="19" spans="6:14" ht="16" x14ac:dyDescent="0.2">
      <c r="F19" s="1" t="s">
        <v>29</v>
      </c>
      <c r="G19" s="5">
        <v>-2.0562276533121304</v>
      </c>
      <c r="H19" s="4">
        <v>1.1066891110865056</v>
      </c>
      <c r="K19" s="10">
        <v>-3.8603990853375798</v>
      </c>
      <c r="L19" s="4">
        <v>1.2800942180504062</v>
      </c>
      <c r="N19" s="10">
        <v>-2.147378121553853</v>
      </c>
    </row>
    <row r="20" spans="6:14" ht="16" x14ac:dyDescent="0.2">
      <c r="F20" s="1" t="s">
        <v>30</v>
      </c>
      <c r="G20" s="5">
        <v>-156.09169832846825</v>
      </c>
      <c r="H20" s="5">
        <v>-68.593501602322803</v>
      </c>
      <c r="K20" s="10">
        <v>-348.49641382386568</v>
      </c>
      <c r="L20" s="5">
        <v>-70.521927416103196</v>
      </c>
      <c r="N20" s="10">
        <v>-193.85394047152135</v>
      </c>
    </row>
    <row r="21" spans="6:14" ht="16" x14ac:dyDescent="0.2">
      <c r="F21" s="1" t="s">
        <v>31</v>
      </c>
      <c r="G21" s="4">
        <v>-1.4781062727811567</v>
      </c>
      <c r="H21" s="3">
        <v>1.539540691856877</v>
      </c>
      <c r="K21" s="10">
        <v>-3.2377688661896422</v>
      </c>
      <c r="L21" s="3">
        <v>1.5262592089605538</v>
      </c>
      <c r="N21" s="10">
        <v>-1.8010350412503697</v>
      </c>
    </row>
    <row r="22" spans="6:14" ht="16" x14ac:dyDescent="0.2">
      <c r="F22" s="1" t="s">
        <v>32</v>
      </c>
      <c r="G22" s="5">
        <v>-1.6543333861801319</v>
      </c>
      <c r="H22" s="4">
        <v>1.3755418181397427</v>
      </c>
      <c r="K22" s="10">
        <v>-3.8704464805693779</v>
      </c>
      <c r="L22" s="4">
        <v>1.3244713774960912</v>
      </c>
      <c r="N22" s="10">
        <v>-2.1529670661739355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74"/>
  <sheetViews>
    <sheetView workbookViewId="0">
      <selection activeCell="E120" sqref="E120"/>
    </sheetView>
  </sheetViews>
  <sheetFormatPr baseColWidth="10" defaultColWidth="8.83203125" defaultRowHeight="15" x14ac:dyDescent="0.2"/>
  <sheetData>
    <row r="1" spans="2:18" x14ac:dyDescent="0.2">
      <c r="B1" t="s">
        <v>10</v>
      </c>
      <c r="C1" t="s">
        <v>11</v>
      </c>
      <c r="D1" t="s">
        <v>14</v>
      </c>
      <c r="E1" t="s">
        <v>38</v>
      </c>
      <c r="F1" t="s">
        <v>39</v>
      </c>
      <c r="G1" t="s">
        <v>40</v>
      </c>
      <c r="H1" t="s">
        <v>39</v>
      </c>
      <c r="I1" t="s">
        <v>41</v>
      </c>
      <c r="J1" t="s">
        <v>42</v>
      </c>
      <c r="K1" t="s">
        <v>43</v>
      </c>
      <c r="N1" t="s">
        <v>44</v>
      </c>
      <c r="O1" t="s">
        <v>39</v>
      </c>
      <c r="P1" t="s">
        <v>41</v>
      </c>
      <c r="Q1" t="s">
        <v>42</v>
      </c>
      <c r="R1" t="s">
        <v>43</v>
      </c>
    </row>
    <row r="2" spans="2:18" ht="16" x14ac:dyDescent="0.2">
      <c r="B2" t="s">
        <v>2</v>
      </c>
      <c r="C2" t="s">
        <v>12</v>
      </c>
      <c r="D2" s="1" t="s">
        <v>15</v>
      </c>
      <c r="E2">
        <v>18.239999999999998</v>
      </c>
      <c r="F2">
        <f>AVERAGE(E2:E3)</f>
        <v>17.835000000000001</v>
      </c>
      <c r="G2">
        <f>F2-$F$104</f>
        <v>3.99</v>
      </c>
      <c r="H2">
        <f>AVERAGE(G2,G4,G6,G8)</f>
        <v>5.8550000000000004</v>
      </c>
      <c r="I2">
        <f>H2-H10</f>
        <v>-0.12749999999999773</v>
      </c>
      <c r="J2" s="4">
        <f>2^-I2</f>
        <v>1.0923990768174963</v>
      </c>
      <c r="K2" s="4">
        <f>-1/J2</f>
        <v>-0.91541637229620887</v>
      </c>
      <c r="N2">
        <f>F2-$F$155</f>
        <v>-1.3500000000000014</v>
      </c>
      <c r="O2">
        <f>AVERAGE(N2,N4,N6,N8)</f>
        <v>-1.3062500000000004</v>
      </c>
      <c r="P2">
        <f>O2-O10</f>
        <v>-1.313749999999998</v>
      </c>
      <c r="Q2" s="3">
        <f>2^-P2</f>
        <v>2.4858685322913998</v>
      </c>
      <c r="R2" s="3">
        <f>-1/Q2</f>
        <v>-0.40227388818435611</v>
      </c>
    </row>
    <row r="3" spans="2:18" ht="16" x14ac:dyDescent="0.2">
      <c r="B3" t="s">
        <v>2</v>
      </c>
      <c r="C3" t="s">
        <v>12</v>
      </c>
      <c r="D3" s="1" t="s">
        <v>15</v>
      </c>
      <c r="E3">
        <v>17.43</v>
      </c>
    </row>
    <row r="4" spans="2:18" ht="16" x14ac:dyDescent="0.2">
      <c r="B4" t="s">
        <v>3</v>
      </c>
      <c r="C4" t="s">
        <v>12</v>
      </c>
      <c r="D4" s="1" t="s">
        <v>15</v>
      </c>
      <c r="E4">
        <v>16.28</v>
      </c>
      <c r="F4">
        <f>AVERAGE(E4:E5)</f>
        <v>16.225000000000001</v>
      </c>
      <c r="G4">
        <f>F4-$F$106</f>
        <v>7.5800000000000018</v>
      </c>
      <c r="N4">
        <f>F4-$F$157</f>
        <v>-1.8200000000000003</v>
      </c>
    </row>
    <row r="5" spans="2:18" ht="16" x14ac:dyDescent="0.2">
      <c r="B5" t="s">
        <v>3</v>
      </c>
      <c r="C5" t="s">
        <v>12</v>
      </c>
      <c r="D5" s="1" t="s">
        <v>15</v>
      </c>
      <c r="E5">
        <v>16.170000000000002</v>
      </c>
    </row>
    <row r="6" spans="2:18" ht="16" x14ac:dyDescent="0.2">
      <c r="B6" t="s">
        <v>4</v>
      </c>
      <c r="C6" t="s">
        <v>12</v>
      </c>
      <c r="D6" s="1" t="s">
        <v>15</v>
      </c>
      <c r="E6">
        <v>16.87</v>
      </c>
      <c r="F6">
        <f>AVERAGE(E6:E7)</f>
        <v>16.884999999999998</v>
      </c>
      <c r="G6">
        <f>F6-$F$108</f>
        <v>3.7899999999999991</v>
      </c>
      <c r="N6">
        <f>F6-$F$159</f>
        <v>-1.3200000000000003</v>
      </c>
    </row>
    <row r="7" spans="2:18" ht="16" x14ac:dyDescent="0.2">
      <c r="B7" t="s">
        <v>4</v>
      </c>
      <c r="C7" t="s">
        <v>12</v>
      </c>
      <c r="D7" s="1" t="s">
        <v>15</v>
      </c>
      <c r="E7">
        <v>16.899999999999999</v>
      </c>
    </row>
    <row r="8" spans="2:18" ht="16" x14ac:dyDescent="0.2">
      <c r="B8" t="s">
        <v>5</v>
      </c>
      <c r="C8" t="s">
        <v>12</v>
      </c>
      <c r="D8" s="1" t="s">
        <v>15</v>
      </c>
      <c r="E8">
        <v>17.23</v>
      </c>
      <c r="F8">
        <f>AVERAGE(E8:E9)</f>
        <v>17.305</v>
      </c>
      <c r="G8">
        <f>F8-$F$110</f>
        <v>8.0599999999999987</v>
      </c>
      <c r="N8">
        <f>F8-$F$161</f>
        <v>-0.73499999999999943</v>
      </c>
    </row>
    <row r="9" spans="2:18" ht="16" x14ac:dyDescent="0.2">
      <c r="B9" t="s">
        <v>5</v>
      </c>
      <c r="C9" t="s">
        <v>12</v>
      </c>
      <c r="D9" s="1" t="s">
        <v>15</v>
      </c>
      <c r="E9">
        <v>17.38</v>
      </c>
    </row>
    <row r="10" spans="2:18" ht="16" x14ac:dyDescent="0.2">
      <c r="B10" t="s">
        <v>6</v>
      </c>
      <c r="C10" t="s">
        <v>13</v>
      </c>
      <c r="D10" s="1" t="s">
        <v>15</v>
      </c>
      <c r="E10">
        <v>18.45</v>
      </c>
      <c r="F10">
        <f>AVERAGE(E10:E11)</f>
        <v>18.509999999999998</v>
      </c>
      <c r="G10">
        <f>F10-$F$112</f>
        <v>5.3749999999999964</v>
      </c>
      <c r="H10">
        <f>AVERAGE(G10,G12,G14,G16)</f>
        <v>5.9824999999999982</v>
      </c>
      <c r="N10">
        <f>F10-$F$163</f>
        <v>0.14499999999999602</v>
      </c>
      <c r="O10">
        <f>AVERAGE(N10,N12,N14,N16)</f>
        <v>7.4999999999976197E-3</v>
      </c>
    </row>
    <row r="11" spans="2:18" ht="16" x14ac:dyDescent="0.2">
      <c r="B11" t="s">
        <v>6</v>
      </c>
      <c r="C11" t="s">
        <v>13</v>
      </c>
      <c r="D11" s="1" t="s">
        <v>15</v>
      </c>
      <c r="E11">
        <v>18.57</v>
      </c>
    </row>
    <row r="12" spans="2:18" ht="16" x14ac:dyDescent="0.2">
      <c r="B12" t="s">
        <v>7</v>
      </c>
      <c r="C12" t="s">
        <v>13</v>
      </c>
      <c r="D12" s="1" t="s">
        <v>15</v>
      </c>
      <c r="E12">
        <v>18.18</v>
      </c>
      <c r="F12">
        <f>AVERAGE(E12:E13)</f>
        <v>18.13</v>
      </c>
      <c r="G12">
        <f>F12-$F$114</f>
        <v>5.0299999999999994</v>
      </c>
      <c r="N12">
        <f>F12-$F$165</f>
        <v>-0.1650000000000027</v>
      </c>
    </row>
    <row r="13" spans="2:18" ht="16" x14ac:dyDescent="0.2">
      <c r="B13" t="s">
        <v>7</v>
      </c>
      <c r="C13" t="s">
        <v>13</v>
      </c>
      <c r="D13" s="1" t="s">
        <v>15</v>
      </c>
      <c r="E13">
        <v>18.079999999999998</v>
      </c>
    </row>
    <row r="14" spans="2:18" ht="16" x14ac:dyDescent="0.2">
      <c r="B14" t="s">
        <v>8</v>
      </c>
      <c r="C14" t="s">
        <v>13</v>
      </c>
      <c r="D14" s="1" t="s">
        <v>15</v>
      </c>
      <c r="E14">
        <v>17.63</v>
      </c>
      <c r="F14">
        <f>AVERAGE(E14:E15)</f>
        <v>17.734999999999999</v>
      </c>
      <c r="G14">
        <f>F14-$F$116</f>
        <v>6.7799999999999994</v>
      </c>
      <c r="N14">
        <f>F14-$F$167</f>
        <v>-0.31000000000000227</v>
      </c>
    </row>
    <row r="15" spans="2:18" ht="16" x14ac:dyDescent="0.2">
      <c r="B15" t="s">
        <v>8</v>
      </c>
      <c r="C15" t="s">
        <v>13</v>
      </c>
      <c r="D15" s="1" t="s">
        <v>15</v>
      </c>
      <c r="E15">
        <v>17.84</v>
      </c>
    </row>
    <row r="16" spans="2:18" ht="16" x14ac:dyDescent="0.2">
      <c r="B16" t="s">
        <v>9</v>
      </c>
      <c r="C16" t="s">
        <v>13</v>
      </c>
      <c r="D16" s="1" t="s">
        <v>15</v>
      </c>
      <c r="E16">
        <v>18.53</v>
      </c>
      <c r="F16">
        <f>AVERAGE(E16:E17)</f>
        <v>18.54</v>
      </c>
      <c r="G16">
        <f>F16-$F$118</f>
        <v>6.7449999999999992</v>
      </c>
      <c r="N16">
        <f>F16-$F$169</f>
        <v>0.35999999999999943</v>
      </c>
    </row>
    <row r="17" spans="2:18" ht="16" x14ac:dyDescent="0.2">
      <c r="B17" t="s">
        <v>9</v>
      </c>
      <c r="C17" t="s">
        <v>13</v>
      </c>
      <c r="D17" s="1" t="s">
        <v>15</v>
      </c>
      <c r="E17">
        <v>18.55</v>
      </c>
    </row>
    <row r="18" spans="2:18" x14ac:dyDescent="0.2">
      <c r="D18" s="1"/>
    </row>
    <row r="19" spans="2:18" ht="16" x14ac:dyDescent="0.2">
      <c r="B19" t="s">
        <v>2</v>
      </c>
      <c r="C19" t="s">
        <v>12</v>
      </c>
      <c r="D19" s="1" t="s">
        <v>16</v>
      </c>
      <c r="E19">
        <v>21.67</v>
      </c>
      <c r="F19">
        <f>AVERAGE(E19:E20)</f>
        <v>21.490000000000002</v>
      </c>
      <c r="G19">
        <f>F19-$F$104</f>
        <v>7.6450000000000014</v>
      </c>
      <c r="H19">
        <f>AVERAGE(G19,G21,G23,G25)</f>
        <v>10.592500000000001</v>
      </c>
      <c r="I19">
        <f>H19-H27</f>
        <v>0.75750000000000206</v>
      </c>
      <c r="J19" s="5">
        <f>2^-I19</f>
        <v>0.59152046997445318</v>
      </c>
      <c r="K19" s="5">
        <f>-1/J19</f>
        <v>-1.6905585702607864</v>
      </c>
      <c r="N19">
        <f>F19-$F$155</f>
        <v>2.3049999999999997</v>
      </c>
      <c r="O19">
        <f>AVERAGE(N19,N21,N23,N25)</f>
        <v>3.4312500000000004</v>
      </c>
      <c r="P19">
        <f>O19-O27</f>
        <v>-0.42874999999999819</v>
      </c>
      <c r="Q19" s="4">
        <f>2^-P19</f>
        <v>1.3460667934648716</v>
      </c>
      <c r="R19" s="4">
        <f>-1/Q19</f>
        <v>-0.74290518483553769</v>
      </c>
    </row>
    <row r="20" spans="2:18" ht="16" x14ac:dyDescent="0.2">
      <c r="B20" t="s">
        <v>2</v>
      </c>
      <c r="C20" t="s">
        <v>12</v>
      </c>
      <c r="D20" s="1" t="s">
        <v>16</v>
      </c>
      <c r="E20">
        <v>21.31</v>
      </c>
    </row>
    <row r="21" spans="2:18" ht="16" x14ac:dyDescent="0.2">
      <c r="B21" t="s">
        <v>3</v>
      </c>
      <c r="C21" t="s">
        <v>12</v>
      </c>
      <c r="D21" s="1" t="s">
        <v>16</v>
      </c>
      <c r="E21">
        <v>21.21</v>
      </c>
      <c r="F21">
        <f>AVERAGE(E21:E22)</f>
        <v>21.22</v>
      </c>
      <c r="G21">
        <f>F21-$F$106</f>
        <v>12.574999999999999</v>
      </c>
      <c r="N21">
        <f>F21-$F$157</f>
        <v>3.1749999999999972</v>
      </c>
    </row>
    <row r="22" spans="2:18" ht="16" x14ac:dyDescent="0.2">
      <c r="B22" t="s">
        <v>3</v>
      </c>
      <c r="C22" t="s">
        <v>12</v>
      </c>
      <c r="D22" s="1" t="s">
        <v>16</v>
      </c>
      <c r="E22">
        <v>21.23</v>
      </c>
    </row>
    <row r="23" spans="2:18" ht="16" x14ac:dyDescent="0.2">
      <c r="B23" t="s">
        <v>4</v>
      </c>
      <c r="C23" t="s">
        <v>12</v>
      </c>
      <c r="D23" s="1" t="s">
        <v>16</v>
      </c>
      <c r="E23">
        <v>22.18</v>
      </c>
      <c r="F23">
        <f>AVERAGE(E23:E24)</f>
        <v>22.1</v>
      </c>
      <c r="G23">
        <f>F23-$F$108</f>
        <v>9.0050000000000026</v>
      </c>
      <c r="N23">
        <f>F23-$F$159</f>
        <v>3.8950000000000031</v>
      </c>
    </row>
    <row r="24" spans="2:18" ht="16" x14ac:dyDescent="0.2">
      <c r="B24" t="s">
        <v>4</v>
      </c>
      <c r="C24" t="s">
        <v>12</v>
      </c>
      <c r="D24" s="1" t="s">
        <v>16</v>
      </c>
      <c r="E24">
        <v>22.02</v>
      </c>
    </row>
    <row r="25" spans="2:18" ht="16" x14ac:dyDescent="0.2">
      <c r="B25" t="s">
        <v>5</v>
      </c>
      <c r="C25" t="s">
        <v>12</v>
      </c>
      <c r="D25" s="1" t="s">
        <v>16</v>
      </c>
      <c r="E25">
        <v>22.25</v>
      </c>
      <c r="F25">
        <f>AVERAGE(E25:E26)</f>
        <v>22.39</v>
      </c>
      <c r="G25">
        <f>F25-$F$110</f>
        <v>13.145</v>
      </c>
      <c r="N25">
        <f>F25-$F$161</f>
        <v>4.3500000000000014</v>
      </c>
    </row>
    <row r="26" spans="2:18" ht="16" x14ac:dyDescent="0.2">
      <c r="B26" t="s">
        <v>5</v>
      </c>
      <c r="C26" t="s">
        <v>12</v>
      </c>
      <c r="D26" s="1" t="s">
        <v>16</v>
      </c>
      <c r="E26">
        <v>22.53</v>
      </c>
    </row>
    <row r="27" spans="2:18" ht="16" x14ac:dyDescent="0.2">
      <c r="B27" t="s">
        <v>6</v>
      </c>
      <c r="C27" t="s">
        <v>13</v>
      </c>
      <c r="D27" s="1" t="s">
        <v>16</v>
      </c>
      <c r="E27">
        <v>22.64</v>
      </c>
      <c r="F27">
        <f>AVERAGE(E27:E28)</f>
        <v>22.65</v>
      </c>
      <c r="G27">
        <f>F27-$F$112</f>
        <v>9.514999999999997</v>
      </c>
      <c r="H27">
        <f>AVERAGE(G27,G29,G31,G33)</f>
        <v>9.8349999999999991</v>
      </c>
      <c r="N27">
        <f>F27-$F$163</f>
        <v>4.2849999999999966</v>
      </c>
      <c r="O27">
        <f>AVERAGE(N27,N29,N31,N33)</f>
        <v>3.8599999999999985</v>
      </c>
    </row>
    <row r="28" spans="2:18" ht="16" x14ac:dyDescent="0.2">
      <c r="B28" t="s">
        <v>6</v>
      </c>
      <c r="C28" t="s">
        <v>13</v>
      </c>
      <c r="D28" s="1" t="s">
        <v>16</v>
      </c>
      <c r="E28">
        <v>22.66</v>
      </c>
    </row>
    <row r="29" spans="2:18" ht="16" x14ac:dyDescent="0.2">
      <c r="B29" t="s">
        <v>7</v>
      </c>
      <c r="C29" t="s">
        <v>13</v>
      </c>
      <c r="D29" s="1" t="s">
        <v>16</v>
      </c>
      <c r="E29">
        <v>22</v>
      </c>
      <c r="F29">
        <f>AVERAGE(E29:E30)</f>
        <v>22.005000000000003</v>
      </c>
      <c r="G29">
        <f>F29-$F$114</f>
        <v>8.9050000000000029</v>
      </c>
      <c r="N29">
        <f>F29-$F$165</f>
        <v>3.7100000000000009</v>
      </c>
    </row>
    <row r="30" spans="2:18" ht="16" x14ac:dyDescent="0.2">
      <c r="B30" t="s">
        <v>7</v>
      </c>
      <c r="C30" t="s">
        <v>13</v>
      </c>
      <c r="D30" s="1" t="s">
        <v>16</v>
      </c>
      <c r="E30">
        <v>22.01</v>
      </c>
    </row>
    <row r="31" spans="2:18" ht="16" x14ac:dyDescent="0.2">
      <c r="B31" t="s">
        <v>8</v>
      </c>
      <c r="C31" t="s">
        <v>13</v>
      </c>
      <c r="D31" s="1" t="s">
        <v>16</v>
      </c>
      <c r="E31">
        <v>21.55</v>
      </c>
      <c r="F31">
        <f>AVERAGE(E31:E32)</f>
        <v>21.535</v>
      </c>
      <c r="G31">
        <f>F31-$F$116</f>
        <v>10.58</v>
      </c>
      <c r="N31">
        <f>F31-$F$167</f>
        <v>3.4899999999999984</v>
      </c>
    </row>
    <row r="32" spans="2:18" ht="16" x14ac:dyDescent="0.2">
      <c r="B32" t="s">
        <v>8</v>
      </c>
      <c r="C32" t="s">
        <v>13</v>
      </c>
      <c r="D32" s="1" t="s">
        <v>16</v>
      </c>
      <c r="E32">
        <v>21.52</v>
      </c>
    </row>
    <row r="33" spans="2:18" ht="16" x14ac:dyDescent="0.2">
      <c r="B33" t="s">
        <v>9</v>
      </c>
      <c r="C33" t="s">
        <v>13</v>
      </c>
      <c r="D33" s="1" t="s">
        <v>16</v>
      </c>
      <c r="E33">
        <v>22.06</v>
      </c>
      <c r="F33">
        <f>AVERAGE(E33:E34)</f>
        <v>22.134999999999998</v>
      </c>
      <c r="G33">
        <f>F33-$F$118</f>
        <v>10.339999999999998</v>
      </c>
      <c r="N33">
        <f>F33-$F$169</f>
        <v>3.9549999999999983</v>
      </c>
    </row>
    <row r="34" spans="2:18" ht="16" x14ac:dyDescent="0.2">
      <c r="B34" t="s">
        <v>9</v>
      </c>
      <c r="C34" t="s">
        <v>13</v>
      </c>
      <c r="D34" s="1" t="s">
        <v>16</v>
      </c>
      <c r="E34">
        <v>22.21</v>
      </c>
    </row>
    <row r="35" spans="2:18" x14ac:dyDescent="0.2">
      <c r="D35" s="1"/>
    </row>
    <row r="36" spans="2:18" ht="16" x14ac:dyDescent="0.2">
      <c r="B36" t="s">
        <v>2</v>
      </c>
      <c r="C36" t="s">
        <v>12</v>
      </c>
      <c r="D36" s="1" t="s">
        <v>64</v>
      </c>
      <c r="E36">
        <v>20.29</v>
      </c>
      <c r="F36">
        <f>AVERAGE(E36:E37)</f>
        <v>20.274999999999999</v>
      </c>
      <c r="G36">
        <f>F36-$F$104</f>
        <v>6.4299999999999979</v>
      </c>
      <c r="H36">
        <f>AVERAGE(G36,G38,G40,G42)</f>
        <v>8.6687499999999993</v>
      </c>
      <c r="I36">
        <f>H36-H44</f>
        <v>1.0162499999999994</v>
      </c>
      <c r="J36" s="5">
        <f>2^-I36</f>
        <v>0.49439977781402611</v>
      </c>
      <c r="K36" s="5">
        <f>-1/J36</f>
        <v>-2.0226546306745328</v>
      </c>
      <c r="N36">
        <f>F36-$F$155</f>
        <v>1.0899999999999963</v>
      </c>
      <c r="O36">
        <f>AVERAGE(N36,N38,N40,N42)</f>
        <v>1.5074999999999994</v>
      </c>
      <c r="P36">
        <f>O36-O44</f>
        <v>-0.16999999999999904</v>
      </c>
      <c r="Q36" s="4">
        <f>2^-P36</f>
        <v>1.1250584846888085</v>
      </c>
      <c r="R36" s="4">
        <f>-1/Q36</f>
        <v>-0.88884268116657084</v>
      </c>
    </row>
    <row r="37" spans="2:18" ht="16" x14ac:dyDescent="0.2">
      <c r="B37" t="s">
        <v>2</v>
      </c>
      <c r="C37" t="s">
        <v>12</v>
      </c>
      <c r="D37" s="1" t="s">
        <v>64</v>
      </c>
      <c r="E37">
        <v>20.260000000000002</v>
      </c>
    </row>
    <row r="38" spans="2:18" ht="16" x14ac:dyDescent="0.2">
      <c r="B38" t="s">
        <v>3</v>
      </c>
      <c r="C38" t="s">
        <v>12</v>
      </c>
      <c r="D38" s="1" t="s">
        <v>64</v>
      </c>
      <c r="E38">
        <v>19.350000000000001</v>
      </c>
      <c r="F38">
        <f>AVERAGE(E38:E39)</f>
        <v>19.48</v>
      </c>
      <c r="G38">
        <f>F38-$F$106</f>
        <v>10.835000000000001</v>
      </c>
      <c r="N38">
        <f>F38-$F$157</f>
        <v>1.4349999999999987</v>
      </c>
    </row>
    <row r="39" spans="2:18" ht="16" x14ac:dyDescent="0.2">
      <c r="B39" t="s">
        <v>3</v>
      </c>
      <c r="C39" t="s">
        <v>12</v>
      </c>
      <c r="D39" s="1" t="s">
        <v>64</v>
      </c>
      <c r="E39">
        <v>19.61</v>
      </c>
    </row>
    <row r="40" spans="2:18" ht="16" x14ac:dyDescent="0.2">
      <c r="B40" t="s">
        <v>4</v>
      </c>
      <c r="C40" t="s">
        <v>12</v>
      </c>
      <c r="D40" s="1" t="s">
        <v>64</v>
      </c>
      <c r="E40">
        <v>19.7</v>
      </c>
      <c r="F40">
        <f>AVERAGE(E40:E41)</f>
        <v>19.899999999999999</v>
      </c>
      <c r="G40">
        <f>F40-$F$108</f>
        <v>6.8049999999999997</v>
      </c>
      <c r="N40">
        <f>F40-$F$159</f>
        <v>1.6950000000000003</v>
      </c>
    </row>
    <row r="41" spans="2:18" ht="16" x14ac:dyDescent="0.2">
      <c r="B41" t="s">
        <v>4</v>
      </c>
      <c r="C41" t="s">
        <v>12</v>
      </c>
      <c r="D41" s="1" t="s">
        <v>64</v>
      </c>
      <c r="E41">
        <v>20.100000000000001</v>
      </c>
    </row>
    <row r="42" spans="2:18" ht="16" x14ac:dyDescent="0.2">
      <c r="B42" t="s">
        <v>5</v>
      </c>
      <c r="C42" t="s">
        <v>12</v>
      </c>
      <c r="D42" s="1" t="s">
        <v>64</v>
      </c>
      <c r="E42">
        <v>19.850000000000001</v>
      </c>
      <c r="F42">
        <f>AVERAGE(E42:E43)</f>
        <v>19.850000000000001</v>
      </c>
      <c r="G42">
        <f>F42-$F$110</f>
        <v>10.605</v>
      </c>
      <c r="N42">
        <f>F42-$F$161</f>
        <v>1.8100000000000023</v>
      </c>
    </row>
    <row r="43" spans="2:18" ht="16" x14ac:dyDescent="0.2">
      <c r="B43" t="s">
        <v>5</v>
      </c>
      <c r="C43" t="s">
        <v>12</v>
      </c>
      <c r="D43" s="1" t="s">
        <v>64</v>
      </c>
      <c r="E43">
        <v>19.850000000000001</v>
      </c>
    </row>
    <row r="44" spans="2:18" ht="16" x14ac:dyDescent="0.2">
      <c r="B44" t="s">
        <v>6</v>
      </c>
      <c r="C44" t="s">
        <v>13</v>
      </c>
      <c r="D44" s="1" t="s">
        <v>64</v>
      </c>
      <c r="E44">
        <v>20.05</v>
      </c>
      <c r="F44">
        <f>AVERAGE(E44:E45)</f>
        <v>20.075000000000003</v>
      </c>
      <c r="G44">
        <f>F44-$F$112</f>
        <v>6.9400000000000013</v>
      </c>
      <c r="H44">
        <f>AVERAGE(G44,G46,G48,G50)</f>
        <v>7.6524999999999999</v>
      </c>
      <c r="N44">
        <f>F44-$F$163</f>
        <v>1.7100000000000009</v>
      </c>
      <c r="O44">
        <f>AVERAGE(N44,N46,N48,N50)</f>
        <v>1.6774999999999984</v>
      </c>
    </row>
    <row r="45" spans="2:18" ht="16" x14ac:dyDescent="0.2">
      <c r="B45" t="s">
        <v>6</v>
      </c>
      <c r="C45" t="s">
        <v>13</v>
      </c>
      <c r="D45" s="1" t="s">
        <v>64</v>
      </c>
      <c r="E45">
        <v>20.100000000000001</v>
      </c>
    </row>
    <row r="46" spans="2:18" ht="16" x14ac:dyDescent="0.2">
      <c r="B46" t="s">
        <v>7</v>
      </c>
      <c r="C46" t="s">
        <v>13</v>
      </c>
      <c r="D46" s="1" t="s">
        <v>64</v>
      </c>
      <c r="E46">
        <v>20.149999999999999</v>
      </c>
      <c r="F46">
        <f>AVERAGE(E46:E47)</f>
        <v>20.104999999999997</v>
      </c>
      <c r="G46">
        <f>F46-$F$114</f>
        <v>7.0049999999999972</v>
      </c>
      <c r="N46">
        <f>F46-$F$165</f>
        <v>1.8099999999999952</v>
      </c>
    </row>
    <row r="47" spans="2:18" ht="16" x14ac:dyDescent="0.2">
      <c r="B47" t="s">
        <v>7</v>
      </c>
      <c r="C47" t="s">
        <v>13</v>
      </c>
      <c r="D47" s="1" t="s">
        <v>64</v>
      </c>
      <c r="E47">
        <v>20.059999999999999</v>
      </c>
    </row>
    <row r="48" spans="2:18" ht="16" x14ac:dyDescent="0.2">
      <c r="B48" t="s">
        <v>8</v>
      </c>
      <c r="C48" t="s">
        <v>13</v>
      </c>
      <c r="D48" s="1" t="s">
        <v>64</v>
      </c>
      <c r="E48">
        <v>19.670000000000002</v>
      </c>
      <c r="F48">
        <f>AVERAGE(E48:E49)</f>
        <v>19.72</v>
      </c>
      <c r="G48">
        <f>F48-$F$116</f>
        <v>8.7649999999999988</v>
      </c>
      <c r="N48">
        <f>F48-$F$167</f>
        <v>1.6749999999999972</v>
      </c>
    </row>
    <row r="49" spans="2:18" ht="16" x14ac:dyDescent="0.2">
      <c r="B49" t="s">
        <v>8</v>
      </c>
      <c r="C49" t="s">
        <v>13</v>
      </c>
      <c r="D49" s="1" t="s">
        <v>64</v>
      </c>
      <c r="E49">
        <v>19.77</v>
      </c>
    </row>
    <row r="50" spans="2:18" ht="16" x14ac:dyDescent="0.2">
      <c r="B50" t="s">
        <v>9</v>
      </c>
      <c r="C50" t="s">
        <v>13</v>
      </c>
      <c r="D50" s="1" t="s">
        <v>64</v>
      </c>
      <c r="E50">
        <v>19.78</v>
      </c>
      <c r="F50">
        <f>AVERAGE(E50:E51)</f>
        <v>19.695</v>
      </c>
      <c r="G50">
        <f>F50-$F$118</f>
        <v>7.9</v>
      </c>
      <c r="N50">
        <f>F50-$F$169</f>
        <v>1.5150000000000006</v>
      </c>
    </row>
    <row r="51" spans="2:18" ht="16" x14ac:dyDescent="0.2">
      <c r="B51" t="s">
        <v>9</v>
      </c>
      <c r="C51" t="s">
        <v>13</v>
      </c>
      <c r="D51" s="1" t="s">
        <v>64</v>
      </c>
      <c r="E51">
        <v>19.61</v>
      </c>
    </row>
    <row r="52" spans="2:18" x14ac:dyDescent="0.2">
      <c r="D52" s="1"/>
    </row>
    <row r="53" spans="2:18" ht="16" x14ac:dyDescent="0.2">
      <c r="B53" t="s">
        <v>2</v>
      </c>
      <c r="C53" t="s">
        <v>12</v>
      </c>
      <c r="D53" s="1" t="s">
        <v>17</v>
      </c>
      <c r="E53">
        <v>19.09</v>
      </c>
      <c r="F53">
        <f>AVERAGE(E53:E54)</f>
        <v>18.939999999999998</v>
      </c>
      <c r="G53">
        <f>F53-$F$104</f>
        <v>5.0949999999999971</v>
      </c>
      <c r="H53">
        <f>AVERAGE(G53,G55,G57,G59)</f>
        <v>7.0974999999999993</v>
      </c>
      <c r="I53">
        <f>H53-H61</f>
        <v>0.88374999999999826</v>
      </c>
      <c r="J53" s="5">
        <f>2^-I53</f>
        <v>0.54195688925827867</v>
      </c>
      <c r="K53" s="5">
        <f>-1/J53</f>
        <v>-1.8451652148358118</v>
      </c>
      <c r="N53">
        <f>F53-$F$155</f>
        <v>-0.24500000000000455</v>
      </c>
      <c r="O53">
        <f>AVERAGE(N53,N55,N57,N59)</f>
        <v>-6.3750000000001528E-2</v>
      </c>
      <c r="P53">
        <f>O53-O61</f>
        <v>-0.3025000000000011</v>
      </c>
      <c r="Q53" s="4">
        <f>2^-P53</f>
        <v>1.2332796735700349</v>
      </c>
      <c r="R53" s="4">
        <f>-1/Q53</f>
        <v>-0.81084608903449384</v>
      </c>
    </row>
    <row r="54" spans="2:18" ht="16" x14ac:dyDescent="0.2">
      <c r="B54" t="s">
        <v>2</v>
      </c>
      <c r="C54" t="s">
        <v>12</v>
      </c>
      <c r="D54" s="1" t="s">
        <v>17</v>
      </c>
      <c r="E54">
        <v>18.79</v>
      </c>
    </row>
    <row r="55" spans="2:18" ht="16" x14ac:dyDescent="0.2">
      <c r="B55" t="s">
        <v>3</v>
      </c>
      <c r="C55" t="s">
        <v>12</v>
      </c>
      <c r="D55" s="1" t="s">
        <v>17</v>
      </c>
      <c r="E55">
        <v>17.98</v>
      </c>
      <c r="F55">
        <f>AVERAGE(E55:E56)</f>
        <v>17.899999999999999</v>
      </c>
      <c r="G55">
        <f>F55-$F$106</f>
        <v>9.254999999999999</v>
      </c>
      <c r="N55">
        <f>F55-$F$157</f>
        <v>-0.14500000000000313</v>
      </c>
    </row>
    <row r="56" spans="2:18" ht="16" x14ac:dyDescent="0.2">
      <c r="B56" t="s">
        <v>3</v>
      </c>
      <c r="C56" t="s">
        <v>12</v>
      </c>
      <c r="D56" s="1" t="s">
        <v>17</v>
      </c>
      <c r="E56">
        <v>17.82</v>
      </c>
    </row>
    <row r="57" spans="2:18" ht="16" x14ac:dyDescent="0.2">
      <c r="B57" t="s">
        <v>4</v>
      </c>
      <c r="C57" t="s">
        <v>12</v>
      </c>
      <c r="D57" s="1" t="s">
        <v>17</v>
      </c>
      <c r="E57">
        <v>18.41</v>
      </c>
      <c r="F57">
        <f>AVERAGE(E57:E58)</f>
        <v>18.355</v>
      </c>
      <c r="G57">
        <f>F57-$F$108</f>
        <v>5.2600000000000016</v>
      </c>
      <c r="N57">
        <f>F57-$F$159</f>
        <v>0.15000000000000213</v>
      </c>
    </row>
    <row r="58" spans="2:18" ht="16" x14ac:dyDescent="0.2">
      <c r="B58" t="s">
        <v>4</v>
      </c>
      <c r="C58" t="s">
        <v>12</v>
      </c>
      <c r="D58" s="1" t="s">
        <v>17</v>
      </c>
      <c r="E58">
        <v>18.3</v>
      </c>
    </row>
    <row r="59" spans="2:18" ht="16" x14ac:dyDescent="0.2">
      <c r="B59" t="s">
        <v>5</v>
      </c>
      <c r="C59" t="s">
        <v>12</v>
      </c>
      <c r="D59" s="1" t="s">
        <v>17</v>
      </c>
      <c r="E59">
        <v>18.010000000000002</v>
      </c>
      <c r="F59">
        <f>AVERAGE(E59:E60)</f>
        <v>18.024999999999999</v>
      </c>
      <c r="G59">
        <f>F59-$F$110</f>
        <v>8.7799999999999976</v>
      </c>
      <c r="N59">
        <f>F59-$F$161</f>
        <v>-1.5000000000000568E-2</v>
      </c>
    </row>
    <row r="60" spans="2:18" ht="16" x14ac:dyDescent="0.2">
      <c r="B60" t="s">
        <v>5</v>
      </c>
      <c r="C60" t="s">
        <v>12</v>
      </c>
      <c r="D60" s="1" t="s">
        <v>17</v>
      </c>
      <c r="E60">
        <v>18.04</v>
      </c>
    </row>
    <row r="61" spans="2:18" ht="16" x14ac:dyDescent="0.2">
      <c r="B61" t="s">
        <v>6</v>
      </c>
      <c r="C61" t="s">
        <v>13</v>
      </c>
      <c r="D61" s="1" t="s">
        <v>17</v>
      </c>
      <c r="E61">
        <v>19.010000000000002</v>
      </c>
      <c r="F61">
        <f>AVERAGE(E61:E62)</f>
        <v>18.825000000000003</v>
      </c>
      <c r="G61">
        <f>F61-$F$112</f>
        <v>5.6900000000000013</v>
      </c>
      <c r="H61">
        <f>AVERAGE(G61,G63,G65,G67)</f>
        <v>6.213750000000001</v>
      </c>
      <c r="N61">
        <f>F61-$F$163</f>
        <v>0.46000000000000085</v>
      </c>
      <c r="O61">
        <f>AVERAGE(N61,N63,N65,N67)</f>
        <v>0.23874999999999957</v>
      </c>
    </row>
    <row r="62" spans="2:18" ht="16" x14ac:dyDescent="0.2">
      <c r="B62" t="s">
        <v>6</v>
      </c>
      <c r="C62" t="s">
        <v>13</v>
      </c>
      <c r="D62" s="1" t="s">
        <v>17</v>
      </c>
      <c r="E62">
        <v>18.64</v>
      </c>
    </row>
    <row r="63" spans="2:18" ht="16" x14ac:dyDescent="0.2">
      <c r="B63" t="s">
        <v>7</v>
      </c>
      <c r="C63" t="s">
        <v>13</v>
      </c>
      <c r="D63" s="1" t="s">
        <v>17</v>
      </c>
      <c r="E63">
        <v>18.48</v>
      </c>
      <c r="F63">
        <f>AVERAGE(E63:E64)</f>
        <v>18.509999999999998</v>
      </c>
      <c r="G63">
        <f>F63-$F$114</f>
        <v>5.4099999999999984</v>
      </c>
      <c r="N63">
        <f>F63-$F$165</f>
        <v>0.21499999999999631</v>
      </c>
    </row>
    <row r="64" spans="2:18" ht="16" x14ac:dyDescent="0.2">
      <c r="B64" t="s">
        <v>7</v>
      </c>
      <c r="C64" t="s">
        <v>13</v>
      </c>
      <c r="D64" s="1" t="s">
        <v>17</v>
      </c>
      <c r="E64">
        <v>18.54</v>
      </c>
    </row>
    <row r="65" spans="2:18" ht="16" x14ac:dyDescent="0.2">
      <c r="B65" t="s">
        <v>8</v>
      </c>
      <c r="C65" t="s">
        <v>13</v>
      </c>
      <c r="D65" s="1" t="s">
        <v>17</v>
      </c>
      <c r="E65">
        <v>18.23</v>
      </c>
      <c r="F65">
        <f>AVERAGE(E65:E66)</f>
        <v>18.265000000000001</v>
      </c>
      <c r="G65">
        <f>F65-$F$116</f>
        <v>7.3100000000000005</v>
      </c>
      <c r="N65">
        <f>F65-$F$167</f>
        <v>0.21999999999999886</v>
      </c>
    </row>
    <row r="66" spans="2:18" ht="16" x14ac:dyDescent="0.2">
      <c r="B66" t="s">
        <v>8</v>
      </c>
      <c r="C66" t="s">
        <v>13</v>
      </c>
      <c r="D66" s="1" t="s">
        <v>17</v>
      </c>
      <c r="E66">
        <v>18.3</v>
      </c>
    </row>
    <row r="67" spans="2:18" ht="16" x14ac:dyDescent="0.2">
      <c r="B67" t="s">
        <v>9</v>
      </c>
      <c r="C67" t="s">
        <v>13</v>
      </c>
      <c r="D67" s="1" t="s">
        <v>17</v>
      </c>
      <c r="E67">
        <v>18.25</v>
      </c>
      <c r="F67">
        <f>AVERAGE(E67:E68)</f>
        <v>18.240000000000002</v>
      </c>
      <c r="G67">
        <f>F67-$F$118</f>
        <v>6.4450000000000021</v>
      </c>
      <c r="N67">
        <f>F67-$F$169</f>
        <v>6.0000000000002274E-2</v>
      </c>
    </row>
    <row r="68" spans="2:18" ht="16" x14ac:dyDescent="0.2">
      <c r="B68" t="s">
        <v>9</v>
      </c>
      <c r="C68" t="s">
        <v>13</v>
      </c>
      <c r="D68" s="1" t="s">
        <v>17</v>
      </c>
      <c r="E68">
        <v>18.23</v>
      </c>
    </row>
    <row r="69" spans="2:18" x14ac:dyDescent="0.2">
      <c r="D69" s="1"/>
    </row>
    <row r="70" spans="2:18" ht="16" x14ac:dyDescent="0.2">
      <c r="B70" t="s">
        <v>2</v>
      </c>
      <c r="C70" t="s">
        <v>12</v>
      </c>
      <c r="D70" s="1" t="s">
        <v>18</v>
      </c>
      <c r="E70">
        <v>22.45</v>
      </c>
      <c r="F70">
        <f>AVERAGE(E70:E71)</f>
        <v>22.25</v>
      </c>
      <c r="G70">
        <f>F70-$F$104</f>
        <v>8.4049999999999994</v>
      </c>
      <c r="H70">
        <f>AVERAGE(G70,G72,G74,G76)</f>
        <v>10.239999999999998</v>
      </c>
      <c r="I70">
        <f>H70-H78</f>
        <v>0.93374999999999808</v>
      </c>
      <c r="J70" s="5">
        <f>2^-I70</f>
        <v>0.52349584804567084</v>
      </c>
      <c r="K70" s="5">
        <f>-1/J70</f>
        <v>-1.9102348256117554</v>
      </c>
      <c r="N70">
        <f>F70-$F$155</f>
        <v>3.0649999999999977</v>
      </c>
      <c r="O70">
        <f>AVERAGE(N70,N72,N74,N76)</f>
        <v>3.0787499999999994</v>
      </c>
      <c r="P70">
        <f>O70-O78</f>
        <v>-0.25250000000000039</v>
      </c>
      <c r="Q70" s="4">
        <f>2^-P70</f>
        <v>1.1912696404258707</v>
      </c>
      <c r="R70" s="4">
        <f>-1/Q70</f>
        <v>-0.83944051461137459</v>
      </c>
    </row>
    <row r="71" spans="2:18" ht="16" x14ac:dyDescent="0.2">
      <c r="B71" t="s">
        <v>2</v>
      </c>
      <c r="C71" t="s">
        <v>12</v>
      </c>
      <c r="D71" s="1" t="s">
        <v>18</v>
      </c>
      <c r="E71">
        <v>22.05</v>
      </c>
    </row>
    <row r="72" spans="2:18" ht="16" x14ac:dyDescent="0.2">
      <c r="B72" t="s">
        <v>3</v>
      </c>
      <c r="C72" t="s">
        <v>12</v>
      </c>
      <c r="D72" s="1" t="s">
        <v>18</v>
      </c>
      <c r="E72">
        <v>21.13</v>
      </c>
      <c r="F72">
        <f>AVERAGE(E72:E73)</f>
        <v>21.085000000000001</v>
      </c>
      <c r="G72">
        <f>F72-$F$106</f>
        <v>12.440000000000001</v>
      </c>
      <c r="N72">
        <f>F72-$F$157</f>
        <v>3.0399999999999991</v>
      </c>
    </row>
    <row r="73" spans="2:18" ht="16" x14ac:dyDescent="0.2">
      <c r="B73" t="s">
        <v>3</v>
      </c>
      <c r="C73" t="s">
        <v>12</v>
      </c>
      <c r="D73" s="1" t="s">
        <v>18</v>
      </c>
      <c r="E73">
        <v>21.04</v>
      </c>
    </row>
    <row r="74" spans="2:18" ht="16" x14ac:dyDescent="0.2">
      <c r="B74" t="s">
        <v>4</v>
      </c>
      <c r="C74" t="s">
        <v>12</v>
      </c>
      <c r="D74" s="1" t="s">
        <v>18</v>
      </c>
      <c r="E74">
        <v>21.19</v>
      </c>
      <c r="F74">
        <f>AVERAGE(E74:E75)</f>
        <v>21.234999999999999</v>
      </c>
      <c r="G74">
        <f>F74-$F$108</f>
        <v>8.14</v>
      </c>
      <c r="N74">
        <f>F74-$F$159</f>
        <v>3.0300000000000011</v>
      </c>
    </row>
    <row r="75" spans="2:18" ht="16" x14ac:dyDescent="0.2">
      <c r="B75" t="s">
        <v>4</v>
      </c>
      <c r="C75" t="s">
        <v>12</v>
      </c>
      <c r="D75" s="1" t="s">
        <v>18</v>
      </c>
      <c r="E75">
        <v>21.28</v>
      </c>
    </row>
    <row r="76" spans="2:18" ht="16" x14ac:dyDescent="0.2">
      <c r="B76" t="s">
        <v>5</v>
      </c>
      <c r="C76" t="s">
        <v>12</v>
      </c>
      <c r="D76" s="1" t="s">
        <v>18</v>
      </c>
      <c r="E76">
        <v>21.17</v>
      </c>
      <c r="F76">
        <f>AVERAGE(E76:E77)</f>
        <v>21.22</v>
      </c>
      <c r="G76">
        <f>F76-$F$110</f>
        <v>11.974999999999998</v>
      </c>
      <c r="N76">
        <f>F76-$F$161</f>
        <v>3.1799999999999997</v>
      </c>
    </row>
    <row r="77" spans="2:18" ht="16" x14ac:dyDescent="0.2">
      <c r="B77" t="s">
        <v>5</v>
      </c>
      <c r="C77" t="s">
        <v>12</v>
      </c>
      <c r="D77" s="1" t="s">
        <v>18</v>
      </c>
      <c r="E77">
        <v>21.27</v>
      </c>
    </row>
    <row r="78" spans="2:18" ht="16" x14ac:dyDescent="0.2">
      <c r="B78" t="s">
        <v>6</v>
      </c>
      <c r="C78" t="s">
        <v>13</v>
      </c>
      <c r="D78" s="1" t="s">
        <v>18</v>
      </c>
      <c r="E78">
        <v>21.26</v>
      </c>
      <c r="F78">
        <f>AVERAGE(E78:E79)</f>
        <v>21.340000000000003</v>
      </c>
      <c r="G78">
        <f>F78-$F$112</f>
        <v>8.2050000000000018</v>
      </c>
      <c r="H78">
        <f>AVERAGE(G78,G80,G82,G84)</f>
        <v>9.3062500000000004</v>
      </c>
      <c r="N78">
        <f>F78-$F$163</f>
        <v>2.9750000000000014</v>
      </c>
      <c r="O78">
        <f>AVERAGE(N78,N80,N82,N84)</f>
        <v>3.3312499999999998</v>
      </c>
    </row>
    <row r="79" spans="2:18" ht="16" x14ac:dyDescent="0.2">
      <c r="B79" t="s">
        <v>6</v>
      </c>
      <c r="C79" t="s">
        <v>13</v>
      </c>
      <c r="D79" s="1" t="s">
        <v>18</v>
      </c>
      <c r="E79">
        <v>21.42</v>
      </c>
    </row>
    <row r="80" spans="2:18" ht="16" x14ac:dyDescent="0.2">
      <c r="B80" t="s">
        <v>7</v>
      </c>
      <c r="C80" t="s">
        <v>13</v>
      </c>
      <c r="D80" s="1" t="s">
        <v>18</v>
      </c>
      <c r="E80">
        <v>21.37</v>
      </c>
      <c r="F80">
        <f>AVERAGE(E80:E81)</f>
        <v>21.41</v>
      </c>
      <c r="G80">
        <f>F80-$F$114</f>
        <v>8.31</v>
      </c>
      <c r="N80">
        <f>F80-$F$165</f>
        <v>3.1149999999999984</v>
      </c>
    </row>
    <row r="81" spans="2:18" ht="16" x14ac:dyDescent="0.2">
      <c r="B81" t="s">
        <v>7</v>
      </c>
      <c r="C81" t="s">
        <v>13</v>
      </c>
      <c r="D81" s="1" t="s">
        <v>18</v>
      </c>
      <c r="E81">
        <v>21.45</v>
      </c>
    </row>
    <row r="82" spans="2:18" ht="16" x14ac:dyDescent="0.2">
      <c r="B82" t="s">
        <v>8</v>
      </c>
      <c r="C82" t="s">
        <v>13</v>
      </c>
      <c r="D82" s="1" t="s">
        <v>18</v>
      </c>
      <c r="E82">
        <v>21.41</v>
      </c>
      <c r="F82">
        <f>AVERAGE(E82:E83)</f>
        <v>21.505000000000003</v>
      </c>
      <c r="G82">
        <f>F82-$F$116</f>
        <v>10.550000000000002</v>
      </c>
      <c r="N82">
        <f>F82-$F$167</f>
        <v>3.4600000000000009</v>
      </c>
    </row>
    <row r="83" spans="2:18" ht="16" x14ac:dyDescent="0.2">
      <c r="B83" t="s">
        <v>8</v>
      </c>
      <c r="C83" t="s">
        <v>13</v>
      </c>
      <c r="D83" s="1" t="s">
        <v>18</v>
      </c>
      <c r="E83">
        <v>21.6</v>
      </c>
    </row>
    <row r="84" spans="2:18" ht="16" x14ac:dyDescent="0.2">
      <c r="B84" t="s">
        <v>9</v>
      </c>
      <c r="C84" t="s">
        <v>13</v>
      </c>
      <c r="D84" s="1" t="s">
        <v>18</v>
      </c>
      <c r="E84">
        <v>21.88</v>
      </c>
      <c r="F84">
        <f>AVERAGE(E84:E85)</f>
        <v>21.954999999999998</v>
      </c>
      <c r="G84">
        <f>F84-$F$118</f>
        <v>10.159999999999998</v>
      </c>
      <c r="N84">
        <f>F84-$F$169</f>
        <v>3.7749999999999986</v>
      </c>
    </row>
    <row r="85" spans="2:18" ht="16" x14ac:dyDescent="0.2">
      <c r="B85" t="s">
        <v>9</v>
      </c>
      <c r="C85" t="s">
        <v>13</v>
      </c>
      <c r="D85" s="1" t="s">
        <v>18</v>
      </c>
      <c r="E85">
        <v>22.03</v>
      </c>
    </row>
    <row r="86" spans="2:18" x14ac:dyDescent="0.2">
      <c r="D86" s="1"/>
    </row>
    <row r="87" spans="2:18" ht="16" x14ac:dyDescent="0.2">
      <c r="B87" t="s">
        <v>2</v>
      </c>
      <c r="C87" t="s">
        <v>12</v>
      </c>
      <c r="D87" s="1" t="s">
        <v>19</v>
      </c>
      <c r="E87">
        <v>19.38</v>
      </c>
      <c r="F87">
        <f>AVERAGE(E87:E88)</f>
        <v>19.274999999999999</v>
      </c>
      <c r="G87">
        <f>F87-$F$104</f>
        <v>5.4299999999999979</v>
      </c>
      <c r="H87">
        <f>AVERAGE(G87,G89,G91,G93)</f>
        <v>7.419999999999999</v>
      </c>
      <c r="I87">
        <f>H87-H95</f>
        <v>0.50875000000000004</v>
      </c>
      <c r="J87" s="4">
        <f>2^-I87</f>
        <v>0.70283113090575189</v>
      </c>
      <c r="K87" s="4">
        <f>-1/J87</f>
        <v>-1.4228168844929805</v>
      </c>
      <c r="N87">
        <f>F87-$F$155</f>
        <v>8.9999999999996305E-2</v>
      </c>
      <c r="O87">
        <f>AVERAGE(N87,N89,N91,N93)</f>
        <v>0.25874999999999915</v>
      </c>
      <c r="P87">
        <f>O87-O95</f>
        <v>-0.67749999999999844</v>
      </c>
      <c r="Q87" s="3">
        <f>2^-P87</f>
        <v>1.5993658626327034</v>
      </c>
      <c r="R87" s="3">
        <f>-1/Q87</f>
        <v>-0.62524780812434499</v>
      </c>
    </row>
    <row r="88" spans="2:18" ht="16" x14ac:dyDescent="0.2">
      <c r="B88" t="s">
        <v>2</v>
      </c>
      <c r="C88" t="s">
        <v>12</v>
      </c>
      <c r="D88" s="1" t="s">
        <v>19</v>
      </c>
      <c r="E88">
        <v>19.170000000000002</v>
      </c>
    </row>
    <row r="89" spans="2:18" ht="16" x14ac:dyDescent="0.2">
      <c r="B89" t="s">
        <v>3</v>
      </c>
      <c r="C89" t="s">
        <v>12</v>
      </c>
      <c r="D89" s="1" t="s">
        <v>19</v>
      </c>
      <c r="E89">
        <v>17.940000000000001</v>
      </c>
      <c r="F89">
        <f>AVERAGE(E89:E90)</f>
        <v>18.009999999999998</v>
      </c>
      <c r="G89">
        <f>F89-$F$106</f>
        <v>9.3649999999999984</v>
      </c>
      <c r="N89">
        <f>F89-$F$157</f>
        <v>-3.5000000000003695E-2</v>
      </c>
    </row>
    <row r="90" spans="2:18" ht="16" x14ac:dyDescent="0.2">
      <c r="B90" t="s">
        <v>3</v>
      </c>
      <c r="C90" t="s">
        <v>12</v>
      </c>
      <c r="D90" s="1" t="s">
        <v>19</v>
      </c>
      <c r="E90">
        <v>18.079999999999998</v>
      </c>
    </row>
    <row r="91" spans="2:18" ht="16" x14ac:dyDescent="0.2">
      <c r="B91" t="s">
        <v>4</v>
      </c>
      <c r="C91" t="s">
        <v>12</v>
      </c>
      <c r="D91" s="1" t="s">
        <v>19</v>
      </c>
      <c r="E91">
        <v>18.86</v>
      </c>
      <c r="F91">
        <f>AVERAGE(E91:E92)</f>
        <v>18.914999999999999</v>
      </c>
      <c r="G91">
        <f>F91-$F$108</f>
        <v>5.82</v>
      </c>
      <c r="N91">
        <f>F91-$F$159</f>
        <v>0.71000000000000085</v>
      </c>
    </row>
    <row r="92" spans="2:18" ht="16" x14ac:dyDescent="0.2">
      <c r="B92" t="s">
        <v>4</v>
      </c>
      <c r="C92" t="s">
        <v>12</v>
      </c>
      <c r="D92" s="1" t="s">
        <v>19</v>
      </c>
      <c r="E92">
        <v>18.97</v>
      </c>
    </row>
    <row r="93" spans="2:18" ht="16" x14ac:dyDescent="0.2">
      <c r="B93" t="s">
        <v>5</v>
      </c>
      <c r="C93" t="s">
        <v>12</v>
      </c>
      <c r="D93" s="1" t="s">
        <v>19</v>
      </c>
      <c r="E93">
        <v>18.36</v>
      </c>
      <c r="F93">
        <f>AVERAGE(E93:E94)</f>
        <v>18.310000000000002</v>
      </c>
      <c r="G93">
        <f>F93-$F$110</f>
        <v>9.0650000000000013</v>
      </c>
      <c r="N93">
        <f>F93-$F$161</f>
        <v>0.27000000000000313</v>
      </c>
    </row>
    <row r="94" spans="2:18" ht="16" x14ac:dyDescent="0.2">
      <c r="B94" t="s">
        <v>5</v>
      </c>
      <c r="C94" t="s">
        <v>12</v>
      </c>
      <c r="D94" s="1" t="s">
        <v>19</v>
      </c>
      <c r="E94">
        <v>18.260000000000002</v>
      </c>
    </row>
    <row r="95" spans="2:18" ht="16" x14ac:dyDescent="0.2">
      <c r="B95" t="s">
        <v>6</v>
      </c>
      <c r="C95" t="s">
        <v>13</v>
      </c>
      <c r="D95" s="1" t="s">
        <v>19</v>
      </c>
      <c r="E95">
        <v>19.260000000000002</v>
      </c>
      <c r="F95">
        <f>AVERAGE(E95:E96)</f>
        <v>19.329999999999998</v>
      </c>
      <c r="G95">
        <f>F95-$F$112</f>
        <v>6.1949999999999967</v>
      </c>
      <c r="H95">
        <f>AVERAGE(G95,G97,G99,G101)</f>
        <v>6.911249999999999</v>
      </c>
      <c r="N95">
        <f>F95-$F$163</f>
        <v>0.96499999999999631</v>
      </c>
      <c r="O95">
        <f>AVERAGE(N95,N97,N99,N101)</f>
        <v>0.93624999999999758</v>
      </c>
    </row>
    <row r="96" spans="2:18" ht="16" x14ac:dyDescent="0.2">
      <c r="B96" t="s">
        <v>6</v>
      </c>
      <c r="C96" t="s">
        <v>13</v>
      </c>
      <c r="D96" s="1" t="s">
        <v>19</v>
      </c>
      <c r="E96">
        <v>19.399999999999999</v>
      </c>
    </row>
    <row r="97" spans="2:18" ht="16" x14ac:dyDescent="0.2">
      <c r="B97" t="s">
        <v>7</v>
      </c>
      <c r="C97" t="s">
        <v>13</v>
      </c>
      <c r="D97" s="1" t="s">
        <v>19</v>
      </c>
      <c r="E97">
        <v>19.21</v>
      </c>
      <c r="F97">
        <f>AVERAGE(E97:E98)</f>
        <v>19.329999999999998</v>
      </c>
      <c r="G97">
        <f>F97-$F$114</f>
        <v>6.2299999999999986</v>
      </c>
      <c r="N97">
        <f>F97-$F$165</f>
        <v>1.0349999999999966</v>
      </c>
    </row>
    <row r="98" spans="2:18" ht="16" x14ac:dyDescent="0.2">
      <c r="B98" t="s">
        <v>7</v>
      </c>
      <c r="C98" t="s">
        <v>13</v>
      </c>
      <c r="D98" s="1" t="s">
        <v>19</v>
      </c>
      <c r="E98">
        <v>19.45</v>
      </c>
    </row>
    <row r="99" spans="2:18" ht="16" x14ac:dyDescent="0.2">
      <c r="B99" t="s">
        <v>8</v>
      </c>
      <c r="C99" t="s">
        <v>13</v>
      </c>
      <c r="D99" s="1" t="s">
        <v>19</v>
      </c>
      <c r="E99">
        <v>18.84</v>
      </c>
      <c r="F99">
        <f>AVERAGE(E99:E100)</f>
        <v>18.905000000000001</v>
      </c>
      <c r="G99">
        <f>F99-$F$116</f>
        <v>7.9500000000000011</v>
      </c>
      <c r="N99">
        <f>F99-$F$167</f>
        <v>0.85999999999999943</v>
      </c>
    </row>
    <row r="100" spans="2:18" ht="16" x14ac:dyDescent="0.2">
      <c r="B100" t="s">
        <v>8</v>
      </c>
      <c r="C100" t="s">
        <v>13</v>
      </c>
      <c r="D100" s="1" t="s">
        <v>19</v>
      </c>
      <c r="E100">
        <v>18.97</v>
      </c>
    </row>
    <row r="101" spans="2:18" ht="16" x14ac:dyDescent="0.2">
      <c r="B101" t="s">
        <v>9</v>
      </c>
      <c r="C101" t="s">
        <v>13</v>
      </c>
      <c r="D101" s="1" t="s">
        <v>19</v>
      </c>
      <c r="E101">
        <v>19.05</v>
      </c>
      <c r="F101">
        <f>AVERAGE(E101:E102)</f>
        <v>19.064999999999998</v>
      </c>
      <c r="G101">
        <f>F101-$F$118</f>
        <v>7.2699999999999978</v>
      </c>
      <c r="N101">
        <f>F101-$F$169</f>
        <v>0.88499999999999801</v>
      </c>
    </row>
    <row r="102" spans="2:18" ht="16" x14ac:dyDescent="0.2">
      <c r="B102" t="s">
        <v>9</v>
      </c>
      <c r="C102" t="s">
        <v>13</v>
      </c>
      <c r="D102" s="1" t="s">
        <v>19</v>
      </c>
      <c r="E102">
        <v>19.079999999999998</v>
      </c>
    </row>
    <row r="103" spans="2:18" x14ac:dyDescent="0.2">
      <c r="D103" s="1"/>
    </row>
    <row r="104" spans="2:18" ht="16" x14ac:dyDescent="0.2">
      <c r="B104" t="s">
        <v>2</v>
      </c>
      <c r="C104" t="s">
        <v>12</v>
      </c>
      <c r="D104" s="1" t="s">
        <v>58</v>
      </c>
      <c r="E104">
        <v>13.96</v>
      </c>
      <c r="F104">
        <f>AVERAGE(E104:E105)</f>
        <v>13.845000000000001</v>
      </c>
      <c r="N104">
        <f>F104-$F$155</f>
        <v>-5.3400000000000016</v>
      </c>
      <c r="O104">
        <f>AVERAGE(N104,N106,N108,N110)</f>
        <v>-7.1612499999999999</v>
      </c>
      <c r="P104">
        <f>O104-O112</f>
        <v>-1.1862499999999985</v>
      </c>
      <c r="Q104">
        <f>2^-P104</f>
        <v>2.2756047538354918</v>
      </c>
      <c r="R104">
        <f>-1/Q104</f>
        <v>-0.43944362408037579</v>
      </c>
    </row>
    <row r="105" spans="2:18" ht="16" x14ac:dyDescent="0.2">
      <c r="B105" t="s">
        <v>2</v>
      </c>
      <c r="C105" t="s">
        <v>12</v>
      </c>
      <c r="D105" s="1" t="s">
        <v>58</v>
      </c>
      <c r="E105">
        <v>13.73</v>
      </c>
    </row>
    <row r="106" spans="2:18" ht="16" x14ac:dyDescent="0.2">
      <c r="B106" t="s">
        <v>3</v>
      </c>
      <c r="C106" t="s">
        <v>12</v>
      </c>
      <c r="D106" s="1" t="s">
        <v>58</v>
      </c>
      <c r="E106">
        <v>8.5500000000000007</v>
      </c>
      <c r="F106">
        <f>AVERAGE(E106:E107)</f>
        <v>8.6449999999999996</v>
      </c>
      <c r="N106">
        <f>F106-$F$157</f>
        <v>-9.4000000000000021</v>
      </c>
    </row>
    <row r="107" spans="2:18" ht="16" x14ac:dyDescent="0.2">
      <c r="B107" t="s">
        <v>3</v>
      </c>
      <c r="C107" t="s">
        <v>12</v>
      </c>
      <c r="D107" s="1" t="s">
        <v>58</v>
      </c>
      <c r="E107">
        <v>8.74</v>
      </c>
    </row>
    <row r="108" spans="2:18" ht="16" x14ac:dyDescent="0.2">
      <c r="B108" t="s">
        <v>4</v>
      </c>
      <c r="C108" t="s">
        <v>12</v>
      </c>
      <c r="D108" s="1" t="s">
        <v>58</v>
      </c>
      <c r="E108">
        <v>13.02</v>
      </c>
      <c r="F108">
        <f>AVERAGE(E108:E109)</f>
        <v>13.094999999999999</v>
      </c>
      <c r="N108">
        <f>F108-$F$159</f>
        <v>-5.1099999999999994</v>
      </c>
    </row>
    <row r="109" spans="2:18" ht="16" x14ac:dyDescent="0.2">
      <c r="B109" t="s">
        <v>4</v>
      </c>
      <c r="C109" t="s">
        <v>12</v>
      </c>
      <c r="D109" s="1" t="s">
        <v>58</v>
      </c>
      <c r="E109">
        <v>13.17</v>
      </c>
    </row>
    <row r="110" spans="2:18" ht="16" x14ac:dyDescent="0.2">
      <c r="B110" t="s">
        <v>5</v>
      </c>
      <c r="C110" t="s">
        <v>12</v>
      </c>
      <c r="D110" s="1" t="s">
        <v>58</v>
      </c>
      <c r="E110">
        <v>9.26</v>
      </c>
      <c r="F110">
        <f>AVERAGE(E110:E111)</f>
        <v>9.245000000000001</v>
      </c>
      <c r="N110">
        <f>F110-$F$161</f>
        <v>-8.7949999999999982</v>
      </c>
    </row>
    <row r="111" spans="2:18" ht="16" x14ac:dyDescent="0.2">
      <c r="B111" t="s">
        <v>5</v>
      </c>
      <c r="C111" t="s">
        <v>12</v>
      </c>
      <c r="D111" s="1" t="s">
        <v>58</v>
      </c>
      <c r="E111">
        <v>9.23</v>
      </c>
    </row>
    <row r="112" spans="2:18" ht="16" x14ac:dyDescent="0.2">
      <c r="B112" t="s">
        <v>6</v>
      </c>
      <c r="C112" t="s">
        <v>13</v>
      </c>
      <c r="D112" s="1" t="s">
        <v>58</v>
      </c>
      <c r="E112">
        <v>13.05</v>
      </c>
      <c r="F112">
        <f>AVERAGE(E112:E113)</f>
        <v>13.135000000000002</v>
      </c>
      <c r="N112">
        <f>F112-$F$163</f>
        <v>-5.23</v>
      </c>
      <c r="O112">
        <f>AVERAGE(N112,N114,N116,N118)</f>
        <v>-5.9750000000000014</v>
      </c>
    </row>
    <row r="113" spans="2:18" ht="16" x14ac:dyDescent="0.2">
      <c r="B113" t="s">
        <v>6</v>
      </c>
      <c r="C113" t="s">
        <v>13</v>
      </c>
      <c r="D113" s="1" t="s">
        <v>58</v>
      </c>
      <c r="E113">
        <v>13.22</v>
      </c>
    </row>
    <row r="114" spans="2:18" ht="16" x14ac:dyDescent="0.2">
      <c r="B114" t="s">
        <v>7</v>
      </c>
      <c r="C114" t="s">
        <v>13</v>
      </c>
      <c r="D114" s="1" t="s">
        <v>58</v>
      </c>
      <c r="E114">
        <v>13.03</v>
      </c>
      <c r="F114">
        <f>AVERAGE(E114:E115)</f>
        <v>13.1</v>
      </c>
      <c r="N114">
        <f>F114-$F$165</f>
        <v>-5.1950000000000021</v>
      </c>
    </row>
    <row r="115" spans="2:18" ht="16" x14ac:dyDescent="0.2">
      <c r="B115" t="s">
        <v>7</v>
      </c>
      <c r="C115" t="s">
        <v>13</v>
      </c>
      <c r="D115" s="1" t="s">
        <v>58</v>
      </c>
      <c r="E115">
        <v>13.17</v>
      </c>
    </row>
    <row r="116" spans="2:18" ht="16" x14ac:dyDescent="0.2">
      <c r="B116" t="s">
        <v>8</v>
      </c>
      <c r="C116" t="s">
        <v>13</v>
      </c>
      <c r="D116" s="1" t="s">
        <v>58</v>
      </c>
      <c r="E116">
        <v>12.81</v>
      </c>
      <c r="F116">
        <f>AVERAGE(E116:E117)</f>
        <v>10.955</v>
      </c>
      <c r="N116">
        <f>F116-$F$167</f>
        <v>-7.0900000000000016</v>
      </c>
    </row>
    <row r="117" spans="2:18" ht="16" x14ac:dyDescent="0.2">
      <c r="B117" t="s">
        <v>8</v>
      </c>
      <c r="C117" t="s">
        <v>13</v>
      </c>
      <c r="D117" s="1" t="s">
        <v>58</v>
      </c>
      <c r="E117">
        <v>9.1</v>
      </c>
    </row>
    <row r="118" spans="2:18" ht="16" x14ac:dyDescent="0.2">
      <c r="B118" t="s">
        <v>9</v>
      </c>
      <c r="C118" t="s">
        <v>13</v>
      </c>
      <c r="D118" s="1" t="s">
        <v>58</v>
      </c>
      <c r="E118">
        <v>14.67</v>
      </c>
      <c r="F118">
        <f>AVERAGE(E118:E119)</f>
        <v>11.795</v>
      </c>
      <c r="N118">
        <f>F118-$F$169</f>
        <v>-6.3849999999999998</v>
      </c>
    </row>
    <row r="119" spans="2:18" ht="16" x14ac:dyDescent="0.2">
      <c r="B119" t="s">
        <v>9</v>
      </c>
      <c r="C119" t="s">
        <v>13</v>
      </c>
      <c r="D119" s="1" t="s">
        <v>58</v>
      </c>
      <c r="E119">
        <v>8.92</v>
      </c>
    </row>
    <row r="120" spans="2:18" x14ac:dyDescent="0.2">
      <c r="D120" s="1"/>
    </row>
    <row r="121" spans="2:18" ht="16" x14ac:dyDescent="0.2">
      <c r="B121" t="s">
        <v>2</v>
      </c>
      <c r="C121" t="s">
        <v>12</v>
      </c>
      <c r="D121" s="1" t="s">
        <v>20</v>
      </c>
      <c r="E121">
        <v>16.66</v>
      </c>
      <c r="F121">
        <f>AVERAGE(E121:E122)</f>
        <v>16.725000000000001</v>
      </c>
      <c r="G121">
        <f>F121-$F$104</f>
        <v>2.8800000000000008</v>
      </c>
      <c r="H121">
        <f>AVERAGE(G121,G123,G125,G127)</f>
        <v>4.82</v>
      </c>
      <c r="I121">
        <f>H121-H129</f>
        <v>0.9975000000000005</v>
      </c>
      <c r="J121" s="5">
        <f>2^-I121</f>
        <v>0.50086718511734774</v>
      </c>
      <c r="K121" s="5">
        <f>-1/J121</f>
        <v>-1.9965372651947859</v>
      </c>
      <c r="N121">
        <f>F121-$F$155</f>
        <v>-2.4600000000000009</v>
      </c>
      <c r="O121">
        <f>AVERAGE(N121,N123,N125,N127)</f>
        <v>-2.3412500000000005</v>
      </c>
      <c r="P121">
        <f>O121-O129</f>
        <v>-0.18874999999999931</v>
      </c>
      <c r="Q121" s="4">
        <f>2^-P121</f>
        <v>1.1397757474932388</v>
      </c>
      <c r="R121" s="4">
        <f>-1/Q121</f>
        <v>-0.87736557142871829</v>
      </c>
    </row>
    <row r="122" spans="2:18" ht="16" x14ac:dyDescent="0.2">
      <c r="B122" t="s">
        <v>2</v>
      </c>
      <c r="C122" t="s">
        <v>12</v>
      </c>
      <c r="D122" s="1" t="s">
        <v>20</v>
      </c>
      <c r="E122">
        <v>16.79</v>
      </c>
    </row>
    <row r="123" spans="2:18" ht="16" x14ac:dyDescent="0.2">
      <c r="B123" t="s">
        <v>3</v>
      </c>
      <c r="C123" t="s">
        <v>12</v>
      </c>
      <c r="D123" s="1" t="s">
        <v>20</v>
      </c>
      <c r="E123">
        <v>15.07</v>
      </c>
      <c r="F123">
        <f>AVERAGE(E123:E124)</f>
        <v>15.2</v>
      </c>
      <c r="G123">
        <f>F123-$F$106</f>
        <v>6.5549999999999997</v>
      </c>
      <c r="N123">
        <f>F123-$F$157</f>
        <v>-2.8450000000000024</v>
      </c>
    </row>
    <row r="124" spans="2:18" ht="16" x14ac:dyDescent="0.2">
      <c r="B124" t="s">
        <v>3</v>
      </c>
      <c r="C124" t="s">
        <v>12</v>
      </c>
      <c r="D124" s="1" t="s">
        <v>20</v>
      </c>
      <c r="E124">
        <v>15.33</v>
      </c>
    </row>
    <row r="125" spans="2:18" ht="16" x14ac:dyDescent="0.2">
      <c r="B125" t="s">
        <v>4</v>
      </c>
      <c r="C125" t="s">
        <v>12</v>
      </c>
      <c r="D125" s="1" t="s">
        <v>20</v>
      </c>
      <c r="E125">
        <v>16.22</v>
      </c>
      <c r="F125">
        <f>AVERAGE(E125:E126)</f>
        <v>16.369999999999997</v>
      </c>
      <c r="G125">
        <f>F125-$F$108</f>
        <v>3.2749999999999986</v>
      </c>
      <c r="N125">
        <f>F125-$F$159</f>
        <v>-1.8350000000000009</v>
      </c>
    </row>
    <row r="126" spans="2:18" ht="16" x14ac:dyDescent="0.2">
      <c r="B126" t="s">
        <v>4</v>
      </c>
      <c r="C126" t="s">
        <v>12</v>
      </c>
      <c r="D126" s="1" t="s">
        <v>20</v>
      </c>
      <c r="E126">
        <v>16.52</v>
      </c>
    </row>
    <row r="127" spans="2:18" ht="16" x14ac:dyDescent="0.2">
      <c r="B127" t="s">
        <v>5</v>
      </c>
      <c r="C127" t="s">
        <v>12</v>
      </c>
      <c r="D127" s="1" t="s">
        <v>20</v>
      </c>
      <c r="E127">
        <v>16.100000000000001</v>
      </c>
      <c r="F127">
        <f>AVERAGE(E127:E128)</f>
        <v>15.815000000000001</v>
      </c>
      <c r="G127">
        <f>F127-$F$110</f>
        <v>6.57</v>
      </c>
      <c r="N127">
        <f>F127-$F$161</f>
        <v>-2.2249999999999979</v>
      </c>
    </row>
    <row r="128" spans="2:18" ht="16" x14ac:dyDescent="0.2">
      <c r="B128" t="s">
        <v>5</v>
      </c>
      <c r="C128" t="s">
        <v>12</v>
      </c>
      <c r="D128" s="1" t="s">
        <v>20</v>
      </c>
      <c r="E128">
        <v>15.53</v>
      </c>
    </row>
    <row r="129" spans="2:18" ht="16" x14ac:dyDescent="0.2">
      <c r="B129" t="s">
        <v>6</v>
      </c>
      <c r="C129" t="s">
        <v>13</v>
      </c>
      <c r="D129" s="1" t="s">
        <v>20</v>
      </c>
      <c r="E129">
        <v>16.03</v>
      </c>
      <c r="F129">
        <f>AVERAGE(E129:E130)</f>
        <v>16.164999999999999</v>
      </c>
      <c r="G129">
        <f>F129-$F$112</f>
        <v>3.0299999999999976</v>
      </c>
      <c r="H129">
        <f>AVERAGE(G129,G131,G133,G135)</f>
        <v>3.8224999999999998</v>
      </c>
      <c r="N129">
        <f>F129-$F$163</f>
        <v>-2.2000000000000028</v>
      </c>
      <c r="O129">
        <f>AVERAGE(N129,N131,N133,N135)</f>
        <v>-2.1525000000000012</v>
      </c>
    </row>
    <row r="130" spans="2:18" ht="16" x14ac:dyDescent="0.2">
      <c r="B130" t="s">
        <v>6</v>
      </c>
      <c r="C130" t="s">
        <v>13</v>
      </c>
      <c r="D130" s="1" t="s">
        <v>20</v>
      </c>
      <c r="E130">
        <v>16.3</v>
      </c>
    </row>
    <row r="131" spans="2:18" ht="16" x14ac:dyDescent="0.2">
      <c r="B131" t="s">
        <v>7</v>
      </c>
      <c r="C131" t="s">
        <v>13</v>
      </c>
      <c r="D131" s="1" t="s">
        <v>20</v>
      </c>
      <c r="E131">
        <v>16.09</v>
      </c>
      <c r="F131">
        <f>AVERAGE(E131:E132)</f>
        <v>16.105</v>
      </c>
      <c r="G131">
        <f>F131-$F$114</f>
        <v>3.0050000000000008</v>
      </c>
      <c r="N131">
        <f>F131-$F$165</f>
        <v>-2.1900000000000013</v>
      </c>
    </row>
    <row r="132" spans="2:18" ht="16" x14ac:dyDescent="0.2">
      <c r="B132" t="s">
        <v>7</v>
      </c>
      <c r="C132" t="s">
        <v>13</v>
      </c>
      <c r="D132" s="1" t="s">
        <v>20</v>
      </c>
      <c r="E132">
        <v>16.12</v>
      </c>
    </row>
    <row r="133" spans="2:18" ht="16" x14ac:dyDescent="0.2">
      <c r="B133" t="s">
        <v>8</v>
      </c>
      <c r="C133" t="s">
        <v>13</v>
      </c>
      <c r="D133" s="1" t="s">
        <v>20</v>
      </c>
      <c r="E133">
        <v>15.46</v>
      </c>
      <c r="F133">
        <f>AVERAGE(E133:E134)</f>
        <v>15.775</v>
      </c>
      <c r="G133">
        <f>F133-$F$116</f>
        <v>4.82</v>
      </c>
      <c r="N133">
        <f>F133-$F$167</f>
        <v>-2.2700000000000014</v>
      </c>
    </row>
    <row r="134" spans="2:18" ht="16" x14ac:dyDescent="0.2">
      <c r="B134" t="s">
        <v>8</v>
      </c>
      <c r="C134" t="s">
        <v>13</v>
      </c>
      <c r="D134" s="1" t="s">
        <v>20</v>
      </c>
      <c r="E134">
        <v>16.09</v>
      </c>
    </row>
    <row r="135" spans="2:18" ht="16" x14ac:dyDescent="0.2">
      <c r="B135" t="s">
        <v>9</v>
      </c>
      <c r="C135" t="s">
        <v>13</v>
      </c>
      <c r="D135" s="1" t="s">
        <v>20</v>
      </c>
      <c r="E135">
        <v>16.16</v>
      </c>
      <c r="F135">
        <f>AVERAGE(E135:E136)</f>
        <v>16.23</v>
      </c>
      <c r="G135">
        <f>F135-$F$118</f>
        <v>4.4350000000000005</v>
      </c>
      <c r="N135">
        <f>F135-$F$169</f>
        <v>-1.9499999999999993</v>
      </c>
    </row>
    <row r="136" spans="2:18" ht="16" x14ac:dyDescent="0.2">
      <c r="B136" t="s">
        <v>9</v>
      </c>
      <c r="C136" t="s">
        <v>13</v>
      </c>
      <c r="D136" s="1" t="s">
        <v>20</v>
      </c>
      <c r="E136">
        <v>16.3</v>
      </c>
    </row>
    <row r="137" spans="2:18" x14ac:dyDescent="0.2">
      <c r="D137" s="1"/>
    </row>
    <row r="138" spans="2:18" ht="16" x14ac:dyDescent="0.2">
      <c r="B138" t="s">
        <v>2</v>
      </c>
      <c r="C138" t="s">
        <v>12</v>
      </c>
      <c r="D138" s="1" t="s">
        <v>21</v>
      </c>
      <c r="E138">
        <v>20.45</v>
      </c>
      <c r="F138">
        <f>AVERAGE(E138:E139)</f>
        <v>20.28</v>
      </c>
      <c r="G138">
        <f>F138-$F$104</f>
        <v>6.4350000000000005</v>
      </c>
      <c r="H138">
        <f>AVERAGE(G138,G140,G142,G144)</f>
        <v>8.9662499999999987</v>
      </c>
      <c r="I138">
        <f>H138-H146</f>
        <v>1.7837499999999995</v>
      </c>
      <c r="J138" s="5">
        <f>2^-I138</f>
        <v>0.29042750587287158</v>
      </c>
      <c r="K138" s="5">
        <f>-1/J138</f>
        <v>-3.4432000405558298</v>
      </c>
      <c r="N138">
        <f>F138-$F$155</f>
        <v>1.0949999999999989</v>
      </c>
      <c r="O138">
        <f>AVERAGE(N138,N140,N142,N144)</f>
        <v>1.8049999999999997</v>
      </c>
      <c r="P138">
        <f>O138-O146</f>
        <v>0.59750000000000103</v>
      </c>
      <c r="Q138" s="5">
        <f>2^-P138</f>
        <v>0.66089821300889184</v>
      </c>
      <c r="R138" s="5">
        <f>-1/Q138</f>
        <v>-1.5130923042555509</v>
      </c>
    </row>
    <row r="139" spans="2:18" ht="16" x14ac:dyDescent="0.2">
      <c r="B139" t="s">
        <v>2</v>
      </c>
      <c r="C139" t="s">
        <v>12</v>
      </c>
      <c r="D139" s="1" t="s">
        <v>21</v>
      </c>
      <c r="E139">
        <v>20.11</v>
      </c>
    </row>
    <row r="140" spans="2:18" ht="16" x14ac:dyDescent="0.2">
      <c r="B140" t="s">
        <v>3</v>
      </c>
      <c r="C140" t="s">
        <v>12</v>
      </c>
      <c r="D140" s="1" t="s">
        <v>21</v>
      </c>
      <c r="E140">
        <v>19.75</v>
      </c>
      <c r="F140">
        <f>AVERAGE(E140:E141)</f>
        <v>19.755000000000003</v>
      </c>
      <c r="G140">
        <f>F140-$F$106</f>
        <v>11.110000000000003</v>
      </c>
      <c r="N140">
        <f>F140-$F$157</f>
        <v>1.7100000000000009</v>
      </c>
    </row>
    <row r="141" spans="2:18" ht="16" x14ac:dyDescent="0.2">
      <c r="B141" t="s">
        <v>3</v>
      </c>
      <c r="C141" t="s">
        <v>12</v>
      </c>
      <c r="D141" s="1" t="s">
        <v>21</v>
      </c>
      <c r="E141">
        <v>19.760000000000002</v>
      </c>
    </row>
    <row r="142" spans="2:18" ht="16" x14ac:dyDescent="0.2">
      <c r="B142" t="s">
        <v>4</v>
      </c>
      <c r="C142" t="s">
        <v>12</v>
      </c>
      <c r="D142" s="1" t="s">
        <v>21</v>
      </c>
      <c r="E142">
        <v>20.399999999999999</v>
      </c>
      <c r="F142">
        <f>AVERAGE(E142:E143)</f>
        <v>20.494999999999997</v>
      </c>
      <c r="G142">
        <f>F142-$F$108</f>
        <v>7.3999999999999986</v>
      </c>
      <c r="N142">
        <f>F142-$F$159</f>
        <v>2.2899999999999991</v>
      </c>
    </row>
    <row r="143" spans="2:18" ht="16" x14ac:dyDescent="0.2">
      <c r="B143" t="s">
        <v>4</v>
      </c>
      <c r="C143" t="s">
        <v>12</v>
      </c>
      <c r="D143" s="1" t="s">
        <v>21</v>
      </c>
      <c r="E143">
        <v>20.59</v>
      </c>
    </row>
    <row r="144" spans="2:18" ht="16" x14ac:dyDescent="0.2">
      <c r="B144" t="s">
        <v>5</v>
      </c>
      <c r="C144" t="s">
        <v>12</v>
      </c>
      <c r="D144" s="1" t="s">
        <v>21</v>
      </c>
      <c r="E144">
        <v>20.149999999999999</v>
      </c>
      <c r="F144">
        <f>AVERAGE(E144:E145)</f>
        <v>20.164999999999999</v>
      </c>
      <c r="G144">
        <f>F144-$F$110</f>
        <v>10.919999999999998</v>
      </c>
      <c r="N144">
        <f>F144-$F$161</f>
        <v>2.125</v>
      </c>
    </row>
    <row r="145" spans="2:15" ht="16" x14ac:dyDescent="0.2">
      <c r="B145" t="s">
        <v>5</v>
      </c>
      <c r="C145" t="s">
        <v>12</v>
      </c>
      <c r="D145" s="1" t="s">
        <v>21</v>
      </c>
      <c r="E145">
        <v>20.18</v>
      </c>
    </row>
    <row r="146" spans="2:15" ht="16" x14ac:dyDescent="0.2">
      <c r="B146" t="s">
        <v>6</v>
      </c>
      <c r="C146" t="s">
        <v>13</v>
      </c>
      <c r="D146" s="1" t="s">
        <v>21</v>
      </c>
      <c r="E146">
        <v>19.420000000000002</v>
      </c>
      <c r="F146">
        <f>AVERAGE(E146:E147)</f>
        <v>19.555</v>
      </c>
      <c r="G146">
        <f>F146-$F$112</f>
        <v>6.4199999999999982</v>
      </c>
      <c r="H146">
        <f>AVERAGE(G146,G148,G150,G152)</f>
        <v>7.1824999999999992</v>
      </c>
      <c r="N146">
        <f>F146-$F$163</f>
        <v>1.1899999999999977</v>
      </c>
      <c r="O146">
        <f>AVERAGE(N146,N148,N150,N152)</f>
        <v>1.2074999999999987</v>
      </c>
    </row>
    <row r="147" spans="2:15" ht="16" x14ac:dyDescent="0.2">
      <c r="B147" t="s">
        <v>6</v>
      </c>
      <c r="C147" t="s">
        <v>13</v>
      </c>
      <c r="D147" s="1" t="s">
        <v>21</v>
      </c>
      <c r="E147">
        <v>19.690000000000001</v>
      </c>
    </row>
    <row r="148" spans="2:15" ht="16" x14ac:dyDescent="0.2">
      <c r="B148" t="s">
        <v>7</v>
      </c>
      <c r="C148" t="s">
        <v>13</v>
      </c>
      <c r="D148" s="1" t="s">
        <v>21</v>
      </c>
      <c r="E148">
        <v>19.309999999999999</v>
      </c>
      <c r="F148">
        <f>AVERAGE(E148:E149)</f>
        <v>19.274999999999999</v>
      </c>
      <c r="G148">
        <f>F148-$F$114</f>
        <v>6.1749999999999989</v>
      </c>
      <c r="N148">
        <f>F148-$F$165</f>
        <v>0.97999999999999687</v>
      </c>
    </row>
    <row r="149" spans="2:15" ht="16" x14ac:dyDescent="0.2">
      <c r="B149" t="s">
        <v>7</v>
      </c>
      <c r="C149" t="s">
        <v>13</v>
      </c>
      <c r="D149" s="1" t="s">
        <v>21</v>
      </c>
      <c r="E149">
        <v>19.239999999999998</v>
      </c>
    </row>
    <row r="150" spans="2:15" ht="16" x14ac:dyDescent="0.2">
      <c r="B150" t="s">
        <v>8</v>
      </c>
      <c r="C150" t="s">
        <v>13</v>
      </c>
      <c r="D150" s="1" t="s">
        <v>21</v>
      </c>
      <c r="E150">
        <v>19.260000000000002</v>
      </c>
      <c r="F150">
        <f>AVERAGE(E150:E151)</f>
        <v>19.225000000000001</v>
      </c>
      <c r="G150">
        <f>F150-$F$116</f>
        <v>8.2700000000000014</v>
      </c>
      <c r="N150">
        <f>F150-$F$167</f>
        <v>1.1799999999999997</v>
      </c>
    </row>
    <row r="151" spans="2:15" ht="16" x14ac:dyDescent="0.2">
      <c r="B151" t="s">
        <v>8</v>
      </c>
      <c r="C151" t="s">
        <v>13</v>
      </c>
      <c r="D151" s="1" t="s">
        <v>21</v>
      </c>
      <c r="E151">
        <v>19.190000000000001</v>
      </c>
    </row>
    <row r="152" spans="2:15" ht="16" x14ac:dyDescent="0.2">
      <c r="B152" t="s">
        <v>9</v>
      </c>
      <c r="C152" t="s">
        <v>13</v>
      </c>
      <c r="D152" s="1" t="s">
        <v>21</v>
      </c>
      <c r="E152">
        <v>19.600000000000001</v>
      </c>
      <c r="F152">
        <f>AVERAGE(E152:E153)</f>
        <v>19.66</v>
      </c>
      <c r="G152">
        <f>F152-$F$118</f>
        <v>7.8650000000000002</v>
      </c>
      <c r="N152">
        <f>F152-$F$169</f>
        <v>1.4800000000000004</v>
      </c>
    </row>
    <row r="153" spans="2:15" ht="16" x14ac:dyDescent="0.2">
      <c r="B153" t="s">
        <v>9</v>
      </c>
      <c r="C153" t="s">
        <v>13</v>
      </c>
      <c r="D153" s="1" t="s">
        <v>21</v>
      </c>
      <c r="E153">
        <v>19.72</v>
      </c>
    </row>
    <row r="154" spans="2:15" x14ac:dyDescent="0.2">
      <c r="D154" s="1"/>
    </row>
    <row r="155" spans="2:15" ht="16" x14ac:dyDescent="0.2">
      <c r="B155" t="s">
        <v>2</v>
      </c>
      <c r="C155" t="s">
        <v>12</v>
      </c>
      <c r="D155" s="1" t="s">
        <v>59</v>
      </c>
      <c r="E155">
        <v>19.350000000000001</v>
      </c>
      <c r="F155">
        <f>AVERAGE(E155:E156)</f>
        <v>19.185000000000002</v>
      </c>
      <c r="G155">
        <f>F155-$F$104</f>
        <v>5.3400000000000016</v>
      </c>
      <c r="H155">
        <f>AVERAGE(G155,G157,G159,G161)</f>
        <v>7.1612499999999999</v>
      </c>
      <c r="I155">
        <f>H155-H163</f>
        <v>1.1862499999999985</v>
      </c>
      <c r="J155">
        <f>2^-I155</f>
        <v>0.43944362408037579</v>
      </c>
      <c r="K155">
        <f>-1/J155</f>
        <v>-2.2756047538354918</v>
      </c>
    </row>
    <row r="156" spans="2:15" ht="16" x14ac:dyDescent="0.2">
      <c r="B156" t="s">
        <v>2</v>
      </c>
      <c r="C156" t="s">
        <v>12</v>
      </c>
      <c r="D156" s="1" t="s">
        <v>59</v>
      </c>
      <c r="E156">
        <v>19.02</v>
      </c>
    </row>
    <row r="157" spans="2:15" ht="16" x14ac:dyDescent="0.2">
      <c r="B157" t="s">
        <v>3</v>
      </c>
      <c r="C157" t="s">
        <v>12</v>
      </c>
      <c r="D157" s="1" t="s">
        <v>59</v>
      </c>
      <c r="E157">
        <v>18.04</v>
      </c>
      <c r="F157">
        <f>AVERAGE(E157:E158)</f>
        <v>18.045000000000002</v>
      </c>
      <c r="G157">
        <f>F157-$F$106</f>
        <v>9.4000000000000021</v>
      </c>
    </row>
    <row r="158" spans="2:15" ht="16" x14ac:dyDescent="0.2">
      <c r="B158" t="s">
        <v>3</v>
      </c>
      <c r="C158" t="s">
        <v>12</v>
      </c>
      <c r="D158" s="1" t="s">
        <v>59</v>
      </c>
      <c r="E158">
        <v>18.05</v>
      </c>
    </row>
    <row r="159" spans="2:15" ht="16" x14ac:dyDescent="0.2">
      <c r="B159" t="s">
        <v>4</v>
      </c>
      <c r="C159" t="s">
        <v>12</v>
      </c>
      <c r="D159" s="1" t="s">
        <v>59</v>
      </c>
      <c r="E159">
        <v>18.16</v>
      </c>
      <c r="F159">
        <f>AVERAGE(E159:E160)</f>
        <v>18.204999999999998</v>
      </c>
      <c r="G159">
        <f>F159-$F$108</f>
        <v>5.1099999999999994</v>
      </c>
    </row>
    <row r="160" spans="2:15" ht="16" x14ac:dyDescent="0.2">
      <c r="B160" t="s">
        <v>4</v>
      </c>
      <c r="C160" t="s">
        <v>12</v>
      </c>
      <c r="D160" s="1" t="s">
        <v>59</v>
      </c>
      <c r="E160">
        <v>18.25</v>
      </c>
    </row>
    <row r="161" spans="2:18" ht="16" x14ac:dyDescent="0.2">
      <c r="B161" t="s">
        <v>5</v>
      </c>
      <c r="C161" t="s">
        <v>12</v>
      </c>
      <c r="D161" s="1" t="s">
        <v>59</v>
      </c>
      <c r="E161">
        <v>17.98</v>
      </c>
      <c r="F161">
        <f>AVERAGE(E161:E162)</f>
        <v>18.04</v>
      </c>
      <c r="G161">
        <f>F161-$F$110</f>
        <v>8.7949999999999982</v>
      </c>
    </row>
    <row r="162" spans="2:18" ht="16" x14ac:dyDescent="0.2">
      <c r="B162" t="s">
        <v>5</v>
      </c>
      <c r="C162" t="s">
        <v>12</v>
      </c>
      <c r="D162" s="1" t="s">
        <v>59</v>
      </c>
      <c r="E162">
        <v>18.100000000000001</v>
      </c>
    </row>
    <row r="163" spans="2:18" ht="16" x14ac:dyDescent="0.2">
      <c r="B163" t="s">
        <v>6</v>
      </c>
      <c r="C163" t="s">
        <v>13</v>
      </c>
      <c r="D163" s="1" t="s">
        <v>59</v>
      </c>
      <c r="E163">
        <v>18.28</v>
      </c>
      <c r="F163">
        <f>AVERAGE(E163:E164)</f>
        <v>18.365000000000002</v>
      </c>
      <c r="G163">
        <f>F163-$F$112</f>
        <v>5.23</v>
      </c>
      <c r="H163">
        <f>AVERAGE(G163,G165,G167,G169)</f>
        <v>5.9750000000000014</v>
      </c>
    </row>
    <row r="164" spans="2:18" ht="16" x14ac:dyDescent="0.2">
      <c r="B164" t="s">
        <v>6</v>
      </c>
      <c r="C164" t="s">
        <v>13</v>
      </c>
      <c r="D164" s="1" t="s">
        <v>59</v>
      </c>
      <c r="E164">
        <v>18.45</v>
      </c>
    </row>
    <row r="165" spans="2:18" ht="16" x14ac:dyDescent="0.2">
      <c r="B165" t="s">
        <v>7</v>
      </c>
      <c r="C165" t="s">
        <v>13</v>
      </c>
      <c r="D165" s="1" t="s">
        <v>59</v>
      </c>
      <c r="E165">
        <v>18.27</v>
      </c>
      <c r="F165">
        <f>AVERAGE(E165:E166)</f>
        <v>18.295000000000002</v>
      </c>
      <c r="G165">
        <f>F165-$F$114</f>
        <v>5.1950000000000021</v>
      </c>
    </row>
    <row r="166" spans="2:18" ht="16" x14ac:dyDescent="0.2">
      <c r="B166" t="s">
        <v>7</v>
      </c>
      <c r="C166" t="s">
        <v>13</v>
      </c>
      <c r="D166" s="1" t="s">
        <v>59</v>
      </c>
      <c r="E166">
        <v>18.32</v>
      </c>
    </row>
    <row r="167" spans="2:18" ht="16" x14ac:dyDescent="0.2">
      <c r="B167" t="s">
        <v>8</v>
      </c>
      <c r="C167" t="s">
        <v>13</v>
      </c>
      <c r="D167" s="1" t="s">
        <v>59</v>
      </c>
      <c r="E167">
        <v>17.899999999999999</v>
      </c>
      <c r="F167">
        <f>AVERAGE(E167:E168)</f>
        <v>18.045000000000002</v>
      </c>
      <c r="G167">
        <f>F167-$F$116</f>
        <v>7.0900000000000016</v>
      </c>
    </row>
    <row r="168" spans="2:18" ht="16" x14ac:dyDescent="0.2">
      <c r="B168" t="s">
        <v>8</v>
      </c>
      <c r="C168" t="s">
        <v>13</v>
      </c>
      <c r="D168" s="1" t="s">
        <v>59</v>
      </c>
      <c r="E168">
        <v>18.190000000000001</v>
      </c>
    </row>
    <row r="169" spans="2:18" ht="16" x14ac:dyDescent="0.2">
      <c r="B169" t="s">
        <v>9</v>
      </c>
      <c r="C169" t="s">
        <v>13</v>
      </c>
      <c r="D169" s="1" t="s">
        <v>59</v>
      </c>
      <c r="E169">
        <v>18.11</v>
      </c>
      <c r="F169">
        <f>AVERAGE(E169:E170)</f>
        <v>18.18</v>
      </c>
      <c r="G169">
        <f>F169-$F$118</f>
        <v>6.3849999999999998</v>
      </c>
    </row>
    <row r="170" spans="2:18" ht="16" x14ac:dyDescent="0.2">
      <c r="B170" t="s">
        <v>9</v>
      </c>
      <c r="C170" t="s">
        <v>13</v>
      </c>
      <c r="D170" s="1" t="s">
        <v>59</v>
      </c>
      <c r="E170">
        <v>18.25</v>
      </c>
    </row>
    <row r="171" spans="2:18" x14ac:dyDescent="0.2">
      <c r="D171" s="1"/>
    </row>
    <row r="172" spans="2:18" ht="16" x14ac:dyDescent="0.2">
      <c r="B172" t="s">
        <v>2</v>
      </c>
      <c r="C172" t="s">
        <v>12</v>
      </c>
      <c r="D172" s="1" t="s">
        <v>22</v>
      </c>
      <c r="E172">
        <v>29.78</v>
      </c>
      <c r="F172">
        <f>AVERAGE(E172:E173)</f>
        <v>29.655000000000001</v>
      </c>
      <c r="G172">
        <f>F172-$F$104</f>
        <v>15.81</v>
      </c>
      <c r="H172">
        <f>AVERAGE(G172,G174,G176,G178)</f>
        <v>17.873750000000001</v>
      </c>
      <c r="I172">
        <f>H172-H180</f>
        <v>0.65749999999999886</v>
      </c>
      <c r="J172" s="5">
        <f>2^-I172</f>
        <v>0.63397594226561649</v>
      </c>
      <c r="K172" s="5">
        <f>-1/J172</f>
        <v>-1.5773469201786061</v>
      </c>
      <c r="N172">
        <f>F172-$F$155</f>
        <v>10.469999999999999</v>
      </c>
      <c r="O172">
        <f>AVERAGE(N172,N174,N176,N178)</f>
        <v>10.7125</v>
      </c>
      <c r="P172">
        <f>O172-O180</f>
        <v>-0.52874999999999694</v>
      </c>
      <c r="Q172" s="4">
        <f>2^-P172</f>
        <v>1.4426786680369694</v>
      </c>
      <c r="R172" s="4">
        <f>-1/Q172</f>
        <v>-0.69315504703530728</v>
      </c>
    </row>
    <row r="173" spans="2:18" ht="16" x14ac:dyDescent="0.2">
      <c r="B173" t="s">
        <v>2</v>
      </c>
      <c r="C173" t="s">
        <v>12</v>
      </c>
      <c r="D173" s="1" t="s">
        <v>22</v>
      </c>
      <c r="E173">
        <v>29.53</v>
      </c>
    </row>
    <row r="174" spans="2:18" ht="16" x14ac:dyDescent="0.2">
      <c r="B174" t="s">
        <v>3</v>
      </c>
      <c r="C174" t="s">
        <v>12</v>
      </c>
      <c r="D174" s="1" t="s">
        <v>22</v>
      </c>
      <c r="E174">
        <v>28.69</v>
      </c>
      <c r="F174">
        <f>AVERAGE(E174:E175)</f>
        <v>28.630000000000003</v>
      </c>
      <c r="G174">
        <f>F174-$F$106</f>
        <v>19.985000000000003</v>
      </c>
      <c r="N174">
        <f>F174-$F$157</f>
        <v>10.585000000000001</v>
      </c>
    </row>
    <row r="175" spans="2:18" ht="16" x14ac:dyDescent="0.2">
      <c r="B175" t="s">
        <v>3</v>
      </c>
      <c r="C175" t="s">
        <v>12</v>
      </c>
      <c r="D175" s="1" t="s">
        <v>22</v>
      </c>
      <c r="E175">
        <v>28.57</v>
      </c>
    </row>
    <row r="176" spans="2:18" ht="16" x14ac:dyDescent="0.2">
      <c r="B176" t="s">
        <v>4</v>
      </c>
      <c r="C176" t="s">
        <v>12</v>
      </c>
      <c r="D176" s="1" t="s">
        <v>22</v>
      </c>
      <c r="E176">
        <v>29.35</v>
      </c>
      <c r="F176">
        <f>AVERAGE(E176:E177)</f>
        <v>29.204999999999998</v>
      </c>
      <c r="G176">
        <f>F176-$F$108</f>
        <v>16.11</v>
      </c>
      <c r="N176">
        <f>F176-$F$159</f>
        <v>11</v>
      </c>
    </row>
    <row r="177" spans="2:18" ht="16" x14ac:dyDescent="0.2">
      <c r="B177" t="s">
        <v>4</v>
      </c>
      <c r="C177" t="s">
        <v>12</v>
      </c>
      <c r="D177" s="1" t="s">
        <v>22</v>
      </c>
      <c r="E177">
        <v>29.06</v>
      </c>
    </row>
    <row r="178" spans="2:18" ht="16" x14ac:dyDescent="0.2">
      <c r="B178" t="s">
        <v>5</v>
      </c>
      <c r="C178" t="s">
        <v>12</v>
      </c>
      <c r="D178" s="1" t="s">
        <v>22</v>
      </c>
      <c r="E178">
        <v>28.84</v>
      </c>
      <c r="F178">
        <f>AVERAGE(E178:E179)</f>
        <v>28.835000000000001</v>
      </c>
      <c r="G178">
        <f>F178-$F$110</f>
        <v>19.59</v>
      </c>
      <c r="N178">
        <f>F178-$F$161</f>
        <v>10.795000000000002</v>
      </c>
    </row>
    <row r="179" spans="2:18" ht="16" x14ac:dyDescent="0.2">
      <c r="B179" t="s">
        <v>5</v>
      </c>
      <c r="C179" t="s">
        <v>12</v>
      </c>
      <c r="D179" s="1" t="s">
        <v>22</v>
      </c>
      <c r="E179">
        <v>28.83</v>
      </c>
    </row>
    <row r="180" spans="2:18" ht="16" x14ac:dyDescent="0.2">
      <c r="B180" t="s">
        <v>6</v>
      </c>
      <c r="C180" t="s">
        <v>13</v>
      </c>
      <c r="D180" s="1" t="s">
        <v>22</v>
      </c>
      <c r="E180">
        <v>29.1</v>
      </c>
      <c r="F180">
        <f>AVERAGE(E180:E181)</f>
        <v>29.32</v>
      </c>
      <c r="G180">
        <f>F180-$F$112</f>
        <v>16.184999999999999</v>
      </c>
      <c r="H180">
        <f>AVERAGE(G180,G182,G184,G186)</f>
        <v>17.216250000000002</v>
      </c>
      <c r="N180">
        <f>F180-$F$163</f>
        <v>10.954999999999998</v>
      </c>
      <c r="O180">
        <f>AVERAGE(N180,N182,N184,N186)</f>
        <v>11.241249999999997</v>
      </c>
    </row>
    <row r="181" spans="2:18" ht="16" x14ac:dyDescent="0.2">
      <c r="B181" t="s">
        <v>6</v>
      </c>
      <c r="C181" t="s">
        <v>13</v>
      </c>
      <c r="D181" s="1" t="s">
        <v>22</v>
      </c>
      <c r="E181">
        <v>29.54</v>
      </c>
    </row>
    <row r="182" spans="2:18" ht="16" x14ac:dyDescent="0.2">
      <c r="B182" t="s">
        <v>7</v>
      </c>
      <c r="C182" t="s">
        <v>13</v>
      </c>
      <c r="D182" s="1" t="s">
        <v>22</v>
      </c>
      <c r="E182">
        <v>29.42</v>
      </c>
      <c r="F182">
        <f>AVERAGE(E182:E183)</f>
        <v>29.29</v>
      </c>
      <c r="G182">
        <f>F182-$F$114</f>
        <v>16.189999999999998</v>
      </c>
      <c r="N182">
        <f>F182-$F$165</f>
        <v>10.994999999999997</v>
      </c>
    </row>
    <row r="183" spans="2:18" ht="16" x14ac:dyDescent="0.2">
      <c r="B183" t="s">
        <v>7</v>
      </c>
      <c r="C183" t="s">
        <v>13</v>
      </c>
      <c r="D183" s="1" t="s">
        <v>22</v>
      </c>
      <c r="E183">
        <v>29.16</v>
      </c>
    </row>
    <row r="184" spans="2:18" ht="16" x14ac:dyDescent="0.2">
      <c r="B184" t="s">
        <v>8</v>
      </c>
      <c r="C184" t="s">
        <v>13</v>
      </c>
      <c r="D184" s="1" t="s">
        <v>22</v>
      </c>
      <c r="E184">
        <v>30.44</v>
      </c>
      <c r="F184">
        <f>AVERAGE(E184:E185)</f>
        <v>29.86</v>
      </c>
      <c r="G184">
        <f>F184-$F$116</f>
        <v>18.905000000000001</v>
      </c>
      <c r="N184">
        <f>F184-$F$167</f>
        <v>11.814999999999998</v>
      </c>
    </row>
    <row r="185" spans="2:18" ht="16" x14ac:dyDescent="0.2">
      <c r="B185" t="s">
        <v>8</v>
      </c>
      <c r="C185" t="s">
        <v>13</v>
      </c>
      <c r="D185" s="1" t="s">
        <v>22</v>
      </c>
      <c r="E185">
        <v>29.28</v>
      </c>
    </row>
    <row r="186" spans="2:18" ht="16" x14ac:dyDescent="0.2">
      <c r="B186" t="s">
        <v>9</v>
      </c>
      <c r="C186" t="s">
        <v>13</v>
      </c>
      <c r="D186" s="1" t="s">
        <v>22</v>
      </c>
      <c r="E186">
        <v>29.36</v>
      </c>
      <c r="F186">
        <f>AVERAGE(E186:E187)</f>
        <v>29.38</v>
      </c>
      <c r="G186">
        <f>F186-$F$118</f>
        <v>17.585000000000001</v>
      </c>
      <c r="N186">
        <f>F186-$F$169</f>
        <v>11.2</v>
      </c>
    </row>
    <row r="187" spans="2:18" ht="16" x14ac:dyDescent="0.2">
      <c r="B187" t="s">
        <v>9</v>
      </c>
      <c r="C187" t="s">
        <v>13</v>
      </c>
      <c r="D187" s="1" t="s">
        <v>22</v>
      </c>
      <c r="E187">
        <v>29.4</v>
      </c>
    </row>
    <row r="188" spans="2:18" x14ac:dyDescent="0.2">
      <c r="D188" s="1"/>
    </row>
    <row r="189" spans="2:18" ht="16" x14ac:dyDescent="0.2">
      <c r="B189" t="s">
        <v>2</v>
      </c>
      <c r="C189" t="s">
        <v>12</v>
      </c>
      <c r="D189" s="1" t="s">
        <v>23</v>
      </c>
      <c r="E189">
        <v>26.5</v>
      </c>
      <c r="F189">
        <f>AVERAGE(E189:E190)</f>
        <v>25.97</v>
      </c>
      <c r="G189">
        <f>F189-$F$104</f>
        <v>12.124999999999998</v>
      </c>
      <c r="H189">
        <f>AVERAGE(G189,G191,G193,G195)</f>
        <v>13.886249999999999</v>
      </c>
      <c r="I189">
        <f>H189-H197</f>
        <v>3.5512499999999996</v>
      </c>
      <c r="J189" s="5">
        <f>2^-I189</f>
        <v>8.5303574104017246E-2</v>
      </c>
      <c r="K189" s="5">
        <f>-1/J189</f>
        <v>-11.722838233959841</v>
      </c>
      <c r="N189">
        <f>F189-$F$155</f>
        <v>6.7849999999999966</v>
      </c>
      <c r="O189">
        <f>AVERAGE(N189,N191,N193,N195)</f>
        <v>6.7249999999999988</v>
      </c>
      <c r="P189">
        <f>O189-O197</f>
        <v>2.3650000000000002</v>
      </c>
      <c r="Q189" s="5">
        <f>2^-P189</f>
        <v>0.19411721875025989</v>
      </c>
      <c r="R189" s="5">
        <f>-1/Q189</f>
        <v>-5.1515265180393026</v>
      </c>
    </row>
    <row r="190" spans="2:18" ht="16" x14ac:dyDescent="0.2">
      <c r="B190" t="s">
        <v>2</v>
      </c>
      <c r="C190" t="s">
        <v>12</v>
      </c>
      <c r="D190" s="1" t="s">
        <v>23</v>
      </c>
      <c r="E190">
        <v>25.44</v>
      </c>
    </row>
    <row r="191" spans="2:18" ht="16" x14ac:dyDescent="0.2">
      <c r="B191" t="s">
        <v>3</v>
      </c>
      <c r="C191" t="s">
        <v>12</v>
      </c>
      <c r="D191" s="1" t="s">
        <v>23</v>
      </c>
      <c r="E191">
        <v>24.56</v>
      </c>
      <c r="F191">
        <f>AVERAGE(E191:E192)</f>
        <v>24.63</v>
      </c>
      <c r="G191">
        <f>F191-$F$106</f>
        <v>15.984999999999999</v>
      </c>
      <c r="N191">
        <f>F191-$F$157</f>
        <v>6.5849999999999973</v>
      </c>
    </row>
    <row r="192" spans="2:18" ht="16" x14ac:dyDescent="0.2">
      <c r="B192" t="s">
        <v>3</v>
      </c>
      <c r="C192" t="s">
        <v>12</v>
      </c>
      <c r="D192" s="1" t="s">
        <v>23</v>
      </c>
      <c r="E192">
        <v>24.7</v>
      </c>
    </row>
    <row r="193" spans="2:18" ht="16" x14ac:dyDescent="0.2">
      <c r="B193" t="s">
        <v>4</v>
      </c>
      <c r="C193" t="s">
        <v>12</v>
      </c>
      <c r="D193" s="1" t="s">
        <v>23</v>
      </c>
      <c r="E193">
        <v>25.22</v>
      </c>
      <c r="F193">
        <f>AVERAGE(E193:E194)</f>
        <v>25.004999999999999</v>
      </c>
      <c r="G193">
        <f>F193-$F$108</f>
        <v>11.91</v>
      </c>
      <c r="N193">
        <f>F193-$F$159</f>
        <v>6.8000000000000007</v>
      </c>
    </row>
    <row r="194" spans="2:18" ht="16" x14ac:dyDescent="0.2">
      <c r="B194" t="s">
        <v>4</v>
      </c>
      <c r="C194" t="s">
        <v>12</v>
      </c>
      <c r="D194" s="1" t="s">
        <v>23</v>
      </c>
      <c r="E194">
        <v>24.79</v>
      </c>
    </row>
    <row r="195" spans="2:18" ht="16" x14ac:dyDescent="0.2">
      <c r="B195" t="s">
        <v>5</v>
      </c>
      <c r="C195" t="s">
        <v>12</v>
      </c>
      <c r="D195" s="1" t="s">
        <v>23</v>
      </c>
      <c r="E195">
        <v>24.79</v>
      </c>
      <c r="F195">
        <f>AVERAGE(E195:E196)</f>
        <v>24.77</v>
      </c>
      <c r="G195">
        <f>F195-$F$110</f>
        <v>15.524999999999999</v>
      </c>
      <c r="N195">
        <f>F195-$F$161</f>
        <v>6.73</v>
      </c>
    </row>
    <row r="196" spans="2:18" ht="16" x14ac:dyDescent="0.2">
      <c r="B196" t="s">
        <v>5</v>
      </c>
      <c r="C196" t="s">
        <v>12</v>
      </c>
      <c r="D196" s="1" t="s">
        <v>23</v>
      </c>
      <c r="E196">
        <v>24.75</v>
      </c>
    </row>
    <row r="197" spans="2:18" ht="16" x14ac:dyDescent="0.2">
      <c r="B197" t="s">
        <v>6</v>
      </c>
      <c r="C197" t="s">
        <v>13</v>
      </c>
      <c r="D197" s="1" t="s">
        <v>23</v>
      </c>
      <c r="E197">
        <v>22.55</v>
      </c>
      <c r="F197">
        <f>AVERAGE(E197:E198)</f>
        <v>22.675000000000001</v>
      </c>
      <c r="G197">
        <f>F197-$F$112</f>
        <v>9.5399999999999991</v>
      </c>
      <c r="H197">
        <f>AVERAGE(G197,G199,G201,G203)</f>
        <v>10.334999999999999</v>
      </c>
      <c r="N197">
        <f>F197-$F$163</f>
        <v>4.3099999999999987</v>
      </c>
      <c r="O197">
        <f>AVERAGE(N197,N199,N201,N203)</f>
        <v>4.3599999999999985</v>
      </c>
    </row>
    <row r="198" spans="2:18" ht="16" x14ac:dyDescent="0.2">
      <c r="B198" t="s">
        <v>6</v>
      </c>
      <c r="C198" t="s">
        <v>13</v>
      </c>
      <c r="D198" s="1" t="s">
        <v>23</v>
      </c>
      <c r="E198">
        <v>22.8</v>
      </c>
    </row>
    <row r="199" spans="2:18" ht="16" x14ac:dyDescent="0.2">
      <c r="B199" t="s">
        <v>7</v>
      </c>
      <c r="C199" t="s">
        <v>13</v>
      </c>
      <c r="D199" s="1" t="s">
        <v>23</v>
      </c>
      <c r="E199">
        <v>22.99</v>
      </c>
      <c r="F199">
        <f>AVERAGE(E199:E200)</f>
        <v>22.924999999999997</v>
      </c>
      <c r="G199">
        <f>F199-$F$114</f>
        <v>9.8249999999999975</v>
      </c>
      <c r="N199">
        <f>F199-$F$165</f>
        <v>4.6299999999999955</v>
      </c>
    </row>
    <row r="200" spans="2:18" ht="16" x14ac:dyDescent="0.2">
      <c r="B200" t="s">
        <v>7</v>
      </c>
      <c r="C200" t="s">
        <v>13</v>
      </c>
      <c r="D200" s="1" t="s">
        <v>23</v>
      </c>
      <c r="E200">
        <v>22.86</v>
      </c>
    </row>
    <row r="201" spans="2:18" ht="16" x14ac:dyDescent="0.2">
      <c r="B201" t="s">
        <v>8</v>
      </c>
      <c r="C201" t="s">
        <v>13</v>
      </c>
      <c r="D201" s="1" t="s">
        <v>23</v>
      </c>
      <c r="E201">
        <v>22.5</v>
      </c>
      <c r="F201">
        <f>AVERAGE(E201:E202)</f>
        <v>22.54</v>
      </c>
      <c r="G201">
        <f>F201-$F$116</f>
        <v>11.584999999999999</v>
      </c>
      <c r="N201">
        <f>F201-$F$167</f>
        <v>4.4949999999999974</v>
      </c>
    </row>
    <row r="202" spans="2:18" ht="16" x14ac:dyDescent="0.2">
      <c r="B202" t="s">
        <v>8</v>
      </c>
      <c r="C202" t="s">
        <v>13</v>
      </c>
      <c r="D202" s="1" t="s">
        <v>23</v>
      </c>
      <c r="E202">
        <v>22.58</v>
      </c>
    </row>
    <row r="203" spans="2:18" ht="16" x14ac:dyDescent="0.2">
      <c r="B203" t="s">
        <v>9</v>
      </c>
      <c r="C203" t="s">
        <v>13</v>
      </c>
      <c r="D203" s="1" t="s">
        <v>23</v>
      </c>
      <c r="E203">
        <v>22.23</v>
      </c>
      <c r="F203">
        <f>AVERAGE(E203:E204)</f>
        <v>22.185000000000002</v>
      </c>
      <c r="G203">
        <f>F203-$F$118</f>
        <v>10.390000000000002</v>
      </c>
      <c r="N203">
        <f>F203-$F$169</f>
        <v>4.0050000000000026</v>
      </c>
    </row>
    <row r="204" spans="2:18" ht="16" x14ac:dyDescent="0.2">
      <c r="B204" t="s">
        <v>9</v>
      </c>
      <c r="C204" t="s">
        <v>13</v>
      </c>
      <c r="D204" s="1" t="s">
        <v>23</v>
      </c>
      <c r="E204">
        <v>22.14</v>
      </c>
    </row>
    <row r="205" spans="2:18" x14ac:dyDescent="0.2">
      <c r="D205" s="1"/>
    </row>
    <row r="206" spans="2:18" ht="16" x14ac:dyDescent="0.2">
      <c r="B206" t="s">
        <v>2</v>
      </c>
      <c r="C206" t="s">
        <v>12</v>
      </c>
      <c r="D206" s="1" t="s">
        <v>24</v>
      </c>
      <c r="E206">
        <v>22.41</v>
      </c>
      <c r="F206">
        <f>AVERAGE(E206:E207)</f>
        <v>22.384999999999998</v>
      </c>
      <c r="G206">
        <f>F206-$F$104</f>
        <v>8.5399999999999974</v>
      </c>
      <c r="H206">
        <f>AVERAGE(G206,G208,G210,G212)</f>
        <v>10.574999999999999</v>
      </c>
      <c r="I206">
        <f>H206-H214</f>
        <v>1.0175000000000001</v>
      </c>
      <c r="J206" s="5">
        <f>2^-I206</f>
        <v>0.49397159857025802</v>
      </c>
      <c r="K206" s="5">
        <f>-1/J206</f>
        <v>-2.0244078867983117</v>
      </c>
      <c r="N206">
        <f>F206-$F$155</f>
        <v>3.1999999999999957</v>
      </c>
      <c r="O206">
        <f>AVERAGE(N206,N208,N210,N212)</f>
        <v>3.4137499999999994</v>
      </c>
      <c r="P206">
        <f>O206-O214</f>
        <v>-0.16874999999999929</v>
      </c>
      <c r="Q206" s="4">
        <f>2^-P206</f>
        <v>1.1240841179661969</v>
      </c>
      <c r="R206" s="4">
        <f>-1/Q206</f>
        <v>-0.88961313839154488</v>
      </c>
    </row>
    <row r="207" spans="2:18" ht="16" x14ac:dyDescent="0.2">
      <c r="B207" t="s">
        <v>2</v>
      </c>
      <c r="C207" t="s">
        <v>12</v>
      </c>
      <c r="D207" s="1" t="s">
        <v>24</v>
      </c>
      <c r="E207">
        <v>22.36</v>
      </c>
    </row>
    <row r="208" spans="2:18" ht="16" x14ac:dyDescent="0.2">
      <c r="B208" t="s">
        <v>3</v>
      </c>
      <c r="C208" t="s">
        <v>12</v>
      </c>
      <c r="D208" s="1" t="s">
        <v>24</v>
      </c>
      <c r="E208">
        <v>21.16</v>
      </c>
      <c r="F208">
        <f>AVERAGE(E208:E209)</f>
        <v>21.310000000000002</v>
      </c>
      <c r="G208">
        <f>F208-$F$106</f>
        <v>12.665000000000003</v>
      </c>
      <c r="N208">
        <f>F208-$F$157</f>
        <v>3.2650000000000006</v>
      </c>
    </row>
    <row r="209" spans="2:18" ht="16" x14ac:dyDescent="0.2">
      <c r="B209" t="s">
        <v>3</v>
      </c>
      <c r="C209" t="s">
        <v>12</v>
      </c>
      <c r="D209" s="1" t="s">
        <v>24</v>
      </c>
      <c r="E209">
        <v>21.46</v>
      </c>
    </row>
    <row r="210" spans="2:18" ht="16" x14ac:dyDescent="0.2">
      <c r="B210" t="s">
        <v>4</v>
      </c>
      <c r="C210" t="s">
        <v>12</v>
      </c>
      <c r="D210" s="1" t="s">
        <v>24</v>
      </c>
      <c r="E210">
        <v>21.8</v>
      </c>
      <c r="F210">
        <f>AVERAGE(E210:E211)</f>
        <v>21.84</v>
      </c>
      <c r="G210">
        <f>F210-$F$108</f>
        <v>8.745000000000001</v>
      </c>
      <c r="N210">
        <f>F210-$F$159</f>
        <v>3.6350000000000016</v>
      </c>
    </row>
    <row r="211" spans="2:18" ht="16" x14ac:dyDescent="0.2">
      <c r="B211" t="s">
        <v>4</v>
      </c>
      <c r="C211" t="s">
        <v>12</v>
      </c>
      <c r="D211" s="1" t="s">
        <v>24</v>
      </c>
      <c r="E211">
        <v>21.88</v>
      </c>
    </row>
    <row r="212" spans="2:18" ht="16" x14ac:dyDescent="0.2">
      <c r="B212" t="s">
        <v>5</v>
      </c>
      <c r="C212" t="s">
        <v>12</v>
      </c>
      <c r="D212" s="1" t="s">
        <v>24</v>
      </c>
      <c r="E212">
        <v>21.62</v>
      </c>
      <c r="F212">
        <f>AVERAGE(E212:E213)</f>
        <v>21.594999999999999</v>
      </c>
      <c r="G212">
        <f>F212-$F$110</f>
        <v>12.349999999999998</v>
      </c>
      <c r="N212">
        <f>F212-$F$161</f>
        <v>3.5549999999999997</v>
      </c>
    </row>
    <row r="213" spans="2:18" ht="16" x14ac:dyDescent="0.2">
      <c r="B213" t="s">
        <v>5</v>
      </c>
      <c r="C213" t="s">
        <v>12</v>
      </c>
      <c r="D213" s="1" t="s">
        <v>24</v>
      </c>
      <c r="E213">
        <v>21.57</v>
      </c>
    </row>
    <row r="214" spans="2:18" ht="16" x14ac:dyDescent="0.2">
      <c r="B214" t="s">
        <v>6</v>
      </c>
      <c r="C214" t="s">
        <v>13</v>
      </c>
      <c r="D214" s="1" t="s">
        <v>24</v>
      </c>
      <c r="E214">
        <v>22.02</v>
      </c>
      <c r="F214">
        <f>AVERAGE(E214:E215)</f>
        <v>21.98</v>
      </c>
      <c r="G214">
        <f>F214-$F$112</f>
        <v>8.8449999999999989</v>
      </c>
      <c r="H214">
        <f>AVERAGE(G214,G216,G218,G220)</f>
        <v>9.5574999999999992</v>
      </c>
      <c r="N214">
        <f>F214-$F$163</f>
        <v>3.6149999999999984</v>
      </c>
      <c r="O214">
        <f>AVERAGE(N214,N216,N218,N220)</f>
        <v>3.5824999999999987</v>
      </c>
    </row>
    <row r="215" spans="2:18" ht="16" x14ac:dyDescent="0.2">
      <c r="B215" t="s">
        <v>6</v>
      </c>
      <c r="C215" t="s">
        <v>13</v>
      </c>
      <c r="D215" s="1" t="s">
        <v>24</v>
      </c>
      <c r="E215">
        <v>21.94</v>
      </c>
    </row>
    <row r="216" spans="2:18" ht="16" x14ac:dyDescent="0.2">
      <c r="B216" t="s">
        <v>7</v>
      </c>
      <c r="C216" t="s">
        <v>13</v>
      </c>
      <c r="D216" s="1" t="s">
        <v>24</v>
      </c>
      <c r="E216">
        <v>21.91</v>
      </c>
      <c r="F216">
        <f>AVERAGE(E216:E217)</f>
        <v>21.954999999999998</v>
      </c>
      <c r="G216">
        <f>F216-$F$114</f>
        <v>8.8549999999999986</v>
      </c>
      <c r="N216">
        <f>F216-$F$165</f>
        <v>3.6599999999999966</v>
      </c>
    </row>
    <row r="217" spans="2:18" ht="16" x14ac:dyDescent="0.2">
      <c r="B217" t="s">
        <v>7</v>
      </c>
      <c r="C217" t="s">
        <v>13</v>
      </c>
      <c r="D217" s="1" t="s">
        <v>24</v>
      </c>
      <c r="E217">
        <v>22</v>
      </c>
    </row>
    <row r="218" spans="2:18" ht="16" x14ac:dyDescent="0.2">
      <c r="B218" t="s">
        <v>8</v>
      </c>
      <c r="C218" t="s">
        <v>13</v>
      </c>
      <c r="D218" s="1" t="s">
        <v>24</v>
      </c>
      <c r="E218">
        <v>21.52</v>
      </c>
      <c r="F218">
        <f>AVERAGE(E218:E219)</f>
        <v>21.524999999999999</v>
      </c>
      <c r="G218">
        <f>F218-$F$116</f>
        <v>10.569999999999999</v>
      </c>
      <c r="N218">
        <f>F218-$F$167</f>
        <v>3.4799999999999969</v>
      </c>
    </row>
    <row r="219" spans="2:18" ht="16" x14ac:dyDescent="0.2">
      <c r="B219" t="s">
        <v>8</v>
      </c>
      <c r="C219" t="s">
        <v>13</v>
      </c>
      <c r="D219" s="1" t="s">
        <v>24</v>
      </c>
      <c r="E219">
        <v>21.53</v>
      </c>
    </row>
    <row r="220" spans="2:18" ht="16" x14ac:dyDescent="0.2">
      <c r="B220" t="s">
        <v>9</v>
      </c>
      <c r="C220" t="s">
        <v>13</v>
      </c>
      <c r="D220" s="1" t="s">
        <v>24</v>
      </c>
      <c r="E220">
        <v>21.75</v>
      </c>
      <c r="F220">
        <f>AVERAGE(E220:E221)</f>
        <v>21.755000000000003</v>
      </c>
      <c r="G220">
        <f>F220-$F$118</f>
        <v>9.9600000000000026</v>
      </c>
      <c r="N220">
        <f>F220-$F$169</f>
        <v>3.5750000000000028</v>
      </c>
    </row>
    <row r="221" spans="2:18" ht="16" x14ac:dyDescent="0.2">
      <c r="B221" t="s">
        <v>9</v>
      </c>
      <c r="C221" t="s">
        <v>13</v>
      </c>
      <c r="D221" s="1" t="s">
        <v>24</v>
      </c>
      <c r="E221">
        <v>21.76</v>
      </c>
    </row>
    <row r="222" spans="2:18" x14ac:dyDescent="0.2">
      <c r="D222" s="1"/>
    </row>
    <row r="223" spans="2:18" ht="16" x14ac:dyDescent="0.2">
      <c r="B223" t="s">
        <v>2</v>
      </c>
      <c r="C223" t="s">
        <v>12</v>
      </c>
      <c r="D223" s="1" t="s">
        <v>25</v>
      </c>
      <c r="E223">
        <v>19.78</v>
      </c>
      <c r="F223">
        <f>AVERAGE(E223:E224)</f>
        <v>20.14</v>
      </c>
      <c r="G223">
        <f>F223-$F$104</f>
        <v>6.2949999999999999</v>
      </c>
      <c r="H223">
        <f>AVERAGE(G223,G225,G227,G229)</f>
        <v>8.1862499999999994</v>
      </c>
      <c r="I223">
        <f>H223-H231</f>
        <v>1.2937500000000011</v>
      </c>
      <c r="J223" s="5">
        <f>2^-I223</f>
        <v>0.40788942239652121</v>
      </c>
      <c r="K223" s="5">
        <f>-1/J223</f>
        <v>-2.4516448456166899</v>
      </c>
      <c r="N223">
        <f>F223-$F$155</f>
        <v>0.95499999999999829</v>
      </c>
      <c r="O223">
        <f>AVERAGE(N223,N225,N227,N229)</f>
        <v>1.0249999999999995</v>
      </c>
      <c r="P223">
        <f>O223-O231</f>
        <v>0.10750000000000171</v>
      </c>
      <c r="Q223" s="4">
        <f>2^-P223</f>
        <v>0.92819510864473698</v>
      </c>
      <c r="R223" s="4">
        <f>-1/Q223</f>
        <v>-1.0773596959157712</v>
      </c>
    </row>
    <row r="224" spans="2:18" ht="16" x14ac:dyDescent="0.2">
      <c r="B224" t="s">
        <v>2</v>
      </c>
      <c r="C224" t="s">
        <v>12</v>
      </c>
      <c r="D224" s="1" t="s">
        <v>25</v>
      </c>
      <c r="E224">
        <v>20.5</v>
      </c>
    </row>
    <row r="225" spans="2:18" ht="16" x14ac:dyDescent="0.2">
      <c r="B225" t="s">
        <v>3</v>
      </c>
      <c r="C225" t="s">
        <v>12</v>
      </c>
      <c r="D225" s="1" t="s">
        <v>25</v>
      </c>
      <c r="E225">
        <v>18.86</v>
      </c>
      <c r="F225">
        <f>AVERAGE(E225:E226)</f>
        <v>19.049999999999997</v>
      </c>
      <c r="G225">
        <f>F225-$F$106</f>
        <v>10.404999999999998</v>
      </c>
      <c r="N225">
        <f>F225-$F$157</f>
        <v>1.0049999999999955</v>
      </c>
    </row>
    <row r="226" spans="2:18" ht="16" x14ac:dyDescent="0.2">
      <c r="B226" t="s">
        <v>3</v>
      </c>
      <c r="C226" t="s">
        <v>12</v>
      </c>
      <c r="D226" s="1" t="s">
        <v>25</v>
      </c>
      <c r="E226">
        <v>19.239999999999998</v>
      </c>
    </row>
    <row r="227" spans="2:18" ht="16" x14ac:dyDescent="0.2">
      <c r="B227" t="s">
        <v>4</v>
      </c>
      <c r="C227" t="s">
        <v>12</v>
      </c>
      <c r="D227" s="1" t="s">
        <v>25</v>
      </c>
      <c r="E227">
        <v>19.239999999999998</v>
      </c>
      <c r="F227">
        <f>AVERAGE(E227:E228)</f>
        <v>19.324999999999999</v>
      </c>
      <c r="G227">
        <f>F227-$F$108</f>
        <v>6.23</v>
      </c>
      <c r="N227">
        <f>F227-$F$159</f>
        <v>1.120000000000001</v>
      </c>
    </row>
    <row r="228" spans="2:18" ht="16" x14ac:dyDescent="0.2">
      <c r="B228" t="s">
        <v>4</v>
      </c>
      <c r="C228" t="s">
        <v>12</v>
      </c>
      <c r="D228" s="1" t="s">
        <v>25</v>
      </c>
      <c r="E228">
        <v>19.41</v>
      </c>
    </row>
    <row r="229" spans="2:18" ht="16" x14ac:dyDescent="0.2">
      <c r="B229" t="s">
        <v>5</v>
      </c>
      <c r="C229" t="s">
        <v>12</v>
      </c>
      <c r="D229" s="1" t="s">
        <v>25</v>
      </c>
      <c r="E229">
        <v>19.170000000000002</v>
      </c>
      <c r="F229">
        <f>AVERAGE(E229:E230)</f>
        <v>19.060000000000002</v>
      </c>
      <c r="G229">
        <f>F229-$F$110</f>
        <v>9.8150000000000013</v>
      </c>
      <c r="N229">
        <f>F229-$F$161</f>
        <v>1.0200000000000031</v>
      </c>
    </row>
    <row r="230" spans="2:18" ht="16" x14ac:dyDescent="0.2">
      <c r="B230" t="s">
        <v>5</v>
      </c>
      <c r="C230" t="s">
        <v>12</v>
      </c>
      <c r="D230" s="1" t="s">
        <v>25</v>
      </c>
      <c r="E230">
        <v>18.95</v>
      </c>
    </row>
    <row r="231" spans="2:18" ht="16" x14ac:dyDescent="0.2">
      <c r="B231" t="s">
        <v>6</v>
      </c>
      <c r="C231" t="s">
        <v>13</v>
      </c>
      <c r="D231" s="1" t="s">
        <v>25</v>
      </c>
      <c r="E231">
        <v>19.079999999999998</v>
      </c>
      <c r="F231">
        <f>AVERAGE(E231:E232)</f>
        <v>19.204999999999998</v>
      </c>
      <c r="G231">
        <f>F231-$F$112</f>
        <v>6.0699999999999967</v>
      </c>
      <c r="H231">
        <f>AVERAGE(G231,G233,G235,G237)</f>
        <v>6.8924999999999983</v>
      </c>
      <c r="N231">
        <f>F231-$F$163</f>
        <v>0.83999999999999631</v>
      </c>
      <c r="O231">
        <f>AVERAGE(N231,N233,N235,N237)</f>
        <v>0.91749999999999776</v>
      </c>
    </row>
    <row r="232" spans="2:18" ht="16" x14ac:dyDescent="0.2">
      <c r="B232" t="s">
        <v>6</v>
      </c>
      <c r="C232" t="s">
        <v>13</v>
      </c>
      <c r="D232" s="1" t="s">
        <v>25</v>
      </c>
      <c r="E232">
        <v>19.329999999999998</v>
      </c>
    </row>
    <row r="233" spans="2:18" ht="16" x14ac:dyDescent="0.2">
      <c r="B233" t="s">
        <v>7</v>
      </c>
      <c r="C233" t="s">
        <v>13</v>
      </c>
      <c r="D233" s="1" t="s">
        <v>25</v>
      </c>
      <c r="E233">
        <v>19.29</v>
      </c>
      <c r="F233">
        <f>AVERAGE(E233:E234)</f>
        <v>19.274999999999999</v>
      </c>
      <c r="G233">
        <f>F233-$F$114</f>
        <v>6.1749999999999989</v>
      </c>
      <c r="N233">
        <f>F233-$F$165</f>
        <v>0.97999999999999687</v>
      </c>
    </row>
    <row r="234" spans="2:18" ht="16" x14ac:dyDescent="0.2">
      <c r="B234" t="s">
        <v>7</v>
      </c>
      <c r="C234" t="s">
        <v>13</v>
      </c>
      <c r="D234" s="1" t="s">
        <v>25</v>
      </c>
      <c r="E234">
        <v>19.260000000000002</v>
      </c>
    </row>
    <row r="235" spans="2:18" ht="16" x14ac:dyDescent="0.2">
      <c r="B235" t="s">
        <v>8</v>
      </c>
      <c r="C235" t="s">
        <v>13</v>
      </c>
      <c r="D235" s="1" t="s">
        <v>25</v>
      </c>
      <c r="E235">
        <v>19.190000000000001</v>
      </c>
      <c r="F235">
        <f>AVERAGE(E235:E236)</f>
        <v>19.14</v>
      </c>
      <c r="G235">
        <f>F235-$F$116</f>
        <v>8.1850000000000005</v>
      </c>
      <c r="N235">
        <f>F235-$F$167</f>
        <v>1.0949999999999989</v>
      </c>
    </row>
    <row r="236" spans="2:18" ht="16" x14ac:dyDescent="0.2">
      <c r="B236" t="s">
        <v>8</v>
      </c>
      <c r="C236" t="s">
        <v>13</v>
      </c>
      <c r="D236" s="1" t="s">
        <v>25</v>
      </c>
      <c r="E236">
        <v>19.09</v>
      </c>
    </row>
    <row r="237" spans="2:18" ht="16" x14ac:dyDescent="0.2">
      <c r="B237" t="s">
        <v>9</v>
      </c>
      <c r="C237" t="s">
        <v>13</v>
      </c>
      <c r="D237" s="1" t="s">
        <v>25</v>
      </c>
      <c r="E237">
        <v>18.97</v>
      </c>
      <c r="F237">
        <f>AVERAGE(E237:E238)</f>
        <v>18.934999999999999</v>
      </c>
      <c r="G237">
        <f>F237-$F$118</f>
        <v>7.1399999999999988</v>
      </c>
      <c r="N237">
        <f>F237-$F$169</f>
        <v>0.75499999999999901</v>
      </c>
    </row>
    <row r="238" spans="2:18" ht="16" x14ac:dyDescent="0.2">
      <c r="B238" t="s">
        <v>9</v>
      </c>
      <c r="C238" t="s">
        <v>13</v>
      </c>
      <c r="D238" s="1" t="s">
        <v>25</v>
      </c>
      <c r="E238">
        <v>18.899999999999999</v>
      </c>
    </row>
    <row r="239" spans="2:18" x14ac:dyDescent="0.2">
      <c r="D239" s="1"/>
    </row>
    <row r="240" spans="2:18" ht="16" x14ac:dyDescent="0.2">
      <c r="B240" t="s">
        <v>2</v>
      </c>
      <c r="C240" t="s">
        <v>12</v>
      </c>
      <c r="D240" s="1" t="s">
        <v>26</v>
      </c>
      <c r="E240">
        <v>22.22</v>
      </c>
      <c r="F240">
        <f>AVERAGE(E240:E241)</f>
        <v>22.765000000000001</v>
      </c>
      <c r="G240">
        <f>F240-$F$104</f>
        <v>8.92</v>
      </c>
      <c r="H240">
        <f>AVERAGE(G240,G242,G244,G246)</f>
        <v>10.94125</v>
      </c>
      <c r="I240">
        <f>H240-H248</f>
        <v>1.3049999999999997</v>
      </c>
      <c r="J240" s="5">
        <f>2^-I240</f>
        <v>0.40472110827370428</v>
      </c>
      <c r="K240" s="5">
        <f>-1/J240</f>
        <v>-2.4708372742538578</v>
      </c>
      <c r="N240">
        <f>F240-$F$155</f>
        <v>3.5799999999999983</v>
      </c>
      <c r="O240">
        <f>AVERAGE(N240,N242,N244,N246)</f>
        <v>3.7800000000000002</v>
      </c>
      <c r="P240">
        <f>O240-O248</f>
        <v>0.11875000000000124</v>
      </c>
      <c r="Q240" s="4">
        <f>2^-P240</f>
        <v>0.92098527796521035</v>
      </c>
      <c r="R240" s="4">
        <f>-1/Q240</f>
        <v>-1.0857936863109927</v>
      </c>
    </row>
    <row r="241" spans="2:15" ht="16" x14ac:dyDescent="0.2">
      <c r="B241" t="s">
        <v>2</v>
      </c>
      <c r="C241" t="s">
        <v>12</v>
      </c>
      <c r="D241" s="1" t="s">
        <v>26</v>
      </c>
      <c r="E241">
        <v>23.31</v>
      </c>
    </row>
    <row r="242" spans="2:15" ht="16" x14ac:dyDescent="0.2">
      <c r="B242" t="s">
        <v>3</v>
      </c>
      <c r="C242" t="s">
        <v>12</v>
      </c>
      <c r="D242" s="1" t="s">
        <v>26</v>
      </c>
      <c r="E242">
        <v>21.65</v>
      </c>
      <c r="F242">
        <f>AVERAGE(E242:E243)</f>
        <v>21.64</v>
      </c>
      <c r="G242">
        <f>F242-$F$106</f>
        <v>12.995000000000001</v>
      </c>
      <c r="N242">
        <f>F242-$F$157</f>
        <v>3.5949999999999989</v>
      </c>
    </row>
    <row r="243" spans="2:15" ht="16" x14ac:dyDescent="0.2">
      <c r="B243" t="s">
        <v>3</v>
      </c>
      <c r="C243" t="s">
        <v>12</v>
      </c>
      <c r="D243" s="1" t="s">
        <v>26</v>
      </c>
      <c r="E243">
        <v>21.63</v>
      </c>
    </row>
    <row r="244" spans="2:15" ht="16" x14ac:dyDescent="0.2">
      <c r="B244" t="s">
        <v>4</v>
      </c>
      <c r="C244" t="s">
        <v>12</v>
      </c>
      <c r="D244" s="1" t="s">
        <v>26</v>
      </c>
      <c r="E244">
        <v>21.96</v>
      </c>
      <c r="F244">
        <f>AVERAGE(E244:E245)</f>
        <v>21.990000000000002</v>
      </c>
      <c r="G244">
        <f>F244-$F$108</f>
        <v>8.8950000000000031</v>
      </c>
      <c r="N244">
        <f>F244-$F$159</f>
        <v>3.7850000000000037</v>
      </c>
    </row>
    <row r="245" spans="2:15" ht="16" x14ac:dyDescent="0.2">
      <c r="B245" t="s">
        <v>4</v>
      </c>
      <c r="C245" t="s">
        <v>12</v>
      </c>
      <c r="D245" s="1" t="s">
        <v>26</v>
      </c>
      <c r="E245">
        <v>22.02</v>
      </c>
    </row>
    <row r="246" spans="2:15" ht="16" x14ac:dyDescent="0.2">
      <c r="B246" t="s">
        <v>5</v>
      </c>
      <c r="C246" t="s">
        <v>12</v>
      </c>
      <c r="D246" s="1" t="s">
        <v>26</v>
      </c>
      <c r="E246">
        <v>22.09</v>
      </c>
      <c r="F246">
        <f>AVERAGE(E246:E247)</f>
        <v>22.2</v>
      </c>
      <c r="G246">
        <f>F246-$F$110</f>
        <v>12.954999999999998</v>
      </c>
      <c r="N246">
        <f>F246-$F$161</f>
        <v>4.16</v>
      </c>
    </row>
    <row r="247" spans="2:15" ht="16" x14ac:dyDescent="0.2">
      <c r="B247" t="s">
        <v>5</v>
      </c>
      <c r="C247" t="s">
        <v>12</v>
      </c>
      <c r="D247" s="1" t="s">
        <v>26</v>
      </c>
      <c r="E247">
        <v>22.31</v>
      </c>
    </row>
    <row r="248" spans="2:15" ht="16" x14ac:dyDescent="0.2">
      <c r="B248" t="s">
        <v>6</v>
      </c>
      <c r="C248" t="s">
        <v>13</v>
      </c>
      <c r="D248" s="1" t="s">
        <v>26</v>
      </c>
      <c r="E248">
        <v>22.26</v>
      </c>
      <c r="F248">
        <f>AVERAGE(E248:E249)</f>
        <v>22.270000000000003</v>
      </c>
      <c r="G248">
        <f>F248-$F$112</f>
        <v>9.1350000000000016</v>
      </c>
      <c r="H248">
        <f>AVERAGE(G248,G250,G252,G254)</f>
        <v>9.6362500000000004</v>
      </c>
      <c r="N248">
        <f>F248-$F$163</f>
        <v>3.9050000000000011</v>
      </c>
      <c r="O248">
        <f>AVERAGE(N248,N250,N252,N254)</f>
        <v>3.661249999999999</v>
      </c>
    </row>
    <row r="249" spans="2:15" ht="16" x14ac:dyDescent="0.2">
      <c r="B249" t="s">
        <v>6</v>
      </c>
      <c r="C249" t="s">
        <v>13</v>
      </c>
      <c r="D249" s="1" t="s">
        <v>26</v>
      </c>
      <c r="E249">
        <v>22.28</v>
      </c>
    </row>
    <row r="250" spans="2:15" ht="16" x14ac:dyDescent="0.2">
      <c r="B250" t="s">
        <v>7</v>
      </c>
      <c r="C250" t="s">
        <v>13</v>
      </c>
      <c r="D250" s="1" t="s">
        <v>26</v>
      </c>
      <c r="E250">
        <v>22.13</v>
      </c>
      <c r="F250">
        <f>AVERAGE(E250:E251)</f>
        <v>22.074999999999999</v>
      </c>
      <c r="G250">
        <f>F250-$F$114</f>
        <v>8.9749999999999996</v>
      </c>
      <c r="N250">
        <f>F250-$F$165</f>
        <v>3.7799999999999976</v>
      </c>
    </row>
    <row r="251" spans="2:15" ht="16" x14ac:dyDescent="0.2">
      <c r="B251" t="s">
        <v>7</v>
      </c>
      <c r="C251" t="s">
        <v>13</v>
      </c>
      <c r="D251" s="1" t="s">
        <v>26</v>
      </c>
      <c r="E251">
        <v>22.02</v>
      </c>
    </row>
    <row r="252" spans="2:15" ht="16" x14ac:dyDescent="0.2">
      <c r="B252" t="s">
        <v>8</v>
      </c>
      <c r="C252" t="s">
        <v>13</v>
      </c>
      <c r="D252" s="1" t="s">
        <v>26</v>
      </c>
      <c r="E252">
        <v>21.56</v>
      </c>
      <c r="F252">
        <f>AVERAGE(E252:E253)</f>
        <v>21.625</v>
      </c>
      <c r="G252">
        <f>F252-$F$116</f>
        <v>10.67</v>
      </c>
      <c r="N252">
        <f>F252-$F$167</f>
        <v>3.5799999999999983</v>
      </c>
    </row>
    <row r="253" spans="2:15" ht="16" x14ac:dyDescent="0.2">
      <c r="B253" t="s">
        <v>8</v>
      </c>
      <c r="C253" t="s">
        <v>13</v>
      </c>
      <c r="D253" s="1" t="s">
        <v>26</v>
      </c>
      <c r="E253">
        <v>21.69</v>
      </c>
    </row>
    <row r="254" spans="2:15" ht="16" x14ac:dyDescent="0.2">
      <c r="B254" t="s">
        <v>9</v>
      </c>
      <c r="C254" t="s">
        <v>13</v>
      </c>
      <c r="D254" s="1" t="s">
        <v>26</v>
      </c>
      <c r="E254">
        <v>21.63</v>
      </c>
      <c r="F254">
        <f>AVERAGE(E254:E255)</f>
        <v>21.56</v>
      </c>
      <c r="G254">
        <f>F254-$F$118</f>
        <v>9.7649999999999988</v>
      </c>
      <c r="N254">
        <f>F254-$F$169</f>
        <v>3.379999999999999</v>
      </c>
    </row>
    <row r="255" spans="2:15" ht="16" x14ac:dyDescent="0.2">
      <c r="B255" t="s">
        <v>9</v>
      </c>
      <c r="C255" t="s">
        <v>13</v>
      </c>
      <c r="D255" s="1" t="s">
        <v>26</v>
      </c>
      <c r="E255">
        <v>21.49</v>
      </c>
    </row>
    <row r="256" spans="2:15" x14ac:dyDescent="0.2">
      <c r="D256" s="1"/>
    </row>
    <row r="257" spans="2:18" x14ac:dyDescent="0.2">
      <c r="B257" t="s">
        <v>2</v>
      </c>
      <c r="C257" t="s">
        <v>12</v>
      </c>
      <c r="D257" s="9" t="s">
        <v>33</v>
      </c>
      <c r="E257">
        <v>37.36</v>
      </c>
      <c r="F257">
        <f>AVERAGE(E257:E258)</f>
        <v>36.634999999999998</v>
      </c>
      <c r="G257">
        <f>F257-E104</f>
        <v>22.674999999999997</v>
      </c>
      <c r="H257">
        <f>AVERAGE(G257,G261)</f>
        <v>21.1875</v>
      </c>
      <c r="I257">
        <f>H257-H265</f>
        <v>9.2925000000000004</v>
      </c>
      <c r="J257" s="5">
        <f>2^-I257</f>
        <v>1.5946991593653685E-3</v>
      </c>
      <c r="K257" s="5">
        <f>-1/J257</f>
        <v>-627.07752376188819</v>
      </c>
      <c r="N257">
        <f>F257-$F$155</f>
        <v>17.449999999999996</v>
      </c>
      <c r="O257">
        <f>AVERAGE(N257,N259,N261,N263)</f>
        <v>15.982499999999998</v>
      </c>
      <c r="P257">
        <f>O257-O265</f>
        <v>8.9187499999999993</v>
      </c>
      <c r="Q257" s="5">
        <f>2^-P257</f>
        <v>2.0662778784670422E-3</v>
      </c>
      <c r="R257" s="5">
        <f>-1/Q257</f>
        <v>-483.96201228360115</v>
      </c>
    </row>
    <row r="258" spans="2:18" x14ac:dyDescent="0.2">
      <c r="B258" t="s">
        <v>2</v>
      </c>
      <c r="C258" t="s">
        <v>12</v>
      </c>
      <c r="D258" s="9" t="s">
        <v>33</v>
      </c>
      <c r="E258">
        <v>35.909999999999997</v>
      </c>
    </row>
    <row r="259" spans="2:18" x14ac:dyDescent="0.2">
      <c r="B259" t="s">
        <v>3</v>
      </c>
      <c r="C259" t="s">
        <v>12</v>
      </c>
      <c r="D259" s="9" t="s">
        <v>33</v>
      </c>
      <c r="E259">
        <v>33.549999999999997</v>
      </c>
      <c r="F259">
        <v>31.11</v>
      </c>
    </row>
    <row r="260" spans="2:18" x14ac:dyDescent="0.2">
      <c r="B260" t="s">
        <v>3</v>
      </c>
      <c r="C260" t="s">
        <v>12</v>
      </c>
      <c r="D260" s="9" t="s">
        <v>33</v>
      </c>
      <c r="E260">
        <v>32.53</v>
      </c>
    </row>
    <row r="261" spans="2:18" x14ac:dyDescent="0.2">
      <c r="B261" t="s">
        <v>4</v>
      </c>
      <c r="C261" t="s">
        <v>12</v>
      </c>
      <c r="D261" s="9" t="s">
        <v>33</v>
      </c>
      <c r="E261">
        <v>31.99</v>
      </c>
      <c r="F261">
        <f>AVERAGE(E261:E262)</f>
        <v>32.72</v>
      </c>
      <c r="G261">
        <f>F261-E108</f>
        <v>19.7</v>
      </c>
      <c r="N261">
        <f>F261-$F$159</f>
        <v>14.515000000000001</v>
      </c>
    </row>
    <row r="262" spans="2:18" x14ac:dyDescent="0.2">
      <c r="B262" t="s">
        <v>4</v>
      </c>
      <c r="C262" t="s">
        <v>12</v>
      </c>
      <c r="D262" s="9" t="s">
        <v>33</v>
      </c>
      <c r="E262">
        <v>33.450000000000003</v>
      </c>
    </row>
    <row r="263" spans="2:18" x14ac:dyDescent="0.2">
      <c r="B263" t="s">
        <v>5</v>
      </c>
      <c r="C263" t="s">
        <v>12</v>
      </c>
      <c r="D263" s="9" t="s">
        <v>33</v>
      </c>
      <c r="E263" t="s">
        <v>1</v>
      </c>
    </row>
    <row r="264" spans="2:18" x14ac:dyDescent="0.2">
      <c r="B264" t="s">
        <v>5</v>
      </c>
      <c r="C264" t="s">
        <v>12</v>
      </c>
      <c r="D264" s="9" t="s">
        <v>33</v>
      </c>
      <c r="E264">
        <v>37.340000000000003</v>
      </c>
    </row>
    <row r="265" spans="2:18" x14ac:dyDescent="0.2">
      <c r="B265" t="s">
        <v>6</v>
      </c>
      <c r="C265" t="s">
        <v>13</v>
      </c>
      <c r="D265" s="9" t="s">
        <v>33</v>
      </c>
      <c r="E265">
        <v>25.2</v>
      </c>
      <c r="F265">
        <f>AVERAGE(E265:E266)</f>
        <v>25.35</v>
      </c>
      <c r="G265">
        <f>F265-E112</f>
        <v>12.3</v>
      </c>
      <c r="H265">
        <f>AVERAGE(G265,G267,G269,G271)</f>
        <v>11.895</v>
      </c>
      <c r="N265">
        <f>F265-$F$163</f>
        <v>6.9849999999999994</v>
      </c>
      <c r="O265">
        <f>AVERAGE(N265,N267,N269,N271)</f>
        <v>7.0637499999999989</v>
      </c>
    </row>
    <row r="266" spans="2:18" x14ac:dyDescent="0.2">
      <c r="B266" t="s">
        <v>6</v>
      </c>
      <c r="C266" t="s">
        <v>13</v>
      </c>
      <c r="D266" s="9" t="s">
        <v>33</v>
      </c>
      <c r="E266">
        <v>25.5</v>
      </c>
    </row>
    <row r="267" spans="2:18" x14ac:dyDescent="0.2">
      <c r="B267" t="s">
        <v>7</v>
      </c>
      <c r="C267" t="s">
        <v>13</v>
      </c>
      <c r="D267" s="9" t="s">
        <v>33</v>
      </c>
      <c r="E267">
        <v>25.61</v>
      </c>
      <c r="F267">
        <f>AVERAGE(E267:E268)</f>
        <v>25.674999999999997</v>
      </c>
      <c r="G267">
        <f>F267-E114</f>
        <v>12.644999999999998</v>
      </c>
      <c r="N267">
        <f>F267-$F$165</f>
        <v>7.3799999999999955</v>
      </c>
    </row>
    <row r="268" spans="2:18" x14ac:dyDescent="0.2">
      <c r="B268" t="s">
        <v>7</v>
      </c>
      <c r="C268" t="s">
        <v>13</v>
      </c>
      <c r="D268" s="9" t="s">
        <v>33</v>
      </c>
      <c r="E268">
        <v>25.74</v>
      </c>
    </row>
    <row r="269" spans="2:18" x14ac:dyDescent="0.2">
      <c r="B269" t="s">
        <v>8</v>
      </c>
      <c r="C269" t="s">
        <v>13</v>
      </c>
      <c r="D269" s="9" t="s">
        <v>33</v>
      </c>
      <c r="E269">
        <v>25.11</v>
      </c>
      <c r="F269">
        <f>AVERAGE(E269:E270)</f>
        <v>25.125</v>
      </c>
      <c r="G269">
        <f>F269-E116</f>
        <v>12.315</v>
      </c>
      <c r="N269">
        <f>F269-$F$167</f>
        <v>7.0799999999999983</v>
      </c>
    </row>
    <row r="270" spans="2:18" x14ac:dyDescent="0.2">
      <c r="B270" t="s">
        <v>8</v>
      </c>
      <c r="C270" t="s">
        <v>13</v>
      </c>
      <c r="D270" s="9" t="s">
        <v>33</v>
      </c>
      <c r="E270">
        <v>25.14</v>
      </c>
    </row>
    <row r="271" spans="2:18" x14ac:dyDescent="0.2">
      <c r="B271" t="s">
        <v>9</v>
      </c>
      <c r="C271" t="s">
        <v>13</v>
      </c>
      <c r="D271" s="9" t="s">
        <v>33</v>
      </c>
      <c r="E271">
        <v>25.06</v>
      </c>
      <c r="F271">
        <f>AVERAGE(E271:E272)</f>
        <v>24.990000000000002</v>
      </c>
      <c r="G271">
        <f>F271-E118</f>
        <v>10.320000000000002</v>
      </c>
      <c r="N271">
        <f>F271-$F$169</f>
        <v>6.8100000000000023</v>
      </c>
    </row>
    <row r="272" spans="2:18" x14ac:dyDescent="0.2">
      <c r="B272" t="s">
        <v>9</v>
      </c>
      <c r="C272" t="s">
        <v>13</v>
      </c>
      <c r="D272" s="9" t="s">
        <v>33</v>
      </c>
      <c r="E272">
        <v>24.92</v>
      </c>
    </row>
    <row r="273" spans="2:18" x14ac:dyDescent="0.2">
      <c r="D273" s="9"/>
    </row>
    <row r="274" spans="2:18" ht="16" x14ac:dyDescent="0.2">
      <c r="B274" t="s">
        <v>2</v>
      </c>
      <c r="C274" t="s">
        <v>12</v>
      </c>
      <c r="D274" s="1" t="s">
        <v>27</v>
      </c>
      <c r="E274">
        <v>21.72</v>
      </c>
      <c r="F274">
        <f>AVERAGE(E274:E275)</f>
        <v>21.674999999999997</v>
      </c>
      <c r="G274">
        <f>F274-$F$104</f>
        <v>7.8299999999999965</v>
      </c>
      <c r="H274">
        <f>AVERAGE(G274,G276,G278,G280)</f>
        <v>10.067499999999999</v>
      </c>
      <c r="I274">
        <f>H274-H282</f>
        <v>1.0537499999999991</v>
      </c>
      <c r="J274" s="5">
        <f>2^-I274</f>
        <v>0.48171441452502212</v>
      </c>
      <c r="K274" s="5">
        <f>-1/J274</f>
        <v>-2.075918780603681</v>
      </c>
      <c r="N274">
        <f>F274-$F$155</f>
        <v>2.4899999999999949</v>
      </c>
      <c r="O274">
        <f>AVERAGE(N274,N276,N278,N280)</f>
        <v>2.9062499999999991</v>
      </c>
      <c r="P274">
        <f>O274-O282</f>
        <v>-0.1324999999999994</v>
      </c>
      <c r="Q274" s="4">
        <f>2^-P274</f>
        <v>1.096191611684221</v>
      </c>
      <c r="R274" s="4">
        <f>-1/Q274</f>
        <v>-0.91224927224499619</v>
      </c>
    </row>
    <row r="275" spans="2:18" ht="16" x14ac:dyDescent="0.2">
      <c r="B275" t="s">
        <v>2</v>
      </c>
      <c r="C275" t="s">
        <v>12</v>
      </c>
      <c r="D275" s="1" t="s">
        <v>27</v>
      </c>
      <c r="E275">
        <v>21.63</v>
      </c>
    </row>
    <row r="276" spans="2:18" ht="16" x14ac:dyDescent="0.2">
      <c r="B276" t="s">
        <v>3</v>
      </c>
      <c r="C276" t="s">
        <v>12</v>
      </c>
      <c r="D276" s="1" t="s">
        <v>27</v>
      </c>
      <c r="E276">
        <v>21</v>
      </c>
      <c r="F276">
        <f>AVERAGE(E276:E277)</f>
        <v>21.060000000000002</v>
      </c>
      <c r="G276">
        <f>F276-$F$106</f>
        <v>12.415000000000003</v>
      </c>
      <c r="N276">
        <f>F276-$F$157</f>
        <v>3.0150000000000006</v>
      </c>
    </row>
    <row r="277" spans="2:18" ht="16" x14ac:dyDescent="0.2">
      <c r="B277" t="s">
        <v>3</v>
      </c>
      <c r="C277" t="s">
        <v>12</v>
      </c>
      <c r="D277" s="1" t="s">
        <v>27</v>
      </c>
      <c r="E277">
        <v>21.12</v>
      </c>
    </row>
    <row r="278" spans="2:18" ht="16" x14ac:dyDescent="0.2">
      <c r="B278" t="s">
        <v>4</v>
      </c>
      <c r="C278" t="s">
        <v>12</v>
      </c>
      <c r="D278" s="1" t="s">
        <v>27</v>
      </c>
      <c r="E278">
        <v>21.09</v>
      </c>
      <c r="F278">
        <f>AVERAGE(E278:E279)</f>
        <v>21.244999999999997</v>
      </c>
      <c r="G278">
        <f>F278-$F$108</f>
        <v>8.1499999999999986</v>
      </c>
      <c r="N278">
        <f>F278-$F$159</f>
        <v>3.0399999999999991</v>
      </c>
    </row>
    <row r="279" spans="2:18" ht="16" x14ac:dyDescent="0.2">
      <c r="B279" t="s">
        <v>4</v>
      </c>
      <c r="C279" t="s">
        <v>12</v>
      </c>
      <c r="D279" s="1" t="s">
        <v>27</v>
      </c>
      <c r="E279">
        <v>21.4</v>
      </c>
    </row>
    <row r="280" spans="2:18" ht="16" x14ac:dyDescent="0.2">
      <c r="B280" t="s">
        <v>5</v>
      </c>
      <c r="C280" t="s">
        <v>12</v>
      </c>
      <c r="D280" s="1" t="s">
        <v>27</v>
      </c>
      <c r="E280">
        <v>21.14</v>
      </c>
      <c r="F280">
        <f>AVERAGE(E280:E281)</f>
        <v>21.12</v>
      </c>
      <c r="G280">
        <f>F280-$F$110</f>
        <v>11.875</v>
      </c>
      <c r="N280">
        <f>F280-$F$161</f>
        <v>3.0800000000000018</v>
      </c>
    </row>
    <row r="281" spans="2:18" ht="16" x14ac:dyDescent="0.2">
      <c r="B281" t="s">
        <v>5</v>
      </c>
      <c r="C281" t="s">
        <v>12</v>
      </c>
      <c r="D281" s="1" t="s">
        <v>27</v>
      </c>
      <c r="E281">
        <v>21.1</v>
      </c>
    </row>
    <row r="282" spans="2:18" ht="16" x14ac:dyDescent="0.2">
      <c r="B282" t="s">
        <v>6</v>
      </c>
      <c r="C282" t="s">
        <v>13</v>
      </c>
      <c r="D282" s="1" t="s">
        <v>27</v>
      </c>
      <c r="E282">
        <v>21.14</v>
      </c>
      <c r="F282">
        <f>AVERAGE(E282:E283)</f>
        <v>21.134999999999998</v>
      </c>
      <c r="G282">
        <f>F282-$F$112</f>
        <v>7.9999999999999964</v>
      </c>
      <c r="H282">
        <f>AVERAGE(G282,G284,G286,G288)</f>
        <v>9.0137499999999999</v>
      </c>
      <c r="N282">
        <f>F282-$F$163</f>
        <v>2.769999999999996</v>
      </c>
      <c r="O282">
        <f>AVERAGE(N282,N284,N286,N288)</f>
        <v>3.0387499999999985</v>
      </c>
    </row>
    <row r="283" spans="2:18" ht="16" x14ac:dyDescent="0.2">
      <c r="B283" t="s">
        <v>6</v>
      </c>
      <c r="C283" t="s">
        <v>13</v>
      </c>
      <c r="D283" s="1" t="s">
        <v>27</v>
      </c>
      <c r="E283">
        <v>21.13</v>
      </c>
    </row>
    <row r="284" spans="2:18" ht="16" x14ac:dyDescent="0.2">
      <c r="B284" t="s">
        <v>7</v>
      </c>
      <c r="C284" t="s">
        <v>13</v>
      </c>
      <c r="D284" s="1" t="s">
        <v>27</v>
      </c>
      <c r="E284">
        <v>21.18</v>
      </c>
      <c r="F284">
        <f>AVERAGE(E284:E285)</f>
        <v>21.18</v>
      </c>
      <c r="G284">
        <f>F284-$F$114</f>
        <v>8.08</v>
      </c>
      <c r="N284">
        <f>F284-$F$165</f>
        <v>2.884999999999998</v>
      </c>
    </row>
    <row r="285" spans="2:18" ht="16" x14ac:dyDescent="0.2">
      <c r="B285" t="s">
        <v>7</v>
      </c>
      <c r="C285" t="s">
        <v>13</v>
      </c>
      <c r="D285" s="1" t="s">
        <v>27</v>
      </c>
      <c r="E285">
        <v>21.18</v>
      </c>
    </row>
    <row r="286" spans="2:18" ht="16" x14ac:dyDescent="0.2">
      <c r="B286" t="s">
        <v>8</v>
      </c>
      <c r="C286" t="s">
        <v>13</v>
      </c>
      <c r="D286" s="1" t="s">
        <v>27</v>
      </c>
      <c r="E286">
        <v>21.6</v>
      </c>
      <c r="F286">
        <f>AVERAGE(E286:E287)</f>
        <v>21.5</v>
      </c>
      <c r="G286">
        <f>F286-$F$116</f>
        <v>10.545</v>
      </c>
      <c r="N286">
        <f>F286-$F$167</f>
        <v>3.4549999999999983</v>
      </c>
    </row>
    <row r="287" spans="2:18" ht="16" x14ac:dyDescent="0.2">
      <c r="B287" t="s">
        <v>8</v>
      </c>
      <c r="C287" t="s">
        <v>13</v>
      </c>
      <c r="D287" s="1" t="s">
        <v>27</v>
      </c>
      <c r="E287">
        <v>21.4</v>
      </c>
    </row>
    <row r="288" spans="2:18" ht="16" x14ac:dyDescent="0.2">
      <c r="B288" t="s">
        <v>9</v>
      </c>
      <c r="C288" t="s">
        <v>13</v>
      </c>
      <c r="D288" s="1" t="s">
        <v>27</v>
      </c>
      <c r="E288">
        <v>21.39</v>
      </c>
      <c r="F288">
        <f>AVERAGE(E288:E289)</f>
        <v>21.225000000000001</v>
      </c>
      <c r="G288">
        <f>F288-$F$118</f>
        <v>9.4300000000000015</v>
      </c>
      <c r="N288">
        <f>F288-$F$169</f>
        <v>3.0450000000000017</v>
      </c>
    </row>
    <row r="289" spans="2:18" ht="16" x14ac:dyDescent="0.2">
      <c r="B289" t="s">
        <v>9</v>
      </c>
      <c r="C289" t="s">
        <v>13</v>
      </c>
      <c r="D289" s="1" t="s">
        <v>27</v>
      </c>
      <c r="E289">
        <v>21.06</v>
      </c>
    </row>
    <row r="290" spans="2:18" x14ac:dyDescent="0.2">
      <c r="D290" s="1"/>
    </row>
    <row r="291" spans="2:18" ht="16" x14ac:dyDescent="0.2">
      <c r="B291" t="s">
        <v>2</v>
      </c>
      <c r="C291" t="s">
        <v>12</v>
      </c>
      <c r="D291" s="1" t="s">
        <v>28</v>
      </c>
      <c r="E291">
        <v>19.79</v>
      </c>
      <c r="F291">
        <f>AVERAGE(E291:E292)</f>
        <v>19.559999999999999</v>
      </c>
      <c r="G291">
        <f>F291-$F$104</f>
        <v>5.7149999999999981</v>
      </c>
      <c r="H291">
        <f>AVERAGE(G291,G293,G295,G297)</f>
        <v>8.3300000000000018</v>
      </c>
      <c r="I291">
        <f>H291-H299</f>
        <v>1.6187500000000021</v>
      </c>
      <c r="J291" s="5">
        <f>2^-I291</f>
        <v>0.32561746771108857</v>
      </c>
      <c r="K291" s="5">
        <f>-1/J291</f>
        <v>-3.0710883142401699</v>
      </c>
      <c r="N291">
        <f>F291-$F$155</f>
        <v>0.37499999999999645</v>
      </c>
      <c r="O291">
        <f>AVERAGE(N291,N293,N295,N297)</f>
        <v>1.1687500000000002</v>
      </c>
      <c r="P291">
        <f>O291-O299</f>
        <v>0.43250000000000188</v>
      </c>
      <c r="Q291" s="4">
        <f>2^-P291</f>
        <v>0.74097665745522878</v>
      </c>
      <c r="R291" s="4">
        <f>-1/Q291</f>
        <v>-1.3495701786805907</v>
      </c>
    </row>
    <row r="292" spans="2:18" ht="16" x14ac:dyDescent="0.2">
      <c r="B292" t="s">
        <v>2</v>
      </c>
      <c r="C292" t="s">
        <v>12</v>
      </c>
      <c r="D292" s="1" t="s">
        <v>28</v>
      </c>
      <c r="E292">
        <v>19.329999999999998</v>
      </c>
    </row>
    <row r="293" spans="2:18" ht="16" x14ac:dyDescent="0.2">
      <c r="B293" t="s">
        <v>3</v>
      </c>
      <c r="C293" t="s">
        <v>12</v>
      </c>
      <c r="D293" s="1" t="s">
        <v>28</v>
      </c>
      <c r="E293">
        <v>18.53</v>
      </c>
      <c r="F293">
        <f>AVERAGE(E293:E294)</f>
        <v>20.615000000000002</v>
      </c>
      <c r="G293">
        <f>F293-$F$106</f>
        <v>11.970000000000002</v>
      </c>
      <c r="N293">
        <f>F293-$F$157</f>
        <v>2.5700000000000003</v>
      </c>
    </row>
    <row r="294" spans="2:18" ht="16" x14ac:dyDescent="0.2">
      <c r="B294" t="s">
        <v>3</v>
      </c>
      <c r="C294" t="s">
        <v>12</v>
      </c>
      <c r="D294" s="1" t="s">
        <v>28</v>
      </c>
      <c r="E294">
        <v>22.7</v>
      </c>
    </row>
    <row r="295" spans="2:18" ht="16" x14ac:dyDescent="0.2">
      <c r="B295" t="s">
        <v>4</v>
      </c>
      <c r="C295" t="s">
        <v>12</v>
      </c>
      <c r="D295" s="1" t="s">
        <v>28</v>
      </c>
      <c r="E295">
        <v>19.2</v>
      </c>
      <c r="F295">
        <f>AVERAGE(E295:E296)</f>
        <v>19.125</v>
      </c>
      <c r="G295">
        <f>F295-$F$108</f>
        <v>6.0300000000000011</v>
      </c>
      <c r="N295">
        <f>F295-$F$159</f>
        <v>0.92000000000000171</v>
      </c>
    </row>
    <row r="296" spans="2:18" ht="16" x14ac:dyDescent="0.2">
      <c r="B296" t="s">
        <v>4</v>
      </c>
      <c r="C296" t="s">
        <v>12</v>
      </c>
      <c r="D296" s="1" t="s">
        <v>28</v>
      </c>
      <c r="E296">
        <v>19.05</v>
      </c>
    </row>
    <row r="297" spans="2:18" ht="16" x14ac:dyDescent="0.2">
      <c r="B297" t="s">
        <v>5</v>
      </c>
      <c r="C297" t="s">
        <v>12</v>
      </c>
      <c r="D297" s="1" t="s">
        <v>28</v>
      </c>
      <c r="E297">
        <v>18.809999999999999</v>
      </c>
      <c r="F297">
        <f>AVERAGE(E297:E298)</f>
        <v>18.850000000000001</v>
      </c>
      <c r="G297">
        <f>F297-$F$110</f>
        <v>9.6050000000000004</v>
      </c>
      <c r="N297">
        <f>F297-$F$161</f>
        <v>0.81000000000000227</v>
      </c>
    </row>
    <row r="298" spans="2:18" ht="16" x14ac:dyDescent="0.2">
      <c r="B298" t="s">
        <v>5</v>
      </c>
      <c r="C298" t="s">
        <v>12</v>
      </c>
      <c r="D298" s="1" t="s">
        <v>28</v>
      </c>
      <c r="E298">
        <v>18.89</v>
      </c>
    </row>
    <row r="299" spans="2:18" ht="16" x14ac:dyDescent="0.2">
      <c r="B299" t="s">
        <v>6</v>
      </c>
      <c r="C299" t="s">
        <v>13</v>
      </c>
      <c r="D299" s="1" t="s">
        <v>28</v>
      </c>
      <c r="E299">
        <v>18.87</v>
      </c>
      <c r="F299">
        <f>AVERAGE(E299:E300)</f>
        <v>19.015000000000001</v>
      </c>
      <c r="G299">
        <f>F299-$F$112</f>
        <v>5.879999999999999</v>
      </c>
      <c r="H299">
        <f>AVERAGE(G299,G301,G303,G305)</f>
        <v>6.7112499999999997</v>
      </c>
      <c r="N299">
        <f>F299-$F$163</f>
        <v>0.64999999999999858</v>
      </c>
      <c r="O299">
        <f>AVERAGE(N299,N301,N303,N305)</f>
        <v>0.73624999999999829</v>
      </c>
    </row>
    <row r="300" spans="2:18" ht="16" x14ac:dyDescent="0.2">
      <c r="B300" t="s">
        <v>6</v>
      </c>
      <c r="C300" t="s">
        <v>13</v>
      </c>
      <c r="D300" s="1" t="s">
        <v>28</v>
      </c>
      <c r="E300">
        <v>19.16</v>
      </c>
    </row>
    <row r="301" spans="2:18" ht="16" x14ac:dyDescent="0.2">
      <c r="B301" t="s">
        <v>7</v>
      </c>
      <c r="C301" t="s">
        <v>13</v>
      </c>
      <c r="D301" s="1" t="s">
        <v>28</v>
      </c>
      <c r="E301">
        <v>19.07</v>
      </c>
      <c r="F301">
        <f>AVERAGE(E301:E302)</f>
        <v>19.05</v>
      </c>
      <c r="G301">
        <f>F301-$F$114</f>
        <v>5.9500000000000011</v>
      </c>
      <c r="N301">
        <f>F301-$F$165</f>
        <v>0.75499999999999901</v>
      </c>
    </row>
    <row r="302" spans="2:18" ht="16" x14ac:dyDescent="0.2">
      <c r="B302" t="s">
        <v>7</v>
      </c>
      <c r="C302" t="s">
        <v>13</v>
      </c>
      <c r="D302" s="1" t="s">
        <v>28</v>
      </c>
      <c r="E302">
        <v>19.03</v>
      </c>
    </row>
    <row r="303" spans="2:18" ht="16" x14ac:dyDescent="0.2">
      <c r="B303" t="s">
        <v>8</v>
      </c>
      <c r="C303" t="s">
        <v>13</v>
      </c>
      <c r="D303" s="1" t="s">
        <v>28</v>
      </c>
      <c r="E303">
        <v>19.29</v>
      </c>
      <c r="F303">
        <f>AVERAGE(E303:E304)</f>
        <v>19.004999999999999</v>
      </c>
      <c r="G303">
        <f>F303-$F$116</f>
        <v>8.0499999999999989</v>
      </c>
      <c r="N303">
        <f>F303-$F$167</f>
        <v>0.9599999999999973</v>
      </c>
    </row>
    <row r="304" spans="2:18" ht="16" x14ac:dyDescent="0.2">
      <c r="B304" t="s">
        <v>8</v>
      </c>
      <c r="C304" t="s">
        <v>13</v>
      </c>
      <c r="D304" s="1" t="s">
        <v>28</v>
      </c>
      <c r="E304">
        <v>18.72</v>
      </c>
    </row>
    <row r="305" spans="2:18" ht="16" x14ac:dyDescent="0.2">
      <c r="B305" t="s">
        <v>9</v>
      </c>
      <c r="C305" t="s">
        <v>13</v>
      </c>
      <c r="D305" s="1" t="s">
        <v>28</v>
      </c>
      <c r="E305">
        <v>18.73</v>
      </c>
      <c r="F305">
        <f>AVERAGE(E305:E306)</f>
        <v>18.759999999999998</v>
      </c>
      <c r="G305">
        <f>F305-$F$118</f>
        <v>6.9649999999999981</v>
      </c>
      <c r="N305">
        <f>F305-$F$169</f>
        <v>0.57999999999999829</v>
      </c>
    </row>
    <row r="306" spans="2:18" ht="16" x14ac:dyDescent="0.2">
      <c r="B306" t="s">
        <v>9</v>
      </c>
      <c r="C306" t="s">
        <v>13</v>
      </c>
      <c r="D306" s="1" t="s">
        <v>28</v>
      </c>
      <c r="E306">
        <v>18.79</v>
      </c>
    </row>
    <row r="307" spans="2:18" x14ac:dyDescent="0.2">
      <c r="D307" s="1"/>
    </row>
    <row r="308" spans="2:18" ht="16" x14ac:dyDescent="0.2">
      <c r="B308" t="s">
        <v>2</v>
      </c>
      <c r="C308" t="s">
        <v>12</v>
      </c>
      <c r="D308" s="1" t="s">
        <v>29</v>
      </c>
      <c r="E308">
        <v>18.329999999999998</v>
      </c>
      <c r="F308">
        <f>AVERAGE(E308:E309)</f>
        <v>19.329999999999998</v>
      </c>
      <c r="G308">
        <f>F308-$F$104</f>
        <v>5.4849999999999977</v>
      </c>
      <c r="H308">
        <f>AVERAGE(G308,G310,G312,G314)</f>
        <v>6.732499999999999</v>
      </c>
      <c r="I308">
        <f>H308-H316</f>
        <v>1.0399999999999983</v>
      </c>
      <c r="J308" s="5">
        <f>2^-I308</f>
        <v>0.48632747370614338</v>
      </c>
      <c r="K308" s="5">
        <f>-1/J308</f>
        <v>-2.0562276533121304</v>
      </c>
      <c r="N308">
        <f>F308-$F$155</f>
        <v>0.14499999999999602</v>
      </c>
      <c r="O308">
        <f>AVERAGE(N308,N310,N312,N314)</f>
        <v>-0.42875000000000174</v>
      </c>
      <c r="P308">
        <f>O308-O316</f>
        <v>-0.1462500000000011</v>
      </c>
      <c r="Q308" s="4">
        <f>2^-P308</f>
        <v>1.1066891110865056</v>
      </c>
      <c r="R308" s="4">
        <f>-1/Q308</f>
        <v>-0.90359613190576871</v>
      </c>
    </row>
    <row r="309" spans="2:18" ht="16" x14ac:dyDescent="0.2">
      <c r="B309" t="s">
        <v>2</v>
      </c>
      <c r="C309" t="s">
        <v>12</v>
      </c>
      <c r="D309" s="1" t="s">
        <v>29</v>
      </c>
      <c r="E309">
        <v>20.329999999999998</v>
      </c>
    </row>
    <row r="310" spans="2:18" ht="16" x14ac:dyDescent="0.2">
      <c r="B310" t="s">
        <v>3</v>
      </c>
      <c r="C310" t="s">
        <v>12</v>
      </c>
      <c r="D310" s="1" t="s">
        <v>29</v>
      </c>
      <c r="E310">
        <v>17.23</v>
      </c>
      <c r="F310">
        <f>AVERAGE(E310:E311)</f>
        <v>17.329999999999998</v>
      </c>
      <c r="G310">
        <f>F310-$F$106</f>
        <v>8.6849999999999987</v>
      </c>
      <c r="N310">
        <f>F310-$F$157</f>
        <v>-0.71500000000000341</v>
      </c>
    </row>
    <row r="311" spans="2:18" ht="16" x14ac:dyDescent="0.2">
      <c r="B311" t="s">
        <v>3</v>
      </c>
      <c r="C311" t="s">
        <v>12</v>
      </c>
      <c r="D311" s="1" t="s">
        <v>29</v>
      </c>
      <c r="E311">
        <v>17.43</v>
      </c>
    </row>
    <row r="312" spans="2:18" ht="16" x14ac:dyDescent="0.2">
      <c r="B312" t="s">
        <v>4</v>
      </c>
      <c r="C312" t="s">
        <v>12</v>
      </c>
      <c r="D312" s="1" t="s">
        <v>29</v>
      </c>
      <c r="E312">
        <v>17.93</v>
      </c>
      <c r="F312">
        <f>AVERAGE(E312:E313)</f>
        <v>17.98</v>
      </c>
      <c r="G312">
        <f>F312-$F$108</f>
        <v>4.8850000000000016</v>
      </c>
      <c r="N312">
        <f>F312-$F$159</f>
        <v>-0.22499999999999787</v>
      </c>
    </row>
    <row r="313" spans="2:18" ht="16" x14ac:dyDescent="0.2">
      <c r="B313" t="s">
        <v>4</v>
      </c>
      <c r="C313" t="s">
        <v>12</v>
      </c>
      <c r="D313" s="1" t="s">
        <v>29</v>
      </c>
      <c r="E313">
        <v>18.03</v>
      </c>
    </row>
    <row r="314" spans="2:18" ht="16" x14ac:dyDescent="0.2">
      <c r="B314" t="s">
        <v>5</v>
      </c>
      <c r="C314" t="s">
        <v>12</v>
      </c>
      <c r="D314" s="1" t="s">
        <v>29</v>
      </c>
      <c r="E314">
        <v>16.97</v>
      </c>
      <c r="F314">
        <f>AVERAGE(E314:E315)</f>
        <v>17.119999999999997</v>
      </c>
      <c r="G314">
        <f>F314-$F$110</f>
        <v>7.8749999999999964</v>
      </c>
      <c r="N314">
        <f>F314-$F$161</f>
        <v>-0.92000000000000171</v>
      </c>
    </row>
    <row r="315" spans="2:18" ht="16" x14ac:dyDescent="0.2">
      <c r="B315" t="s">
        <v>5</v>
      </c>
      <c r="C315" t="s">
        <v>12</v>
      </c>
      <c r="D315" s="1" t="s">
        <v>29</v>
      </c>
      <c r="E315">
        <v>17.27</v>
      </c>
    </row>
    <row r="316" spans="2:18" ht="16" x14ac:dyDescent="0.2">
      <c r="B316" t="s">
        <v>6</v>
      </c>
      <c r="C316" t="s">
        <v>13</v>
      </c>
      <c r="D316" s="1" t="s">
        <v>29</v>
      </c>
      <c r="E316">
        <v>18.100000000000001</v>
      </c>
      <c r="F316">
        <f>AVERAGE(E316:E317)</f>
        <v>18.16</v>
      </c>
      <c r="G316">
        <f>F316-$F$112</f>
        <v>5.0249999999999986</v>
      </c>
      <c r="H316">
        <f>AVERAGE(G316,G318,G320,G322)</f>
        <v>5.6925000000000008</v>
      </c>
      <c r="N316">
        <f>F316-$F$163</f>
        <v>-0.20500000000000185</v>
      </c>
      <c r="O316">
        <f>AVERAGE(N316,N318,N320,N322)</f>
        <v>-0.28250000000000064</v>
      </c>
    </row>
    <row r="317" spans="2:18" ht="16" x14ac:dyDescent="0.2">
      <c r="B317" t="s">
        <v>6</v>
      </c>
      <c r="C317" t="s">
        <v>13</v>
      </c>
      <c r="D317" s="1" t="s">
        <v>29</v>
      </c>
      <c r="E317">
        <v>18.22</v>
      </c>
    </row>
    <row r="318" spans="2:18" ht="16" x14ac:dyDescent="0.2">
      <c r="B318" t="s">
        <v>7</v>
      </c>
      <c r="C318" t="s">
        <v>13</v>
      </c>
      <c r="D318" s="1" t="s">
        <v>29</v>
      </c>
      <c r="E318">
        <v>17.89</v>
      </c>
      <c r="F318">
        <f>AVERAGE(E318:E319)</f>
        <v>17.945</v>
      </c>
      <c r="G318">
        <f>F318-$F$114</f>
        <v>4.8450000000000006</v>
      </c>
      <c r="N318">
        <f>F318-$F$165</f>
        <v>-0.35000000000000142</v>
      </c>
    </row>
    <row r="319" spans="2:18" ht="16" x14ac:dyDescent="0.2">
      <c r="B319" t="s">
        <v>7</v>
      </c>
      <c r="C319" t="s">
        <v>13</v>
      </c>
      <c r="D319" s="1" t="s">
        <v>29</v>
      </c>
      <c r="E319">
        <v>18</v>
      </c>
    </row>
    <row r="320" spans="2:18" ht="16" x14ac:dyDescent="0.2">
      <c r="B320" t="s">
        <v>8</v>
      </c>
      <c r="C320" t="s">
        <v>13</v>
      </c>
      <c r="D320" s="1" t="s">
        <v>29</v>
      </c>
      <c r="E320">
        <v>17.73</v>
      </c>
      <c r="F320">
        <f>AVERAGE(E320:E321)</f>
        <v>17.675000000000001</v>
      </c>
      <c r="G320">
        <f>F320-$F$116</f>
        <v>6.7200000000000006</v>
      </c>
      <c r="N320">
        <f>F320-$F$167</f>
        <v>-0.37000000000000099</v>
      </c>
    </row>
    <row r="321" spans="2:18" ht="16" x14ac:dyDescent="0.2">
      <c r="B321" t="s">
        <v>8</v>
      </c>
      <c r="C321" t="s">
        <v>13</v>
      </c>
      <c r="D321" s="1" t="s">
        <v>29</v>
      </c>
      <c r="E321">
        <v>17.62</v>
      </c>
    </row>
    <row r="322" spans="2:18" ht="16" x14ac:dyDescent="0.2">
      <c r="B322" t="s">
        <v>9</v>
      </c>
      <c r="C322" t="s">
        <v>13</v>
      </c>
      <c r="D322" s="1" t="s">
        <v>29</v>
      </c>
      <c r="E322">
        <v>18.05</v>
      </c>
      <c r="F322">
        <f>AVERAGE(E322:E323)</f>
        <v>17.975000000000001</v>
      </c>
      <c r="G322">
        <f>F322-$F$118</f>
        <v>6.1800000000000015</v>
      </c>
      <c r="N322">
        <f>F322-$F$169</f>
        <v>-0.20499999999999829</v>
      </c>
    </row>
    <row r="323" spans="2:18" ht="16" x14ac:dyDescent="0.2">
      <c r="B323" t="s">
        <v>9</v>
      </c>
      <c r="C323" t="s">
        <v>13</v>
      </c>
      <c r="D323" s="1" t="s">
        <v>29</v>
      </c>
      <c r="E323">
        <v>17.899999999999999</v>
      </c>
    </row>
    <row r="324" spans="2:18" x14ac:dyDescent="0.2">
      <c r="D324" s="1"/>
    </row>
    <row r="325" spans="2:18" ht="16" x14ac:dyDescent="0.2">
      <c r="B325" t="s">
        <v>2</v>
      </c>
      <c r="C325" t="s">
        <v>12</v>
      </c>
      <c r="D325" s="1" t="s">
        <v>30</v>
      </c>
      <c r="E325">
        <v>31.12</v>
      </c>
      <c r="F325">
        <f>AVERAGE(E325:E326)</f>
        <v>31.1</v>
      </c>
      <c r="G325">
        <f>F325-$F$104</f>
        <v>17.255000000000003</v>
      </c>
      <c r="H325">
        <f>AVERAGE(G325,G327,G329,G331)</f>
        <v>17.022500000000001</v>
      </c>
      <c r="I325">
        <f>H325-H333</f>
        <v>7.2862500000000008</v>
      </c>
      <c r="J325" s="5">
        <f>2^-I325</f>
        <v>6.4064906123045134E-3</v>
      </c>
      <c r="K325" s="5">
        <f>-1/J325</f>
        <v>-156.09169832846825</v>
      </c>
      <c r="N325">
        <f>F325-$F$155</f>
        <v>11.914999999999999</v>
      </c>
      <c r="O325">
        <f>AVERAGE(N325,N327,N329,N331)</f>
        <v>9.8612500000000001</v>
      </c>
      <c r="P325">
        <f>O325-O333</f>
        <v>6.1000000000000014</v>
      </c>
      <c r="Q325" s="5">
        <f>2^-P325</f>
        <v>1.4578640492762607E-2</v>
      </c>
      <c r="R325" s="5">
        <f>-1/Q325</f>
        <v>-68.593501602322803</v>
      </c>
    </row>
    <row r="326" spans="2:18" ht="16" x14ac:dyDescent="0.2">
      <c r="B326" t="s">
        <v>2</v>
      </c>
      <c r="C326" t="s">
        <v>12</v>
      </c>
      <c r="D326" s="1" t="s">
        <v>30</v>
      </c>
      <c r="E326">
        <v>31.08</v>
      </c>
    </row>
    <row r="327" spans="2:18" ht="16" x14ac:dyDescent="0.2">
      <c r="B327" t="s">
        <v>3</v>
      </c>
      <c r="C327" t="s">
        <v>12</v>
      </c>
      <c r="D327" s="1" t="s">
        <v>30</v>
      </c>
      <c r="E327">
        <v>28.87</v>
      </c>
      <c r="F327">
        <f>AVERAGE(E327:E328)</f>
        <v>29.585000000000001</v>
      </c>
      <c r="G327">
        <f>F327-$F$106</f>
        <v>20.94</v>
      </c>
      <c r="N327">
        <f>F327-$F$157</f>
        <v>11.54</v>
      </c>
    </row>
    <row r="328" spans="2:18" ht="16" x14ac:dyDescent="0.2">
      <c r="B328" t="s">
        <v>3</v>
      </c>
      <c r="C328" t="s">
        <v>12</v>
      </c>
      <c r="D328" s="1" t="s">
        <v>30</v>
      </c>
      <c r="E328">
        <v>30.3</v>
      </c>
    </row>
    <row r="329" spans="2:18" ht="16" x14ac:dyDescent="0.2">
      <c r="B329" t="s">
        <v>4</v>
      </c>
      <c r="C329" t="s">
        <v>12</v>
      </c>
      <c r="D329" s="1" t="s">
        <v>30</v>
      </c>
      <c r="E329">
        <v>22.95</v>
      </c>
      <c r="F329">
        <f>AVERAGE(E329:E330)</f>
        <v>23.02</v>
      </c>
      <c r="G329">
        <f>F329-$F$108</f>
        <v>9.9250000000000007</v>
      </c>
      <c r="N329">
        <f>F329-$F$159</f>
        <v>4.8150000000000013</v>
      </c>
    </row>
    <row r="330" spans="2:18" ht="16" x14ac:dyDescent="0.2">
      <c r="B330" t="s">
        <v>4</v>
      </c>
      <c r="C330" t="s">
        <v>12</v>
      </c>
      <c r="D330" s="1" t="s">
        <v>30</v>
      </c>
      <c r="E330">
        <v>23.09</v>
      </c>
    </row>
    <row r="331" spans="2:18" ht="16" x14ac:dyDescent="0.2">
      <c r="B331" t="s">
        <v>5</v>
      </c>
      <c r="C331" t="s">
        <v>12</v>
      </c>
      <c r="D331" s="1" t="s">
        <v>30</v>
      </c>
      <c r="E331">
        <v>29.37</v>
      </c>
      <c r="F331">
        <f>AVERAGE(E331:E332)</f>
        <v>29.215</v>
      </c>
      <c r="G331">
        <f>F331-$F$110</f>
        <v>19.97</v>
      </c>
      <c r="N331">
        <f>F331-$F$161</f>
        <v>11.175000000000001</v>
      </c>
    </row>
    <row r="332" spans="2:18" ht="16" x14ac:dyDescent="0.2">
      <c r="B332" t="s">
        <v>5</v>
      </c>
      <c r="C332" t="s">
        <v>12</v>
      </c>
      <c r="D332" s="1" t="s">
        <v>30</v>
      </c>
      <c r="E332">
        <v>29.06</v>
      </c>
    </row>
    <row r="333" spans="2:18" ht="16" x14ac:dyDescent="0.2">
      <c r="B333" t="s">
        <v>6</v>
      </c>
      <c r="C333" t="s">
        <v>13</v>
      </c>
      <c r="D333" s="1" t="s">
        <v>30</v>
      </c>
      <c r="E333">
        <v>21.71</v>
      </c>
      <c r="F333">
        <f>AVERAGE(E333:E334)</f>
        <v>21.795000000000002</v>
      </c>
      <c r="G333">
        <f>F333-$F$112</f>
        <v>8.66</v>
      </c>
      <c r="H333">
        <f>AVERAGE(G333,G335,G337,G339)</f>
        <v>9.7362500000000001</v>
      </c>
      <c r="N333">
        <f>F333-$F$163</f>
        <v>3.4299999999999997</v>
      </c>
      <c r="O333">
        <f>AVERAGE(N333,N335,N337,N339)</f>
        <v>3.7612499999999986</v>
      </c>
    </row>
    <row r="334" spans="2:18" ht="16" x14ac:dyDescent="0.2">
      <c r="B334" t="s">
        <v>6</v>
      </c>
      <c r="C334" t="s">
        <v>13</v>
      </c>
      <c r="D334" s="1" t="s">
        <v>30</v>
      </c>
      <c r="E334">
        <v>21.88</v>
      </c>
    </row>
    <row r="335" spans="2:18" ht="16" x14ac:dyDescent="0.2">
      <c r="B335" t="s">
        <v>7</v>
      </c>
      <c r="C335" t="s">
        <v>13</v>
      </c>
      <c r="D335" s="1" t="s">
        <v>30</v>
      </c>
      <c r="E335">
        <v>22.59</v>
      </c>
      <c r="F335">
        <f>AVERAGE(E335:E336)</f>
        <v>22.54</v>
      </c>
      <c r="G335">
        <f>F335-$F$114</f>
        <v>9.44</v>
      </c>
      <c r="N335">
        <f>F335-$F$165</f>
        <v>4.2449999999999974</v>
      </c>
    </row>
    <row r="336" spans="2:18" ht="16" x14ac:dyDescent="0.2">
      <c r="B336" t="s">
        <v>7</v>
      </c>
      <c r="C336" t="s">
        <v>13</v>
      </c>
      <c r="D336" s="1" t="s">
        <v>30</v>
      </c>
      <c r="E336">
        <v>22.49</v>
      </c>
    </row>
    <row r="337" spans="2:18" ht="16" x14ac:dyDescent="0.2">
      <c r="B337" t="s">
        <v>8</v>
      </c>
      <c r="C337" t="s">
        <v>13</v>
      </c>
      <c r="D337" s="1" t="s">
        <v>30</v>
      </c>
      <c r="E337">
        <v>21.31</v>
      </c>
      <c r="F337">
        <f>AVERAGE(E337:E338)</f>
        <v>21.354999999999997</v>
      </c>
      <c r="G337">
        <f>F337-$F$116</f>
        <v>10.399999999999997</v>
      </c>
      <c r="N337">
        <f>F337-$F$167</f>
        <v>3.3099999999999952</v>
      </c>
    </row>
    <row r="338" spans="2:18" ht="16" x14ac:dyDescent="0.2">
      <c r="B338" t="s">
        <v>8</v>
      </c>
      <c r="C338" t="s">
        <v>13</v>
      </c>
      <c r="D338" s="1" t="s">
        <v>30</v>
      </c>
      <c r="E338">
        <v>21.4</v>
      </c>
    </row>
    <row r="339" spans="2:18" ht="16" x14ac:dyDescent="0.2">
      <c r="B339" t="s">
        <v>9</v>
      </c>
      <c r="C339" t="s">
        <v>13</v>
      </c>
      <c r="D339" s="1" t="s">
        <v>30</v>
      </c>
      <c r="E339">
        <v>22.23</v>
      </c>
      <c r="F339">
        <f>AVERAGE(E339:E340)</f>
        <v>22.240000000000002</v>
      </c>
      <c r="G339">
        <f>F339-$F$118</f>
        <v>10.445000000000002</v>
      </c>
      <c r="N339">
        <f>F339-$F$169</f>
        <v>4.0600000000000023</v>
      </c>
    </row>
    <row r="340" spans="2:18" ht="16" x14ac:dyDescent="0.2">
      <c r="B340" t="s">
        <v>9</v>
      </c>
      <c r="C340" t="s">
        <v>13</v>
      </c>
      <c r="D340" s="1" t="s">
        <v>30</v>
      </c>
      <c r="E340">
        <v>22.25</v>
      </c>
    </row>
    <row r="341" spans="2:18" x14ac:dyDescent="0.2">
      <c r="D341" s="1"/>
    </row>
    <row r="342" spans="2:18" ht="16" x14ac:dyDescent="0.2">
      <c r="B342" t="s">
        <v>2</v>
      </c>
      <c r="C342" t="s">
        <v>12</v>
      </c>
      <c r="D342" s="1" t="s">
        <v>31</v>
      </c>
      <c r="E342">
        <v>23.69</v>
      </c>
      <c r="F342">
        <f>AVERAGE(E342:E343)</f>
        <v>23.645000000000003</v>
      </c>
      <c r="G342">
        <f>F342-$F$104</f>
        <v>9.8000000000000025</v>
      </c>
      <c r="H342">
        <f>AVERAGE(G342,G344,G346,G348)</f>
        <v>12.992500000000001</v>
      </c>
      <c r="I342">
        <f>H342-H350</f>
        <v>0.56375000000000242</v>
      </c>
      <c r="J342" s="4">
        <f>2^-I342</f>
        <v>0.67654134104879515</v>
      </c>
      <c r="K342" s="4">
        <f>-1/J342</f>
        <v>-1.4781062727811567</v>
      </c>
      <c r="N342">
        <f>F342-$F$155</f>
        <v>4.4600000000000009</v>
      </c>
      <c r="O342">
        <f>AVERAGE(N342,N344,N346,N348)</f>
        <v>5.8312500000000016</v>
      </c>
      <c r="P342">
        <f>O342-O350</f>
        <v>-0.62249999999999606</v>
      </c>
      <c r="Q342" s="3">
        <f>2^-P342</f>
        <v>1.539540691856877</v>
      </c>
      <c r="R342" s="3">
        <f>-1/Q342</f>
        <v>-0.64954437728688807</v>
      </c>
    </row>
    <row r="343" spans="2:18" ht="16" x14ac:dyDescent="0.2">
      <c r="B343" t="s">
        <v>2</v>
      </c>
      <c r="C343" t="s">
        <v>12</v>
      </c>
      <c r="D343" s="1" t="s">
        <v>31</v>
      </c>
      <c r="E343">
        <v>23.6</v>
      </c>
    </row>
    <row r="344" spans="2:18" ht="16" x14ac:dyDescent="0.2">
      <c r="B344" t="s">
        <v>3</v>
      </c>
      <c r="C344" t="s">
        <v>12</v>
      </c>
      <c r="D344" s="1" t="s">
        <v>31</v>
      </c>
      <c r="E344">
        <v>23.44</v>
      </c>
      <c r="F344">
        <f>AVERAGE(E344:E345)</f>
        <v>23.560000000000002</v>
      </c>
      <c r="G344">
        <f>F344-$F$106</f>
        <v>14.915000000000003</v>
      </c>
      <c r="N344">
        <f>F344-$F$157</f>
        <v>5.5150000000000006</v>
      </c>
    </row>
    <row r="345" spans="2:18" ht="16" x14ac:dyDescent="0.2">
      <c r="B345" t="s">
        <v>3</v>
      </c>
      <c r="C345" t="s">
        <v>12</v>
      </c>
      <c r="D345" s="1" t="s">
        <v>31</v>
      </c>
      <c r="E345">
        <v>23.68</v>
      </c>
    </row>
    <row r="346" spans="2:18" ht="16" x14ac:dyDescent="0.2">
      <c r="B346" t="s">
        <v>4</v>
      </c>
      <c r="C346" t="s">
        <v>12</v>
      </c>
      <c r="D346" s="1" t="s">
        <v>31</v>
      </c>
      <c r="E346">
        <v>25.39</v>
      </c>
      <c r="F346">
        <f>AVERAGE(E346:E347)</f>
        <v>25.575000000000003</v>
      </c>
      <c r="G346">
        <f>F346-$F$108</f>
        <v>12.480000000000004</v>
      </c>
      <c r="N346">
        <f>F346-$F$159</f>
        <v>7.3700000000000045</v>
      </c>
    </row>
    <row r="347" spans="2:18" ht="16" x14ac:dyDescent="0.2">
      <c r="B347" t="s">
        <v>4</v>
      </c>
      <c r="C347" t="s">
        <v>12</v>
      </c>
      <c r="D347" s="1" t="s">
        <v>31</v>
      </c>
      <c r="E347">
        <v>25.76</v>
      </c>
    </row>
    <row r="348" spans="2:18" ht="16" x14ac:dyDescent="0.2">
      <c r="B348" t="s">
        <v>5</v>
      </c>
      <c r="C348" t="s">
        <v>12</v>
      </c>
      <c r="D348" s="1" t="s">
        <v>31</v>
      </c>
      <c r="E348">
        <v>23.97</v>
      </c>
      <c r="F348">
        <f>AVERAGE(E348:E349)</f>
        <v>24.02</v>
      </c>
      <c r="G348">
        <f>F348-$F$110</f>
        <v>14.774999999999999</v>
      </c>
      <c r="N348">
        <f>F348-$F$161</f>
        <v>5.98</v>
      </c>
    </row>
    <row r="349" spans="2:18" ht="16" x14ac:dyDescent="0.2">
      <c r="B349" t="s">
        <v>5</v>
      </c>
      <c r="C349" t="s">
        <v>12</v>
      </c>
      <c r="D349" s="1" t="s">
        <v>31</v>
      </c>
      <c r="E349">
        <v>24.07</v>
      </c>
    </row>
    <row r="350" spans="2:18" ht="16" x14ac:dyDescent="0.2">
      <c r="B350" t="s">
        <v>6</v>
      </c>
      <c r="C350" t="s">
        <v>13</v>
      </c>
      <c r="D350" s="1" t="s">
        <v>31</v>
      </c>
      <c r="E350">
        <v>24.23</v>
      </c>
      <c r="F350">
        <f>AVERAGE(E350:E351)</f>
        <v>24.22</v>
      </c>
      <c r="G350">
        <f>F350-$F$112</f>
        <v>11.084999999999997</v>
      </c>
      <c r="H350">
        <f>AVERAGE(G350,G352,G354,G356)</f>
        <v>12.428749999999999</v>
      </c>
      <c r="N350">
        <f>F350-$F$163</f>
        <v>5.8549999999999969</v>
      </c>
      <c r="O350">
        <f>AVERAGE(N350,N352,N354,N356)</f>
        <v>6.4537499999999977</v>
      </c>
    </row>
    <row r="351" spans="2:18" ht="16" x14ac:dyDescent="0.2">
      <c r="B351" t="s">
        <v>6</v>
      </c>
      <c r="C351" t="s">
        <v>13</v>
      </c>
      <c r="D351" s="1" t="s">
        <v>31</v>
      </c>
      <c r="E351">
        <v>24.21</v>
      </c>
    </row>
    <row r="352" spans="2:18" ht="16" x14ac:dyDescent="0.2">
      <c r="B352" t="s">
        <v>7</v>
      </c>
      <c r="C352" t="s">
        <v>13</v>
      </c>
      <c r="D352" s="1" t="s">
        <v>31</v>
      </c>
      <c r="E352">
        <v>24.44</v>
      </c>
      <c r="F352">
        <f>AVERAGE(E352:E353)</f>
        <v>24.384999999999998</v>
      </c>
      <c r="G352">
        <f>F352-$F$114</f>
        <v>11.284999999999998</v>
      </c>
      <c r="N352">
        <f>F352-$F$165</f>
        <v>6.0899999999999963</v>
      </c>
    </row>
    <row r="353" spans="2:18" ht="16" x14ac:dyDescent="0.2">
      <c r="B353" t="s">
        <v>7</v>
      </c>
      <c r="C353" t="s">
        <v>13</v>
      </c>
      <c r="D353" s="1" t="s">
        <v>31</v>
      </c>
      <c r="E353">
        <v>24.33</v>
      </c>
    </row>
    <row r="354" spans="2:18" ht="16" x14ac:dyDescent="0.2">
      <c r="B354" t="s">
        <v>8</v>
      </c>
      <c r="C354" t="s">
        <v>13</v>
      </c>
      <c r="D354" s="1" t="s">
        <v>31</v>
      </c>
      <c r="E354">
        <v>25.83</v>
      </c>
      <c r="F354">
        <f>AVERAGE(E354:E355)</f>
        <v>25.734999999999999</v>
      </c>
      <c r="G354">
        <f>F354-$F$116</f>
        <v>14.78</v>
      </c>
      <c r="N354">
        <f>F354-$F$167</f>
        <v>7.6899999999999977</v>
      </c>
    </row>
    <row r="355" spans="2:18" ht="16" x14ac:dyDescent="0.2">
      <c r="B355" t="s">
        <v>8</v>
      </c>
      <c r="C355" t="s">
        <v>13</v>
      </c>
      <c r="D355" s="1" t="s">
        <v>31</v>
      </c>
      <c r="E355">
        <v>25.64</v>
      </c>
    </row>
    <row r="356" spans="2:18" ht="16" x14ac:dyDescent="0.2">
      <c r="B356" t="s">
        <v>9</v>
      </c>
      <c r="C356" t="s">
        <v>13</v>
      </c>
      <c r="D356" s="1" t="s">
        <v>31</v>
      </c>
      <c r="E356">
        <v>24.47</v>
      </c>
      <c r="F356">
        <f>AVERAGE(E356:E357)</f>
        <v>24.36</v>
      </c>
      <c r="G356">
        <f>F356-$F$118</f>
        <v>12.565</v>
      </c>
      <c r="N356">
        <f>F356-$F$169</f>
        <v>6.18</v>
      </c>
    </row>
    <row r="357" spans="2:18" ht="16" x14ac:dyDescent="0.2">
      <c r="B357" t="s">
        <v>9</v>
      </c>
      <c r="C357" t="s">
        <v>13</v>
      </c>
      <c r="D357" s="1" t="s">
        <v>31</v>
      </c>
      <c r="E357">
        <v>24.25</v>
      </c>
    </row>
    <row r="358" spans="2:18" x14ac:dyDescent="0.2">
      <c r="D358" s="1"/>
    </row>
    <row r="359" spans="2:18" ht="16" x14ac:dyDescent="0.2">
      <c r="B359" t="s">
        <v>2</v>
      </c>
      <c r="C359" t="s">
        <v>12</v>
      </c>
      <c r="D359" s="1" t="s">
        <v>32</v>
      </c>
      <c r="E359">
        <v>21.04</v>
      </c>
      <c r="F359">
        <f>AVERAGE(E359:E360)</f>
        <v>20.9</v>
      </c>
      <c r="G359">
        <f>F359-$F$104</f>
        <v>7.0549999999999979</v>
      </c>
      <c r="H359">
        <f>AVERAGE(G359,G361,G363,G365)</f>
        <v>9.2375000000000007</v>
      </c>
      <c r="I359">
        <f>H359-H367</f>
        <v>0.72625000000000206</v>
      </c>
      <c r="J359" s="5">
        <f>2^-I359</f>
        <v>0.60447308163743674</v>
      </c>
      <c r="K359" s="5">
        <f>-1/J359</f>
        <v>-1.6543333861801319</v>
      </c>
      <c r="N359">
        <f>F359-$F$155</f>
        <v>1.7149999999999963</v>
      </c>
      <c r="O359">
        <f>AVERAGE(N359,N361,N363,N365)</f>
        <v>2.076249999999999</v>
      </c>
      <c r="P359">
        <f>O359-O367</f>
        <v>-0.45999999999999908</v>
      </c>
      <c r="Q359" s="4">
        <f>2^-P359</f>
        <v>1.3755418181397427</v>
      </c>
      <c r="R359" s="4">
        <f>-1/Q359</f>
        <v>-0.72698625866015576</v>
      </c>
    </row>
    <row r="360" spans="2:18" ht="16" x14ac:dyDescent="0.2">
      <c r="B360" t="s">
        <v>2</v>
      </c>
      <c r="C360" t="s">
        <v>12</v>
      </c>
      <c r="D360" s="1" t="s">
        <v>32</v>
      </c>
      <c r="E360">
        <v>20.76</v>
      </c>
    </row>
    <row r="361" spans="2:18" ht="16" x14ac:dyDescent="0.2">
      <c r="B361" t="s">
        <v>3</v>
      </c>
      <c r="C361" t="s">
        <v>12</v>
      </c>
      <c r="D361" s="1" t="s">
        <v>32</v>
      </c>
      <c r="E361">
        <v>20.09</v>
      </c>
      <c r="F361">
        <f>AVERAGE(E361:E362)</f>
        <v>20.175000000000001</v>
      </c>
      <c r="G361">
        <f>F361-$F$106</f>
        <v>11.530000000000001</v>
      </c>
      <c r="N361">
        <f>F361-$F$157</f>
        <v>2.129999999999999</v>
      </c>
    </row>
    <row r="362" spans="2:18" ht="16" x14ac:dyDescent="0.2">
      <c r="B362" t="s">
        <v>3</v>
      </c>
      <c r="C362" t="s">
        <v>12</v>
      </c>
      <c r="D362" s="1" t="s">
        <v>32</v>
      </c>
      <c r="E362">
        <v>20.260000000000002</v>
      </c>
    </row>
    <row r="363" spans="2:18" ht="16" x14ac:dyDescent="0.2">
      <c r="B363" t="s">
        <v>4</v>
      </c>
      <c r="C363" t="s">
        <v>12</v>
      </c>
      <c r="D363" s="1" t="s">
        <v>32</v>
      </c>
      <c r="E363">
        <v>20.55</v>
      </c>
      <c r="F363">
        <f>AVERAGE(E363:E364)</f>
        <v>20.625</v>
      </c>
      <c r="G363">
        <f>F363-$F$108</f>
        <v>7.5300000000000011</v>
      </c>
      <c r="N363">
        <f>F363-$F$159</f>
        <v>2.4200000000000017</v>
      </c>
    </row>
    <row r="364" spans="2:18" ht="16" x14ac:dyDescent="0.2">
      <c r="B364" t="s">
        <v>4</v>
      </c>
      <c r="C364" t="s">
        <v>12</v>
      </c>
      <c r="D364" s="1" t="s">
        <v>32</v>
      </c>
      <c r="E364">
        <v>20.7</v>
      </c>
    </row>
    <row r="365" spans="2:18" ht="16" x14ac:dyDescent="0.2">
      <c r="B365" t="s">
        <v>5</v>
      </c>
      <c r="C365" t="s">
        <v>12</v>
      </c>
      <c r="D365" s="1" t="s">
        <v>32</v>
      </c>
      <c r="E365">
        <v>19.989999999999998</v>
      </c>
      <c r="F365">
        <f>AVERAGE(E365:E366)</f>
        <v>20.079999999999998</v>
      </c>
      <c r="G365">
        <f>F365-$F$110</f>
        <v>10.834999999999997</v>
      </c>
      <c r="N365">
        <f>F365-$F$161</f>
        <v>2.0399999999999991</v>
      </c>
    </row>
    <row r="366" spans="2:18" ht="16" x14ac:dyDescent="0.2">
      <c r="B366" t="s">
        <v>5</v>
      </c>
      <c r="C366" t="s">
        <v>12</v>
      </c>
      <c r="D366" s="1" t="s">
        <v>32</v>
      </c>
      <c r="E366">
        <v>20.170000000000002</v>
      </c>
    </row>
    <row r="367" spans="2:18" ht="16" x14ac:dyDescent="0.2">
      <c r="B367" t="s">
        <v>6</v>
      </c>
      <c r="C367" t="s">
        <v>13</v>
      </c>
      <c r="D367" s="1" t="s">
        <v>32</v>
      </c>
      <c r="E367">
        <v>20.56</v>
      </c>
      <c r="F367">
        <f>AVERAGE(E367:E368)</f>
        <v>20.674999999999997</v>
      </c>
      <c r="G367">
        <f>F367-$F$112</f>
        <v>7.5399999999999956</v>
      </c>
      <c r="H367">
        <f>AVERAGE(G367,G369,G371,G373)</f>
        <v>8.5112499999999986</v>
      </c>
      <c r="N367">
        <f>F367-$F$163</f>
        <v>2.3099999999999952</v>
      </c>
      <c r="O367">
        <f>AVERAGE(N367,N369,N371,N373)</f>
        <v>2.5362499999999981</v>
      </c>
    </row>
    <row r="368" spans="2:18" ht="16" x14ac:dyDescent="0.2">
      <c r="B368" t="s">
        <v>6</v>
      </c>
      <c r="C368" t="s">
        <v>13</v>
      </c>
      <c r="D368" s="1" t="s">
        <v>32</v>
      </c>
      <c r="E368">
        <v>20.79</v>
      </c>
    </row>
    <row r="369" spans="2:14" ht="16" x14ac:dyDescent="0.2">
      <c r="B369" t="s">
        <v>7</v>
      </c>
      <c r="C369" t="s">
        <v>13</v>
      </c>
      <c r="D369" s="1" t="s">
        <v>32</v>
      </c>
      <c r="E369">
        <v>20.48</v>
      </c>
      <c r="F369">
        <f>AVERAGE(E369:E370)</f>
        <v>20.61</v>
      </c>
      <c r="G369">
        <f>F369-$F$114</f>
        <v>7.51</v>
      </c>
      <c r="N369">
        <f>F369-$F$165</f>
        <v>2.3149999999999977</v>
      </c>
    </row>
    <row r="370" spans="2:14" ht="16" x14ac:dyDescent="0.2">
      <c r="B370" t="s">
        <v>7</v>
      </c>
      <c r="C370" t="s">
        <v>13</v>
      </c>
      <c r="D370" s="1" t="s">
        <v>32</v>
      </c>
      <c r="E370">
        <v>20.74</v>
      </c>
    </row>
    <row r="371" spans="2:14" ht="16" x14ac:dyDescent="0.2">
      <c r="B371" t="s">
        <v>8</v>
      </c>
      <c r="C371" t="s">
        <v>13</v>
      </c>
      <c r="D371" s="1" t="s">
        <v>32</v>
      </c>
      <c r="E371">
        <v>20.73</v>
      </c>
      <c r="F371">
        <f>AVERAGE(E371:E372)</f>
        <v>20.725000000000001</v>
      </c>
      <c r="G371">
        <f>F371-$F$116</f>
        <v>9.7700000000000014</v>
      </c>
      <c r="N371">
        <f>F371-$F$167</f>
        <v>2.6799999999999997</v>
      </c>
    </row>
    <row r="372" spans="2:14" ht="16" x14ac:dyDescent="0.2">
      <c r="B372" t="s">
        <v>8</v>
      </c>
      <c r="C372" t="s">
        <v>13</v>
      </c>
      <c r="D372" s="1" t="s">
        <v>32</v>
      </c>
      <c r="E372">
        <v>20.72</v>
      </c>
    </row>
    <row r="373" spans="2:14" ht="16" x14ac:dyDescent="0.2">
      <c r="B373" t="s">
        <v>9</v>
      </c>
      <c r="C373" t="s">
        <v>13</v>
      </c>
      <c r="D373" s="1" t="s">
        <v>32</v>
      </c>
      <c r="E373">
        <v>21.29</v>
      </c>
      <c r="F373">
        <f>AVERAGE(E373:E374)</f>
        <v>21.02</v>
      </c>
      <c r="G373">
        <f>F373-$F$118</f>
        <v>9.2249999999999996</v>
      </c>
      <c r="N373">
        <f>F373-$F$169</f>
        <v>2.84</v>
      </c>
    </row>
    <row r="374" spans="2:14" ht="16" x14ac:dyDescent="0.2">
      <c r="B374" t="s">
        <v>9</v>
      </c>
      <c r="C374" t="s">
        <v>13</v>
      </c>
      <c r="D374" s="1" t="s">
        <v>32</v>
      </c>
      <c r="E374">
        <v>20.75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525EC-CA68-1C4F-9E99-CC8B4B8ED9D1}">
  <dimension ref="B1:R374"/>
  <sheetViews>
    <sheetView tabSelected="1" topLeftCell="A350" workbookViewId="0">
      <selection activeCell="E1" sqref="E1:E1048576"/>
    </sheetView>
  </sheetViews>
  <sheetFormatPr baseColWidth="10" defaultRowHeight="15" x14ac:dyDescent="0.2"/>
  <cols>
    <col min="7" max="7" width="11.5" customWidth="1"/>
    <col min="8" max="18" width="8.83203125"/>
  </cols>
  <sheetData>
    <row r="1" spans="2:18" x14ac:dyDescent="0.2">
      <c r="B1" t="s">
        <v>10</v>
      </c>
      <c r="C1" t="s">
        <v>11</v>
      </c>
      <c r="D1" t="s">
        <v>14</v>
      </c>
      <c r="E1" t="s">
        <v>38</v>
      </c>
      <c r="F1" t="s">
        <v>39</v>
      </c>
      <c r="G1" t="s">
        <v>40</v>
      </c>
      <c r="H1" t="s">
        <v>39</v>
      </c>
      <c r="I1" t="s">
        <v>41</v>
      </c>
      <c r="J1" t="s">
        <v>42</v>
      </c>
      <c r="K1" t="s">
        <v>43</v>
      </c>
      <c r="N1" t="s">
        <v>44</v>
      </c>
      <c r="O1" t="s">
        <v>39</v>
      </c>
      <c r="P1" t="s">
        <v>41</v>
      </c>
      <c r="Q1" t="s">
        <v>42</v>
      </c>
      <c r="R1" t="s">
        <v>43</v>
      </c>
    </row>
    <row r="2" spans="2:18" ht="16" x14ac:dyDescent="0.2">
      <c r="B2" t="s">
        <v>2</v>
      </c>
      <c r="C2" t="s">
        <v>12</v>
      </c>
      <c r="D2" s="1" t="s">
        <v>15</v>
      </c>
      <c r="E2">
        <v>18.239999999999998</v>
      </c>
      <c r="F2">
        <f>AVERAGE(E2:E3)</f>
        <v>17.835000000000001</v>
      </c>
      <c r="G2">
        <f>F2-$F$104</f>
        <v>3.99</v>
      </c>
      <c r="H2">
        <f>AVERAGE(G2,G4,G6,G8)</f>
        <v>5.8312499999999998</v>
      </c>
      <c r="I2" s="2">
        <f>H2-H10</f>
        <v>1.0312500000000009</v>
      </c>
      <c r="J2" s="4">
        <f>2^-I2</f>
        <v>0.48928603104384977</v>
      </c>
      <c r="K2" s="4">
        <f>-1/J2</f>
        <v>-2.0437942973082346</v>
      </c>
      <c r="N2">
        <f>F2-$F$155</f>
        <v>-1.1849999999999987</v>
      </c>
      <c r="O2">
        <f>AVERAGE(N2,N4,N6,N8)</f>
        <v>-1.2662499999999994</v>
      </c>
      <c r="P2" s="2">
        <f>O2-O10</f>
        <v>-1.2737499999999971</v>
      </c>
      <c r="Q2" s="3">
        <f>2^-P2</f>
        <v>2.4178923265497456</v>
      </c>
      <c r="R2" s="3">
        <f>-1/Q2</f>
        <v>-0.4135833465450332</v>
      </c>
    </row>
    <row r="3" spans="2:18" ht="16" x14ac:dyDescent="0.2">
      <c r="B3" t="s">
        <v>2</v>
      </c>
      <c r="C3" t="s">
        <v>12</v>
      </c>
      <c r="D3" s="1" t="s">
        <v>15</v>
      </c>
      <c r="E3">
        <v>17.43</v>
      </c>
    </row>
    <row r="4" spans="2:18" ht="16" x14ac:dyDescent="0.2">
      <c r="B4" t="s">
        <v>3</v>
      </c>
      <c r="C4" t="s">
        <v>12</v>
      </c>
      <c r="D4" s="1" t="s">
        <v>15</v>
      </c>
      <c r="E4">
        <v>16.28</v>
      </c>
      <c r="F4">
        <f>AVERAGE(E4:E5)</f>
        <v>16.225000000000001</v>
      </c>
      <c r="G4">
        <f>F4-$F$106</f>
        <v>7.4850000000000012</v>
      </c>
      <c r="I4">
        <f>STDEV(E2:E9)</f>
        <v>0.66791252635142395</v>
      </c>
      <c r="K4">
        <f>STDEV(G2,G4,G6,G8)</f>
        <v>2.2552988530717335</v>
      </c>
      <c r="N4">
        <f>F4-$F$157</f>
        <v>-1.8249999999999993</v>
      </c>
      <c r="R4">
        <f>STDEV(N2,N4,N6,N8)</f>
        <v>0.44867165054190833</v>
      </c>
    </row>
    <row r="5" spans="2:18" ht="16" x14ac:dyDescent="0.2">
      <c r="B5" t="s">
        <v>3</v>
      </c>
      <c r="C5" t="s">
        <v>12</v>
      </c>
      <c r="D5" s="1" t="s">
        <v>15</v>
      </c>
      <c r="E5">
        <v>16.170000000000002</v>
      </c>
      <c r="I5">
        <f>AVERAGE(E2:E9)-(2*I4)</f>
        <v>15.726674947297155</v>
      </c>
      <c r="K5">
        <f>AVERAGE(G2,G4,G6,G8)-(2*K4)</f>
        <v>1.3206522938565328</v>
      </c>
      <c r="R5">
        <f>AVERAGE(N2,N4,N6,N8)-(2*R4)</f>
        <v>-2.1635933010838162</v>
      </c>
    </row>
    <row r="6" spans="2:18" ht="16" x14ac:dyDescent="0.2">
      <c r="B6" t="s">
        <v>4</v>
      </c>
      <c r="C6" t="s">
        <v>12</v>
      </c>
      <c r="D6" s="1" t="s">
        <v>15</v>
      </c>
      <c r="E6">
        <v>16.87</v>
      </c>
      <c r="F6">
        <f>AVERAGE(E6:E7)</f>
        <v>16.884999999999998</v>
      </c>
      <c r="G6">
        <f>F6-$F$108</f>
        <v>3.7899999999999991</v>
      </c>
      <c r="I6">
        <f>AVERAGE(E2:E9)+(2*I4)</f>
        <v>18.398325052702852</v>
      </c>
      <c r="K6">
        <f>AVERAGE(G2,G4,G6,G8)+(2*K4)</f>
        <v>10.341847706143467</v>
      </c>
      <c r="N6">
        <f>F6-$F$159</f>
        <v>-1.3200000000000003</v>
      </c>
      <c r="R6">
        <f>AVERAGE(N2,N4,N6,N8)+(2*R4)</f>
        <v>-0.36890669891618277</v>
      </c>
    </row>
    <row r="7" spans="2:18" ht="16" x14ac:dyDescent="0.2">
      <c r="B7" t="s">
        <v>4</v>
      </c>
      <c r="C7" t="s">
        <v>12</v>
      </c>
      <c r="D7" s="1" t="s">
        <v>15</v>
      </c>
      <c r="E7">
        <v>16.899999999999999</v>
      </c>
    </row>
    <row r="8" spans="2:18" ht="16" x14ac:dyDescent="0.2">
      <c r="B8" t="s">
        <v>5</v>
      </c>
      <c r="C8" t="s">
        <v>12</v>
      </c>
      <c r="D8" s="1" t="s">
        <v>15</v>
      </c>
      <c r="E8">
        <v>17.23</v>
      </c>
      <c r="F8">
        <f>AVERAGE(E8:E9)</f>
        <v>17.305</v>
      </c>
      <c r="G8">
        <f>F8-$F$110</f>
        <v>8.0599999999999987</v>
      </c>
      <c r="N8">
        <f>F8-$F$161</f>
        <v>-0.73499999999999943</v>
      </c>
    </row>
    <row r="9" spans="2:18" ht="16" x14ac:dyDescent="0.2">
      <c r="B9" t="s">
        <v>5</v>
      </c>
      <c r="C9" t="s">
        <v>12</v>
      </c>
      <c r="D9" s="1" t="s">
        <v>15</v>
      </c>
      <c r="E9">
        <v>17.38</v>
      </c>
    </row>
    <row r="10" spans="2:18" ht="16" x14ac:dyDescent="0.2">
      <c r="B10" t="s">
        <v>6</v>
      </c>
      <c r="C10" t="s">
        <v>13</v>
      </c>
      <c r="D10" s="1" t="s">
        <v>15</v>
      </c>
      <c r="E10">
        <v>18.45</v>
      </c>
      <c r="F10">
        <f>AVERAGE(E10:E11)</f>
        <v>18.509999999999998</v>
      </c>
      <c r="G10">
        <f>F10-$F$112</f>
        <v>5.3749999999999964</v>
      </c>
      <c r="H10">
        <f>AVERAGE(G10,G12,G14,G16)</f>
        <v>4.7999999999999989</v>
      </c>
      <c r="N10">
        <f>F10-$F$163</f>
        <v>0.14499999999999602</v>
      </c>
      <c r="O10">
        <f>AVERAGE(N10,N12,N14,N16)</f>
        <v>7.4999999999976197E-3</v>
      </c>
    </row>
    <row r="11" spans="2:18" ht="16" x14ac:dyDescent="0.2">
      <c r="B11" t="s">
        <v>6</v>
      </c>
      <c r="C11" t="s">
        <v>13</v>
      </c>
      <c r="D11" s="1" t="s">
        <v>15</v>
      </c>
      <c r="E11">
        <v>18.57</v>
      </c>
    </row>
    <row r="12" spans="2:18" ht="16" x14ac:dyDescent="0.2">
      <c r="B12" t="s">
        <v>7</v>
      </c>
      <c r="C12" t="s">
        <v>13</v>
      </c>
      <c r="D12" s="1" t="s">
        <v>15</v>
      </c>
      <c r="E12">
        <v>18.18</v>
      </c>
      <c r="F12">
        <f>AVERAGE(E12:E13)</f>
        <v>18.13</v>
      </c>
      <c r="G12">
        <f>F12-$F$114</f>
        <v>5.0299999999999994</v>
      </c>
      <c r="I12">
        <f>STDEV(E10:E17)</f>
        <v>0.35726890632767333</v>
      </c>
      <c r="K12">
        <f>STDEV(G10,G12,G14,G16)</f>
        <v>0.6491147818375379</v>
      </c>
      <c r="N12">
        <f>F12-$F$165</f>
        <v>-0.1650000000000027</v>
      </c>
      <c r="R12">
        <f>STDEV(N10,N12,N14,N16)</f>
        <v>0.30206235559345518</v>
      </c>
    </row>
    <row r="13" spans="2:18" ht="16" x14ac:dyDescent="0.2">
      <c r="B13" t="s">
        <v>7</v>
      </c>
      <c r="C13" t="s">
        <v>13</v>
      </c>
      <c r="D13" s="1" t="s">
        <v>15</v>
      </c>
      <c r="E13">
        <v>18.079999999999998</v>
      </c>
      <c r="I13">
        <f>AVERAGE(E10:E17)-(2*I12)</f>
        <v>17.514212187344654</v>
      </c>
      <c r="K13">
        <f>AVERAGE(G10,G12,G14,G16)-(2*K12)</f>
        <v>3.5017704363249234</v>
      </c>
      <c r="R13">
        <f>AVERAGE(N10,N12,N14,N16)-(2*R12)</f>
        <v>-0.59662471118691274</v>
      </c>
    </row>
    <row r="14" spans="2:18" ht="16" x14ac:dyDescent="0.2">
      <c r="B14" t="s">
        <v>8</v>
      </c>
      <c r="C14" t="s">
        <v>13</v>
      </c>
      <c r="D14" s="1" t="s">
        <v>15</v>
      </c>
      <c r="E14">
        <v>17.63</v>
      </c>
      <c r="F14">
        <f>AVERAGE(E14:E15)</f>
        <v>17.734999999999999</v>
      </c>
      <c r="G14">
        <f>F14-$F$116</f>
        <v>4.9249999999999989</v>
      </c>
      <c r="I14">
        <f>AVERAGE(E10:E17)+(2*I12)</f>
        <v>18.943287812655349</v>
      </c>
      <c r="K14">
        <f>AVERAGE(G10,G12,G14,G16)+(2*K12)</f>
        <v>6.0982295636750745</v>
      </c>
      <c r="N14">
        <f>F14-$F$167</f>
        <v>-0.31000000000000227</v>
      </c>
      <c r="R14">
        <f>AVERAGE(N10,N12,N14,N16)+(2*R12)</f>
        <v>0.61162471118690798</v>
      </c>
    </row>
    <row r="15" spans="2:18" ht="16" x14ac:dyDescent="0.2">
      <c r="B15" t="s">
        <v>8</v>
      </c>
      <c r="C15" t="s">
        <v>13</v>
      </c>
      <c r="D15" s="1" t="s">
        <v>15</v>
      </c>
      <c r="E15">
        <v>17.84</v>
      </c>
    </row>
    <row r="16" spans="2:18" ht="16" x14ac:dyDescent="0.2">
      <c r="B16" t="s">
        <v>9</v>
      </c>
      <c r="C16" t="s">
        <v>13</v>
      </c>
      <c r="D16" s="1" t="s">
        <v>15</v>
      </c>
      <c r="E16">
        <v>18.53</v>
      </c>
      <c r="F16">
        <f>AVERAGE(E16:E17)</f>
        <v>18.54</v>
      </c>
      <c r="G16">
        <f>F16-$F$118</f>
        <v>3.8699999999999992</v>
      </c>
      <c r="N16">
        <f>F16-$F$169</f>
        <v>0.35999999999999943</v>
      </c>
    </row>
    <row r="17" spans="2:18" ht="16" x14ac:dyDescent="0.2">
      <c r="B17" t="s">
        <v>9</v>
      </c>
      <c r="C17" t="s">
        <v>13</v>
      </c>
      <c r="D17" s="1" t="s">
        <v>15</v>
      </c>
      <c r="E17">
        <v>18.55</v>
      </c>
    </row>
    <row r="18" spans="2:18" x14ac:dyDescent="0.2">
      <c r="D18" s="1"/>
    </row>
    <row r="19" spans="2:18" ht="16" x14ac:dyDescent="0.2">
      <c r="B19" t="s">
        <v>2</v>
      </c>
      <c r="C19" t="s">
        <v>12</v>
      </c>
      <c r="D19" s="1" t="s">
        <v>16</v>
      </c>
      <c r="E19">
        <v>21.67</v>
      </c>
      <c r="F19">
        <f>AVERAGE(E19:E20)</f>
        <v>21.490000000000002</v>
      </c>
      <c r="G19">
        <f>F19-$F$104</f>
        <v>7.6450000000000014</v>
      </c>
      <c r="H19">
        <f>AVERAGE(G19,G21,G23,G25)</f>
        <v>10.568750000000001</v>
      </c>
      <c r="I19" s="2">
        <f>H19-H27</f>
        <v>1.9162500000000016</v>
      </c>
      <c r="J19" s="5">
        <f>2^-I19</f>
        <v>0.26494228087245603</v>
      </c>
      <c r="K19" s="5">
        <f>-1/J19</f>
        <v>-3.7744070018080764</v>
      </c>
      <c r="N19">
        <f>F19-$F$155</f>
        <v>2.4700000000000024</v>
      </c>
      <c r="O19">
        <f>AVERAGE(N19,N21,N23,N25)</f>
        <v>3.4712500000000013</v>
      </c>
      <c r="P19" s="2">
        <f>O19-O27</f>
        <v>-0.38874999999999726</v>
      </c>
      <c r="Q19" s="4">
        <f>2^-P19</f>
        <v>1.3092585262109975</v>
      </c>
      <c r="R19" s="4">
        <f>-1/Q19</f>
        <v>-0.76379109242389764</v>
      </c>
    </row>
    <row r="20" spans="2:18" ht="16" x14ac:dyDescent="0.2">
      <c r="B20" t="s">
        <v>2</v>
      </c>
      <c r="C20" t="s">
        <v>12</v>
      </c>
      <c r="D20" s="1" t="s">
        <v>16</v>
      </c>
      <c r="E20">
        <v>21.31</v>
      </c>
    </row>
    <row r="21" spans="2:18" ht="16" x14ac:dyDescent="0.2">
      <c r="B21" t="s">
        <v>3</v>
      </c>
      <c r="C21" t="s">
        <v>12</v>
      </c>
      <c r="D21" s="1" t="s">
        <v>16</v>
      </c>
      <c r="E21">
        <v>21.21</v>
      </c>
      <c r="F21">
        <f>AVERAGE(E21:E22)</f>
        <v>21.22</v>
      </c>
      <c r="G21">
        <f>F21-$F$106</f>
        <v>12.479999999999999</v>
      </c>
      <c r="I21">
        <f>STDEV(E19:E26)</f>
        <v>0.51522533211900878</v>
      </c>
      <c r="K21">
        <f>STDEV(G19,G21,G23,G25)</f>
        <v>2.663554564236787</v>
      </c>
      <c r="N21">
        <f>F21-$F$157</f>
        <v>3.1699999999999982</v>
      </c>
      <c r="R21">
        <f>STDEV(N19,N21,N23,N25)</f>
        <v>0.82563485674156711</v>
      </c>
    </row>
    <row r="22" spans="2:18" ht="16" x14ac:dyDescent="0.2">
      <c r="B22" t="s">
        <v>3</v>
      </c>
      <c r="C22" t="s">
        <v>12</v>
      </c>
      <c r="D22" s="1" t="s">
        <v>16</v>
      </c>
      <c r="E22">
        <v>21.23</v>
      </c>
      <c r="I22">
        <f>AVERAGE(E19:E26)-(2*I21)</f>
        <v>20.769549335761983</v>
      </c>
      <c r="K22">
        <f>AVERAGE(G19,G21,G23,G25)-(2*K21)</f>
        <v>5.2416408715264273</v>
      </c>
      <c r="R22">
        <f>AVERAGE(N19,N21,N23,N25)-(2*R21)</f>
        <v>1.8199802865168671</v>
      </c>
    </row>
    <row r="23" spans="2:18" ht="16" x14ac:dyDescent="0.2">
      <c r="B23" t="s">
        <v>4</v>
      </c>
      <c r="C23" t="s">
        <v>12</v>
      </c>
      <c r="D23" s="1" t="s">
        <v>16</v>
      </c>
      <c r="E23">
        <v>22.18</v>
      </c>
      <c r="F23">
        <f>AVERAGE(E23:E24)</f>
        <v>22.1</v>
      </c>
      <c r="G23">
        <f>F23-$F$108</f>
        <v>9.0050000000000026</v>
      </c>
      <c r="I23">
        <f>AVERAGE(E19:E26)+(2*I21)</f>
        <v>22.830450664238018</v>
      </c>
      <c r="K23">
        <f>AVERAGE(G19,G21,G23,G25)+(2*K21)</f>
        <v>15.895859128473575</v>
      </c>
      <c r="N23">
        <f>F23-$F$159</f>
        <v>3.8950000000000031</v>
      </c>
      <c r="R23">
        <f>AVERAGE(N19,N21,N23,N25)+(2*R21)</f>
        <v>5.1225197134831353</v>
      </c>
    </row>
    <row r="24" spans="2:18" ht="16" x14ac:dyDescent="0.2">
      <c r="B24" t="s">
        <v>4</v>
      </c>
      <c r="C24" t="s">
        <v>12</v>
      </c>
      <c r="D24" s="1" t="s">
        <v>16</v>
      </c>
      <c r="E24">
        <v>22.02</v>
      </c>
    </row>
    <row r="25" spans="2:18" ht="16" x14ac:dyDescent="0.2">
      <c r="B25" t="s">
        <v>5</v>
      </c>
      <c r="C25" t="s">
        <v>12</v>
      </c>
      <c r="D25" s="1" t="s">
        <v>16</v>
      </c>
      <c r="E25">
        <v>22.25</v>
      </c>
      <c r="F25">
        <f>AVERAGE(E25:E26)</f>
        <v>22.39</v>
      </c>
      <c r="G25">
        <f>F25-$F$110</f>
        <v>13.145</v>
      </c>
      <c r="N25">
        <f>F25-$F$161</f>
        <v>4.3500000000000014</v>
      </c>
    </row>
    <row r="26" spans="2:18" ht="16" x14ac:dyDescent="0.2">
      <c r="B26" t="s">
        <v>5</v>
      </c>
      <c r="C26" t="s">
        <v>12</v>
      </c>
      <c r="D26" s="1" t="s">
        <v>16</v>
      </c>
      <c r="E26">
        <v>22.53</v>
      </c>
    </row>
    <row r="27" spans="2:18" ht="16" x14ac:dyDescent="0.2">
      <c r="B27" t="s">
        <v>6</v>
      </c>
      <c r="C27" t="s">
        <v>13</v>
      </c>
      <c r="D27" s="1" t="s">
        <v>16</v>
      </c>
      <c r="E27">
        <v>22.64</v>
      </c>
      <c r="F27">
        <f>AVERAGE(E27:E28)</f>
        <v>22.65</v>
      </c>
      <c r="G27">
        <f>F27-$F$112</f>
        <v>9.514999999999997</v>
      </c>
      <c r="H27">
        <f>AVERAGE(G27,G29,G31,G33)</f>
        <v>8.6524999999999999</v>
      </c>
      <c r="N27">
        <f>F27-$F$163</f>
        <v>4.2849999999999966</v>
      </c>
      <c r="O27">
        <f>AVERAGE(N27,N29,N31,N33)</f>
        <v>3.8599999999999985</v>
      </c>
    </row>
    <row r="28" spans="2:18" ht="16" x14ac:dyDescent="0.2">
      <c r="B28" t="s">
        <v>6</v>
      </c>
      <c r="C28" t="s">
        <v>13</v>
      </c>
      <c r="D28" s="1" t="s">
        <v>16</v>
      </c>
      <c r="E28">
        <v>22.66</v>
      </c>
    </row>
    <row r="29" spans="2:18" ht="16" x14ac:dyDescent="0.2">
      <c r="B29" t="s">
        <v>7</v>
      </c>
      <c r="C29" t="s">
        <v>13</v>
      </c>
      <c r="D29" s="1" t="s">
        <v>16</v>
      </c>
      <c r="E29">
        <v>22</v>
      </c>
      <c r="F29">
        <f>AVERAGE(E29:E30)</f>
        <v>22.005000000000003</v>
      </c>
      <c r="G29">
        <f>F29-$F$114</f>
        <v>8.9050000000000029</v>
      </c>
      <c r="I29">
        <f>STDEV(E27:E34)</f>
        <v>0.4264617718590295</v>
      </c>
      <c r="K29">
        <f>STDEV(G27,G29,G31,G33)</f>
        <v>0.86082808969038649</v>
      </c>
      <c r="N29">
        <f>F29-$F$165</f>
        <v>3.7100000000000009</v>
      </c>
      <c r="R29">
        <f>STDEV(N27,N29,N31,N33)</f>
        <v>0.34110115801620966</v>
      </c>
    </row>
    <row r="30" spans="2:18" ht="16" x14ac:dyDescent="0.2">
      <c r="B30" t="s">
        <v>7</v>
      </c>
      <c r="C30" t="s">
        <v>13</v>
      </c>
      <c r="D30" s="1" t="s">
        <v>16</v>
      </c>
      <c r="E30">
        <v>22.01</v>
      </c>
      <c r="I30">
        <f>AVERAGE(E27:E34)-(2*I29)</f>
        <v>21.228326456281941</v>
      </c>
      <c r="K30">
        <f>AVERAGE(G27,G29,G31,G33)-(2*K29)</f>
        <v>6.9308438206192271</v>
      </c>
      <c r="R30">
        <f>AVERAGE(N27,N29,N31,N33)-(2*R29)</f>
        <v>3.1777976839675794</v>
      </c>
    </row>
    <row r="31" spans="2:18" ht="16" x14ac:dyDescent="0.2">
      <c r="B31" t="s">
        <v>8</v>
      </c>
      <c r="C31" t="s">
        <v>13</v>
      </c>
      <c r="D31" s="1" t="s">
        <v>16</v>
      </c>
      <c r="E31">
        <v>21.55</v>
      </c>
      <c r="F31">
        <f>AVERAGE(E31:E32)</f>
        <v>21.535</v>
      </c>
      <c r="G31">
        <f>F31-$F$116</f>
        <v>8.7249999999999996</v>
      </c>
      <c r="I31">
        <f>AVERAGE(E27:E34)+(2*I29)</f>
        <v>22.93417354371806</v>
      </c>
      <c r="K31">
        <f>AVERAGE(G27,G29,G31,G33)+(2*K29)</f>
        <v>10.374156179380773</v>
      </c>
      <c r="N31">
        <f>F31-$F$167</f>
        <v>3.4899999999999984</v>
      </c>
      <c r="R31">
        <f>AVERAGE(N27,N29,N31,N33)+(2*R29)</f>
        <v>4.5422023160324176</v>
      </c>
    </row>
    <row r="32" spans="2:18" ht="16" x14ac:dyDescent="0.2">
      <c r="B32" t="s">
        <v>8</v>
      </c>
      <c r="C32" t="s">
        <v>13</v>
      </c>
      <c r="D32" s="1" t="s">
        <v>16</v>
      </c>
      <c r="E32">
        <v>21.52</v>
      </c>
    </row>
    <row r="33" spans="2:18" ht="16" x14ac:dyDescent="0.2">
      <c r="B33" t="s">
        <v>9</v>
      </c>
      <c r="C33" t="s">
        <v>13</v>
      </c>
      <c r="D33" s="1" t="s">
        <v>16</v>
      </c>
      <c r="E33">
        <v>22.06</v>
      </c>
      <c r="F33">
        <f>AVERAGE(E33:E34)</f>
        <v>22.134999999999998</v>
      </c>
      <c r="G33">
        <f>F33-$F$118</f>
        <v>7.4649999999999981</v>
      </c>
      <c r="N33">
        <f>F33-$F$169</f>
        <v>3.9549999999999983</v>
      </c>
    </row>
    <row r="34" spans="2:18" ht="16" x14ac:dyDescent="0.2">
      <c r="B34" t="s">
        <v>9</v>
      </c>
      <c r="C34" t="s">
        <v>13</v>
      </c>
      <c r="D34" s="1" t="s">
        <v>16</v>
      </c>
      <c r="E34">
        <v>22.21</v>
      </c>
    </row>
    <row r="35" spans="2:18" x14ac:dyDescent="0.2">
      <c r="D35" s="1"/>
    </row>
    <row r="36" spans="2:18" ht="16" x14ac:dyDescent="0.2">
      <c r="B36" t="s">
        <v>2</v>
      </c>
      <c r="C36" t="s">
        <v>12</v>
      </c>
      <c r="D36" s="1" t="s">
        <v>64</v>
      </c>
      <c r="E36">
        <v>20.29</v>
      </c>
      <c r="F36">
        <f>AVERAGE(E36:E37)</f>
        <v>20.274999999999999</v>
      </c>
      <c r="G36">
        <f>F36-$F$104</f>
        <v>6.4299999999999979</v>
      </c>
      <c r="H36">
        <f>AVERAGE(G36,G38,G40,G42)</f>
        <v>8.6449999999999996</v>
      </c>
      <c r="I36" s="2">
        <f>H36-H44</f>
        <v>2.1750000000000007</v>
      </c>
      <c r="J36" s="5">
        <f>2^-I36</f>
        <v>0.22144187977559004</v>
      </c>
      <c r="K36" s="5">
        <f>-1/J36</f>
        <v>-4.5158576192245272</v>
      </c>
      <c r="N36">
        <f>F36-$F$155</f>
        <v>1.254999999999999</v>
      </c>
      <c r="O36">
        <f>AVERAGE(N36,N38,N40,N42)</f>
        <v>1.5475000000000003</v>
      </c>
      <c r="P36" s="2">
        <f>O36-O44</f>
        <v>-0.12999999999999812</v>
      </c>
      <c r="Q36" s="4">
        <f>2^-P36</f>
        <v>1.0942937012607381</v>
      </c>
      <c r="R36" s="4">
        <f>-1/Q36</f>
        <v>-0.91383145022940171</v>
      </c>
    </row>
    <row r="37" spans="2:18" ht="16" x14ac:dyDescent="0.2">
      <c r="B37" t="s">
        <v>2</v>
      </c>
      <c r="C37" t="s">
        <v>12</v>
      </c>
      <c r="D37" s="1" t="s">
        <v>64</v>
      </c>
      <c r="E37">
        <v>20.260000000000002</v>
      </c>
    </row>
    <row r="38" spans="2:18" ht="16" x14ac:dyDescent="0.2">
      <c r="B38" t="s">
        <v>3</v>
      </c>
      <c r="C38" t="s">
        <v>12</v>
      </c>
      <c r="D38" s="1" t="s">
        <v>64</v>
      </c>
      <c r="E38">
        <v>19.350000000000001</v>
      </c>
      <c r="F38">
        <f>AVERAGE(E38:E39)</f>
        <v>19.48</v>
      </c>
      <c r="G38">
        <f>F38-$F$106</f>
        <v>10.74</v>
      </c>
      <c r="I38">
        <f>STDEV(E36:E43)</f>
        <v>0.32706213913741661</v>
      </c>
      <c r="K38">
        <f>STDEV(G36,G38,G40,G42)</f>
        <v>2.3468027896125681</v>
      </c>
      <c r="N38">
        <f>F38-$F$157</f>
        <v>1.4299999999999997</v>
      </c>
      <c r="R38">
        <f>STDEV(N36,N38,N40,N42)</f>
        <v>0.25167770395223327</v>
      </c>
    </row>
    <row r="39" spans="2:18" ht="16" x14ac:dyDescent="0.2">
      <c r="B39" t="s">
        <v>3</v>
      </c>
      <c r="C39" t="s">
        <v>12</v>
      </c>
      <c r="D39" s="1" t="s">
        <v>64</v>
      </c>
      <c r="E39">
        <v>19.61</v>
      </c>
      <c r="I39">
        <f>AVERAGE(E36:E43)-(2*I38)</f>
        <v>19.222125721725167</v>
      </c>
      <c r="K39">
        <f>AVERAGE(G36,G38,G40,G42)-(2*K38)</f>
        <v>3.9513944207748635</v>
      </c>
      <c r="R39">
        <f>AVERAGE(N36,N38,N40,N42)-(2*R38)</f>
        <v>1.0441445920955337</v>
      </c>
    </row>
    <row r="40" spans="2:18" ht="16" x14ac:dyDescent="0.2">
      <c r="B40" t="s">
        <v>4</v>
      </c>
      <c r="C40" t="s">
        <v>12</v>
      </c>
      <c r="D40" s="1" t="s">
        <v>64</v>
      </c>
      <c r="E40">
        <v>19.7</v>
      </c>
      <c r="F40">
        <f>AVERAGE(E40:E41)</f>
        <v>19.899999999999999</v>
      </c>
      <c r="G40">
        <f>F40-$F$108</f>
        <v>6.8049999999999997</v>
      </c>
      <c r="I40">
        <f>AVERAGE(E36:E43)+(2*I38)</f>
        <v>20.530374278274831</v>
      </c>
      <c r="K40">
        <f>AVERAGE(G36,G38,G40,G42)+(2*K38)</f>
        <v>13.338605579225135</v>
      </c>
      <c r="N40">
        <f>F40-$F$159</f>
        <v>1.6950000000000003</v>
      </c>
      <c r="R40">
        <f>AVERAGE(N36,N38,N40,N42)+(2*R38)</f>
        <v>2.050855407904467</v>
      </c>
    </row>
    <row r="41" spans="2:18" ht="16" x14ac:dyDescent="0.2">
      <c r="B41" t="s">
        <v>4</v>
      </c>
      <c r="C41" t="s">
        <v>12</v>
      </c>
      <c r="D41" s="1" t="s">
        <v>64</v>
      </c>
      <c r="E41">
        <v>20.100000000000001</v>
      </c>
    </row>
    <row r="42" spans="2:18" ht="16" x14ac:dyDescent="0.2">
      <c r="B42" t="s">
        <v>5</v>
      </c>
      <c r="C42" t="s">
        <v>12</v>
      </c>
      <c r="D42" s="1" t="s">
        <v>64</v>
      </c>
      <c r="E42">
        <v>19.850000000000001</v>
      </c>
      <c r="F42">
        <f>AVERAGE(E42:E43)</f>
        <v>19.850000000000001</v>
      </c>
      <c r="G42">
        <f>F42-$F$110</f>
        <v>10.605</v>
      </c>
      <c r="N42">
        <f>F42-$F$161</f>
        <v>1.8100000000000023</v>
      </c>
    </row>
    <row r="43" spans="2:18" ht="16" x14ac:dyDescent="0.2">
      <c r="B43" t="s">
        <v>5</v>
      </c>
      <c r="C43" t="s">
        <v>12</v>
      </c>
      <c r="D43" s="1" t="s">
        <v>64</v>
      </c>
      <c r="E43">
        <v>19.850000000000001</v>
      </c>
    </row>
    <row r="44" spans="2:18" ht="16" x14ac:dyDescent="0.2">
      <c r="B44" t="s">
        <v>6</v>
      </c>
      <c r="C44" t="s">
        <v>13</v>
      </c>
      <c r="D44" s="1" t="s">
        <v>64</v>
      </c>
      <c r="E44">
        <v>20.05</v>
      </c>
      <c r="F44">
        <f>AVERAGE(E44:E45)</f>
        <v>20.075000000000003</v>
      </c>
      <c r="G44">
        <f>F44-$F$112</f>
        <v>6.9400000000000013</v>
      </c>
      <c r="H44">
        <f>AVERAGE(G44,G46,G48,G50)</f>
        <v>6.4699999999999989</v>
      </c>
      <c r="N44">
        <f>F44-$F$163</f>
        <v>1.7100000000000009</v>
      </c>
      <c r="O44">
        <f>AVERAGE(N44,N46,N48,N50)</f>
        <v>1.6774999999999984</v>
      </c>
    </row>
    <row r="45" spans="2:18" ht="16" x14ac:dyDescent="0.2">
      <c r="B45" t="s">
        <v>6</v>
      </c>
      <c r="C45" t="s">
        <v>13</v>
      </c>
      <c r="D45" s="1" t="s">
        <v>64</v>
      </c>
      <c r="E45">
        <v>20.100000000000001</v>
      </c>
    </row>
    <row r="46" spans="2:18" ht="16" x14ac:dyDescent="0.2">
      <c r="B46" t="s">
        <v>7</v>
      </c>
      <c r="C46" t="s">
        <v>13</v>
      </c>
      <c r="D46" s="1" t="s">
        <v>64</v>
      </c>
      <c r="E46">
        <v>20.149999999999999</v>
      </c>
      <c r="F46">
        <f>AVERAGE(E46:E47)</f>
        <v>20.104999999999997</v>
      </c>
      <c r="G46">
        <f>F46-$F$114</f>
        <v>7.0049999999999972</v>
      </c>
      <c r="I46">
        <f>STDEV(E44:E51)</f>
        <v>0.21343700977772578</v>
      </c>
      <c r="K46">
        <f>STDEV(G44,G46,G48,G50)</f>
        <v>0.96414902029372018</v>
      </c>
      <c r="N46">
        <f>F46-$F$165</f>
        <v>1.8099999999999952</v>
      </c>
      <c r="R46">
        <f>STDEV(N44,N46,N48,N50)</f>
        <v>0.12250850310624511</v>
      </c>
    </row>
    <row r="47" spans="2:18" ht="16" x14ac:dyDescent="0.2">
      <c r="B47" t="s">
        <v>7</v>
      </c>
      <c r="C47" t="s">
        <v>13</v>
      </c>
      <c r="D47" s="1" t="s">
        <v>64</v>
      </c>
      <c r="E47">
        <v>20.059999999999999</v>
      </c>
      <c r="I47">
        <f>AVERAGE(E44:E51)-(2*I46)</f>
        <v>19.471875980444548</v>
      </c>
      <c r="K47">
        <f>AVERAGE(G44,G46,G48,G50)-(2*K46)</f>
        <v>4.5417019594125581</v>
      </c>
      <c r="R47">
        <f>AVERAGE(N44,N46,N48,N50)-(2*R46)</f>
        <v>1.4324829937875081</v>
      </c>
    </row>
    <row r="48" spans="2:18" ht="16" x14ac:dyDescent="0.2">
      <c r="B48" t="s">
        <v>8</v>
      </c>
      <c r="C48" t="s">
        <v>13</v>
      </c>
      <c r="D48" s="1" t="s">
        <v>64</v>
      </c>
      <c r="E48">
        <v>19.670000000000002</v>
      </c>
      <c r="F48">
        <f>AVERAGE(E48:E49)</f>
        <v>19.72</v>
      </c>
      <c r="G48">
        <f>F48-$F$116</f>
        <v>6.9099999999999984</v>
      </c>
      <c r="I48">
        <f>AVERAGE(E44:E51)+(2*I46)</f>
        <v>20.325624019555452</v>
      </c>
      <c r="K48">
        <f>AVERAGE(G44,G46,G48,G50)+(2*K46)</f>
        <v>8.3982980405874397</v>
      </c>
      <c r="N48">
        <f>F48-$F$167</f>
        <v>1.6749999999999972</v>
      </c>
      <c r="R48">
        <f>AVERAGE(N44,N46,N48,N50)+(2*R46)</f>
        <v>1.9225170062124888</v>
      </c>
    </row>
    <row r="49" spans="2:18" ht="16" x14ac:dyDescent="0.2">
      <c r="B49" t="s">
        <v>8</v>
      </c>
      <c r="C49" t="s">
        <v>13</v>
      </c>
      <c r="D49" s="1" t="s">
        <v>64</v>
      </c>
      <c r="E49">
        <v>19.77</v>
      </c>
    </row>
    <row r="50" spans="2:18" ht="16" x14ac:dyDescent="0.2">
      <c r="B50" t="s">
        <v>9</v>
      </c>
      <c r="C50" t="s">
        <v>13</v>
      </c>
      <c r="D50" s="1" t="s">
        <v>64</v>
      </c>
      <c r="E50">
        <v>19.78</v>
      </c>
      <c r="F50">
        <f>AVERAGE(E50:E51)</f>
        <v>19.695</v>
      </c>
      <c r="G50">
        <f>F50-$F$118</f>
        <v>5.0250000000000004</v>
      </c>
      <c r="N50">
        <f>F50-$F$169</f>
        <v>1.5150000000000006</v>
      </c>
    </row>
    <row r="51" spans="2:18" ht="16" x14ac:dyDescent="0.2">
      <c r="B51" t="s">
        <v>9</v>
      </c>
      <c r="C51" t="s">
        <v>13</v>
      </c>
      <c r="D51" s="1" t="s">
        <v>64</v>
      </c>
      <c r="E51">
        <v>19.61</v>
      </c>
    </row>
    <row r="52" spans="2:18" x14ac:dyDescent="0.2">
      <c r="D52" s="1"/>
    </row>
    <row r="53" spans="2:18" ht="16" x14ac:dyDescent="0.2">
      <c r="B53" t="s">
        <v>2</v>
      </c>
      <c r="C53" t="s">
        <v>12</v>
      </c>
      <c r="D53" s="1" t="s">
        <v>17</v>
      </c>
      <c r="E53">
        <v>19.09</v>
      </c>
      <c r="F53">
        <f>AVERAGE(E53)</f>
        <v>19.09</v>
      </c>
      <c r="G53">
        <f>F53-$F$104</f>
        <v>5.2449999999999992</v>
      </c>
      <c r="H53">
        <f>AVERAGE(G53,G55,G57,G59)</f>
        <v>7.1112499999999992</v>
      </c>
      <c r="I53" s="2">
        <f>H53-H61</f>
        <v>2.1262499999999998</v>
      </c>
      <c r="J53" s="5">
        <f>2^-I53</f>
        <v>0.22905246596186415</v>
      </c>
      <c r="K53" s="5">
        <f>-1/J53</f>
        <v>-4.36581198024078</v>
      </c>
      <c r="N53">
        <f>F53-$F$155</f>
        <v>7.0000000000000284E-2</v>
      </c>
      <c r="O53">
        <f>AVERAGE(N53,N55,N57,N59)</f>
        <v>1.3749999999999929E-2</v>
      </c>
      <c r="P53" s="2">
        <f>O53-O61</f>
        <v>-0.17874999999999908</v>
      </c>
      <c r="Q53" s="4">
        <f>2^-P53</f>
        <v>1.1319027413166733</v>
      </c>
      <c r="R53" s="4">
        <f>-1/Q53</f>
        <v>-0.88346813157883253</v>
      </c>
    </row>
    <row r="54" spans="2:18" ht="16" x14ac:dyDescent="0.2">
      <c r="B54" t="s">
        <v>2</v>
      </c>
      <c r="C54" t="s">
        <v>12</v>
      </c>
      <c r="D54" s="1" t="s">
        <v>17</v>
      </c>
      <c r="E54">
        <v>18.79</v>
      </c>
    </row>
    <row r="55" spans="2:18" ht="16" x14ac:dyDescent="0.2">
      <c r="B55" t="s">
        <v>3</v>
      </c>
      <c r="C55" t="s">
        <v>12</v>
      </c>
      <c r="D55" s="1" t="s">
        <v>17</v>
      </c>
      <c r="E55">
        <v>17.98</v>
      </c>
      <c r="F55">
        <f>AVERAGE(E55:E56)</f>
        <v>17.899999999999999</v>
      </c>
      <c r="G55">
        <f>F55-$F$106</f>
        <v>9.1599999999999984</v>
      </c>
      <c r="I55">
        <f>STDEV(E53:E60)</f>
        <v>0.44087575185241046</v>
      </c>
      <c r="K55">
        <f>STDEV(G53,G55,G57,G59)</f>
        <v>2.1519075839821755</v>
      </c>
      <c r="N55">
        <f>F55-$F$157</f>
        <v>-0.15000000000000213</v>
      </c>
      <c r="R55">
        <f>STDEV(N53,N55,N57,N59)</f>
        <v>0.12828191610667672</v>
      </c>
    </row>
    <row r="56" spans="2:18" ht="16" x14ac:dyDescent="0.2">
      <c r="B56" t="s">
        <v>3</v>
      </c>
      <c r="C56" t="s">
        <v>12</v>
      </c>
      <c r="D56" s="1" t="s">
        <v>17</v>
      </c>
      <c r="E56">
        <v>17.82</v>
      </c>
      <c r="I56">
        <f>AVERAGE(E53:E60)-(2*I55)</f>
        <v>17.42324849629518</v>
      </c>
      <c r="K56">
        <f>AVERAGE(G53,G55,G57,G59)-(2*K55)</f>
        <v>2.8074348320356481</v>
      </c>
      <c r="R56">
        <f>AVERAGE(N53,N55,N57,N59)-(2*R55)</f>
        <v>-0.24281383221335351</v>
      </c>
    </row>
    <row r="57" spans="2:18" ht="16" x14ac:dyDescent="0.2">
      <c r="B57" t="s">
        <v>4</v>
      </c>
      <c r="C57" t="s">
        <v>12</v>
      </c>
      <c r="D57" s="1" t="s">
        <v>17</v>
      </c>
      <c r="E57">
        <v>18.41</v>
      </c>
      <c r="F57">
        <f>AVERAGE(E57:E58)</f>
        <v>18.355</v>
      </c>
      <c r="G57">
        <f>F57-$F$108</f>
        <v>5.2600000000000016</v>
      </c>
      <c r="I57">
        <f>AVERAGE(E53:E60)+(2*I55)</f>
        <v>19.186751503704819</v>
      </c>
      <c r="K57">
        <f>AVERAGE(G53,G55,G57,G59)+(2*K55)</f>
        <v>11.41506516796435</v>
      </c>
      <c r="N57">
        <f>F57-$F$159</f>
        <v>0.15000000000000213</v>
      </c>
      <c r="R57">
        <f>AVERAGE(N53,N55,N57,N59)+(2*R55)</f>
        <v>0.27031383221335337</v>
      </c>
    </row>
    <row r="58" spans="2:18" ht="16" x14ac:dyDescent="0.2">
      <c r="B58" t="s">
        <v>4</v>
      </c>
      <c r="C58" t="s">
        <v>12</v>
      </c>
      <c r="D58" s="1" t="s">
        <v>17</v>
      </c>
      <c r="E58">
        <v>18.3</v>
      </c>
    </row>
    <row r="59" spans="2:18" ht="16" x14ac:dyDescent="0.2">
      <c r="B59" t="s">
        <v>5</v>
      </c>
      <c r="C59" t="s">
        <v>12</v>
      </c>
      <c r="D59" s="1" t="s">
        <v>17</v>
      </c>
      <c r="E59">
        <v>18.010000000000002</v>
      </c>
      <c r="F59">
        <f>AVERAGE(E59:E60)</f>
        <v>18.024999999999999</v>
      </c>
      <c r="G59">
        <f>F59-$F$110</f>
        <v>8.7799999999999976</v>
      </c>
      <c r="N59">
        <f>F59-$F$161</f>
        <v>-1.5000000000000568E-2</v>
      </c>
    </row>
    <row r="60" spans="2:18" ht="16" x14ac:dyDescent="0.2">
      <c r="B60" t="s">
        <v>5</v>
      </c>
      <c r="C60" t="s">
        <v>12</v>
      </c>
      <c r="D60" s="1" t="s">
        <v>17</v>
      </c>
      <c r="E60">
        <v>18.04</v>
      </c>
    </row>
    <row r="61" spans="2:18" ht="16" x14ac:dyDescent="0.2">
      <c r="B61" t="s">
        <v>6</v>
      </c>
      <c r="C61" t="s">
        <v>13</v>
      </c>
      <c r="D61" s="1" t="s">
        <v>17</v>
      </c>
      <c r="E61">
        <v>19.010000000000002</v>
      </c>
      <c r="F61">
        <f>AVERAGE(E62)</f>
        <v>18.64</v>
      </c>
      <c r="G61">
        <f>F61-$F$112</f>
        <v>5.504999999999999</v>
      </c>
      <c r="H61">
        <f>AVERAGE(G61,G63,G65,G67)</f>
        <v>4.9849999999999994</v>
      </c>
      <c r="N61">
        <f>F61-$F$163</f>
        <v>0.27499999999999858</v>
      </c>
      <c r="O61">
        <f>AVERAGE(N61,N63,N65,N67)</f>
        <v>0.19249999999999901</v>
      </c>
    </row>
    <row r="62" spans="2:18" ht="16" x14ac:dyDescent="0.2">
      <c r="B62" t="s">
        <v>6</v>
      </c>
      <c r="C62" t="s">
        <v>13</v>
      </c>
      <c r="D62" s="1" t="s">
        <v>17</v>
      </c>
      <c r="E62">
        <v>18.64</v>
      </c>
    </row>
    <row r="63" spans="2:18" ht="16" x14ac:dyDescent="0.2">
      <c r="B63" t="s">
        <v>7</v>
      </c>
      <c r="C63" t="s">
        <v>13</v>
      </c>
      <c r="D63" s="1" t="s">
        <v>17</v>
      </c>
      <c r="E63">
        <v>18.48</v>
      </c>
      <c r="F63">
        <f>AVERAGE(E63:E64)</f>
        <v>18.509999999999998</v>
      </c>
      <c r="G63">
        <f>F63-$F$114</f>
        <v>5.4099999999999984</v>
      </c>
      <c r="I63">
        <f>STDEV(E61:E68)</f>
        <v>0.27181926768666426</v>
      </c>
      <c r="K63">
        <f>STDEV(G61,G63,G65,G67)</f>
        <v>0.94413099373621734</v>
      </c>
      <c r="N63">
        <f>F63-$F$165</f>
        <v>0.21499999999999631</v>
      </c>
      <c r="R63">
        <f>STDEV(N61,N63,N65,N67)</f>
        <v>9.2421137553409874E-2</v>
      </c>
    </row>
    <row r="64" spans="2:18" ht="16" x14ac:dyDescent="0.2">
      <c r="B64" t="s">
        <v>7</v>
      </c>
      <c r="C64" t="s">
        <v>13</v>
      </c>
      <c r="D64" s="1" t="s">
        <v>17</v>
      </c>
      <c r="E64">
        <v>18.54</v>
      </c>
      <c r="I64">
        <f>AVERAGE(E61:E68)-(2*I63)</f>
        <v>17.916361464626672</v>
      </c>
      <c r="K64">
        <f>AVERAGE(G61,G63,G65,G67)-(2*K63)</f>
        <v>3.096738012527565</v>
      </c>
      <c r="R64">
        <f>AVERAGE(N61,N63,N65,N67)-(2*R63)</f>
        <v>7.6577248931792574E-3</v>
      </c>
    </row>
    <row r="65" spans="2:18" ht="16" x14ac:dyDescent="0.2">
      <c r="B65" t="s">
        <v>8</v>
      </c>
      <c r="C65" t="s">
        <v>13</v>
      </c>
      <c r="D65" s="1" t="s">
        <v>17</v>
      </c>
      <c r="E65">
        <v>18.23</v>
      </c>
      <c r="F65">
        <f>AVERAGE(E65:E66)</f>
        <v>18.265000000000001</v>
      </c>
      <c r="G65">
        <f>F65-$F$116</f>
        <v>5.4550000000000001</v>
      </c>
      <c r="I65">
        <f>AVERAGE(E61:E68)+(2*I63)</f>
        <v>19.00363853537333</v>
      </c>
      <c r="K65">
        <f>AVERAGE(G61,G63,G65,G67)+(2*K63)</f>
        <v>6.8732619874724339</v>
      </c>
      <c r="N65">
        <f>F65-$F$167</f>
        <v>0.21999999999999886</v>
      </c>
      <c r="R65">
        <f>AVERAGE(N61,N63,N65,N67)+(2*R63)</f>
        <v>0.37734227510681873</v>
      </c>
    </row>
    <row r="66" spans="2:18" ht="16" x14ac:dyDescent="0.2">
      <c r="B66" t="s">
        <v>8</v>
      </c>
      <c r="C66" t="s">
        <v>13</v>
      </c>
      <c r="D66" s="1" t="s">
        <v>17</v>
      </c>
      <c r="E66">
        <v>18.3</v>
      </c>
    </row>
    <row r="67" spans="2:18" ht="16" x14ac:dyDescent="0.2">
      <c r="B67" t="s">
        <v>9</v>
      </c>
      <c r="C67" t="s">
        <v>13</v>
      </c>
      <c r="D67" s="1" t="s">
        <v>17</v>
      </c>
      <c r="E67">
        <v>18.25</v>
      </c>
      <c r="F67">
        <f>AVERAGE(E67:E68)</f>
        <v>18.240000000000002</v>
      </c>
      <c r="G67">
        <f>F67-$F$118</f>
        <v>3.5700000000000021</v>
      </c>
      <c r="N67">
        <f>F67-$F$169</f>
        <v>6.0000000000002274E-2</v>
      </c>
    </row>
    <row r="68" spans="2:18" ht="16" x14ac:dyDescent="0.2">
      <c r="B68" t="s">
        <v>9</v>
      </c>
      <c r="C68" t="s">
        <v>13</v>
      </c>
      <c r="D68" s="1" t="s">
        <v>17</v>
      </c>
      <c r="E68">
        <v>18.23</v>
      </c>
    </row>
    <row r="69" spans="2:18" x14ac:dyDescent="0.2">
      <c r="D69" s="1"/>
    </row>
    <row r="70" spans="2:18" ht="16" x14ac:dyDescent="0.2">
      <c r="B70" t="s">
        <v>2</v>
      </c>
      <c r="C70" t="s">
        <v>12</v>
      </c>
      <c r="D70" s="1" t="s">
        <v>18</v>
      </c>
      <c r="E70">
        <v>22.45</v>
      </c>
      <c r="F70">
        <f>AVERAGE(E70:E71)</f>
        <v>22.25</v>
      </c>
      <c r="G70">
        <f>F70-$F$104</f>
        <v>8.4049999999999994</v>
      </c>
      <c r="H70">
        <f>AVERAGE(G70,G72,G74,G76)</f>
        <v>10.216249999999999</v>
      </c>
      <c r="I70" s="2">
        <f>H70-H78</f>
        <v>2.0924999999999994</v>
      </c>
      <c r="J70" s="5">
        <f>2^-I70</f>
        <v>0.23447402253800373</v>
      </c>
      <c r="K70" s="5">
        <f>-1/J70</f>
        <v>-4.2648647776660171</v>
      </c>
      <c r="N70">
        <f>F70-$F$155</f>
        <v>3.2300000000000004</v>
      </c>
      <c r="O70">
        <f>AVERAGE(N70,N72,N74,N76)</f>
        <v>3.1187500000000004</v>
      </c>
      <c r="P70" s="2">
        <f>O70-O78</f>
        <v>-0.21249999999999947</v>
      </c>
      <c r="Q70" s="4">
        <f>2^-P70</f>
        <v>1.1586943094622768</v>
      </c>
      <c r="R70" s="4">
        <f>-1/Q70</f>
        <v>-0.86304039972723856</v>
      </c>
    </row>
    <row r="71" spans="2:18" ht="16" x14ac:dyDescent="0.2">
      <c r="B71" t="s">
        <v>2</v>
      </c>
      <c r="C71" t="s">
        <v>12</v>
      </c>
      <c r="D71" s="1" t="s">
        <v>18</v>
      </c>
      <c r="E71">
        <v>22.05</v>
      </c>
    </row>
    <row r="72" spans="2:18" ht="16" x14ac:dyDescent="0.2">
      <c r="B72" t="s">
        <v>3</v>
      </c>
      <c r="C72" t="s">
        <v>12</v>
      </c>
      <c r="D72" s="1" t="s">
        <v>18</v>
      </c>
      <c r="E72">
        <v>21.13</v>
      </c>
      <c r="F72">
        <f>AVERAGE(E72:E73)</f>
        <v>21.085000000000001</v>
      </c>
      <c r="G72">
        <f>F72-$F$106</f>
        <v>12.345000000000001</v>
      </c>
      <c r="I72">
        <f>STDEV(E70:E77)</f>
        <v>0.51238239068659863</v>
      </c>
      <c r="K72">
        <f>STDEV(G70,G72,G74,G76)</f>
        <v>2.2521263101048938</v>
      </c>
      <c r="N72">
        <f>F72-$F$157</f>
        <v>3.0350000000000001</v>
      </c>
      <c r="R72">
        <f>STDEV(N70,N72,N74,N76)</f>
        <v>0.10168374173550694</v>
      </c>
    </row>
    <row r="73" spans="2:18" ht="16" x14ac:dyDescent="0.2">
      <c r="B73" t="s">
        <v>3</v>
      </c>
      <c r="C73" t="s">
        <v>12</v>
      </c>
      <c r="D73" s="1" t="s">
        <v>18</v>
      </c>
      <c r="E73">
        <v>21.04</v>
      </c>
      <c r="I73">
        <f>AVERAGE(E70:E77)-(2*I72)</f>
        <v>20.422735218626805</v>
      </c>
      <c r="K73">
        <f>AVERAGE(G70,G72,G74,G76)-(2*K72)</f>
        <v>5.711997379790211</v>
      </c>
      <c r="R73">
        <f>AVERAGE(N70,N72,N74,N76)-(2*R72)</f>
        <v>2.9153825165289864</v>
      </c>
    </row>
    <row r="74" spans="2:18" ht="16" x14ac:dyDescent="0.2">
      <c r="B74" t="s">
        <v>4</v>
      </c>
      <c r="C74" t="s">
        <v>12</v>
      </c>
      <c r="D74" s="1" t="s">
        <v>18</v>
      </c>
      <c r="E74">
        <v>21.19</v>
      </c>
      <c r="F74">
        <f>AVERAGE(E74:E75)</f>
        <v>21.234999999999999</v>
      </c>
      <c r="G74">
        <f>F74-$F$108</f>
        <v>8.14</v>
      </c>
      <c r="I74">
        <f>AVERAGE(E70:E77)+(2*I72)</f>
        <v>22.472264781373198</v>
      </c>
      <c r="K74">
        <f>AVERAGE(G70,G72,G74,G76)+(2*K72)</f>
        <v>14.720502620209786</v>
      </c>
      <c r="N74">
        <f>F74-$F$159</f>
        <v>3.0300000000000011</v>
      </c>
      <c r="R74">
        <f>AVERAGE(N70,N72,N74,N76)+(2*R72)</f>
        <v>3.3221174834710143</v>
      </c>
    </row>
    <row r="75" spans="2:18" ht="16" x14ac:dyDescent="0.2">
      <c r="B75" t="s">
        <v>4</v>
      </c>
      <c r="C75" t="s">
        <v>12</v>
      </c>
      <c r="D75" s="1" t="s">
        <v>18</v>
      </c>
      <c r="E75">
        <v>21.28</v>
      </c>
    </row>
    <row r="76" spans="2:18" ht="16" x14ac:dyDescent="0.2">
      <c r="B76" t="s">
        <v>5</v>
      </c>
      <c r="C76" t="s">
        <v>12</v>
      </c>
      <c r="D76" s="1" t="s">
        <v>18</v>
      </c>
      <c r="E76">
        <v>21.17</v>
      </c>
      <c r="F76">
        <f>AVERAGE(E76:E77)</f>
        <v>21.22</v>
      </c>
      <c r="G76">
        <f>F76-$F$110</f>
        <v>11.974999999999998</v>
      </c>
      <c r="N76">
        <f>F76-$F$161</f>
        <v>3.1799999999999997</v>
      </c>
    </row>
    <row r="77" spans="2:18" ht="16" x14ac:dyDescent="0.2">
      <c r="B77" t="s">
        <v>5</v>
      </c>
      <c r="C77" t="s">
        <v>12</v>
      </c>
      <c r="D77" s="1" t="s">
        <v>18</v>
      </c>
      <c r="E77">
        <v>21.27</v>
      </c>
    </row>
    <row r="78" spans="2:18" ht="16" x14ac:dyDescent="0.2">
      <c r="B78" t="s">
        <v>6</v>
      </c>
      <c r="C78" t="s">
        <v>13</v>
      </c>
      <c r="D78" s="1" t="s">
        <v>18</v>
      </c>
      <c r="E78">
        <v>21.26</v>
      </c>
      <c r="F78">
        <f>AVERAGE(E78:E79)</f>
        <v>21.340000000000003</v>
      </c>
      <c r="G78">
        <f>F78-$F$112</f>
        <v>8.2050000000000018</v>
      </c>
      <c r="H78">
        <f>AVERAGE(G78,G80,G82,G84)</f>
        <v>8.1237499999999994</v>
      </c>
      <c r="N78">
        <f>F78-$F$163</f>
        <v>2.9750000000000014</v>
      </c>
      <c r="O78">
        <f>AVERAGE(N78,N80,N82,N84)</f>
        <v>3.3312499999999998</v>
      </c>
    </row>
    <row r="79" spans="2:18" ht="16" x14ac:dyDescent="0.2">
      <c r="B79" t="s">
        <v>6</v>
      </c>
      <c r="C79" t="s">
        <v>13</v>
      </c>
      <c r="D79" s="1" t="s">
        <v>18</v>
      </c>
      <c r="E79">
        <v>21.42</v>
      </c>
    </row>
    <row r="80" spans="2:18" ht="16" x14ac:dyDescent="0.2">
      <c r="B80" t="s">
        <v>7</v>
      </c>
      <c r="C80" t="s">
        <v>13</v>
      </c>
      <c r="D80" s="1" t="s">
        <v>18</v>
      </c>
      <c r="E80">
        <v>21.37</v>
      </c>
      <c r="F80">
        <f>AVERAGE(E80:E81)</f>
        <v>21.41</v>
      </c>
      <c r="G80">
        <f>F80-$F$114</f>
        <v>8.31</v>
      </c>
      <c r="I80">
        <f>STDEV(E78:E85)</f>
        <v>0.26852773200759489</v>
      </c>
      <c r="K80">
        <f>STDEV(G78,G80,G82,G84)</f>
        <v>0.59752789335171219</v>
      </c>
      <c r="N80">
        <f>F80-$F$165</f>
        <v>3.1149999999999984</v>
      </c>
      <c r="R80">
        <f>STDEV(N78,N80,N82,N84)</f>
        <v>0.35924399786217659</v>
      </c>
    </row>
    <row r="81" spans="2:18" ht="16" x14ac:dyDescent="0.2">
      <c r="B81" t="s">
        <v>7</v>
      </c>
      <c r="C81" t="s">
        <v>13</v>
      </c>
      <c r="D81" s="1" t="s">
        <v>18</v>
      </c>
      <c r="E81">
        <v>21.45</v>
      </c>
      <c r="I81">
        <f>AVERAGE(E78:E85)-(2*I80)</f>
        <v>21.015444535984813</v>
      </c>
      <c r="K81">
        <f>AVERAGE(G78,G80,G82,G84)-(2*K80)</f>
        <v>6.9286942132965752</v>
      </c>
      <c r="R81">
        <f>AVERAGE(N78,N80,N82,N84)-(2*R80)</f>
        <v>2.6127620042756465</v>
      </c>
    </row>
    <row r="82" spans="2:18" ht="16" x14ac:dyDescent="0.2">
      <c r="B82" t="s">
        <v>8</v>
      </c>
      <c r="C82" t="s">
        <v>13</v>
      </c>
      <c r="D82" s="1" t="s">
        <v>18</v>
      </c>
      <c r="E82">
        <v>21.41</v>
      </c>
      <c r="F82">
        <f>AVERAGE(E82:E83)</f>
        <v>21.505000000000003</v>
      </c>
      <c r="G82">
        <f>F82-$F$116</f>
        <v>8.6950000000000021</v>
      </c>
      <c r="I82">
        <f>AVERAGE(E78:E85)+(2*I80)</f>
        <v>22.089555464015191</v>
      </c>
      <c r="K82">
        <f>AVERAGE(G78,G80,G82,G84)+(2*K80)</f>
        <v>9.3188057867034235</v>
      </c>
      <c r="N82">
        <f>F82-$F$167</f>
        <v>3.4600000000000009</v>
      </c>
      <c r="R82">
        <f>AVERAGE(N78,N80,N82,N84)+(2*R80)</f>
        <v>4.0497379957243531</v>
      </c>
    </row>
    <row r="83" spans="2:18" ht="16" x14ac:dyDescent="0.2">
      <c r="B83" t="s">
        <v>8</v>
      </c>
      <c r="C83" t="s">
        <v>13</v>
      </c>
      <c r="D83" s="1" t="s">
        <v>18</v>
      </c>
      <c r="E83">
        <v>21.6</v>
      </c>
    </row>
    <row r="84" spans="2:18" ht="16" x14ac:dyDescent="0.2">
      <c r="B84" t="s">
        <v>9</v>
      </c>
      <c r="C84" t="s">
        <v>13</v>
      </c>
      <c r="D84" s="1" t="s">
        <v>18</v>
      </c>
      <c r="E84">
        <v>21.88</v>
      </c>
      <c r="F84">
        <f>AVERAGE(E84:E85)</f>
        <v>21.954999999999998</v>
      </c>
      <c r="G84">
        <f>F84-$F$118</f>
        <v>7.2849999999999984</v>
      </c>
      <c r="N84">
        <f>F84-$F$169</f>
        <v>3.7749999999999986</v>
      </c>
    </row>
    <row r="85" spans="2:18" ht="16" x14ac:dyDescent="0.2">
      <c r="B85" t="s">
        <v>9</v>
      </c>
      <c r="C85" t="s">
        <v>13</v>
      </c>
      <c r="D85" s="1" t="s">
        <v>18</v>
      </c>
      <c r="E85">
        <v>22.03</v>
      </c>
    </row>
    <row r="86" spans="2:18" x14ac:dyDescent="0.2">
      <c r="D86" s="1"/>
    </row>
    <row r="87" spans="2:18" ht="16" x14ac:dyDescent="0.2">
      <c r="B87" t="s">
        <v>2</v>
      </c>
      <c r="C87" t="s">
        <v>12</v>
      </c>
      <c r="D87" s="1" t="s">
        <v>19</v>
      </c>
      <c r="E87">
        <v>19.38</v>
      </c>
      <c r="F87">
        <f>AVERAGE(E87)</f>
        <v>19.38</v>
      </c>
      <c r="G87">
        <f>F87-$F$104</f>
        <v>5.5349999999999984</v>
      </c>
      <c r="H87">
        <f>AVERAGE(G87,G89,G91,G93)</f>
        <v>7.4224999999999994</v>
      </c>
      <c r="I87" s="2">
        <f>H87-H95</f>
        <v>1.6937500000000014</v>
      </c>
      <c r="J87" s="5">
        <f>2^-I87</f>
        <v>0.30912237741538218</v>
      </c>
      <c r="K87" s="5">
        <f>-1/J87</f>
        <v>-3.2349647681968143</v>
      </c>
      <c r="N87">
        <f>F87-$F$155</f>
        <v>0.35999999999999943</v>
      </c>
      <c r="O87">
        <f>AVERAGE(N87,N89,N91,N93)</f>
        <v>0.32500000000000018</v>
      </c>
      <c r="P87" s="2">
        <f>O87-O95</f>
        <v>-0.61124999999999741</v>
      </c>
      <c r="Q87" s="3">
        <f>2^-P87</f>
        <v>1.5275821848477895</v>
      </c>
      <c r="R87" s="3">
        <f>-1/Q87</f>
        <v>-0.65462926310550118</v>
      </c>
    </row>
    <row r="88" spans="2:18" ht="16" x14ac:dyDescent="0.2">
      <c r="B88" t="s">
        <v>2</v>
      </c>
      <c r="C88" t="s">
        <v>12</v>
      </c>
      <c r="D88" s="1" t="s">
        <v>19</v>
      </c>
      <c r="E88">
        <v>19.170000000000002</v>
      </c>
    </row>
    <row r="89" spans="2:18" ht="16" x14ac:dyDescent="0.2">
      <c r="B89" t="s">
        <v>3</v>
      </c>
      <c r="C89" t="s">
        <v>12</v>
      </c>
      <c r="D89" s="1" t="s">
        <v>19</v>
      </c>
      <c r="E89">
        <v>17.940000000000001</v>
      </c>
      <c r="F89">
        <f>AVERAGE(E89:E90)</f>
        <v>18.009999999999998</v>
      </c>
      <c r="G89">
        <f>F89-$F$106</f>
        <v>9.2699999999999978</v>
      </c>
      <c r="I89">
        <f>STDEV(E87:E94)</f>
        <v>0.53598374175768726</v>
      </c>
      <c r="K89">
        <f>STDEV(G87,G89,G91,G93)</f>
        <v>2.0200433163672531</v>
      </c>
      <c r="N89">
        <f>F89-$F$157</f>
        <v>-4.00000000000027E-2</v>
      </c>
      <c r="R89">
        <f>STDEV(N87,N89,N91,N93)</f>
        <v>0.30859898466024499</v>
      </c>
    </row>
    <row r="90" spans="2:18" ht="16" x14ac:dyDescent="0.2">
      <c r="B90" t="s">
        <v>3</v>
      </c>
      <c r="C90" t="s">
        <v>12</v>
      </c>
      <c r="D90" s="1" t="s">
        <v>19</v>
      </c>
      <c r="E90">
        <v>18.079999999999998</v>
      </c>
      <c r="I90">
        <f>AVERAGE(E87:E94)-(2*I89)</f>
        <v>17.555532516484622</v>
      </c>
      <c r="K90">
        <f>AVERAGE(G87,G89,G91,G93)-(2*K89)</f>
        <v>3.3824133672654932</v>
      </c>
      <c r="R90">
        <f>AVERAGE(N87,N89,N91,N93)-(2*R89)</f>
        <v>-0.2921979693204898</v>
      </c>
    </row>
    <row r="91" spans="2:18" ht="16" x14ac:dyDescent="0.2">
      <c r="B91" t="s">
        <v>4</v>
      </c>
      <c r="C91" t="s">
        <v>12</v>
      </c>
      <c r="D91" s="1" t="s">
        <v>19</v>
      </c>
      <c r="E91">
        <v>18.86</v>
      </c>
      <c r="F91">
        <f>AVERAGE(E91:E92)</f>
        <v>18.914999999999999</v>
      </c>
      <c r="G91">
        <f>F91-$F$108</f>
        <v>5.82</v>
      </c>
      <c r="I91">
        <f>AVERAGE(E87:E94)+(2*I89)</f>
        <v>19.699467483515374</v>
      </c>
      <c r="K91">
        <f>AVERAGE(G87,G89,G91,G93)+(2*K89)</f>
        <v>11.462586632734507</v>
      </c>
      <c r="N91">
        <f>F91-$F$159</f>
        <v>0.71000000000000085</v>
      </c>
      <c r="R91">
        <f>AVERAGE(N87,N89,N91,N93)+(2*R89)</f>
        <v>0.94219796932049016</v>
      </c>
    </row>
    <row r="92" spans="2:18" ht="16" x14ac:dyDescent="0.2">
      <c r="B92" t="s">
        <v>4</v>
      </c>
      <c r="C92" t="s">
        <v>12</v>
      </c>
      <c r="D92" s="1" t="s">
        <v>19</v>
      </c>
      <c r="E92">
        <v>18.97</v>
      </c>
    </row>
    <row r="93" spans="2:18" ht="16" x14ac:dyDescent="0.2">
      <c r="B93" t="s">
        <v>5</v>
      </c>
      <c r="C93" t="s">
        <v>12</v>
      </c>
      <c r="D93" s="1" t="s">
        <v>19</v>
      </c>
      <c r="E93">
        <v>18.36</v>
      </c>
      <c r="F93">
        <f>AVERAGE(E93:E94)</f>
        <v>18.310000000000002</v>
      </c>
      <c r="G93">
        <f>F93-$F$110</f>
        <v>9.0650000000000013</v>
      </c>
      <c r="N93">
        <f>F93-$F$161</f>
        <v>0.27000000000000313</v>
      </c>
    </row>
    <row r="94" spans="2:18" ht="16" x14ac:dyDescent="0.2">
      <c r="B94" t="s">
        <v>5</v>
      </c>
      <c r="C94" t="s">
        <v>12</v>
      </c>
      <c r="D94" s="1" t="s">
        <v>19</v>
      </c>
      <c r="E94">
        <v>18.260000000000002</v>
      </c>
    </row>
    <row r="95" spans="2:18" ht="16" x14ac:dyDescent="0.2">
      <c r="B95" t="s">
        <v>6</v>
      </c>
      <c r="C95" t="s">
        <v>13</v>
      </c>
      <c r="D95" s="1" t="s">
        <v>19</v>
      </c>
      <c r="E95">
        <v>19.260000000000002</v>
      </c>
      <c r="F95">
        <f>AVERAGE(E95:E96)</f>
        <v>19.329999999999998</v>
      </c>
      <c r="G95">
        <f>F95-$F$112</f>
        <v>6.1949999999999967</v>
      </c>
      <c r="H95">
        <f>AVERAGE(G95,G97,G99,G101)</f>
        <v>5.728749999999998</v>
      </c>
      <c r="N95">
        <f>F95-$F$163</f>
        <v>0.96499999999999631</v>
      </c>
      <c r="O95">
        <f>AVERAGE(N95,N97,N99,N101)</f>
        <v>0.93624999999999758</v>
      </c>
    </row>
    <row r="96" spans="2:18" ht="16" x14ac:dyDescent="0.2">
      <c r="B96" t="s">
        <v>6</v>
      </c>
      <c r="C96" t="s">
        <v>13</v>
      </c>
      <c r="D96" s="1" t="s">
        <v>19</v>
      </c>
      <c r="E96">
        <v>19.399999999999999</v>
      </c>
    </row>
    <row r="97" spans="2:18" ht="16" x14ac:dyDescent="0.2">
      <c r="B97" t="s">
        <v>7</v>
      </c>
      <c r="C97" t="s">
        <v>13</v>
      </c>
      <c r="D97" s="1" t="s">
        <v>19</v>
      </c>
      <c r="E97">
        <v>19.21</v>
      </c>
      <c r="F97">
        <f>AVERAGE(E97:E98)</f>
        <v>19.329999999999998</v>
      </c>
      <c r="G97">
        <f>F97-$F$114</f>
        <v>6.2299999999999986</v>
      </c>
      <c r="I97">
        <f>STDEV(E95:E102)</f>
        <v>0.21083168642308012</v>
      </c>
      <c r="K97">
        <f>STDEV(G95,G97,G99,G101)</f>
        <v>0.8910048166723562</v>
      </c>
      <c r="N97">
        <f>F97-$F$165</f>
        <v>1.0349999999999966</v>
      </c>
      <c r="R97">
        <f>STDEV(N95,N97,N99,N101)</f>
        <v>7.9621500446381527E-2</v>
      </c>
    </row>
    <row r="98" spans="2:18" ht="16" x14ac:dyDescent="0.2">
      <c r="B98" t="s">
        <v>7</v>
      </c>
      <c r="C98" t="s">
        <v>13</v>
      </c>
      <c r="D98" s="1" t="s">
        <v>19</v>
      </c>
      <c r="E98">
        <v>19.45</v>
      </c>
      <c r="I98">
        <f>AVERAGE(E95:E102)-(2*I97)</f>
        <v>18.735836627153837</v>
      </c>
      <c r="K98">
        <f>AVERAGE(G95,G97,G99,G101)-(2*K97)</f>
        <v>3.9467403666552858</v>
      </c>
      <c r="R98">
        <f>AVERAGE(N95,N97,N99,N101)-(2*R97)</f>
        <v>0.77700699910723459</v>
      </c>
    </row>
    <row r="99" spans="2:18" ht="16" x14ac:dyDescent="0.2">
      <c r="B99" t="s">
        <v>8</v>
      </c>
      <c r="C99" t="s">
        <v>13</v>
      </c>
      <c r="D99" s="1" t="s">
        <v>19</v>
      </c>
      <c r="E99">
        <v>18.84</v>
      </c>
      <c r="F99">
        <f>AVERAGE(E99:E100)</f>
        <v>18.905000000000001</v>
      </c>
      <c r="G99">
        <f>F99-$F$116</f>
        <v>6.0950000000000006</v>
      </c>
      <c r="I99">
        <f>AVERAGE(E95:E102)+(2*I97)</f>
        <v>19.57916337284616</v>
      </c>
      <c r="K99">
        <f>AVERAGE(G95,G97,G99,G101)+(2*K97)</f>
        <v>7.5107596333447102</v>
      </c>
      <c r="N99">
        <f>F99-$F$167</f>
        <v>0.85999999999999943</v>
      </c>
      <c r="R99">
        <f>AVERAGE(N95,N97,N99,N101)+(2*R97)</f>
        <v>1.0954930008927606</v>
      </c>
    </row>
    <row r="100" spans="2:18" ht="16" x14ac:dyDescent="0.2">
      <c r="B100" t="s">
        <v>8</v>
      </c>
      <c r="C100" t="s">
        <v>13</v>
      </c>
      <c r="D100" s="1" t="s">
        <v>19</v>
      </c>
      <c r="E100">
        <v>18.97</v>
      </c>
    </row>
    <row r="101" spans="2:18" ht="16" x14ac:dyDescent="0.2">
      <c r="B101" t="s">
        <v>9</v>
      </c>
      <c r="C101" t="s">
        <v>13</v>
      </c>
      <c r="D101" s="1" t="s">
        <v>19</v>
      </c>
      <c r="E101">
        <v>19.05</v>
      </c>
      <c r="F101">
        <f>AVERAGE(E101:E102)</f>
        <v>19.064999999999998</v>
      </c>
      <c r="G101">
        <f>F101-$F$118</f>
        <v>4.3949999999999978</v>
      </c>
      <c r="N101">
        <f>F101-$F$169</f>
        <v>0.88499999999999801</v>
      </c>
    </row>
    <row r="102" spans="2:18" ht="16" x14ac:dyDescent="0.2">
      <c r="B102" t="s">
        <v>9</v>
      </c>
      <c r="C102" t="s">
        <v>13</v>
      </c>
      <c r="D102" s="1" t="s">
        <v>19</v>
      </c>
      <c r="E102">
        <v>19.079999999999998</v>
      </c>
    </row>
    <row r="103" spans="2:18" x14ac:dyDescent="0.2">
      <c r="D103" s="1"/>
    </row>
    <row r="104" spans="2:18" ht="16" x14ac:dyDescent="0.2">
      <c r="B104" t="s">
        <v>2</v>
      </c>
      <c r="C104" t="s">
        <v>12</v>
      </c>
      <c r="D104" s="1" t="s">
        <v>58</v>
      </c>
      <c r="E104">
        <v>13.96</v>
      </c>
      <c r="F104">
        <f>AVERAGE(E104:E105)</f>
        <v>13.845000000000001</v>
      </c>
      <c r="N104">
        <f>F104-$F$155</f>
        <v>-5.1749999999999989</v>
      </c>
      <c r="O104">
        <f>AVERAGE(N104,N106,N108,N110)</f>
        <v>-7.0974999999999993</v>
      </c>
      <c r="P104" s="2">
        <f>O104-O112</f>
        <v>-2.3049999999999988</v>
      </c>
      <c r="Q104">
        <f>2^-P104</f>
        <v>4.9416745485077129</v>
      </c>
      <c r="R104">
        <f>-1/Q104</f>
        <v>-0.20236055413685225</v>
      </c>
    </row>
    <row r="105" spans="2:18" ht="16" x14ac:dyDescent="0.2">
      <c r="B105" t="s">
        <v>2</v>
      </c>
      <c r="C105" t="s">
        <v>12</v>
      </c>
      <c r="D105" s="1" t="s">
        <v>58</v>
      </c>
      <c r="E105">
        <v>13.73</v>
      </c>
    </row>
    <row r="106" spans="2:18" ht="16" x14ac:dyDescent="0.2">
      <c r="B106" t="s">
        <v>3</v>
      </c>
      <c r="C106" t="s">
        <v>12</v>
      </c>
      <c r="D106" s="1" t="s">
        <v>58</v>
      </c>
      <c r="E106">
        <v>8.5500000000000007</v>
      </c>
      <c r="F106">
        <f>AVERAGE(E107)</f>
        <v>8.74</v>
      </c>
      <c r="I106">
        <f>_xlfn.STDEV.P(E104:E119)</f>
        <v>2.1860773052147637</v>
      </c>
      <c r="N106">
        <f>F106-$F$157</f>
        <v>-9.31</v>
      </c>
    </row>
    <row r="107" spans="2:18" ht="16" x14ac:dyDescent="0.2">
      <c r="B107" t="s">
        <v>3</v>
      </c>
      <c r="C107" t="s">
        <v>12</v>
      </c>
      <c r="D107" s="1" t="s">
        <v>58</v>
      </c>
      <c r="E107">
        <v>8.74</v>
      </c>
      <c r="I107">
        <f>AVERAGE(E104:E119)-2*I106</f>
        <v>7.3547203895704705</v>
      </c>
    </row>
    <row r="108" spans="2:18" ht="16" x14ac:dyDescent="0.2">
      <c r="B108" t="s">
        <v>4</v>
      </c>
      <c r="C108" t="s">
        <v>12</v>
      </c>
      <c r="D108" s="1" t="s">
        <v>58</v>
      </c>
      <c r="E108">
        <v>13.02</v>
      </c>
      <c r="F108">
        <f>AVERAGE(E108:E109)</f>
        <v>13.094999999999999</v>
      </c>
      <c r="I108">
        <f>AVERAGE(E104:E119)+2*I106</f>
        <v>16.099029610429525</v>
      </c>
      <c r="N108">
        <f>F108-$F$159</f>
        <v>-5.1099999999999994</v>
      </c>
    </row>
    <row r="109" spans="2:18" ht="16" x14ac:dyDescent="0.2">
      <c r="B109" t="s">
        <v>4</v>
      </c>
      <c r="C109" t="s">
        <v>12</v>
      </c>
      <c r="D109" s="1" t="s">
        <v>58</v>
      </c>
      <c r="E109">
        <v>13.17</v>
      </c>
      <c r="J109">
        <f>QUARTILE(E104:E119,3)</f>
        <v>13.182500000000001</v>
      </c>
    </row>
    <row r="110" spans="2:18" ht="16" x14ac:dyDescent="0.2">
      <c r="B110" t="s">
        <v>5</v>
      </c>
      <c r="C110" t="s">
        <v>12</v>
      </c>
      <c r="D110" s="1" t="s">
        <v>58</v>
      </c>
      <c r="E110">
        <v>9.26</v>
      </c>
      <c r="F110">
        <f>AVERAGE(E110:E111)</f>
        <v>9.245000000000001</v>
      </c>
      <c r="J110">
        <f>QUARTILE(E104:E119,1)</f>
        <v>9.1974999999999998</v>
      </c>
      <c r="N110">
        <f>F110-$F$161</f>
        <v>-8.7949999999999982</v>
      </c>
    </row>
    <row r="111" spans="2:18" ht="16" x14ac:dyDescent="0.2">
      <c r="B111" t="s">
        <v>5</v>
      </c>
      <c r="C111" t="s">
        <v>12</v>
      </c>
      <c r="D111" s="1" t="s">
        <v>58</v>
      </c>
      <c r="E111">
        <v>9.23</v>
      </c>
      <c r="J111">
        <f>J109-J110</f>
        <v>3.9850000000000012</v>
      </c>
    </row>
    <row r="112" spans="2:18" ht="16" x14ac:dyDescent="0.2">
      <c r="B112" t="s">
        <v>6</v>
      </c>
      <c r="C112" t="s">
        <v>13</v>
      </c>
      <c r="D112" s="1" t="s">
        <v>58</v>
      </c>
      <c r="E112">
        <v>13.05</v>
      </c>
      <c r="F112">
        <f>AVERAGE(E112:E113)</f>
        <v>13.135000000000002</v>
      </c>
      <c r="J112">
        <f>J109+1.5*J111</f>
        <v>19.160000000000004</v>
      </c>
      <c r="N112">
        <f>F112-$F$163</f>
        <v>-5.23</v>
      </c>
      <c r="O112">
        <f>AVERAGE(N112,N114,N116,N118)</f>
        <v>-4.7925000000000004</v>
      </c>
    </row>
    <row r="113" spans="2:18" ht="16" x14ac:dyDescent="0.2">
      <c r="B113" t="s">
        <v>6</v>
      </c>
      <c r="C113" t="s">
        <v>13</v>
      </c>
      <c r="D113" s="1" t="s">
        <v>58</v>
      </c>
      <c r="E113">
        <v>13.22</v>
      </c>
      <c r="J113">
        <f>J110-1.5*J111</f>
        <v>3.219999999999998</v>
      </c>
    </row>
    <row r="114" spans="2:18" ht="16" x14ac:dyDescent="0.2">
      <c r="B114" t="s">
        <v>7</v>
      </c>
      <c r="C114" t="s">
        <v>13</v>
      </c>
      <c r="D114" s="1" t="s">
        <v>58</v>
      </c>
      <c r="E114">
        <v>13.03</v>
      </c>
      <c r="F114">
        <f>AVERAGE(E114:E115)</f>
        <v>13.1</v>
      </c>
      <c r="N114">
        <f>F114-$F$165</f>
        <v>-5.1950000000000021</v>
      </c>
    </row>
    <row r="115" spans="2:18" ht="16" x14ac:dyDescent="0.2">
      <c r="B115" t="s">
        <v>7</v>
      </c>
      <c r="C115" t="s">
        <v>13</v>
      </c>
      <c r="D115" s="1" t="s">
        <v>58</v>
      </c>
      <c r="E115">
        <v>13.17</v>
      </c>
    </row>
    <row r="116" spans="2:18" ht="16" x14ac:dyDescent="0.2">
      <c r="B116" t="s">
        <v>8</v>
      </c>
      <c r="C116" t="s">
        <v>13</v>
      </c>
      <c r="D116" s="1" t="s">
        <v>58</v>
      </c>
      <c r="E116">
        <v>12.81</v>
      </c>
      <c r="F116">
        <f>AVERAGE(E116)</f>
        <v>12.81</v>
      </c>
      <c r="N116">
        <f>F116-$F$167</f>
        <v>-5.2350000000000012</v>
      </c>
    </row>
    <row r="117" spans="2:18" ht="16" x14ac:dyDescent="0.2">
      <c r="B117" t="s">
        <v>8</v>
      </c>
      <c r="C117" t="s">
        <v>13</v>
      </c>
      <c r="D117" s="1" t="s">
        <v>58</v>
      </c>
      <c r="E117">
        <v>9.1</v>
      </c>
    </row>
    <row r="118" spans="2:18" ht="16" x14ac:dyDescent="0.2">
      <c r="B118" t="s">
        <v>9</v>
      </c>
      <c r="C118" t="s">
        <v>13</v>
      </c>
      <c r="D118" s="1" t="s">
        <v>58</v>
      </c>
      <c r="E118">
        <v>14.67</v>
      </c>
      <c r="F118">
        <f>AVERAGE(E118)</f>
        <v>14.67</v>
      </c>
      <c r="N118">
        <f>F118-$F$169</f>
        <v>-3.51</v>
      </c>
    </row>
    <row r="119" spans="2:18" ht="16" x14ac:dyDescent="0.2">
      <c r="B119" t="s">
        <v>9</v>
      </c>
      <c r="C119" t="s">
        <v>13</v>
      </c>
      <c r="D119" s="1" t="s">
        <v>58</v>
      </c>
      <c r="E119">
        <v>8.92</v>
      </c>
    </row>
    <row r="120" spans="2:18" x14ac:dyDescent="0.2">
      <c r="D120" s="1"/>
    </row>
    <row r="121" spans="2:18" ht="16" x14ac:dyDescent="0.2">
      <c r="B121" t="s">
        <v>2</v>
      </c>
      <c r="C121" t="s">
        <v>12</v>
      </c>
      <c r="D121" s="1" t="s">
        <v>20</v>
      </c>
      <c r="E121">
        <v>16.66</v>
      </c>
      <c r="F121">
        <f>AVERAGE(E121:E122)</f>
        <v>16.725000000000001</v>
      </c>
      <c r="G121">
        <f>F121-$F$104</f>
        <v>2.8800000000000008</v>
      </c>
      <c r="H121">
        <f>AVERAGE(G121,G123,G125,G127)</f>
        <v>4.7962499999999997</v>
      </c>
      <c r="I121" s="2">
        <f>H121-H129</f>
        <v>2.0775000000000001</v>
      </c>
      <c r="J121" s="5">
        <f>2^-I121</f>
        <v>0.23692461523709579</v>
      </c>
      <c r="K121" s="5">
        <f>-1/J121</f>
        <v>-4.2207518159279376</v>
      </c>
      <c r="N121">
        <f>F121-$F$155</f>
        <v>-2.2949999999999982</v>
      </c>
      <c r="O121">
        <f>AVERAGE(N121,N123,N125,N127)</f>
        <v>-2.3012499999999996</v>
      </c>
      <c r="P121" s="2">
        <f>O121-O129</f>
        <v>-0.22749999999999826</v>
      </c>
      <c r="Q121" s="4">
        <f>2^-P121</f>
        <v>1.1708043410321385</v>
      </c>
      <c r="R121" s="4">
        <f>-1/Q121</f>
        <v>-0.85411367634530322</v>
      </c>
    </row>
    <row r="122" spans="2:18" ht="16" x14ac:dyDescent="0.2">
      <c r="B122" t="s">
        <v>2</v>
      </c>
      <c r="C122" t="s">
        <v>12</v>
      </c>
      <c r="D122" s="1" t="s">
        <v>20</v>
      </c>
      <c r="E122">
        <v>16.79</v>
      </c>
    </row>
    <row r="123" spans="2:18" ht="16" x14ac:dyDescent="0.2">
      <c r="B123" t="s">
        <v>3</v>
      </c>
      <c r="C123" t="s">
        <v>12</v>
      </c>
      <c r="D123" s="1" t="s">
        <v>20</v>
      </c>
      <c r="E123">
        <v>15.07</v>
      </c>
      <c r="F123">
        <f>AVERAGE(E123:E124)</f>
        <v>15.2</v>
      </c>
      <c r="G123">
        <f>F123-$F$106</f>
        <v>6.4599999999999991</v>
      </c>
      <c r="I123">
        <f>STDEV(E121:E128)</f>
        <v>0.64555070620805155</v>
      </c>
      <c r="K123">
        <f>STDEV(G121,G123,G125,G127)</f>
        <v>1.9916884587371246</v>
      </c>
      <c r="N123">
        <f>F123-$F$157</f>
        <v>-2.8500000000000014</v>
      </c>
      <c r="R123">
        <f>STDEV(N121,N123,N125,N127)</f>
        <v>0.41807844160316943</v>
      </c>
    </row>
    <row r="124" spans="2:18" ht="16" x14ac:dyDescent="0.2">
      <c r="B124" t="s">
        <v>3</v>
      </c>
      <c r="C124" t="s">
        <v>12</v>
      </c>
      <c r="D124" s="1" t="s">
        <v>20</v>
      </c>
      <c r="E124">
        <v>15.33</v>
      </c>
      <c r="I124">
        <f>AVERAGE(E121:E128)-(2*I123)</f>
        <v>14.736398587583897</v>
      </c>
      <c r="K124">
        <f>AVERAGE(G121,G123,G125,G127)-(2*K123)</f>
        <v>0.81287308252575041</v>
      </c>
      <c r="R124">
        <f>AVERAGE(N121,N123,N125,N127)-(2*R123)</f>
        <v>-3.1374068832063386</v>
      </c>
    </row>
    <row r="125" spans="2:18" ht="16" x14ac:dyDescent="0.2">
      <c r="B125" t="s">
        <v>4</v>
      </c>
      <c r="C125" t="s">
        <v>12</v>
      </c>
      <c r="D125" s="1" t="s">
        <v>20</v>
      </c>
      <c r="E125">
        <v>16.22</v>
      </c>
      <c r="F125">
        <f>AVERAGE(E125:E126)</f>
        <v>16.369999999999997</v>
      </c>
      <c r="G125">
        <f>F125-$F$108</f>
        <v>3.2749999999999986</v>
      </c>
      <c r="I125">
        <f>AVERAGE(E121:E128)+(2*I123)</f>
        <v>17.318601412416104</v>
      </c>
      <c r="K125">
        <f>AVERAGE(G121,G123,G125,G127)+(2*K123)</f>
        <v>8.7796269174742498</v>
      </c>
      <c r="N125">
        <f>F125-$F$159</f>
        <v>-1.8350000000000009</v>
      </c>
      <c r="R125">
        <f>AVERAGE(N121,N123,N125,N127)+(2*R123)</f>
        <v>-1.4650931167936607</v>
      </c>
    </row>
    <row r="126" spans="2:18" ht="16" x14ac:dyDescent="0.2">
      <c r="B126" t="s">
        <v>4</v>
      </c>
      <c r="C126" t="s">
        <v>12</v>
      </c>
      <c r="D126" s="1" t="s">
        <v>20</v>
      </c>
      <c r="E126">
        <v>16.52</v>
      </c>
    </row>
    <row r="127" spans="2:18" ht="16" x14ac:dyDescent="0.2">
      <c r="B127" t="s">
        <v>5</v>
      </c>
      <c r="C127" t="s">
        <v>12</v>
      </c>
      <c r="D127" s="1" t="s">
        <v>20</v>
      </c>
      <c r="E127">
        <v>16.100000000000001</v>
      </c>
      <c r="F127">
        <f>AVERAGE(E127:E128)</f>
        <v>15.815000000000001</v>
      </c>
      <c r="G127">
        <f>F127-$F$110</f>
        <v>6.57</v>
      </c>
      <c r="N127">
        <f>F127-$F$161</f>
        <v>-2.2249999999999979</v>
      </c>
    </row>
    <row r="128" spans="2:18" ht="16" x14ac:dyDescent="0.2">
      <c r="B128" t="s">
        <v>5</v>
      </c>
      <c r="C128" t="s">
        <v>12</v>
      </c>
      <c r="D128" s="1" t="s">
        <v>20</v>
      </c>
      <c r="E128">
        <v>15.53</v>
      </c>
    </row>
    <row r="129" spans="2:18" ht="16" x14ac:dyDescent="0.2">
      <c r="B129" t="s">
        <v>6</v>
      </c>
      <c r="C129" t="s">
        <v>13</v>
      </c>
      <c r="D129" s="1" t="s">
        <v>20</v>
      </c>
      <c r="E129">
        <v>16.03</v>
      </c>
      <c r="F129">
        <f>AVERAGE(E129:E130)</f>
        <v>16.164999999999999</v>
      </c>
      <c r="G129">
        <f>F129-$F$112</f>
        <v>3.0299999999999976</v>
      </c>
      <c r="H129">
        <f>AVERAGE(G129,G131,G133,G135)</f>
        <v>2.7187499999999996</v>
      </c>
      <c r="N129">
        <f>F129-$F$163</f>
        <v>-2.2000000000000028</v>
      </c>
      <c r="O129">
        <f>AVERAGE(N129,N131,N133,N135)</f>
        <v>-2.0737500000000013</v>
      </c>
    </row>
    <row r="130" spans="2:18" ht="16" x14ac:dyDescent="0.2">
      <c r="B130" t="s">
        <v>6</v>
      </c>
      <c r="C130" t="s">
        <v>13</v>
      </c>
      <c r="D130" s="1" t="s">
        <v>20</v>
      </c>
      <c r="E130">
        <v>16.3</v>
      </c>
    </row>
    <row r="131" spans="2:18" ht="16" x14ac:dyDescent="0.2">
      <c r="B131" t="s">
        <v>7</v>
      </c>
      <c r="C131" t="s">
        <v>13</v>
      </c>
      <c r="D131" s="1" t="s">
        <v>20</v>
      </c>
      <c r="E131">
        <v>16.09</v>
      </c>
      <c r="F131">
        <f>AVERAGE(E131:E132)</f>
        <v>16.105</v>
      </c>
      <c r="G131">
        <f>F131-$F$114</f>
        <v>3.0050000000000008</v>
      </c>
      <c r="I131">
        <f>STDEV(E129:E136)</f>
        <v>0.26481462518955723</v>
      </c>
      <c r="K131">
        <f>STDEV(G129,G131,G133,G135)</f>
        <v>0.78241479834335026</v>
      </c>
      <c r="N131">
        <f>F131-$F$165</f>
        <v>-2.1900000000000013</v>
      </c>
      <c r="R131">
        <f>STDEV(N129,N131,N133,N135)</f>
        <v>0.14008182132834696</v>
      </c>
    </row>
    <row r="132" spans="2:18" ht="16" x14ac:dyDescent="0.2">
      <c r="B132" t="s">
        <v>7</v>
      </c>
      <c r="C132" t="s">
        <v>13</v>
      </c>
      <c r="D132" s="1" t="s">
        <v>20</v>
      </c>
      <c r="E132">
        <v>16.12</v>
      </c>
      <c r="I132">
        <f>AVERAGE(E129:E136)-(2*I131)</f>
        <v>15.539120749620887</v>
      </c>
      <c r="K132">
        <f>AVERAGE(G129,G131,G133,G135)-(2*K131)</f>
        <v>1.153920403313299</v>
      </c>
      <c r="R132">
        <f>AVERAGE(N129,N131,N133,N135)-(2*R131)</f>
        <v>-2.3539136426566953</v>
      </c>
    </row>
    <row r="133" spans="2:18" ht="16" x14ac:dyDescent="0.2">
      <c r="B133" t="s">
        <v>8</v>
      </c>
      <c r="C133" t="s">
        <v>13</v>
      </c>
      <c r="D133" s="1" t="s">
        <v>20</v>
      </c>
      <c r="E133">
        <v>15.46</v>
      </c>
      <c r="F133">
        <f>AVERAGE(E134)</f>
        <v>16.09</v>
      </c>
      <c r="G133">
        <f>F133-$F$116</f>
        <v>3.2799999999999994</v>
      </c>
      <c r="I133">
        <f>AVERAGE(E129:E136)+(2*I131)</f>
        <v>16.598379250379114</v>
      </c>
      <c r="K133">
        <f>AVERAGE(G129,G131,G133,G135)+(2*K131)</f>
        <v>4.2835795966866996</v>
      </c>
      <c r="N133">
        <f>F133-$F$167</f>
        <v>-1.9550000000000018</v>
      </c>
      <c r="R133">
        <f>AVERAGE(N129,N131,N133,N135)+(2*R131)</f>
        <v>-1.7935863573433073</v>
      </c>
    </row>
    <row r="134" spans="2:18" ht="16" x14ac:dyDescent="0.2">
      <c r="B134" t="s">
        <v>8</v>
      </c>
      <c r="C134" t="s">
        <v>13</v>
      </c>
      <c r="D134" s="1" t="s">
        <v>20</v>
      </c>
      <c r="E134">
        <v>16.09</v>
      </c>
    </row>
    <row r="135" spans="2:18" ht="16" x14ac:dyDescent="0.2">
      <c r="B135" t="s">
        <v>9</v>
      </c>
      <c r="C135" t="s">
        <v>13</v>
      </c>
      <c r="D135" s="1" t="s">
        <v>20</v>
      </c>
      <c r="E135">
        <v>16.16</v>
      </c>
      <c r="F135">
        <f>AVERAGE(E135:E136)</f>
        <v>16.23</v>
      </c>
      <c r="G135">
        <f>F135-$F$118</f>
        <v>1.5600000000000005</v>
      </c>
      <c r="N135">
        <f>F135-$F$169</f>
        <v>-1.9499999999999993</v>
      </c>
    </row>
    <row r="136" spans="2:18" ht="16" x14ac:dyDescent="0.2">
      <c r="B136" t="s">
        <v>9</v>
      </c>
      <c r="C136" t="s">
        <v>13</v>
      </c>
      <c r="D136" s="1" t="s">
        <v>20</v>
      </c>
      <c r="E136">
        <v>16.3</v>
      </c>
    </row>
    <row r="137" spans="2:18" x14ac:dyDescent="0.2">
      <c r="D137" s="1"/>
    </row>
    <row r="138" spans="2:18" ht="16" x14ac:dyDescent="0.2">
      <c r="B138" t="s">
        <v>2</v>
      </c>
      <c r="C138" t="s">
        <v>12</v>
      </c>
      <c r="D138" s="1" t="s">
        <v>21</v>
      </c>
      <c r="E138">
        <v>20.45</v>
      </c>
      <c r="F138">
        <f>AVERAGE(E138:E139)</f>
        <v>20.28</v>
      </c>
      <c r="G138">
        <f>F138-$F$104</f>
        <v>6.4350000000000005</v>
      </c>
      <c r="H138">
        <f>AVERAGE(G138,G140,G142,G144)</f>
        <v>8.942499999999999</v>
      </c>
      <c r="I138" s="2">
        <f>H138-H146</f>
        <v>2.9512499999999999</v>
      </c>
      <c r="J138" s="5">
        <f>2^-I138</f>
        <v>0.12929604045200629</v>
      </c>
      <c r="K138" s="5">
        <f>-1/J138</f>
        <v>-7.7341888932104803</v>
      </c>
      <c r="N138">
        <f>F138-$F$155</f>
        <v>1.2600000000000016</v>
      </c>
      <c r="O138">
        <f>AVERAGE(N138,N140,N142,N144)</f>
        <v>1.8450000000000006</v>
      </c>
      <c r="P138" s="2">
        <f>O138-O146</f>
        <v>0.64625000000000199</v>
      </c>
      <c r="Q138" s="4">
        <f>2^-P138</f>
        <v>0.63893895232450271</v>
      </c>
      <c r="R138" s="4">
        <f>-1/Q138</f>
        <v>-1.5650947502291619</v>
      </c>
    </row>
    <row r="139" spans="2:18" ht="16" x14ac:dyDescent="0.2">
      <c r="B139" t="s">
        <v>2</v>
      </c>
      <c r="C139" t="s">
        <v>12</v>
      </c>
      <c r="D139" s="1" t="s">
        <v>21</v>
      </c>
      <c r="E139">
        <v>20.11</v>
      </c>
    </row>
    <row r="140" spans="2:18" ht="16" x14ac:dyDescent="0.2">
      <c r="B140" t="s">
        <v>3</v>
      </c>
      <c r="C140" t="s">
        <v>12</v>
      </c>
      <c r="D140" s="1" t="s">
        <v>21</v>
      </c>
      <c r="E140">
        <v>19.75</v>
      </c>
      <c r="F140">
        <f>AVERAGE(E140:E141)</f>
        <v>19.755000000000003</v>
      </c>
      <c r="G140">
        <f>F140-$F$106</f>
        <v>11.015000000000002</v>
      </c>
      <c r="I140">
        <f>STDEV(E138:E145)</f>
        <v>0.3061716372046423</v>
      </c>
      <c r="K140">
        <f>STDEV(G138,G140,G142,G144)</f>
        <v>2.3715413412659205</v>
      </c>
      <c r="N140">
        <f>F140-$F$157</f>
        <v>1.7050000000000018</v>
      </c>
      <c r="R140">
        <f>STDEV(N138,N140,N142,N144)</f>
        <v>0.46124830622995094</v>
      </c>
    </row>
    <row r="141" spans="2:18" ht="16" x14ac:dyDescent="0.2">
      <c r="B141" t="s">
        <v>3</v>
      </c>
      <c r="C141" t="s">
        <v>12</v>
      </c>
      <c r="D141" s="1" t="s">
        <v>21</v>
      </c>
      <c r="E141">
        <v>19.760000000000002</v>
      </c>
      <c r="I141">
        <f>AVERAGE(E138:E145)-(2*I140)</f>
        <v>19.561406725590718</v>
      </c>
      <c r="K141">
        <f>AVERAGE(G138,G140,G142,G144)-(2*K140)</f>
        <v>4.1994173174681579</v>
      </c>
      <c r="R141">
        <f>AVERAGE(N138,N140,N142,N144)-(2*R140)</f>
        <v>0.92250338754009875</v>
      </c>
    </row>
    <row r="142" spans="2:18" ht="16" x14ac:dyDescent="0.2">
      <c r="B142" t="s">
        <v>4</v>
      </c>
      <c r="C142" t="s">
        <v>12</v>
      </c>
      <c r="D142" s="1" t="s">
        <v>21</v>
      </c>
      <c r="E142">
        <v>20.399999999999999</v>
      </c>
      <c r="F142">
        <f>AVERAGE(E142:E143)</f>
        <v>20.494999999999997</v>
      </c>
      <c r="G142">
        <f>F142-$F$108</f>
        <v>7.3999999999999986</v>
      </c>
      <c r="I142">
        <f>AVERAGE(E138:E145)+(2*I140)</f>
        <v>20.786093274409286</v>
      </c>
      <c r="K142">
        <f>AVERAGE(G138,G140,G142,G144)+(2*K140)</f>
        <v>13.685582682531841</v>
      </c>
      <c r="N142">
        <f>F142-$F$159</f>
        <v>2.2899999999999991</v>
      </c>
      <c r="R142">
        <f>AVERAGE(N138,N140,N142,N144)+(2*R140)</f>
        <v>2.7674966124599027</v>
      </c>
    </row>
    <row r="143" spans="2:18" ht="16" x14ac:dyDescent="0.2">
      <c r="B143" t="s">
        <v>4</v>
      </c>
      <c r="C143" t="s">
        <v>12</v>
      </c>
      <c r="D143" s="1" t="s">
        <v>21</v>
      </c>
      <c r="E143">
        <v>20.59</v>
      </c>
    </row>
    <row r="144" spans="2:18" ht="16" x14ac:dyDescent="0.2">
      <c r="B144" t="s">
        <v>5</v>
      </c>
      <c r="C144" t="s">
        <v>12</v>
      </c>
      <c r="D144" s="1" t="s">
        <v>21</v>
      </c>
      <c r="E144">
        <v>20.149999999999999</v>
      </c>
      <c r="F144">
        <f>AVERAGE(E144:E145)</f>
        <v>20.164999999999999</v>
      </c>
      <c r="G144">
        <f>F144-$F$110</f>
        <v>10.919999999999998</v>
      </c>
      <c r="N144">
        <f>F144-$F$161</f>
        <v>2.125</v>
      </c>
    </row>
    <row r="145" spans="2:18" ht="16" x14ac:dyDescent="0.2">
      <c r="B145" t="s">
        <v>5</v>
      </c>
      <c r="C145" t="s">
        <v>12</v>
      </c>
      <c r="D145" s="1" t="s">
        <v>21</v>
      </c>
      <c r="E145">
        <v>20.18</v>
      </c>
    </row>
    <row r="146" spans="2:18" ht="16" x14ac:dyDescent="0.2">
      <c r="B146" t="s">
        <v>6</v>
      </c>
      <c r="C146" t="s">
        <v>13</v>
      </c>
      <c r="D146" s="1" t="s">
        <v>21</v>
      </c>
      <c r="E146">
        <v>19.420000000000002</v>
      </c>
      <c r="F146">
        <f>AVERAGE(E146:E147)</f>
        <v>19.555</v>
      </c>
      <c r="G146">
        <f>F146-$F$112</f>
        <v>6.4199999999999982</v>
      </c>
      <c r="H146">
        <f>AVERAGE(G146,G148,G150,G152)</f>
        <v>5.9912499999999991</v>
      </c>
      <c r="N146">
        <f>F146-$F$163</f>
        <v>1.1899999999999977</v>
      </c>
      <c r="O146">
        <f>AVERAGE(N146,N148,N150,N152)</f>
        <v>1.1987499999999986</v>
      </c>
    </row>
    <row r="147" spans="2:18" ht="16" x14ac:dyDescent="0.2">
      <c r="B147" t="s">
        <v>6</v>
      </c>
      <c r="C147" t="s">
        <v>13</v>
      </c>
      <c r="D147" s="1" t="s">
        <v>21</v>
      </c>
      <c r="E147">
        <v>19.690000000000001</v>
      </c>
    </row>
    <row r="148" spans="2:18" ht="16" x14ac:dyDescent="0.2">
      <c r="B148" t="s">
        <v>7</v>
      </c>
      <c r="C148" t="s">
        <v>13</v>
      </c>
      <c r="D148" s="1" t="s">
        <v>21</v>
      </c>
      <c r="E148">
        <v>19.309999999999999</v>
      </c>
      <c r="F148">
        <f>AVERAGE(E148:E149)</f>
        <v>19.274999999999999</v>
      </c>
      <c r="G148">
        <f>F148-$F$114</f>
        <v>6.1749999999999989</v>
      </c>
      <c r="I148">
        <f>STDEV(E146:E153)</f>
        <v>0.21303504071262222</v>
      </c>
      <c r="K148">
        <f>STDEV(G146,G148,G150,G152)</f>
        <v>0.6760716801247233</v>
      </c>
      <c r="N148">
        <f>F148-$F$165</f>
        <v>0.97999999999999687</v>
      </c>
      <c r="R148">
        <f>STDEV(N146,N148,N150,N152)</f>
        <v>0.20810153771656889</v>
      </c>
    </row>
    <row r="149" spans="2:18" ht="16" x14ac:dyDescent="0.2">
      <c r="B149" t="s">
        <v>7</v>
      </c>
      <c r="C149" t="s">
        <v>13</v>
      </c>
      <c r="D149" s="1" t="s">
        <v>21</v>
      </c>
      <c r="E149">
        <v>19.239999999999998</v>
      </c>
      <c r="I149">
        <f>AVERAGE(E146:E153)-(2*I148)</f>
        <v>19.002679918574756</v>
      </c>
      <c r="K149">
        <f>AVERAGE(G146,G148,G150,G152)-(2*K148)</f>
        <v>4.6391066397505529</v>
      </c>
      <c r="R149">
        <f>AVERAGE(N146,N148,N150,N152)-(2*R148)</f>
        <v>0.78254692456686081</v>
      </c>
    </row>
    <row r="150" spans="2:18" ht="16" x14ac:dyDescent="0.2">
      <c r="B150" t="s">
        <v>8</v>
      </c>
      <c r="C150" t="s">
        <v>13</v>
      </c>
      <c r="D150" s="1" t="s">
        <v>21</v>
      </c>
      <c r="E150">
        <v>19.260000000000002</v>
      </c>
      <c r="F150">
        <f>AVERAGE(E151)</f>
        <v>19.190000000000001</v>
      </c>
      <c r="G150">
        <f>F150-$F$116</f>
        <v>6.3800000000000008</v>
      </c>
      <c r="I150">
        <f>AVERAGE(E146:E153)+(2*I148)</f>
        <v>19.854820081425245</v>
      </c>
      <c r="K150">
        <f>AVERAGE(G146,G148,G150,G152)+(2*K148)</f>
        <v>7.3433933602494452</v>
      </c>
      <c r="N150">
        <f>F150-$F$167</f>
        <v>1.1449999999999996</v>
      </c>
      <c r="R150">
        <f>AVERAGE(N146,N148,N150,N152)+(2*R148)</f>
        <v>1.6149530754331365</v>
      </c>
    </row>
    <row r="151" spans="2:18" ht="16" x14ac:dyDescent="0.2">
      <c r="B151" t="s">
        <v>8</v>
      </c>
      <c r="C151" t="s">
        <v>13</v>
      </c>
      <c r="D151" s="1" t="s">
        <v>21</v>
      </c>
      <c r="E151">
        <v>19.190000000000001</v>
      </c>
    </row>
    <row r="152" spans="2:18" ht="16" x14ac:dyDescent="0.2">
      <c r="B152" t="s">
        <v>9</v>
      </c>
      <c r="C152" t="s">
        <v>13</v>
      </c>
      <c r="D152" s="1" t="s">
        <v>21</v>
      </c>
      <c r="E152">
        <v>19.600000000000001</v>
      </c>
      <c r="F152">
        <f>AVERAGE(E152:E153)</f>
        <v>19.66</v>
      </c>
      <c r="G152">
        <f>F152-$F$118</f>
        <v>4.99</v>
      </c>
      <c r="N152">
        <f>F152-$F$169</f>
        <v>1.4800000000000004</v>
      </c>
    </row>
    <row r="153" spans="2:18" ht="16" x14ac:dyDescent="0.2">
      <c r="B153" t="s">
        <v>9</v>
      </c>
      <c r="C153" t="s">
        <v>13</v>
      </c>
      <c r="D153" s="1" t="s">
        <v>21</v>
      </c>
      <c r="E153">
        <v>19.72</v>
      </c>
    </row>
    <row r="154" spans="2:18" x14ac:dyDescent="0.2">
      <c r="D154" s="1"/>
    </row>
    <row r="155" spans="2:18" ht="16" x14ac:dyDescent="0.2">
      <c r="B155" t="s">
        <v>2</v>
      </c>
      <c r="C155" t="s">
        <v>12</v>
      </c>
      <c r="D155" s="1" t="s">
        <v>59</v>
      </c>
      <c r="E155">
        <v>19.350000000000001</v>
      </c>
      <c r="F155">
        <f>AVERAGE(E156)</f>
        <v>19.02</v>
      </c>
      <c r="G155">
        <f>F155-$F$104</f>
        <v>5.1749999999999989</v>
      </c>
      <c r="H155">
        <f>AVERAGE(G155,G157,G159,G161)</f>
        <v>7.0974999999999993</v>
      </c>
      <c r="I155" s="2">
        <f>H155-H163</f>
        <v>2.3049999999999988</v>
      </c>
      <c r="J155" s="5">
        <f>2^-I155</f>
        <v>0.20236055413685225</v>
      </c>
      <c r="K155" s="5">
        <f>-1/J155</f>
        <v>-4.9416745485077129</v>
      </c>
    </row>
    <row r="156" spans="2:18" ht="16" x14ac:dyDescent="0.2">
      <c r="B156" t="s">
        <v>2</v>
      </c>
      <c r="C156" t="s">
        <v>12</v>
      </c>
      <c r="D156" s="1" t="s">
        <v>59</v>
      </c>
      <c r="E156">
        <v>19.02</v>
      </c>
    </row>
    <row r="157" spans="2:18" ht="16" x14ac:dyDescent="0.2">
      <c r="B157" t="s">
        <v>3</v>
      </c>
      <c r="C157" t="s">
        <v>12</v>
      </c>
      <c r="D157" s="1" t="s">
        <v>59</v>
      </c>
      <c r="E157">
        <v>18.04</v>
      </c>
      <c r="F157">
        <f>AVERAGE(E158)</f>
        <v>18.05</v>
      </c>
      <c r="G157">
        <f>F157-$F$106</f>
        <v>9.31</v>
      </c>
      <c r="I157">
        <f>_xlfn.STDEV.P(E155:E170)</f>
        <v>0.36657195746537974</v>
      </c>
    </row>
    <row r="158" spans="2:18" ht="16" x14ac:dyDescent="0.2">
      <c r="B158" t="s">
        <v>3</v>
      </c>
      <c r="C158" t="s">
        <v>12</v>
      </c>
      <c r="D158" s="1" t="s">
        <v>59</v>
      </c>
      <c r="E158">
        <v>18.05</v>
      </c>
      <c r="I158">
        <f>AVERAGE(E155:E170)-2*I157</f>
        <v>17.561856085069241</v>
      </c>
    </row>
    <row r="159" spans="2:18" ht="16" x14ac:dyDescent="0.2">
      <c r="B159" t="s">
        <v>4</v>
      </c>
      <c r="C159" t="s">
        <v>12</v>
      </c>
      <c r="D159" s="1" t="s">
        <v>59</v>
      </c>
      <c r="E159">
        <v>18.16</v>
      </c>
      <c r="F159">
        <f>AVERAGE(E159:E160)</f>
        <v>18.204999999999998</v>
      </c>
      <c r="G159">
        <f>F159-$F$108</f>
        <v>5.1099999999999994</v>
      </c>
      <c r="I159">
        <f>AVERAGE(E155:E170)+2*I157</f>
        <v>19.028143914930762</v>
      </c>
    </row>
    <row r="160" spans="2:18" ht="16" x14ac:dyDescent="0.2">
      <c r="B160" t="s">
        <v>4</v>
      </c>
      <c r="C160" t="s">
        <v>12</v>
      </c>
      <c r="D160" s="1" t="s">
        <v>59</v>
      </c>
      <c r="E160">
        <v>18.25</v>
      </c>
    </row>
    <row r="161" spans="2:18" ht="16" x14ac:dyDescent="0.2">
      <c r="B161" t="s">
        <v>5</v>
      </c>
      <c r="C161" t="s">
        <v>12</v>
      </c>
      <c r="D161" s="1" t="s">
        <v>59</v>
      </c>
      <c r="E161">
        <v>17.98</v>
      </c>
      <c r="F161">
        <f>AVERAGE(E161:E162)</f>
        <v>18.04</v>
      </c>
      <c r="G161">
        <f>F161-$F$110</f>
        <v>8.7949999999999982</v>
      </c>
    </row>
    <row r="162" spans="2:18" ht="16" x14ac:dyDescent="0.2">
      <c r="B162" t="s">
        <v>5</v>
      </c>
      <c r="C162" t="s">
        <v>12</v>
      </c>
      <c r="D162" s="1" t="s">
        <v>59</v>
      </c>
      <c r="E162">
        <v>18.100000000000001</v>
      </c>
    </row>
    <row r="163" spans="2:18" ht="16" x14ac:dyDescent="0.2">
      <c r="B163" t="s">
        <v>6</v>
      </c>
      <c r="C163" t="s">
        <v>13</v>
      </c>
      <c r="D163" s="1" t="s">
        <v>59</v>
      </c>
      <c r="E163">
        <v>18.28</v>
      </c>
      <c r="F163">
        <f>AVERAGE(E163:E164)</f>
        <v>18.365000000000002</v>
      </c>
      <c r="G163">
        <f>F163-$F$112</f>
        <v>5.23</v>
      </c>
      <c r="H163">
        <f>AVERAGE(G163,G165,G167,G169)</f>
        <v>4.7925000000000004</v>
      </c>
    </row>
    <row r="164" spans="2:18" ht="16" x14ac:dyDescent="0.2">
      <c r="B164" t="s">
        <v>6</v>
      </c>
      <c r="C164" t="s">
        <v>13</v>
      </c>
      <c r="D164" s="1" t="s">
        <v>59</v>
      </c>
      <c r="E164">
        <v>18.45</v>
      </c>
    </row>
    <row r="165" spans="2:18" ht="16" x14ac:dyDescent="0.2">
      <c r="B165" t="s">
        <v>7</v>
      </c>
      <c r="C165" t="s">
        <v>13</v>
      </c>
      <c r="D165" s="1" t="s">
        <v>59</v>
      </c>
      <c r="E165">
        <v>18.27</v>
      </c>
      <c r="F165">
        <f>AVERAGE(E165:E166)</f>
        <v>18.295000000000002</v>
      </c>
      <c r="G165">
        <f>F165-$F$114</f>
        <v>5.1950000000000021</v>
      </c>
    </row>
    <row r="166" spans="2:18" ht="16" x14ac:dyDescent="0.2">
      <c r="B166" t="s">
        <v>7</v>
      </c>
      <c r="C166" t="s">
        <v>13</v>
      </c>
      <c r="D166" s="1" t="s">
        <v>59</v>
      </c>
      <c r="E166">
        <v>18.32</v>
      </c>
    </row>
    <row r="167" spans="2:18" ht="16" x14ac:dyDescent="0.2">
      <c r="B167" t="s">
        <v>8</v>
      </c>
      <c r="C167" t="s">
        <v>13</v>
      </c>
      <c r="D167" s="1" t="s">
        <v>59</v>
      </c>
      <c r="E167">
        <v>17.899999999999999</v>
      </c>
      <c r="F167">
        <f>AVERAGE(E167:E168)</f>
        <v>18.045000000000002</v>
      </c>
      <c r="G167">
        <f>F167-$F$116</f>
        <v>5.2350000000000012</v>
      </c>
    </row>
    <row r="168" spans="2:18" ht="16" x14ac:dyDescent="0.2">
      <c r="B168" t="s">
        <v>8</v>
      </c>
      <c r="C168" t="s">
        <v>13</v>
      </c>
      <c r="D168" s="1" t="s">
        <v>59</v>
      </c>
      <c r="E168">
        <v>18.190000000000001</v>
      </c>
    </row>
    <row r="169" spans="2:18" ht="16" x14ac:dyDescent="0.2">
      <c r="B169" t="s">
        <v>9</v>
      </c>
      <c r="C169" t="s">
        <v>13</v>
      </c>
      <c r="D169" s="1" t="s">
        <v>59</v>
      </c>
      <c r="E169">
        <v>18.11</v>
      </c>
      <c r="F169">
        <f>AVERAGE(E169:E170)</f>
        <v>18.18</v>
      </c>
      <c r="G169">
        <f>F169-$F$118</f>
        <v>3.51</v>
      </c>
    </row>
    <row r="170" spans="2:18" ht="16" x14ac:dyDescent="0.2">
      <c r="B170" t="s">
        <v>9</v>
      </c>
      <c r="C170" t="s">
        <v>13</v>
      </c>
      <c r="D170" s="1" t="s">
        <v>59</v>
      </c>
      <c r="E170">
        <v>18.25</v>
      </c>
    </row>
    <row r="171" spans="2:18" x14ac:dyDescent="0.2">
      <c r="D171" s="1"/>
    </row>
    <row r="172" spans="2:18" ht="16" x14ac:dyDescent="0.2">
      <c r="B172" t="s">
        <v>2</v>
      </c>
      <c r="C172" t="s">
        <v>12</v>
      </c>
      <c r="D172" s="1" t="s">
        <v>22</v>
      </c>
      <c r="E172">
        <v>29.78</v>
      </c>
      <c r="F172">
        <f>AVERAGE(E172:E173)</f>
        <v>29.655000000000001</v>
      </c>
      <c r="G172">
        <f>F172-$F$104</f>
        <v>15.81</v>
      </c>
      <c r="H172">
        <f>AVERAGE(G172,G174,G176,G178)</f>
        <v>17.850000000000001</v>
      </c>
      <c r="I172" s="2">
        <f>H172-H180</f>
        <v>1.9612500000000015</v>
      </c>
      <c r="J172" s="5">
        <f>2^-I172</f>
        <v>0.25680585492522146</v>
      </c>
      <c r="K172" s="5">
        <f>-1/J172</f>
        <v>-3.8939922156026663</v>
      </c>
      <c r="N172">
        <f>F172-$F$155</f>
        <v>10.635000000000002</v>
      </c>
      <c r="O172">
        <f>AVERAGE(N172,N174,N176,N178)</f>
        <v>10.752500000000001</v>
      </c>
      <c r="P172" s="2">
        <f>O172-O180</f>
        <v>-0.34374999999999645</v>
      </c>
      <c r="Q172" s="4">
        <f>2^-P172</f>
        <v>1.2690509571917301</v>
      </c>
      <c r="R172" s="4">
        <f>-1/Q172</f>
        <v>-0.78799042255394514</v>
      </c>
    </row>
    <row r="173" spans="2:18" ht="16" x14ac:dyDescent="0.2">
      <c r="B173" t="s">
        <v>2</v>
      </c>
      <c r="C173" t="s">
        <v>12</v>
      </c>
      <c r="D173" s="1" t="s">
        <v>22</v>
      </c>
      <c r="E173">
        <v>29.53</v>
      </c>
    </row>
    <row r="174" spans="2:18" ht="16" x14ac:dyDescent="0.2">
      <c r="B174" t="s">
        <v>3</v>
      </c>
      <c r="C174" t="s">
        <v>12</v>
      </c>
      <c r="D174" s="1" t="s">
        <v>22</v>
      </c>
      <c r="E174">
        <v>28.69</v>
      </c>
      <c r="F174">
        <f>AVERAGE(E174:E175)</f>
        <v>28.630000000000003</v>
      </c>
      <c r="G174">
        <f>F174-$F$106</f>
        <v>19.89</v>
      </c>
      <c r="I174">
        <f>STDEV(E172:E179)</f>
        <v>0.43062869322488473</v>
      </c>
      <c r="K174">
        <f>STDEV(G172,G174,G176,G178)</f>
        <v>2.1892464456976839</v>
      </c>
      <c r="N174">
        <f>F174-$F$157</f>
        <v>10.580000000000002</v>
      </c>
      <c r="R174">
        <f>STDEV(N172,N174,N176,N178)</f>
        <v>0.18852497624099143</v>
      </c>
    </row>
    <row r="175" spans="2:18" ht="16" x14ac:dyDescent="0.2">
      <c r="B175" t="s">
        <v>3</v>
      </c>
      <c r="C175" t="s">
        <v>12</v>
      </c>
      <c r="D175" s="1" t="s">
        <v>22</v>
      </c>
      <c r="E175">
        <v>28.57</v>
      </c>
      <c r="I175">
        <f>AVERAGE(E172:E179)-(2*I174)</f>
        <v>28.219992613550229</v>
      </c>
      <c r="K175">
        <f>AVERAGE(G172,G174,G176,G178)-(2*K174)</f>
        <v>13.471507108604634</v>
      </c>
      <c r="R175">
        <f>AVERAGE(N172,N174,N176,N178)-(2*R174)</f>
        <v>10.375450047518019</v>
      </c>
    </row>
    <row r="176" spans="2:18" ht="16" x14ac:dyDescent="0.2">
      <c r="B176" t="s">
        <v>4</v>
      </c>
      <c r="C176" t="s">
        <v>12</v>
      </c>
      <c r="D176" s="1" t="s">
        <v>22</v>
      </c>
      <c r="E176">
        <v>29.35</v>
      </c>
      <c r="F176">
        <f>AVERAGE(E176:E177)</f>
        <v>29.204999999999998</v>
      </c>
      <c r="G176">
        <f>F176-$F$108</f>
        <v>16.11</v>
      </c>
      <c r="I176">
        <f>AVERAGE(E172:E179)+(2*I174)</f>
        <v>29.942507386449766</v>
      </c>
      <c r="K176">
        <f>AVERAGE(G172,G174,G176,G178)+(2*K174)</f>
        <v>22.228492891395369</v>
      </c>
      <c r="N176">
        <f>F176-$F$159</f>
        <v>11</v>
      </c>
      <c r="R176">
        <f>AVERAGE(N172,N174,N176,N178)+(2*R174)</f>
        <v>11.129549952481984</v>
      </c>
    </row>
    <row r="177" spans="2:18" ht="16" x14ac:dyDescent="0.2">
      <c r="B177" t="s">
        <v>4</v>
      </c>
      <c r="C177" t="s">
        <v>12</v>
      </c>
      <c r="D177" s="1" t="s">
        <v>22</v>
      </c>
      <c r="E177">
        <v>29.06</v>
      </c>
    </row>
    <row r="178" spans="2:18" ht="16" x14ac:dyDescent="0.2">
      <c r="B178" t="s">
        <v>5</v>
      </c>
      <c r="C178" t="s">
        <v>12</v>
      </c>
      <c r="D178" s="1" t="s">
        <v>22</v>
      </c>
      <c r="E178">
        <v>28.84</v>
      </c>
      <c r="F178">
        <f>AVERAGE(E178:E179)</f>
        <v>28.835000000000001</v>
      </c>
      <c r="G178">
        <f>F178-$F$110</f>
        <v>19.59</v>
      </c>
      <c r="N178">
        <f>F178-$F$161</f>
        <v>10.795000000000002</v>
      </c>
    </row>
    <row r="179" spans="2:18" ht="16" x14ac:dyDescent="0.2">
      <c r="B179" t="s">
        <v>5</v>
      </c>
      <c r="C179" t="s">
        <v>12</v>
      </c>
      <c r="D179" s="1" t="s">
        <v>22</v>
      </c>
      <c r="E179">
        <v>28.83</v>
      </c>
    </row>
    <row r="180" spans="2:18" ht="16" x14ac:dyDescent="0.2">
      <c r="B180" t="s">
        <v>6</v>
      </c>
      <c r="C180" t="s">
        <v>13</v>
      </c>
      <c r="D180" s="1" t="s">
        <v>22</v>
      </c>
      <c r="E180">
        <v>29.1</v>
      </c>
      <c r="F180">
        <f>AVERAGE(E180:E181)</f>
        <v>29.32</v>
      </c>
      <c r="G180">
        <f>F180-$F$112</f>
        <v>16.184999999999999</v>
      </c>
      <c r="H180">
        <f>AVERAGE(G180,G182,G184,G186)</f>
        <v>15.88875</v>
      </c>
      <c r="N180">
        <f>F180-$F$163</f>
        <v>10.954999999999998</v>
      </c>
      <c r="O180">
        <f>AVERAGE(N180,N182,N184,N186)</f>
        <v>11.096249999999998</v>
      </c>
    </row>
    <row r="181" spans="2:18" ht="16" x14ac:dyDescent="0.2">
      <c r="B181" t="s">
        <v>6</v>
      </c>
      <c r="C181" t="s">
        <v>13</v>
      </c>
      <c r="D181" s="1" t="s">
        <v>22</v>
      </c>
      <c r="E181">
        <v>29.54</v>
      </c>
    </row>
    <row r="182" spans="2:18" ht="16" x14ac:dyDescent="0.2">
      <c r="B182" t="s">
        <v>7</v>
      </c>
      <c r="C182" t="s">
        <v>13</v>
      </c>
      <c r="D182" s="1" t="s">
        <v>22</v>
      </c>
      <c r="E182">
        <v>29.42</v>
      </c>
      <c r="F182">
        <f>AVERAGE(E182:E183)</f>
        <v>29.29</v>
      </c>
      <c r="G182">
        <f>F182-$F$114</f>
        <v>16.189999999999998</v>
      </c>
      <c r="I182">
        <f>STDEV(E180:E187)</f>
        <v>0.41985541729096643</v>
      </c>
      <c r="K182">
        <f>STDEV(G180,G182,G184,G186)</f>
        <v>0.79704009727658376</v>
      </c>
      <c r="N182">
        <f>F182-$F$165</f>
        <v>10.994999999999997</v>
      </c>
      <c r="R182">
        <f>STDEV(N180,N182,N184,N186)</f>
        <v>0.14167892103861782</v>
      </c>
    </row>
    <row r="183" spans="2:18" ht="16" x14ac:dyDescent="0.2">
      <c r="B183" t="s">
        <v>7</v>
      </c>
      <c r="C183" t="s">
        <v>13</v>
      </c>
      <c r="D183" s="1" t="s">
        <v>22</v>
      </c>
      <c r="E183">
        <v>29.16</v>
      </c>
      <c r="I183">
        <f>AVERAGE(E180:E187)-(2*I182)</f>
        <v>28.62278916541807</v>
      </c>
      <c r="K183">
        <f>AVERAGE(G180,G182,G184,G186)-(2*K182)</f>
        <v>14.294669805446832</v>
      </c>
      <c r="R183">
        <f>AVERAGE(N180,N182,N184,N186)-(2*R182)</f>
        <v>10.812892157922763</v>
      </c>
    </row>
    <row r="184" spans="2:18" ht="16" x14ac:dyDescent="0.2">
      <c r="B184" t="s">
        <v>8</v>
      </c>
      <c r="C184" t="s">
        <v>13</v>
      </c>
      <c r="D184" s="1" t="s">
        <v>22</v>
      </c>
      <c r="E184">
        <v>30.44</v>
      </c>
      <c r="F184">
        <f>AVERAGE(E185)</f>
        <v>29.28</v>
      </c>
      <c r="G184">
        <f>F184-$F$116</f>
        <v>16.47</v>
      </c>
      <c r="I184">
        <f>AVERAGE(E180:E187)+(2*I182)</f>
        <v>30.302210834581935</v>
      </c>
      <c r="K184">
        <f>AVERAGE(G180,G182,G184,G186)+(2*K182)</f>
        <v>17.482830194553166</v>
      </c>
      <c r="N184">
        <f>F184-$F$167</f>
        <v>11.234999999999999</v>
      </c>
      <c r="R184">
        <f>AVERAGE(N180,N182,N184,N186)+(2*R182)</f>
        <v>11.379607842077233</v>
      </c>
    </row>
    <row r="185" spans="2:18" ht="16" x14ac:dyDescent="0.2">
      <c r="B185" t="s">
        <v>8</v>
      </c>
      <c r="C185" t="s">
        <v>13</v>
      </c>
      <c r="D185" s="1" t="s">
        <v>22</v>
      </c>
      <c r="E185">
        <v>29.28</v>
      </c>
    </row>
    <row r="186" spans="2:18" ht="16" x14ac:dyDescent="0.2">
      <c r="B186" t="s">
        <v>9</v>
      </c>
      <c r="C186" t="s">
        <v>13</v>
      </c>
      <c r="D186" s="1" t="s">
        <v>22</v>
      </c>
      <c r="E186">
        <v>29.36</v>
      </c>
      <c r="F186">
        <f>AVERAGE(E186:E187)</f>
        <v>29.38</v>
      </c>
      <c r="G186">
        <f>F186-$F$118</f>
        <v>14.709999999999999</v>
      </c>
      <c r="N186">
        <f>F186-$F$169</f>
        <v>11.2</v>
      </c>
    </row>
    <row r="187" spans="2:18" ht="16" x14ac:dyDescent="0.2">
      <c r="B187" t="s">
        <v>9</v>
      </c>
      <c r="C187" t="s">
        <v>13</v>
      </c>
      <c r="D187" s="1" t="s">
        <v>22</v>
      </c>
      <c r="E187">
        <v>29.4</v>
      </c>
    </row>
    <row r="188" spans="2:18" x14ac:dyDescent="0.2">
      <c r="D188" s="1"/>
    </row>
    <row r="189" spans="2:18" ht="16" x14ac:dyDescent="0.2">
      <c r="B189" t="s">
        <v>2</v>
      </c>
      <c r="C189" t="s">
        <v>12</v>
      </c>
      <c r="D189" s="1" t="s">
        <v>23</v>
      </c>
      <c r="E189">
        <v>26.5</v>
      </c>
      <c r="F189">
        <f>AVERAGE(E190)</f>
        <v>25.44</v>
      </c>
      <c r="G189">
        <f>F189-$F$104</f>
        <v>11.595000000000001</v>
      </c>
      <c r="H189">
        <f>AVERAGE(G189,G191,G193,G195)</f>
        <v>13.729999999999999</v>
      </c>
      <c r="I189" s="2">
        <f>H189-H197</f>
        <v>4.5675000000000008</v>
      </c>
      <c r="J189" s="5">
        <f>2^-I189</f>
        <v>4.2174068083768376E-2</v>
      </c>
      <c r="K189" s="5">
        <f>-1/J189</f>
        <v>-23.711253038567367</v>
      </c>
      <c r="N189">
        <f>F189-$F$155</f>
        <v>6.4200000000000017</v>
      </c>
      <c r="O189">
        <f>AVERAGE(N189,N191,N193,N195)</f>
        <v>6.6325000000000003</v>
      </c>
      <c r="P189" s="2">
        <f>O189-O197</f>
        <v>2.262500000000002</v>
      </c>
      <c r="Q189" s="5">
        <f>2^-P189</f>
        <v>0.2084105188565897</v>
      </c>
      <c r="R189" s="5">
        <f>-1/Q189</f>
        <v>-4.7982223041636134</v>
      </c>
    </row>
    <row r="190" spans="2:18" ht="16" x14ac:dyDescent="0.2">
      <c r="B190" t="s">
        <v>2</v>
      </c>
      <c r="C190" t="s">
        <v>12</v>
      </c>
      <c r="D190" s="1" t="s">
        <v>23</v>
      </c>
      <c r="E190">
        <v>25.44</v>
      </c>
    </row>
    <row r="191" spans="2:18" ht="16" x14ac:dyDescent="0.2">
      <c r="B191" t="s">
        <v>3</v>
      </c>
      <c r="C191" t="s">
        <v>12</v>
      </c>
      <c r="D191" s="1" t="s">
        <v>23</v>
      </c>
      <c r="E191">
        <v>24.56</v>
      </c>
      <c r="F191">
        <f>AVERAGE(E191:E192)</f>
        <v>24.63</v>
      </c>
      <c r="G191">
        <f>F191-$F$106</f>
        <v>15.889999999999999</v>
      </c>
      <c r="I191">
        <f>STDEV(E189:E196)</f>
        <v>0.63874737908324508</v>
      </c>
      <c r="K191">
        <f>STDEV(G189,G191,G193,G195)</f>
        <v>2.2918878681122314</v>
      </c>
      <c r="N191">
        <f>F191-$F$157</f>
        <v>6.5799999999999983</v>
      </c>
      <c r="R191">
        <f>STDEV(N189,N191,N193,N195)</f>
        <v>0.16879474715365581</v>
      </c>
    </row>
    <row r="192" spans="2:18" ht="16" x14ac:dyDescent="0.2">
      <c r="B192" t="s">
        <v>3</v>
      </c>
      <c r="C192" t="s">
        <v>12</v>
      </c>
      <c r="D192" s="1" t="s">
        <v>23</v>
      </c>
      <c r="E192">
        <v>24.7</v>
      </c>
      <c r="I192">
        <f>AVERAGE(E189:E196)-(2*I191)</f>
        <v>23.81625524183351</v>
      </c>
      <c r="K192">
        <f>AVERAGE(G189,G191,G193,G195)-(2*K191)</f>
        <v>9.1462242637755367</v>
      </c>
      <c r="R192">
        <f>AVERAGE(N189,N191,N193,N195)-(2*R191)</f>
        <v>6.2949105056926884</v>
      </c>
    </row>
    <row r="193" spans="2:18" ht="16" x14ac:dyDescent="0.2">
      <c r="B193" t="s">
        <v>4</v>
      </c>
      <c r="C193" t="s">
        <v>12</v>
      </c>
      <c r="D193" s="1" t="s">
        <v>23</v>
      </c>
      <c r="E193">
        <v>25.22</v>
      </c>
      <c r="F193">
        <f>AVERAGE(E193:E194)</f>
        <v>25.004999999999999</v>
      </c>
      <c r="G193">
        <f>F193-$F$108</f>
        <v>11.91</v>
      </c>
      <c r="I193">
        <f>AVERAGE(E189:E196)+(2*I191)</f>
        <v>26.37124475816649</v>
      </c>
      <c r="K193">
        <f>AVERAGE(G189,G191,G193,G195)+(2*K191)</f>
        <v>18.313775736224461</v>
      </c>
      <c r="N193">
        <f>F193-$F$159</f>
        <v>6.8000000000000007</v>
      </c>
      <c r="R193">
        <f>AVERAGE(N189,N191,N193,N195)+(2*R191)</f>
        <v>6.9700894943073122</v>
      </c>
    </row>
    <row r="194" spans="2:18" ht="16" x14ac:dyDescent="0.2">
      <c r="B194" t="s">
        <v>4</v>
      </c>
      <c r="C194" t="s">
        <v>12</v>
      </c>
      <c r="D194" s="1" t="s">
        <v>23</v>
      </c>
      <c r="E194">
        <v>24.79</v>
      </c>
    </row>
    <row r="195" spans="2:18" ht="16" x14ac:dyDescent="0.2">
      <c r="B195" t="s">
        <v>5</v>
      </c>
      <c r="C195" t="s">
        <v>12</v>
      </c>
      <c r="D195" s="1" t="s">
        <v>23</v>
      </c>
      <c r="E195">
        <v>24.79</v>
      </c>
      <c r="F195">
        <f>AVERAGE(E195:E196)</f>
        <v>24.77</v>
      </c>
      <c r="G195">
        <f>F195-$F$110</f>
        <v>15.524999999999999</v>
      </c>
      <c r="N195">
        <f>F195-$F$161</f>
        <v>6.73</v>
      </c>
    </row>
    <row r="196" spans="2:18" ht="16" x14ac:dyDescent="0.2">
      <c r="B196" t="s">
        <v>5</v>
      </c>
      <c r="C196" t="s">
        <v>12</v>
      </c>
      <c r="D196" s="1" t="s">
        <v>23</v>
      </c>
      <c r="E196">
        <v>24.75</v>
      </c>
    </row>
    <row r="197" spans="2:18" ht="16" x14ac:dyDescent="0.2">
      <c r="B197" t="s">
        <v>6</v>
      </c>
      <c r="C197" t="s">
        <v>13</v>
      </c>
      <c r="D197" s="1" t="s">
        <v>23</v>
      </c>
      <c r="E197">
        <v>22.55</v>
      </c>
      <c r="F197">
        <f>AVERAGE(E197:E198)</f>
        <v>22.675000000000001</v>
      </c>
      <c r="G197">
        <f>F197-$F$112</f>
        <v>9.5399999999999991</v>
      </c>
      <c r="H197">
        <f>AVERAGE(G197,G199,G201,G203)</f>
        <v>9.1624999999999979</v>
      </c>
      <c r="N197">
        <f>F197-$F$163</f>
        <v>4.3099999999999987</v>
      </c>
      <c r="O197">
        <f>AVERAGE(N197,N199,N201,N203)</f>
        <v>4.3699999999999983</v>
      </c>
    </row>
    <row r="198" spans="2:18" ht="16" x14ac:dyDescent="0.2">
      <c r="B198" t="s">
        <v>6</v>
      </c>
      <c r="C198" t="s">
        <v>13</v>
      </c>
      <c r="D198" s="1" t="s">
        <v>23</v>
      </c>
      <c r="E198">
        <v>22.8</v>
      </c>
    </row>
    <row r="199" spans="2:18" ht="16" x14ac:dyDescent="0.2">
      <c r="B199" t="s">
        <v>7</v>
      </c>
      <c r="C199" t="s">
        <v>13</v>
      </c>
      <c r="D199" s="1" t="s">
        <v>23</v>
      </c>
      <c r="E199">
        <v>22.99</v>
      </c>
      <c r="F199">
        <f>AVERAGE(E199:E200)</f>
        <v>22.924999999999997</v>
      </c>
      <c r="G199">
        <f>F199-$F$114</f>
        <v>9.8249999999999975</v>
      </c>
      <c r="I199">
        <f>STDEV(E197:E204)</f>
        <v>0.29719822629734083</v>
      </c>
      <c r="K199">
        <f>STDEV(G197,G199,G201,G203)</f>
        <v>1.1052488407594145</v>
      </c>
      <c r="N199">
        <f>F199-$F$165</f>
        <v>4.6299999999999955</v>
      </c>
      <c r="R199">
        <f>STDEV(N197,N199,N201,N203)</f>
        <v>0.27787887049335891</v>
      </c>
    </row>
    <row r="200" spans="2:18" ht="16" x14ac:dyDescent="0.2">
      <c r="B200" t="s">
        <v>7</v>
      </c>
      <c r="C200" t="s">
        <v>13</v>
      </c>
      <c r="D200" s="1" t="s">
        <v>23</v>
      </c>
      <c r="E200">
        <v>22.86</v>
      </c>
      <c r="I200">
        <f>AVERAGE(E197:E204)-(2*I199)</f>
        <v>21.986853547405314</v>
      </c>
      <c r="K200">
        <f>AVERAGE(G197,G199,G201,G203)-(2*K199)</f>
        <v>6.9520023184811688</v>
      </c>
      <c r="R200">
        <f>AVERAGE(N197,N199,N201,N203)-(2*R199)</f>
        <v>3.8142422590132803</v>
      </c>
    </row>
    <row r="201" spans="2:18" ht="16" x14ac:dyDescent="0.2">
      <c r="B201" t="s">
        <v>8</v>
      </c>
      <c r="C201" t="s">
        <v>13</v>
      </c>
      <c r="D201" s="1" t="s">
        <v>23</v>
      </c>
      <c r="E201">
        <v>22.5</v>
      </c>
      <c r="F201">
        <f>AVERAGE(E202)</f>
        <v>22.58</v>
      </c>
      <c r="G201">
        <f>F201-$F$116</f>
        <v>9.7699999999999978</v>
      </c>
      <c r="I201">
        <f>AVERAGE(E197:E204)+(2*I199)</f>
        <v>23.17564645259468</v>
      </c>
      <c r="K201">
        <f>AVERAGE(G197,G199,G201,G203)+(2*K199)</f>
        <v>11.372997681518827</v>
      </c>
      <c r="N201">
        <f>F201-$F$167</f>
        <v>4.5349999999999966</v>
      </c>
      <c r="R201">
        <f>AVERAGE(N197,N199,N201,N203)+(2*R199)</f>
        <v>4.9257577409867164</v>
      </c>
    </row>
    <row r="202" spans="2:18" ht="16" x14ac:dyDescent="0.2">
      <c r="B202" t="s">
        <v>8</v>
      </c>
      <c r="C202" t="s">
        <v>13</v>
      </c>
      <c r="D202" s="1" t="s">
        <v>23</v>
      </c>
      <c r="E202">
        <v>22.58</v>
      </c>
    </row>
    <row r="203" spans="2:18" ht="16" x14ac:dyDescent="0.2">
      <c r="B203" t="s">
        <v>9</v>
      </c>
      <c r="C203" t="s">
        <v>13</v>
      </c>
      <c r="D203" s="1" t="s">
        <v>23</v>
      </c>
      <c r="E203">
        <v>22.23</v>
      </c>
      <c r="F203">
        <f>AVERAGE(E203:E204)</f>
        <v>22.185000000000002</v>
      </c>
      <c r="G203">
        <f>F203-$F$118</f>
        <v>7.5150000000000023</v>
      </c>
      <c r="N203">
        <f>F203-$F$169</f>
        <v>4.0050000000000026</v>
      </c>
    </row>
    <row r="204" spans="2:18" ht="16" x14ac:dyDescent="0.2">
      <c r="B204" t="s">
        <v>9</v>
      </c>
      <c r="C204" t="s">
        <v>13</v>
      </c>
      <c r="D204" s="1" t="s">
        <v>23</v>
      </c>
      <c r="E204">
        <v>22.14</v>
      </c>
    </row>
    <row r="205" spans="2:18" x14ac:dyDescent="0.2">
      <c r="D205" s="1"/>
    </row>
    <row r="206" spans="2:18" ht="16" x14ac:dyDescent="0.2">
      <c r="B206" t="s">
        <v>2</v>
      </c>
      <c r="C206" t="s">
        <v>12</v>
      </c>
      <c r="D206" s="1" t="s">
        <v>24</v>
      </c>
      <c r="E206">
        <v>22.41</v>
      </c>
      <c r="F206">
        <f>AVERAGE(E206:E207)</f>
        <v>22.384999999999998</v>
      </c>
      <c r="G206">
        <f>F206-$F$104</f>
        <v>8.5399999999999974</v>
      </c>
      <c r="H206">
        <f>AVERAGE(G206,G208,G210,G212)</f>
        <v>10.55125</v>
      </c>
      <c r="I206" s="2">
        <f>H206-H214</f>
        <v>2.1762500000000014</v>
      </c>
      <c r="J206" s="5">
        <f>2^-I206</f>
        <v>0.22125009810238599</v>
      </c>
      <c r="K206" s="5">
        <f>-1/J206</f>
        <v>-4.5197720072297489</v>
      </c>
      <c r="N206">
        <f>F206-$F$155</f>
        <v>3.3649999999999984</v>
      </c>
      <c r="O206">
        <f>AVERAGE(N206,N208,N210,N212)</f>
        <v>3.4537500000000003</v>
      </c>
      <c r="P206" s="2">
        <f>O206-O214</f>
        <v>-0.12874999999999837</v>
      </c>
      <c r="Q206" s="4">
        <f>2^-P206</f>
        <v>1.093345978647396</v>
      </c>
      <c r="R206" s="4">
        <f>-1/Q206</f>
        <v>-0.91462356795524458</v>
      </c>
    </row>
    <row r="207" spans="2:18" ht="16" x14ac:dyDescent="0.2">
      <c r="B207" t="s">
        <v>2</v>
      </c>
      <c r="C207" t="s">
        <v>12</v>
      </c>
      <c r="D207" s="1" t="s">
        <v>24</v>
      </c>
      <c r="E207">
        <v>22.36</v>
      </c>
    </row>
    <row r="208" spans="2:18" ht="16" x14ac:dyDescent="0.2">
      <c r="B208" t="s">
        <v>3</v>
      </c>
      <c r="C208" t="s">
        <v>12</v>
      </c>
      <c r="D208" s="1" t="s">
        <v>24</v>
      </c>
      <c r="E208">
        <v>21.16</v>
      </c>
      <c r="F208">
        <f>AVERAGE(E208:E209)</f>
        <v>21.310000000000002</v>
      </c>
      <c r="G208">
        <f>F208-$F$106</f>
        <v>12.570000000000002</v>
      </c>
      <c r="I208">
        <f>STDEV(E206:E213)</f>
        <v>0.43097066522643285</v>
      </c>
      <c r="K208">
        <f>STDEV(G206,G208,G210,G212)</f>
        <v>2.2074509243318094</v>
      </c>
      <c r="N208">
        <f>F208-$F$157</f>
        <v>3.2600000000000016</v>
      </c>
      <c r="R208">
        <f>STDEV(N206,N208,N210,N212)</f>
        <v>0.17177383386301903</v>
      </c>
    </row>
    <row r="209" spans="2:18" ht="16" x14ac:dyDescent="0.2">
      <c r="B209" t="s">
        <v>3</v>
      </c>
      <c r="C209" t="s">
        <v>12</v>
      </c>
      <c r="D209" s="1" t="s">
        <v>24</v>
      </c>
      <c r="E209">
        <v>21.46</v>
      </c>
      <c r="I209">
        <f>AVERAGE(E206:E213)-(2*I208)</f>
        <v>20.920558669547134</v>
      </c>
      <c r="K209">
        <f>AVERAGE(G206,G208,G210,G212)-(2*K208)</f>
        <v>6.1363481513363807</v>
      </c>
      <c r="R209">
        <f>AVERAGE(N206,N208,N210,N212)-(2*R208)</f>
        <v>3.1102023322739623</v>
      </c>
    </row>
    <row r="210" spans="2:18" ht="16" x14ac:dyDescent="0.2">
      <c r="B210" t="s">
        <v>4</v>
      </c>
      <c r="C210" t="s">
        <v>12</v>
      </c>
      <c r="D210" s="1" t="s">
        <v>24</v>
      </c>
      <c r="E210">
        <v>21.8</v>
      </c>
      <c r="F210">
        <f>AVERAGE(E210:E211)</f>
        <v>21.84</v>
      </c>
      <c r="G210">
        <f>F210-$F$108</f>
        <v>8.745000000000001</v>
      </c>
      <c r="I210">
        <f>AVERAGE(E206:E213)+(2*I208)</f>
        <v>22.644441330452864</v>
      </c>
      <c r="K210">
        <f>AVERAGE(G206,G208,G210,G212)+(2*K208)</f>
        <v>14.966151848663618</v>
      </c>
      <c r="N210">
        <f>F210-$F$159</f>
        <v>3.6350000000000016</v>
      </c>
      <c r="R210">
        <f>AVERAGE(N206,N208,N210,N212)+(2*R208)</f>
        <v>3.7972976677260384</v>
      </c>
    </row>
    <row r="211" spans="2:18" ht="16" x14ac:dyDescent="0.2">
      <c r="B211" t="s">
        <v>4</v>
      </c>
      <c r="C211" t="s">
        <v>12</v>
      </c>
      <c r="D211" s="1" t="s">
        <v>24</v>
      </c>
      <c r="E211">
        <v>21.88</v>
      </c>
    </row>
    <row r="212" spans="2:18" ht="16" x14ac:dyDescent="0.2">
      <c r="B212" t="s">
        <v>5</v>
      </c>
      <c r="C212" t="s">
        <v>12</v>
      </c>
      <c r="D212" s="1" t="s">
        <v>24</v>
      </c>
      <c r="E212">
        <v>21.62</v>
      </c>
      <c r="F212">
        <f>AVERAGE(E212:E213)</f>
        <v>21.594999999999999</v>
      </c>
      <c r="G212">
        <f>F212-$F$110</f>
        <v>12.349999999999998</v>
      </c>
      <c r="N212">
        <f>F212-$F$161</f>
        <v>3.5549999999999997</v>
      </c>
    </row>
    <row r="213" spans="2:18" ht="16" x14ac:dyDescent="0.2">
      <c r="B213" t="s">
        <v>5</v>
      </c>
      <c r="C213" t="s">
        <v>12</v>
      </c>
      <c r="D213" s="1" t="s">
        <v>24</v>
      </c>
      <c r="E213">
        <v>21.57</v>
      </c>
    </row>
    <row r="214" spans="2:18" ht="16" x14ac:dyDescent="0.2">
      <c r="B214" t="s">
        <v>6</v>
      </c>
      <c r="C214" t="s">
        <v>13</v>
      </c>
      <c r="D214" s="1" t="s">
        <v>24</v>
      </c>
      <c r="E214">
        <v>22.02</v>
      </c>
      <c r="F214">
        <f>AVERAGE(E214:E215)</f>
        <v>21.98</v>
      </c>
      <c r="G214">
        <f>F214-$F$112</f>
        <v>8.8449999999999989</v>
      </c>
      <c r="H214">
        <f>AVERAGE(G214,G216,G218,G220)</f>
        <v>8.3749999999999982</v>
      </c>
      <c r="N214">
        <f>F214-$F$163</f>
        <v>3.6149999999999984</v>
      </c>
      <c r="O214">
        <f>AVERAGE(N214,N216,N218,N220)</f>
        <v>3.5824999999999987</v>
      </c>
    </row>
    <row r="215" spans="2:18" ht="16" x14ac:dyDescent="0.2">
      <c r="B215" t="s">
        <v>6</v>
      </c>
      <c r="C215" t="s">
        <v>13</v>
      </c>
      <c r="D215" s="1" t="s">
        <v>24</v>
      </c>
      <c r="E215">
        <v>21.94</v>
      </c>
    </row>
    <row r="216" spans="2:18" ht="16" x14ac:dyDescent="0.2">
      <c r="B216" t="s">
        <v>7</v>
      </c>
      <c r="C216" t="s">
        <v>13</v>
      </c>
      <c r="D216" s="1" t="s">
        <v>24</v>
      </c>
      <c r="E216">
        <v>21.91</v>
      </c>
      <c r="F216">
        <f>AVERAGE(E216:E217)</f>
        <v>21.954999999999998</v>
      </c>
      <c r="G216">
        <f>F216-$F$114</f>
        <v>8.8549999999999986</v>
      </c>
      <c r="I216">
        <f>STDEV(E214:E221)</f>
        <v>0.198345837941136</v>
      </c>
      <c r="K216">
        <f>STDEV(G214,G216,G218,G220)</f>
        <v>0.86236109992662779</v>
      </c>
      <c r="N216">
        <f>F216-$F$165</f>
        <v>3.6599999999999966</v>
      </c>
      <c r="R216">
        <f>STDEV(N214,N216,N218,N220)</f>
        <v>7.6648548583779383E-2</v>
      </c>
    </row>
    <row r="217" spans="2:18" ht="16" x14ac:dyDescent="0.2">
      <c r="B217" t="s">
        <v>7</v>
      </c>
      <c r="C217" t="s">
        <v>13</v>
      </c>
      <c r="D217" s="1" t="s">
        <v>24</v>
      </c>
      <c r="E217">
        <v>22</v>
      </c>
      <c r="I217">
        <f>AVERAGE(E214:E221)-(2*I216)</f>
        <v>21.407058324117727</v>
      </c>
      <c r="K217">
        <f>AVERAGE(G214,G216,G218,G220)-(2*K216)</f>
        <v>6.6502778001467426</v>
      </c>
      <c r="R217">
        <f>AVERAGE(N214,N216,N218,N220)-(2*R216)</f>
        <v>3.42920290283244</v>
      </c>
    </row>
    <row r="218" spans="2:18" ht="16" x14ac:dyDescent="0.2">
      <c r="B218" t="s">
        <v>8</v>
      </c>
      <c r="C218" t="s">
        <v>13</v>
      </c>
      <c r="D218" s="1" t="s">
        <v>24</v>
      </c>
      <c r="E218">
        <v>21.52</v>
      </c>
      <c r="F218">
        <f>AVERAGE(E218:E219)</f>
        <v>21.524999999999999</v>
      </c>
      <c r="G218">
        <f>F218-$F$116</f>
        <v>8.7149999999999981</v>
      </c>
      <c r="I218">
        <f>AVERAGE(E214:E221)+(2*I216)</f>
        <v>22.200441675882274</v>
      </c>
      <c r="K218">
        <f>AVERAGE(G214,G216,G218,G220)+(2*K216)</f>
        <v>10.099722199853254</v>
      </c>
      <c r="N218">
        <f>F218-$F$167</f>
        <v>3.4799999999999969</v>
      </c>
      <c r="R218">
        <f>AVERAGE(N214,N216,N218,N220)+(2*R216)</f>
        <v>3.7357970971675574</v>
      </c>
    </row>
    <row r="219" spans="2:18" ht="16" x14ac:dyDescent="0.2">
      <c r="B219" t="s">
        <v>8</v>
      </c>
      <c r="C219" t="s">
        <v>13</v>
      </c>
      <c r="D219" s="1" t="s">
        <v>24</v>
      </c>
      <c r="E219">
        <v>21.53</v>
      </c>
    </row>
    <row r="220" spans="2:18" ht="16" x14ac:dyDescent="0.2">
      <c r="B220" t="s">
        <v>9</v>
      </c>
      <c r="C220" t="s">
        <v>13</v>
      </c>
      <c r="D220" s="1" t="s">
        <v>24</v>
      </c>
      <c r="E220">
        <v>21.75</v>
      </c>
      <c r="F220">
        <f>AVERAGE(E220:E221)</f>
        <v>21.755000000000003</v>
      </c>
      <c r="G220">
        <f>F220-$F$118</f>
        <v>7.0850000000000026</v>
      </c>
      <c r="N220">
        <f>F220-$F$169</f>
        <v>3.5750000000000028</v>
      </c>
    </row>
    <row r="221" spans="2:18" ht="16" x14ac:dyDescent="0.2">
      <c r="B221" t="s">
        <v>9</v>
      </c>
      <c r="C221" t="s">
        <v>13</v>
      </c>
      <c r="D221" s="1" t="s">
        <v>24</v>
      </c>
      <c r="E221">
        <v>21.76</v>
      </c>
    </row>
    <row r="222" spans="2:18" x14ac:dyDescent="0.2">
      <c r="D222" s="1"/>
    </row>
    <row r="223" spans="2:18" ht="16" x14ac:dyDescent="0.2">
      <c r="B223" t="s">
        <v>2</v>
      </c>
      <c r="C223" t="s">
        <v>12</v>
      </c>
      <c r="D223" s="1" t="s">
        <v>25</v>
      </c>
      <c r="E223">
        <v>19.78</v>
      </c>
      <c r="F223">
        <f>AVERAGE(E223)</f>
        <v>19.78</v>
      </c>
      <c r="G223">
        <f>F223-$F$104</f>
        <v>5.9350000000000005</v>
      </c>
      <c r="H223">
        <f>AVERAGE(G223,G225,G227,G229)</f>
        <v>8.0724999999999998</v>
      </c>
      <c r="I223" s="2">
        <f>H223-H231</f>
        <v>2.3625000000000007</v>
      </c>
      <c r="J223" s="5">
        <f>2^-I223</f>
        <v>0.19445388987650225</v>
      </c>
      <c r="K223" s="5">
        <f>-1/J223</f>
        <v>-5.142607332952303</v>
      </c>
      <c r="N223">
        <f>F223-$F$155</f>
        <v>0.76000000000000156</v>
      </c>
      <c r="O223">
        <f>AVERAGE(N223,N225,N227,N229)</f>
        <v>0.97500000000000053</v>
      </c>
      <c r="P223" s="2">
        <f>O223-O231</f>
        <v>5.7500000000002771E-2</v>
      </c>
      <c r="Q223" s="4">
        <f>2^-P223</f>
        <v>0.96092783846103214</v>
      </c>
      <c r="R223" s="4">
        <f>-1/Q223</f>
        <v>-1.0406608696044686</v>
      </c>
    </row>
    <row r="224" spans="2:18" ht="16" x14ac:dyDescent="0.2">
      <c r="B224" t="s">
        <v>2</v>
      </c>
      <c r="C224" t="s">
        <v>12</v>
      </c>
      <c r="D224" s="1" t="s">
        <v>25</v>
      </c>
      <c r="E224">
        <v>20.5</v>
      </c>
    </row>
    <row r="225" spans="2:18" ht="16" x14ac:dyDescent="0.2">
      <c r="B225" t="s">
        <v>3</v>
      </c>
      <c r="C225" t="s">
        <v>12</v>
      </c>
      <c r="D225" s="1" t="s">
        <v>25</v>
      </c>
      <c r="E225">
        <v>18.86</v>
      </c>
      <c r="F225">
        <f>AVERAGE(E225:E226)</f>
        <v>19.049999999999997</v>
      </c>
      <c r="G225">
        <f>F225-$F$106</f>
        <v>10.309999999999997</v>
      </c>
      <c r="I225">
        <f>STDEV(E223:E230)</f>
        <v>0.52812167158714507</v>
      </c>
      <c r="K225">
        <f>STDEV(G223,G225,G227,G229)</f>
        <v>2.3098647146532225</v>
      </c>
      <c r="N225">
        <f>F225-$F$157</f>
        <v>0.99999999999999645</v>
      </c>
      <c r="R225">
        <f>STDEV(N223,N225,N227,N229)</f>
        <v>0.15264337522473659</v>
      </c>
    </row>
    <row r="226" spans="2:18" ht="16" x14ac:dyDescent="0.2">
      <c r="B226" t="s">
        <v>3</v>
      </c>
      <c r="C226" t="s">
        <v>12</v>
      </c>
      <c r="D226" s="1" t="s">
        <v>25</v>
      </c>
      <c r="E226">
        <v>19.239999999999998</v>
      </c>
      <c r="I226">
        <f>AVERAGE(E223:E230)-(2*I225)</f>
        <v>18.337506656825706</v>
      </c>
      <c r="K226">
        <f>AVERAGE(G223,G225,G227,G229)-(2*K225)</f>
        <v>3.4527705706935548</v>
      </c>
      <c r="R226">
        <f>AVERAGE(N223,N225,N227,N229)-(2*R225)</f>
        <v>0.66971324955052736</v>
      </c>
    </row>
    <row r="227" spans="2:18" ht="16" x14ac:dyDescent="0.2">
      <c r="B227" t="s">
        <v>4</v>
      </c>
      <c r="C227" t="s">
        <v>12</v>
      </c>
      <c r="D227" s="1" t="s">
        <v>25</v>
      </c>
      <c r="E227">
        <v>19.239999999999998</v>
      </c>
      <c r="F227">
        <f>AVERAGE(E227:E228)</f>
        <v>19.324999999999999</v>
      </c>
      <c r="G227">
        <f>F227-$F$108</f>
        <v>6.23</v>
      </c>
      <c r="I227">
        <f>AVERAGE(E223:E230)+(2*I225)</f>
        <v>20.449993343174288</v>
      </c>
      <c r="K227">
        <f>AVERAGE(G223,G225,G227,G229)+(2*K225)</f>
        <v>12.692229429306444</v>
      </c>
      <c r="N227">
        <f>F227-$F$159</f>
        <v>1.120000000000001</v>
      </c>
      <c r="R227">
        <f>AVERAGE(N223,N225,N227,N229)+(2*R225)</f>
        <v>1.2802867504494737</v>
      </c>
    </row>
    <row r="228" spans="2:18" ht="16" x14ac:dyDescent="0.2">
      <c r="B228" t="s">
        <v>4</v>
      </c>
      <c r="C228" t="s">
        <v>12</v>
      </c>
      <c r="D228" s="1" t="s">
        <v>25</v>
      </c>
      <c r="E228">
        <v>19.41</v>
      </c>
    </row>
    <row r="229" spans="2:18" ht="16" x14ac:dyDescent="0.2">
      <c r="B229" t="s">
        <v>5</v>
      </c>
      <c r="C229" t="s">
        <v>12</v>
      </c>
      <c r="D229" s="1" t="s">
        <v>25</v>
      </c>
      <c r="E229">
        <v>19.170000000000002</v>
      </c>
      <c r="F229">
        <f>AVERAGE(E229:E230)</f>
        <v>19.060000000000002</v>
      </c>
      <c r="G229">
        <f>F229-$F$110</f>
        <v>9.8150000000000013</v>
      </c>
      <c r="N229">
        <f>F229-$F$161</f>
        <v>1.0200000000000031</v>
      </c>
    </row>
    <row r="230" spans="2:18" ht="16" x14ac:dyDescent="0.2">
      <c r="B230" t="s">
        <v>5</v>
      </c>
      <c r="C230" t="s">
        <v>12</v>
      </c>
      <c r="D230" s="1" t="s">
        <v>25</v>
      </c>
      <c r="E230">
        <v>18.95</v>
      </c>
    </row>
    <row r="231" spans="2:18" ht="16" x14ac:dyDescent="0.2">
      <c r="B231" t="s">
        <v>6</v>
      </c>
      <c r="C231" t="s">
        <v>13</v>
      </c>
      <c r="D231" s="1" t="s">
        <v>25</v>
      </c>
      <c r="E231">
        <v>19.079999999999998</v>
      </c>
      <c r="F231">
        <f>AVERAGE(E231:E232)</f>
        <v>19.204999999999998</v>
      </c>
      <c r="G231">
        <f>F231-$F$112</f>
        <v>6.0699999999999967</v>
      </c>
      <c r="H231">
        <f>AVERAGE(G231,G233,G235,G237)</f>
        <v>5.7099999999999991</v>
      </c>
      <c r="N231">
        <f>F231-$F$163</f>
        <v>0.83999999999999631</v>
      </c>
      <c r="O231">
        <f>AVERAGE(N231,N233,N235,N237)</f>
        <v>0.91749999999999776</v>
      </c>
    </row>
    <row r="232" spans="2:18" ht="16" x14ac:dyDescent="0.2">
      <c r="B232" t="s">
        <v>6</v>
      </c>
      <c r="C232" t="s">
        <v>13</v>
      </c>
      <c r="D232" s="1" t="s">
        <v>25</v>
      </c>
      <c r="E232">
        <v>19.329999999999998</v>
      </c>
    </row>
    <row r="233" spans="2:18" ht="16" x14ac:dyDescent="0.2">
      <c r="B233" t="s">
        <v>7</v>
      </c>
      <c r="C233" t="s">
        <v>13</v>
      </c>
      <c r="D233" s="1" t="s">
        <v>25</v>
      </c>
      <c r="E233">
        <v>19.29</v>
      </c>
      <c r="F233">
        <f>AVERAGE(E233:E234)</f>
        <v>19.274999999999999</v>
      </c>
      <c r="G233">
        <f>F233-$F$114</f>
        <v>6.1749999999999989</v>
      </c>
      <c r="I233">
        <f>STDEV(E231:E238)</f>
        <v>0.15495967217311776</v>
      </c>
      <c r="K233">
        <f>STDEV(G231,G233,G235,G237)</f>
        <v>0.96923509360044291</v>
      </c>
      <c r="N233">
        <f>F233-$F$165</f>
        <v>0.97999999999999687</v>
      </c>
      <c r="R233">
        <f>STDEV(N231,N233,N235,N237)</f>
        <v>0.1503606774836205</v>
      </c>
    </row>
    <row r="234" spans="2:18" ht="16" x14ac:dyDescent="0.2">
      <c r="B234" t="s">
        <v>7</v>
      </c>
      <c r="C234" t="s">
        <v>13</v>
      </c>
      <c r="D234" s="1" t="s">
        <v>25</v>
      </c>
      <c r="E234">
        <v>19.260000000000002</v>
      </c>
      <c r="I234">
        <f>AVERAGE(E231:E238)-(2*I233)</f>
        <v>18.828830655653764</v>
      </c>
      <c r="K234">
        <f>AVERAGE(G231,G233,G235,G237)-(2*K233)</f>
        <v>3.7715298127991135</v>
      </c>
      <c r="R234">
        <f>AVERAGE(N231,N233,N235,N237)-(2*R233)</f>
        <v>0.61677864503275681</v>
      </c>
    </row>
    <row r="235" spans="2:18" ht="16" x14ac:dyDescent="0.2">
      <c r="B235" t="s">
        <v>8</v>
      </c>
      <c r="C235" t="s">
        <v>13</v>
      </c>
      <c r="D235" s="1" t="s">
        <v>25</v>
      </c>
      <c r="E235">
        <v>19.190000000000001</v>
      </c>
      <c r="F235">
        <f>AVERAGE(E235:E236)</f>
        <v>19.14</v>
      </c>
      <c r="G235">
        <f>F235-$F$116</f>
        <v>6.33</v>
      </c>
      <c r="I235">
        <f>AVERAGE(E231:E238)+(2*I233)</f>
        <v>19.448669344346232</v>
      </c>
      <c r="K235">
        <f>AVERAGE(G231,G233,G235,G237)+(2*K233)</f>
        <v>7.6484701872008847</v>
      </c>
      <c r="N235">
        <f>F235-$F$167</f>
        <v>1.0949999999999989</v>
      </c>
      <c r="R235">
        <f>AVERAGE(N231,N233,N235,N237)+(2*R233)</f>
        <v>1.2182213549672387</v>
      </c>
    </row>
    <row r="236" spans="2:18" ht="16" x14ac:dyDescent="0.2">
      <c r="B236" t="s">
        <v>8</v>
      </c>
      <c r="C236" t="s">
        <v>13</v>
      </c>
      <c r="D236" s="1" t="s">
        <v>25</v>
      </c>
      <c r="E236">
        <v>19.09</v>
      </c>
    </row>
    <row r="237" spans="2:18" ht="16" x14ac:dyDescent="0.2">
      <c r="B237" t="s">
        <v>9</v>
      </c>
      <c r="C237" t="s">
        <v>13</v>
      </c>
      <c r="D237" s="1" t="s">
        <v>25</v>
      </c>
      <c r="E237">
        <v>18.97</v>
      </c>
      <c r="F237">
        <f>AVERAGE(E237:E238)</f>
        <v>18.934999999999999</v>
      </c>
      <c r="G237">
        <f>F237-$F$118</f>
        <v>4.2649999999999988</v>
      </c>
      <c r="N237">
        <f>F237-$F$169</f>
        <v>0.75499999999999901</v>
      </c>
    </row>
    <row r="238" spans="2:18" ht="16" x14ac:dyDescent="0.2">
      <c r="B238" t="s">
        <v>9</v>
      </c>
      <c r="C238" t="s">
        <v>13</v>
      </c>
      <c r="D238" s="1" t="s">
        <v>25</v>
      </c>
      <c r="E238">
        <v>18.899999999999999</v>
      </c>
    </row>
    <row r="239" spans="2:18" x14ac:dyDescent="0.2">
      <c r="D239" s="1"/>
    </row>
    <row r="240" spans="2:18" ht="16" x14ac:dyDescent="0.2">
      <c r="B240" t="s">
        <v>2</v>
      </c>
      <c r="C240" t="s">
        <v>12</v>
      </c>
      <c r="D240" s="1" t="s">
        <v>26</v>
      </c>
      <c r="E240">
        <v>22.22</v>
      </c>
      <c r="F240">
        <f>AVERAGE(E240)</f>
        <v>22.22</v>
      </c>
      <c r="G240">
        <f>F240-$F$104</f>
        <v>8.3749999999999982</v>
      </c>
      <c r="H240">
        <f>AVERAGE(G240,G242,G244,G246)</f>
        <v>10.78125</v>
      </c>
      <c r="I240" s="2">
        <f>H240-H248</f>
        <v>2.3275000000000006</v>
      </c>
      <c r="J240" s="5">
        <f>2^-I240</f>
        <v>0.19922905963823942</v>
      </c>
      <c r="K240" s="5">
        <f>-1/J240</f>
        <v>-5.0193480901621594</v>
      </c>
      <c r="N240">
        <f>F240-$F$155</f>
        <v>3.1999999999999993</v>
      </c>
      <c r="O240">
        <f>AVERAGE(N240,N242,N244,N246)</f>
        <v>3.6837500000000007</v>
      </c>
      <c r="P240" s="2">
        <f>O240-O248</f>
        <v>2.2500000000001741E-2</v>
      </c>
      <c r="Q240" s="4">
        <f>2^-P240</f>
        <v>0.98452517333741274</v>
      </c>
      <c r="R240" s="4">
        <f>-1/Q240</f>
        <v>-1.0157180609309659</v>
      </c>
    </row>
    <row r="241" spans="2:18" ht="16" x14ac:dyDescent="0.2">
      <c r="B241" t="s">
        <v>2</v>
      </c>
      <c r="C241" t="s">
        <v>12</v>
      </c>
      <c r="D241" s="1" t="s">
        <v>26</v>
      </c>
      <c r="E241">
        <v>23.31</v>
      </c>
    </row>
    <row r="242" spans="2:18" ht="16" x14ac:dyDescent="0.2">
      <c r="B242" t="s">
        <v>3</v>
      </c>
      <c r="C242" t="s">
        <v>12</v>
      </c>
      <c r="D242" s="1" t="s">
        <v>26</v>
      </c>
      <c r="E242">
        <v>21.65</v>
      </c>
      <c r="F242">
        <f>AVERAGE(E242:E243)</f>
        <v>21.64</v>
      </c>
      <c r="G242">
        <f>F242-$F$106</f>
        <v>12.9</v>
      </c>
      <c r="I242">
        <f>STDEV(E240:E247)</f>
        <v>0.52821633825545367</v>
      </c>
      <c r="K242">
        <f>STDEV(G240,G242,G244,G246)</f>
        <v>2.4874530983853029</v>
      </c>
      <c r="N242">
        <f>F242-$F$157</f>
        <v>3.59</v>
      </c>
      <c r="R242">
        <f>STDEV(N240,N242,N244,N246)</f>
        <v>0.39994530876108614</v>
      </c>
    </row>
    <row r="243" spans="2:18" ht="16" x14ac:dyDescent="0.2">
      <c r="B243" t="s">
        <v>3</v>
      </c>
      <c r="C243" t="s">
        <v>12</v>
      </c>
      <c r="D243" s="1" t="s">
        <v>26</v>
      </c>
      <c r="E243">
        <v>21.63</v>
      </c>
      <c r="I243">
        <f>AVERAGE(E240:E247)-(2*I242)</f>
        <v>21.092317323489095</v>
      </c>
      <c r="K243">
        <f>AVERAGE(G240,G242,G244,G246)-(2*K242)</f>
        <v>5.8063438032293941</v>
      </c>
      <c r="R243">
        <f>AVERAGE(N240,N242,N244,N246)-(2*R242)</f>
        <v>2.8838593824778282</v>
      </c>
    </row>
    <row r="244" spans="2:18" ht="16" x14ac:dyDescent="0.2">
      <c r="B244" t="s">
        <v>4</v>
      </c>
      <c r="C244" t="s">
        <v>12</v>
      </c>
      <c r="D244" s="1" t="s">
        <v>26</v>
      </c>
      <c r="E244">
        <v>21.96</v>
      </c>
      <c r="F244">
        <f>AVERAGE(E244:E245)</f>
        <v>21.990000000000002</v>
      </c>
      <c r="G244">
        <f>F244-$F$108</f>
        <v>8.8950000000000031</v>
      </c>
      <c r="I244">
        <f>AVERAGE(E240:E247)+(2*I242)</f>
        <v>23.205182676510912</v>
      </c>
      <c r="K244">
        <f>AVERAGE(G240,G242,G244,G246)+(2*K242)</f>
        <v>15.756156196770606</v>
      </c>
      <c r="N244">
        <f>F244-$F$159</f>
        <v>3.7850000000000037</v>
      </c>
      <c r="R244">
        <f>AVERAGE(N240,N242,N244,N246)+(2*R242)</f>
        <v>4.4836406175221732</v>
      </c>
    </row>
    <row r="245" spans="2:18" ht="16" x14ac:dyDescent="0.2">
      <c r="B245" t="s">
        <v>4</v>
      </c>
      <c r="C245" t="s">
        <v>12</v>
      </c>
      <c r="D245" s="1" t="s">
        <v>26</v>
      </c>
      <c r="E245">
        <v>22.02</v>
      </c>
    </row>
    <row r="246" spans="2:18" ht="16" x14ac:dyDescent="0.2">
      <c r="B246" t="s">
        <v>5</v>
      </c>
      <c r="C246" t="s">
        <v>12</v>
      </c>
      <c r="D246" s="1" t="s">
        <v>26</v>
      </c>
      <c r="E246">
        <v>22.09</v>
      </c>
      <c r="F246">
        <f>AVERAGE(E246:E247)</f>
        <v>22.2</v>
      </c>
      <c r="G246">
        <f>F246-$F$110</f>
        <v>12.954999999999998</v>
      </c>
      <c r="N246">
        <f>F246-$F$161</f>
        <v>4.16</v>
      </c>
    </row>
    <row r="247" spans="2:18" ht="16" x14ac:dyDescent="0.2">
      <c r="B247" t="s">
        <v>5</v>
      </c>
      <c r="C247" t="s">
        <v>12</v>
      </c>
      <c r="D247" s="1" t="s">
        <v>26</v>
      </c>
      <c r="E247">
        <v>22.31</v>
      </c>
    </row>
    <row r="248" spans="2:18" ht="16" x14ac:dyDescent="0.2">
      <c r="B248" t="s">
        <v>6</v>
      </c>
      <c r="C248" t="s">
        <v>13</v>
      </c>
      <c r="D248" s="1" t="s">
        <v>26</v>
      </c>
      <c r="E248">
        <v>22.26</v>
      </c>
      <c r="F248">
        <f>AVERAGE(E248:E249)</f>
        <v>22.270000000000003</v>
      </c>
      <c r="G248">
        <f>F248-$F$112</f>
        <v>9.1350000000000016</v>
      </c>
      <c r="H248">
        <f>AVERAGE(G248,G250,G252,G254)</f>
        <v>8.4537499999999994</v>
      </c>
      <c r="N248">
        <f>F248-$F$163</f>
        <v>3.9050000000000011</v>
      </c>
      <c r="O248">
        <f>AVERAGE(N248,N250,N252,N254)</f>
        <v>3.661249999999999</v>
      </c>
    </row>
    <row r="249" spans="2:18" ht="16" x14ac:dyDescent="0.2">
      <c r="B249" t="s">
        <v>6</v>
      </c>
      <c r="C249" t="s">
        <v>13</v>
      </c>
      <c r="D249" s="1" t="s">
        <v>26</v>
      </c>
      <c r="E249">
        <v>22.28</v>
      </c>
    </row>
    <row r="250" spans="2:18" ht="16" x14ac:dyDescent="0.2">
      <c r="B250" t="s">
        <v>7</v>
      </c>
      <c r="C250" t="s">
        <v>13</v>
      </c>
      <c r="D250" s="1" t="s">
        <v>26</v>
      </c>
      <c r="E250">
        <v>22.13</v>
      </c>
      <c r="F250">
        <f>AVERAGE(E250:E251)</f>
        <v>22.074999999999999</v>
      </c>
      <c r="G250">
        <f>F250-$F$114</f>
        <v>8.9749999999999996</v>
      </c>
      <c r="I250">
        <f>STDEV(E248:E255)</f>
        <v>0.32503845926290093</v>
      </c>
      <c r="K250">
        <f>STDEV(G248,G250,G252,G254)</f>
        <v>1.0506535664369392</v>
      </c>
      <c r="N250">
        <f>F250-$F$165</f>
        <v>3.7799999999999976</v>
      </c>
      <c r="R250">
        <f>STDEV(N248,N250,N252,N254)</f>
        <v>0.23037559911298536</v>
      </c>
    </row>
    <row r="251" spans="2:18" ht="16" x14ac:dyDescent="0.2">
      <c r="B251" t="s">
        <v>7</v>
      </c>
      <c r="C251" t="s">
        <v>13</v>
      </c>
      <c r="D251" s="1" t="s">
        <v>26</v>
      </c>
      <c r="E251">
        <v>22.02</v>
      </c>
      <c r="I251">
        <f>AVERAGE(E248:E255)-(2*I250)</f>
        <v>21.232423081474199</v>
      </c>
      <c r="K251">
        <f>AVERAGE(G248,G250,G252,G254)-(2*K250)</f>
        <v>6.3524428671261211</v>
      </c>
      <c r="R251">
        <f>AVERAGE(N248,N250,N252,N254)-(2*R250)</f>
        <v>3.2004988017740281</v>
      </c>
    </row>
    <row r="252" spans="2:18" ht="16" x14ac:dyDescent="0.2">
      <c r="B252" t="s">
        <v>8</v>
      </c>
      <c r="C252" t="s">
        <v>13</v>
      </c>
      <c r="D252" s="1" t="s">
        <v>26</v>
      </c>
      <c r="E252">
        <v>21.56</v>
      </c>
      <c r="F252">
        <f>AVERAGE(E252:E253)</f>
        <v>21.625</v>
      </c>
      <c r="G252">
        <f>F252-$F$116</f>
        <v>8.8149999999999995</v>
      </c>
      <c r="I252">
        <f>AVERAGE(E248:E255)+(2*I250)</f>
        <v>22.532576918525802</v>
      </c>
      <c r="K252">
        <f>AVERAGE(G248,G250,G252,G254)+(2*K250)</f>
        <v>10.555057132873877</v>
      </c>
      <c r="N252">
        <f>F252-$F$167</f>
        <v>3.5799999999999983</v>
      </c>
      <c r="R252">
        <f>AVERAGE(N248,N250,N252,N254)+(2*R250)</f>
        <v>4.1220011982259699</v>
      </c>
    </row>
    <row r="253" spans="2:18" ht="16" x14ac:dyDescent="0.2">
      <c r="B253" t="s">
        <v>8</v>
      </c>
      <c r="C253" t="s">
        <v>13</v>
      </c>
      <c r="D253" s="1" t="s">
        <v>26</v>
      </c>
      <c r="E253">
        <v>21.69</v>
      </c>
    </row>
    <row r="254" spans="2:18" ht="16" x14ac:dyDescent="0.2">
      <c r="B254" t="s">
        <v>9</v>
      </c>
      <c r="C254" t="s">
        <v>13</v>
      </c>
      <c r="D254" s="1" t="s">
        <v>26</v>
      </c>
      <c r="E254">
        <v>21.63</v>
      </c>
      <c r="F254">
        <f>AVERAGE(E254:E255)</f>
        <v>21.56</v>
      </c>
      <c r="G254">
        <f>F254-$F$118</f>
        <v>6.8899999999999988</v>
      </c>
      <c r="N254">
        <f>F254-$F$169</f>
        <v>3.379999999999999</v>
      </c>
    </row>
    <row r="255" spans="2:18" ht="16" x14ac:dyDescent="0.2">
      <c r="B255" t="s">
        <v>9</v>
      </c>
      <c r="C255" t="s">
        <v>13</v>
      </c>
      <c r="D255" s="1" t="s">
        <v>26</v>
      </c>
      <c r="E255">
        <v>21.49</v>
      </c>
    </row>
    <row r="256" spans="2:18" x14ac:dyDescent="0.2">
      <c r="D256" s="1"/>
    </row>
    <row r="257" spans="2:18" x14ac:dyDescent="0.2">
      <c r="B257" t="s">
        <v>2</v>
      </c>
      <c r="C257" t="s">
        <v>12</v>
      </c>
      <c r="D257" s="9" t="s">
        <v>33</v>
      </c>
      <c r="E257">
        <v>37.36</v>
      </c>
      <c r="F257" s="6">
        <f>AVERAGE(E257:E258)</f>
        <v>36.634999999999998</v>
      </c>
      <c r="G257">
        <f>F257-F104</f>
        <v>22.79</v>
      </c>
      <c r="H257">
        <f>AVERAGE(G257:G263)</f>
        <v>23.23875</v>
      </c>
      <c r="I257">
        <f>H257-H265</f>
        <v>11.34375</v>
      </c>
      <c r="J257" s="5">
        <f>2^-I257</f>
        <v>3.8476094851266766E-4</v>
      </c>
      <c r="K257" s="5">
        <f>-1/J257</f>
        <v>-2599.0163603286692</v>
      </c>
      <c r="N257">
        <f>F257-$F$155</f>
        <v>17.614999999999998</v>
      </c>
      <c r="O257">
        <f>AVERAGE(N257,N259,N261,N263)</f>
        <v>16.122500000000002</v>
      </c>
      <c r="P257" s="2">
        <f>O257-O265</f>
        <v>9.0587500000000034</v>
      </c>
      <c r="Q257" s="5">
        <f>2^-P257</f>
        <v>1.8751867549169398E-3</v>
      </c>
      <c r="R257" s="5">
        <f>-1/Q257</f>
        <v>-533.28021722524079</v>
      </c>
    </row>
    <row r="258" spans="2:18" x14ac:dyDescent="0.2">
      <c r="B258" t="s">
        <v>2</v>
      </c>
      <c r="C258" t="s">
        <v>12</v>
      </c>
      <c r="D258" s="9" t="s">
        <v>33</v>
      </c>
      <c r="E258">
        <v>35.909999999999997</v>
      </c>
    </row>
    <row r="259" spans="2:18" x14ac:dyDescent="0.2">
      <c r="B259" t="s">
        <v>3</v>
      </c>
      <c r="C259" t="s">
        <v>12</v>
      </c>
      <c r="D259" s="9" t="s">
        <v>33</v>
      </c>
      <c r="E259">
        <v>33.549999999999997</v>
      </c>
      <c r="F259" s="6">
        <v>31.11</v>
      </c>
      <c r="G259">
        <f>F259-F106</f>
        <v>22.369999999999997</v>
      </c>
      <c r="I259">
        <f>STDEV(E257:E264)</f>
        <v>2.2495406938602676</v>
      </c>
      <c r="K259">
        <f>STDEV(G257,G259,G261,G263)</f>
        <v>3.5148266315709105</v>
      </c>
      <c r="N259">
        <f>F259-$F$157</f>
        <v>13.059999999999999</v>
      </c>
    </row>
    <row r="260" spans="2:18" x14ac:dyDescent="0.2">
      <c r="B260" t="s">
        <v>3</v>
      </c>
      <c r="C260" t="s">
        <v>12</v>
      </c>
      <c r="D260" s="9" t="s">
        <v>33</v>
      </c>
      <c r="E260">
        <v>32.53</v>
      </c>
      <c r="I260">
        <f>AVERAGE(E257:E264)-(2*I259)</f>
        <v>30.090918612279467</v>
      </c>
      <c r="K260">
        <f>AVERAGE(G257,G259,G261,G263)-(2*K259)</f>
        <v>16.209096736858179</v>
      </c>
    </row>
    <row r="261" spans="2:18" x14ac:dyDescent="0.2">
      <c r="B261" t="s">
        <v>4</v>
      </c>
      <c r="C261" t="s">
        <v>12</v>
      </c>
      <c r="D261" s="9" t="s">
        <v>33</v>
      </c>
      <c r="E261">
        <v>31.99</v>
      </c>
      <c r="F261" s="6">
        <f>AVERAGE(E261:E262)</f>
        <v>32.72</v>
      </c>
      <c r="G261">
        <f>F261-E108</f>
        <v>19.7</v>
      </c>
      <c r="I261">
        <f>AVERAGE(E257:E264)+(2*I259)</f>
        <v>39.08908138772054</v>
      </c>
      <c r="K261">
        <f>AVERAGE(G257,G259,G261,G263)+(2*K259)</f>
        <v>30.268403263141821</v>
      </c>
      <c r="N261">
        <f>F261-$F$159</f>
        <v>14.515000000000001</v>
      </c>
    </row>
    <row r="262" spans="2:18" x14ac:dyDescent="0.2">
      <c r="B262" t="s">
        <v>4</v>
      </c>
      <c r="C262" t="s">
        <v>12</v>
      </c>
      <c r="D262" s="9" t="s">
        <v>33</v>
      </c>
      <c r="E262">
        <v>33.450000000000003</v>
      </c>
    </row>
    <row r="263" spans="2:18" x14ac:dyDescent="0.2">
      <c r="B263" t="s">
        <v>5</v>
      </c>
      <c r="C263" t="s">
        <v>12</v>
      </c>
      <c r="D263" s="9" t="s">
        <v>33</v>
      </c>
      <c r="E263" t="s">
        <v>1</v>
      </c>
      <c r="F263" s="6">
        <f>AVERAGE(E264)</f>
        <v>37.340000000000003</v>
      </c>
      <c r="G263">
        <f>F263-F110</f>
        <v>28.095000000000002</v>
      </c>
      <c r="N263">
        <f>F263-$F$161</f>
        <v>19.300000000000004</v>
      </c>
    </row>
    <row r="264" spans="2:18" x14ac:dyDescent="0.2">
      <c r="B264" t="s">
        <v>5</v>
      </c>
      <c r="C264" t="s">
        <v>12</v>
      </c>
      <c r="D264" s="9" t="s">
        <v>33</v>
      </c>
      <c r="E264">
        <v>37.340000000000003</v>
      </c>
    </row>
    <row r="265" spans="2:18" x14ac:dyDescent="0.2">
      <c r="B265" t="s">
        <v>6</v>
      </c>
      <c r="C265" t="s">
        <v>13</v>
      </c>
      <c r="D265" s="9" t="s">
        <v>33</v>
      </c>
      <c r="E265">
        <v>25.2</v>
      </c>
      <c r="F265" s="6">
        <f>AVERAGE(E265:E266)</f>
        <v>25.35</v>
      </c>
      <c r="G265">
        <f>F265-E112</f>
        <v>12.3</v>
      </c>
      <c r="H265">
        <f>AVERAGE(G265,G267,G269,G271)</f>
        <v>11.895</v>
      </c>
      <c r="N265">
        <f>F265-$F$163</f>
        <v>6.9849999999999994</v>
      </c>
      <c r="O265">
        <f>AVERAGE(N265,N267,N269,N271)</f>
        <v>7.0637499999999989</v>
      </c>
    </row>
    <row r="266" spans="2:18" x14ac:dyDescent="0.2">
      <c r="B266" t="s">
        <v>6</v>
      </c>
      <c r="C266" t="s">
        <v>13</v>
      </c>
      <c r="D266" s="9" t="s">
        <v>33</v>
      </c>
      <c r="E266">
        <v>25.5</v>
      </c>
    </row>
    <row r="267" spans="2:18" x14ac:dyDescent="0.2">
      <c r="B267" t="s">
        <v>7</v>
      </c>
      <c r="C267" t="s">
        <v>13</v>
      </c>
      <c r="D267" s="9" t="s">
        <v>33</v>
      </c>
      <c r="E267">
        <v>25.61</v>
      </c>
      <c r="F267" s="6">
        <f>AVERAGE(E267:E268)</f>
        <v>25.674999999999997</v>
      </c>
      <c r="G267">
        <f>F267-E114</f>
        <v>12.644999999999998</v>
      </c>
      <c r="I267">
        <f>STDEV(E265:E272)</f>
        <v>0.29316012202012887</v>
      </c>
      <c r="K267">
        <f>STDEV(G265,G267,G269,G271)</f>
        <v>1.0620028248549986</v>
      </c>
      <c r="N267">
        <f>F267-$F$165</f>
        <v>7.3799999999999955</v>
      </c>
    </row>
    <row r="268" spans="2:18" x14ac:dyDescent="0.2">
      <c r="B268" t="s">
        <v>7</v>
      </c>
      <c r="C268" t="s">
        <v>13</v>
      </c>
      <c r="D268" s="9" t="s">
        <v>33</v>
      </c>
      <c r="E268">
        <v>25.74</v>
      </c>
      <c r="I268">
        <f>AVERAGE(E265:E272)-(2*I267)</f>
        <v>24.698679755959745</v>
      </c>
      <c r="K268">
        <f>AVERAGE(G265,G267,G269,G271)-(2*K267)</f>
        <v>9.7709943502900032</v>
      </c>
    </row>
    <row r="269" spans="2:18" x14ac:dyDescent="0.2">
      <c r="B269" t="s">
        <v>8</v>
      </c>
      <c r="C269" t="s">
        <v>13</v>
      </c>
      <c r="D269" s="9" t="s">
        <v>33</v>
      </c>
      <c r="E269">
        <v>25.11</v>
      </c>
      <c r="F269" s="6">
        <f>AVERAGE(E269:E270)</f>
        <v>25.125</v>
      </c>
      <c r="G269">
        <f>F269-E116</f>
        <v>12.315</v>
      </c>
      <c r="I269">
        <f>AVERAGE(E265:E272)+(2*I267)</f>
        <v>25.871320244040263</v>
      </c>
      <c r="K269">
        <f>AVERAGE(G265,G267,G269,G271)+(2*K267)</f>
        <v>14.019005649709996</v>
      </c>
      <c r="N269">
        <f>F269-$F$167</f>
        <v>7.0799999999999983</v>
      </c>
    </row>
    <row r="270" spans="2:18" x14ac:dyDescent="0.2">
      <c r="B270" t="s">
        <v>8</v>
      </c>
      <c r="C270" t="s">
        <v>13</v>
      </c>
      <c r="D270" s="9" t="s">
        <v>33</v>
      </c>
      <c r="E270">
        <v>25.14</v>
      </c>
    </row>
    <row r="271" spans="2:18" x14ac:dyDescent="0.2">
      <c r="B271" t="s">
        <v>9</v>
      </c>
      <c r="C271" t="s">
        <v>13</v>
      </c>
      <c r="D271" s="9" t="s">
        <v>33</v>
      </c>
      <c r="E271">
        <v>25.06</v>
      </c>
      <c r="F271" s="6">
        <f>AVERAGE(E271:E272)</f>
        <v>24.990000000000002</v>
      </c>
      <c r="G271">
        <f>F271-E118</f>
        <v>10.320000000000002</v>
      </c>
      <c r="N271">
        <f>F271-$F$169</f>
        <v>6.8100000000000023</v>
      </c>
    </row>
    <row r="272" spans="2:18" x14ac:dyDescent="0.2">
      <c r="B272" t="s">
        <v>9</v>
      </c>
      <c r="C272" t="s">
        <v>13</v>
      </c>
      <c r="D272" s="9" t="s">
        <v>33</v>
      </c>
      <c r="E272">
        <v>24.92</v>
      </c>
    </row>
    <row r="273" spans="2:18" x14ac:dyDescent="0.2">
      <c r="D273" s="9"/>
    </row>
    <row r="274" spans="2:18" ht="16" x14ac:dyDescent="0.2">
      <c r="B274" t="s">
        <v>2</v>
      </c>
      <c r="C274" t="s">
        <v>12</v>
      </c>
      <c r="D274" s="1" t="s">
        <v>27</v>
      </c>
      <c r="E274">
        <v>21.72</v>
      </c>
      <c r="F274">
        <f>AVERAGE(E274:E275)</f>
        <v>21.674999999999997</v>
      </c>
      <c r="G274">
        <f>F274-$F$104</f>
        <v>7.8299999999999965</v>
      </c>
      <c r="H274">
        <f>AVERAGE(G274,G276,G278,G280)</f>
        <v>10.043749999999999</v>
      </c>
      <c r="I274" s="2">
        <f>H274-H282</f>
        <v>2.2125000000000004</v>
      </c>
      <c r="J274" s="5">
        <f>2^-I274</f>
        <v>0.2157600999318095</v>
      </c>
      <c r="K274" s="5">
        <f>-1/J274</f>
        <v>-4.6347772378491099</v>
      </c>
      <c r="N274">
        <f>F274-$F$155</f>
        <v>2.6549999999999976</v>
      </c>
      <c r="O274">
        <f>AVERAGE(N274,N276,N278,N280)</f>
        <v>2.94625</v>
      </c>
      <c r="P274" s="2">
        <f>O274-O282</f>
        <v>-9.2499999999998472E-2</v>
      </c>
      <c r="Q274" s="4">
        <f>2^-P274</f>
        <v>1.0662161944165036</v>
      </c>
      <c r="R274" s="4">
        <f>-1/Q274</f>
        <v>-0.93789609015201558</v>
      </c>
    </row>
    <row r="275" spans="2:18" ht="16" x14ac:dyDescent="0.2">
      <c r="B275" t="s">
        <v>2</v>
      </c>
      <c r="C275" t="s">
        <v>12</v>
      </c>
      <c r="D275" s="1" t="s">
        <v>27</v>
      </c>
      <c r="E275">
        <v>21.63</v>
      </c>
    </row>
    <row r="276" spans="2:18" ht="16" x14ac:dyDescent="0.2">
      <c r="B276" t="s">
        <v>3</v>
      </c>
      <c r="C276" t="s">
        <v>12</v>
      </c>
      <c r="D276" s="1" t="s">
        <v>27</v>
      </c>
      <c r="E276">
        <v>21</v>
      </c>
      <c r="F276">
        <f>AVERAGE(E276:E277)</f>
        <v>21.060000000000002</v>
      </c>
      <c r="G276">
        <f>F276-$F$106</f>
        <v>12.320000000000002</v>
      </c>
      <c r="I276">
        <f>STDEV(E274:E281)</f>
        <v>0.27318230438403401</v>
      </c>
      <c r="K276">
        <f>STDEV(G274,G276,G278,G280)</f>
        <v>2.3819997726000435</v>
      </c>
      <c r="N276">
        <f>F276-$F$157</f>
        <v>3.0100000000000016</v>
      </c>
      <c r="R276">
        <f>STDEV(N274,N276,N278,N280)</f>
        <v>0.19627255709005095</v>
      </c>
    </row>
    <row r="277" spans="2:18" ht="16" x14ac:dyDescent="0.2">
      <c r="B277" t="s">
        <v>3</v>
      </c>
      <c r="C277" t="s">
        <v>12</v>
      </c>
      <c r="D277" s="1" t="s">
        <v>27</v>
      </c>
      <c r="E277">
        <v>21.12</v>
      </c>
      <c r="I277">
        <f>AVERAGE(E274:E281)-(2*I276)</f>
        <v>20.728635391231933</v>
      </c>
      <c r="K277">
        <f>AVERAGE(G274,G276,G278,G280)-(2*K276)</f>
        <v>5.2797504547999123</v>
      </c>
      <c r="R277">
        <f>AVERAGE(N274,N276,N278,N280)-(2*R276)</f>
        <v>2.5537048858198981</v>
      </c>
    </row>
    <row r="278" spans="2:18" ht="16" x14ac:dyDescent="0.2">
      <c r="B278" t="s">
        <v>4</v>
      </c>
      <c r="C278" t="s">
        <v>12</v>
      </c>
      <c r="D278" s="1" t="s">
        <v>27</v>
      </c>
      <c r="E278">
        <v>21.09</v>
      </c>
      <c r="F278">
        <f>AVERAGE(E278:E279)</f>
        <v>21.244999999999997</v>
      </c>
      <c r="G278">
        <f>F278-$F$108</f>
        <v>8.1499999999999986</v>
      </c>
      <c r="I278">
        <f>AVERAGE(E274:E281)+(2*I276)</f>
        <v>21.821364608768071</v>
      </c>
      <c r="K278">
        <f>AVERAGE(G274,G276,G278,G280)+(2*K276)</f>
        <v>14.807749545200085</v>
      </c>
      <c r="N278">
        <f>F278-$F$159</f>
        <v>3.0399999999999991</v>
      </c>
      <c r="R278">
        <f>AVERAGE(N274,N276,N278,N280)+(2*R276)</f>
        <v>3.338795114180102</v>
      </c>
    </row>
    <row r="279" spans="2:18" ht="16" x14ac:dyDescent="0.2">
      <c r="B279" t="s">
        <v>4</v>
      </c>
      <c r="C279" t="s">
        <v>12</v>
      </c>
      <c r="D279" s="1" t="s">
        <v>27</v>
      </c>
      <c r="E279">
        <v>21.4</v>
      </c>
    </row>
    <row r="280" spans="2:18" ht="16" x14ac:dyDescent="0.2">
      <c r="B280" t="s">
        <v>5</v>
      </c>
      <c r="C280" t="s">
        <v>12</v>
      </c>
      <c r="D280" s="1" t="s">
        <v>27</v>
      </c>
      <c r="E280">
        <v>21.14</v>
      </c>
      <c r="F280">
        <f>AVERAGE(E280:E281)</f>
        <v>21.12</v>
      </c>
      <c r="G280">
        <f>F280-$F$110</f>
        <v>11.875</v>
      </c>
      <c r="N280">
        <f>F280-$F$161</f>
        <v>3.0800000000000018</v>
      </c>
    </row>
    <row r="281" spans="2:18" ht="16" x14ac:dyDescent="0.2">
      <c r="B281" t="s">
        <v>5</v>
      </c>
      <c r="C281" t="s">
        <v>12</v>
      </c>
      <c r="D281" s="1" t="s">
        <v>27</v>
      </c>
      <c r="E281">
        <v>21.1</v>
      </c>
    </row>
    <row r="282" spans="2:18" ht="16" x14ac:dyDescent="0.2">
      <c r="B282" t="s">
        <v>6</v>
      </c>
      <c r="C282" t="s">
        <v>13</v>
      </c>
      <c r="D282" s="1" t="s">
        <v>27</v>
      </c>
      <c r="E282">
        <v>21.14</v>
      </c>
      <c r="F282">
        <f>AVERAGE(E282:E283)</f>
        <v>21.134999999999998</v>
      </c>
      <c r="G282">
        <f>F282-$F$112</f>
        <v>7.9999999999999964</v>
      </c>
      <c r="H282">
        <f>AVERAGE(G282,G284,G286,G288)</f>
        <v>7.8312499999999989</v>
      </c>
      <c r="N282">
        <f>F282-$F$163</f>
        <v>2.769999999999996</v>
      </c>
      <c r="O282">
        <f>AVERAGE(N282,N284,N286,N288)</f>
        <v>3.0387499999999985</v>
      </c>
    </row>
    <row r="283" spans="2:18" ht="16" x14ac:dyDescent="0.2">
      <c r="B283" t="s">
        <v>6</v>
      </c>
      <c r="C283" t="s">
        <v>13</v>
      </c>
      <c r="D283" s="1" t="s">
        <v>27</v>
      </c>
      <c r="E283">
        <v>21.13</v>
      </c>
    </row>
    <row r="284" spans="2:18" ht="16" x14ac:dyDescent="0.2">
      <c r="B284" t="s">
        <v>7</v>
      </c>
      <c r="C284" t="s">
        <v>13</v>
      </c>
      <c r="D284" s="1" t="s">
        <v>27</v>
      </c>
      <c r="E284">
        <v>21.18</v>
      </c>
      <c r="F284">
        <f>AVERAGE(E284:E285)</f>
        <v>21.18</v>
      </c>
      <c r="G284">
        <f>F284-$F$114</f>
        <v>8.08</v>
      </c>
      <c r="I284">
        <f>STDEV(E282:E289)</f>
        <v>0.18369228928525375</v>
      </c>
      <c r="K284">
        <f>STDEV(G282,G284,G286,G288)</f>
        <v>0.90491597215800357</v>
      </c>
      <c r="N284">
        <f>F284-$F$165</f>
        <v>2.884999999999998</v>
      </c>
      <c r="R284">
        <f>STDEV(N282,N284,N286,N288)</f>
        <v>0.29953783845562337</v>
      </c>
    </row>
    <row r="285" spans="2:18" ht="16" x14ac:dyDescent="0.2">
      <c r="B285" t="s">
        <v>7</v>
      </c>
      <c r="C285" t="s">
        <v>13</v>
      </c>
      <c r="D285" s="1" t="s">
        <v>27</v>
      </c>
      <c r="E285">
        <v>21.18</v>
      </c>
      <c r="I285">
        <f>AVERAGE(E282:E289)-(2*I284)</f>
        <v>20.89261542142949</v>
      </c>
      <c r="K285">
        <f>AVERAGE(G282,G284,G286,G288)-(2*K284)</f>
        <v>6.0214180556839914</v>
      </c>
      <c r="R285">
        <f>AVERAGE(N282,N284,N286,N288)-(2*R284)</f>
        <v>2.4396743230887519</v>
      </c>
    </row>
    <row r="286" spans="2:18" ht="16" x14ac:dyDescent="0.2">
      <c r="B286" t="s">
        <v>8</v>
      </c>
      <c r="C286" t="s">
        <v>13</v>
      </c>
      <c r="D286" s="1" t="s">
        <v>27</v>
      </c>
      <c r="E286">
        <v>21.6</v>
      </c>
      <c r="F286">
        <f>AVERAGE(E286:E287)</f>
        <v>21.5</v>
      </c>
      <c r="G286">
        <f>F286-$F$116</f>
        <v>8.69</v>
      </c>
      <c r="I286">
        <f>AVERAGE(E282:E289)+(2*I284)</f>
        <v>21.627384578570506</v>
      </c>
      <c r="K286">
        <f>AVERAGE(G282,G284,G286,G288)+(2*K284)</f>
        <v>9.6410819443160065</v>
      </c>
      <c r="N286">
        <f>F286-$F$167</f>
        <v>3.4549999999999983</v>
      </c>
      <c r="R286">
        <f>AVERAGE(N282,N284,N286,N288)+(2*R284)</f>
        <v>3.6378256769112451</v>
      </c>
    </row>
    <row r="287" spans="2:18" ht="16" x14ac:dyDescent="0.2">
      <c r="B287" t="s">
        <v>8</v>
      </c>
      <c r="C287" t="s">
        <v>13</v>
      </c>
      <c r="D287" s="1" t="s">
        <v>27</v>
      </c>
      <c r="E287">
        <v>21.4</v>
      </c>
    </row>
    <row r="288" spans="2:18" ht="16" x14ac:dyDescent="0.2">
      <c r="B288" t="s">
        <v>9</v>
      </c>
      <c r="C288" t="s">
        <v>13</v>
      </c>
      <c r="D288" s="1" t="s">
        <v>27</v>
      </c>
      <c r="E288">
        <v>21.39</v>
      </c>
      <c r="F288">
        <f>AVERAGE(E288:E289)</f>
        <v>21.225000000000001</v>
      </c>
      <c r="G288">
        <f>F288-$F$118</f>
        <v>6.5550000000000015</v>
      </c>
      <c r="N288">
        <f>F288-$F$169</f>
        <v>3.0450000000000017</v>
      </c>
    </row>
    <row r="289" spans="2:18" ht="16" x14ac:dyDescent="0.2">
      <c r="B289" t="s">
        <v>9</v>
      </c>
      <c r="C289" t="s">
        <v>13</v>
      </c>
      <c r="D289" s="1" t="s">
        <v>27</v>
      </c>
      <c r="E289">
        <v>21.06</v>
      </c>
    </row>
    <row r="290" spans="2:18" x14ac:dyDescent="0.2">
      <c r="D290" s="1"/>
    </row>
    <row r="291" spans="2:18" ht="16" x14ac:dyDescent="0.2">
      <c r="B291" t="s">
        <v>2</v>
      </c>
      <c r="C291" t="s">
        <v>12</v>
      </c>
      <c r="D291" s="1" t="s">
        <v>28</v>
      </c>
      <c r="E291">
        <v>19.79</v>
      </c>
      <c r="F291">
        <f>AVERAGE(E291:E292)</f>
        <v>19.559999999999999</v>
      </c>
      <c r="G291">
        <f>F291-$F$104</f>
        <v>5.7149999999999981</v>
      </c>
      <c r="H291">
        <f>AVERAGE(G291,G293,G295,G297)</f>
        <v>7.7850000000000001</v>
      </c>
      <c r="I291" s="2">
        <f>H291-H299</f>
        <v>2.2562500000000014</v>
      </c>
      <c r="J291" s="5">
        <f>2^-I291</f>
        <v>0.20931534714855052</v>
      </c>
      <c r="K291" s="5">
        <f>-1/J291</f>
        <v>-4.7774805508661666</v>
      </c>
      <c r="N291">
        <f>F291-$F$155</f>
        <v>0.53999999999999915</v>
      </c>
      <c r="O291">
        <f>AVERAGE(N291,N293,N295,N297)</f>
        <v>0.68750000000000089</v>
      </c>
      <c r="P291" s="2">
        <f>O291-O299</f>
        <v>-4.8749999999997407E-2</v>
      </c>
      <c r="Q291" s="4">
        <f>2^-P291</f>
        <v>1.0343683236160484</v>
      </c>
      <c r="R291" s="4">
        <f>-1/Q291</f>
        <v>-0.96677361165131181</v>
      </c>
    </row>
    <row r="292" spans="2:18" ht="16" x14ac:dyDescent="0.2">
      <c r="B292" t="s">
        <v>2</v>
      </c>
      <c r="C292" t="s">
        <v>12</v>
      </c>
      <c r="D292" s="1" t="s">
        <v>28</v>
      </c>
      <c r="E292">
        <v>19.329999999999998</v>
      </c>
    </row>
    <row r="293" spans="2:18" ht="16" x14ac:dyDescent="0.2">
      <c r="B293" t="s">
        <v>3</v>
      </c>
      <c r="C293" t="s">
        <v>12</v>
      </c>
      <c r="D293" s="1" t="s">
        <v>28</v>
      </c>
      <c r="E293">
        <v>18.53</v>
      </c>
      <c r="F293">
        <f>AVERAGE(E293)</f>
        <v>18.53</v>
      </c>
      <c r="G293">
        <f>F293-$F$106</f>
        <v>9.7900000000000009</v>
      </c>
      <c r="I293">
        <f>STDEV(E291:E298)</f>
        <v>1.3322027945152664</v>
      </c>
      <c r="K293">
        <f>STDEV(G291,G293,G295,G297)</f>
        <v>2.2133948284629805</v>
      </c>
      <c r="N293">
        <f>F293-$F$157</f>
        <v>0.48000000000000043</v>
      </c>
      <c r="R293">
        <f>STDEV(N291,N293,N295,N297)</f>
        <v>0.21124630174277692</v>
      </c>
    </row>
    <row r="294" spans="2:18" ht="16" x14ac:dyDescent="0.2">
      <c r="B294" t="s">
        <v>3</v>
      </c>
      <c r="C294" t="s">
        <v>12</v>
      </c>
      <c r="D294" s="1" t="s">
        <v>28</v>
      </c>
      <c r="E294">
        <v>22.7</v>
      </c>
      <c r="I294">
        <f>AVERAGE(E291:E298)-(2*I293)</f>
        <v>16.873094410969468</v>
      </c>
      <c r="K294">
        <f>AVERAGE(G291,G293,G295,G297)-(2*K293)</f>
        <v>3.3582103430740391</v>
      </c>
      <c r="R294">
        <f>AVERAGE(N291,N293,N295,N297)-(2*R293)</f>
        <v>0.26500739651444705</v>
      </c>
    </row>
    <row r="295" spans="2:18" ht="16" x14ac:dyDescent="0.2">
      <c r="B295" t="s">
        <v>4</v>
      </c>
      <c r="C295" t="s">
        <v>12</v>
      </c>
      <c r="D295" s="1" t="s">
        <v>28</v>
      </c>
      <c r="E295">
        <v>19.2</v>
      </c>
      <c r="F295">
        <f>AVERAGE(E295:E296)</f>
        <v>19.125</v>
      </c>
      <c r="G295">
        <f>F295-$F$108</f>
        <v>6.0300000000000011</v>
      </c>
      <c r="I295">
        <f>AVERAGE(E291:E298)+(2*I293)</f>
        <v>22.201905589030535</v>
      </c>
      <c r="K295">
        <f>AVERAGE(G291,G293,G295,G297)+(2*K293)</f>
        <v>12.211789656925962</v>
      </c>
      <c r="N295">
        <f>F295-$F$159</f>
        <v>0.92000000000000171</v>
      </c>
      <c r="R295">
        <f>AVERAGE(N291,N293,N295,N297)+(2*R293)</f>
        <v>1.1099926034855547</v>
      </c>
    </row>
    <row r="296" spans="2:18" ht="16" x14ac:dyDescent="0.2">
      <c r="B296" t="s">
        <v>4</v>
      </c>
      <c r="C296" t="s">
        <v>12</v>
      </c>
      <c r="D296" s="1" t="s">
        <v>28</v>
      </c>
      <c r="E296">
        <v>19.05</v>
      </c>
    </row>
    <row r="297" spans="2:18" ht="16" x14ac:dyDescent="0.2">
      <c r="B297" t="s">
        <v>5</v>
      </c>
      <c r="C297" t="s">
        <v>12</v>
      </c>
      <c r="D297" s="1" t="s">
        <v>28</v>
      </c>
      <c r="E297">
        <v>18.809999999999999</v>
      </c>
      <c r="F297">
        <f>AVERAGE(E297:E298)</f>
        <v>18.850000000000001</v>
      </c>
      <c r="G297">
        <f>F297-$F$110</f>
        <v>9.6050000000000004</v>
      </c>
      <c r="N297">
        <f>F297-$F$161</f>
        <v>0.81000000000000227</v>
      </c>
    </row>
    <row r="298" spans="2:18" ht="16" x14ac:dyDescent="0.2">
      <c r="B298" t="s">
        <v>5</v>
      </c>
      <c r="C298" t="s">
        <v>12</v>
      </c>
      <c r="D298" s="1" t="s">
        <v>28</v>
      </c>
      <c r="E298">
        <v>18.89</v>
      </c>
    </row>
    <row r="299" spans="2:18" ht="16" x14ac:dyDescent="0.2">
      <c r="B299" t="s">
        <v>6</v>
      </c>
      <c r="C299" t="s">
        <v>13</v>
      </c>
      <c r="D299" s="1" t="s">
        <v>28</v>
      </c>
      <c r="E299">
        <v>18.87</v>
      </c>
      <c r="F299">
        <f>AVERAGE(E299:E300)</f>
        <v>19.015000000000001</v>
      </c>
      <c r="G299">
        <f>F299-$F$112</f>
        <v>5.879999999999999</v>
      </c>
      <c r="H299">
        <f>AVERAGE(G299,G301,G303,G305)</f>
        <v>5.5287499999999987</v>
      </c>
      <c r="N299">
        <f>F299-$F$163</f>
        <v>0.64999999999999858</v>
      </c>
      <c r="O299">
        <f>AVERAGE(N299,N301,N303,N305)</f>
        <v>0.73624999999999829</v>
      </c>
    </row>
    <row r="300" spans="2:18" ht="16" x14ac:dyDescent="0.2">
      <c r="B300" t="s">
        <v>6</v>
      </c>
      <c r="C300" t="s">
        <v>13</v>
      </c>
      <c r="D300" s="1" t="s">
        <v>28</v>
      </c>
      <c r="E300">
        <v>19.16</v>
      </c>
    </row>
    <row r="301" spans="2:18" ht="16" x14ac:dyDescent="0.2">
      <c r="B301" t="s">
        <v>7</v>
      </c>
      <c r="C301" t="s">
        <v>13</v>
      </c>
      <c r="D301" s="1" t="s">
        <v>28</v>
      </c>
      <c r="E301">
        <v>19.07</v>
      </c>
      <c r="F301">
        <f>AVERAGE(E301:E302)</f>
        <v>19.05</v>
      </c>
      <c r="G301">
        <f>F301-$F$114</f>
        <v>5.9500000000000011</v>
      </c>
      <c r="I301">
        <f>STDEV(E299:E306)</f>
        <v>0.21157572099436586</v>
      </c>
      <c r="K301">
        <f>STDEV(G299,G301,G303,G305)</f>
        <v>0.9686276804496875</v>
      </c>
      <c r="N301">
        <f>F301-$F$165</f>
        <v>0.75499999999999901</v>
      </c>
      <c r="R301">
        <f>STDEV(N299,N301,N303,N305)</f>
        <v>0.16559866142776178</v>
      </c>
    </row>
    <row r="302" spans="2:18" ht="16" x14ac:dyDescent="0.2">
      <c r="B302" t="s">
        <v>7</v>
      </c>
      <c r="C302" t="s">
        <v>13</v>
      </c>
      <c r="D302" s="1" t="s">
        <v>28</v>
      </c>
      <c r="E302">
        <v>19.03</v>
      </c>
      <c r="I302">
        <f>AVERAGE(E299:E306)-(2*I301)</f>
        <v>18.534348558011263</v>
      </c>
      <c r="K302">
        <f>AVERAGE(G299,G301,G303,G305)-(2*K301)</f>
        <v>3.5914946391006239</v>
      </c>
      <c r="R302">
        <f>AVERAGE(N299,N301,N303,N305)-(2*R301)</f>
        <v>0.40505267714447474</v>
      </c>
    </row>
    <row r="303" spans="2:18" ht="16" x14ac:dyDescent="0.2">
      <c r="B303" t="s">
        <v>8</v>
      </c>
      <c r="C303" t="s">
        <v>13</v>
      </c>
      <c r="D303" s="1" t="s">
        <v>28</v>
      </c>
      <c r="E303">
        <v>19.29</v>
      </c>
      <c r="F303">
        <f>AVERAGE(E303:E304)</f>
        <v>19.004999999999999</v>
      </c>
      <c r="G303">
        <f>F303-$F$116</f>
        <v>6.1949999999999985</v>
      </c>
      <c r="I303">
        <f>AVERAGE(E299:E306)+(2*I301)</f>
        <v>19.380651441988729</v>
      </c>
      <c r="K303">
        <f>AVERAGE(G299,G301,G303,G305)+(2*K301)</f>
        <v>7.4660053608993735</v>
      </c>
      <c r="N303">
        <f>F303-$F$167</f>
        <v>0.9599999999999973</v>
      </c>
      <c r="R303">
        <f>AVERAGE(N299,N301,N303,N305)+(2*R301)</f>
        <v>1.0674473228555219</v>
      </c>
    </row>
    <row r="304" spans="2:18" ht="16" x14ac:dyDescent="0.2">
      <c r="B304" t="s">
        <v>8</v>
      </c>
      <c r="C304" t="s">
        <v>13</v>
      </c>
      <c r="D304" s="1" t="s">
        <v>28</v>
      </c>
      <c r="E304">
        <v>18.72</v>
      </c>
    </row>
    <row r="305" spans="2:18" ht="16" x14ac:dyDescent="0.2">
      <c r="B305" t="s">
        <v>9</v>
      </c>
      <c r="C305" t="s">
        <v>13</v>
      </c>
      <c r="D305" s="1" t="s">
        <v>28</v>
      </c>
      <c r="E305">
        <v>18.73</v>
      </c>
      <c r="F305">
        <f>AVERAGE(E305:E306)</f>
        <v>18.759999999999998</v>
      </c>
      <c r="G305">
        <f>F305-$F$118</f>
        <v>4.0899999999999981</v>
      </c>
      <c r="N305">
        <f>F305-$F$169</f>
        <v>0.57999999999999829</v>
      </c>
    </row>
    <row r="306" spans="2:18" ht="16" x14ac:dyDescent="0.2">
      <c r="B306" t="s">
        <v>9</v>
      </c>
      <c r="C306" t="s">
        <v>13</v>
      </c>
      <c r="D306" s="1" t="s">
        <v>28</v>
      </c>
      <c r="E306">
        <v>18.79</v>
      </c>
    </row>
    <row r="307" spans="2:18" x14ac:dyDescent="0.2">
      <c r="D307" s="1"/>
    </row>
    <row r="308" spans="2:18" ht="16" x14ac:dyDescent="0.2">
      <c r="B308" t="s">
        <v>2</v>
      </c>
      <c r="C308" t="s">
        <v>12</v>
      </c>
      <c r="D308" s="1" t="s">
        <v>29</v>
      </c>
      <c r="E308">
        <v>18.329999999999998</v>
      </c>
      <c r="F308">
        <f>AVERAGE(E308)</f>
        <v>18.329999999999998</v>
      </c>
      <c r="G308">
        <f>F308-$F$104</f>
        <v>4.4849999999999977</v>
      </c>
      <c r="H308">
        <f>AVERAGE(G308,G310,G312,G314)</f>
        <v>6.4587499999999984</v>
      </c>
      <c r="I308" s="2">
        <f>H308-H316</f>
        <v>1.9487499999999986</v>
      </c>
      <c r="J308" s="5">
        <f>2^-I308</f>
        <v>0.25904057531206082</v>
      </c>
      <c r="K308" s="5">
        <f>-1/J308</f>
        <v>-3.8603990853375798</v>
      </c>
      <c r="N308">
        <f>F308-$F$155</f>
        <v>-0.69000000000000128</v>
      </c>
      <c r="O308">
        <f>AVERAGE(N308,N310,N312,N314)</f>
        <v>-0.63875000000000082</v>
      </c>
      <c r="P308" s="2">
        <f>O308-O316</f>
        <v>-0.35625000000000018</v>
      </c>
      <c r="Q308" s="4">
        <f>2^-P308</f>
        <v>1.2800942180504062</v>
      </c>
      <c r="R308" s="4">
        <f>-1/Q308</f>
        <v>-0.78119249809831026</v>
      </c>
    </row>
    <row r="309" spans="2:18" ht="16" x14ac:dyDescent="0.2">
      <c r="B309" t="s">
        <v>2</v>
      </c>
      <c r="C309" t="s">
        <v>12</v>
      </c>
      <c r="D309" s="1" t="s">
        <v>29</v>
      </c>
      <c r="E309">
        <v>20.329999999999998</v>
      </c>
    </row>
    <row r="310" spans="2:18" ht="16" x14ac:dyDescent="0.2">
      <c r="B310" t="s">
        <v>3</v>
      </c>
      <c r="C310" t="s">
        <v>12</v>
      </c>
      <c r="D310" s="1" t="s">
        <v>29</v>
      </c>
      <c r="E310">
        <v>17.23</v>
      </c>
      <c r="F310">
        <f>AVERAGE(E310:E311)</f>
        <v>17.329999999999998</v>
      </c>
      <c r="G310">
        <f>F310-$F$106</f>
        <v>8.5899999999999981</v>
      </c>
      <c r="I310">
        <f>STDEV(E308:E315)</f>
        <v>1.0708074390050577</v>
      </c>
      <c r="K310">
        <f>STDEV(G308,G310,G312,G314)</f>
        <v>2.0752806035168669</v>
      </c>
      <c r="N310">
        <f>F310-$F$157</f>
        <v>-0.72000000000000242</v>
      </c>
      <c r="R310">
        <f>STDEV(N308,N310,N312,N314)</f>
        <v>0.29411944852389671</v>
      </c>
    </row>
    <row r="311" spans="2:18" ht="16" x14ac:dyDescent="0.2">
      <c r="B311" t="s">
        <v>3</v>
      </c>
      <c r="C311" t="s">
        <v>12</v>
      </c>
      <c r="D311" s="1" t="s">
        <v>29</v>
      </c>
      <c r="E311">
        <v>17.43</v>
      </c>
      <c r="I311">
        <f>AVERAGE(E308:E315)-(2*I310)</f>
        <v>15.798385121989886</v>
      </c>
      <c r="K311">
        <f>AVERAGE(G308,G310,G312,G314)-(2*K310)</f>
        <v>2.3081887929662646</v>
      </c>
      <c r="R311">
        <f>AVERAGE(N308,N310,N312,N314)-(2*R310)</f>
        <v>-1.2269888970477942</v>
      </c>
    </row>
    <row r="312" spans="2:18" ht="16" x14ac:dyDescent="0.2">
      <c r="B312" t="s">
        <v>4</v>
      </c>
      <c r="C312" t="s">
        <v>12</v>
      </c>
      <c r="D312" s="1" t="s">
        <v>29</v>
      </c>
      <c r="E312">
        <v>17.93</v>
      </c>
      <c r="F312">
        <f>AVERAGE(E312:E313)</f>
        <v>17.98</v>
      </c>
      <c r="G312">
        <f>F312-$F$108</f>
        <v>4.8850000000000016</v>
      </c>
      <c r="I312">
        <f>AVERAGE(E308:E315)+(2*I310)</f>
        <v>20.081614878010118</v>
      </c>
      <c r="K312">
        <f>AVERAGE(G308,G310,G312,G314)+(2*K310)</f>
        <v>10.609311207033732</v>
      </c>
      <c r="N312">
        <f>F312-$F$159</f>
        <v>-0.22499999999999787</v>
      </c>
      <c r="R312">
        <f>AVERAGE(N308,N310,N312,N314)+(2*R310)</f>
        <v>-5.0511102952207398E-2</v>
      </c>
    </row>
    <row r="313" spans="2:18" ht="16" x14ac:dyDescent="0.2">
      <c r="B313" t="s">
        <v>4</v>
      </c>
      <c r="C313" t="s">
        <v>12</v>
      </c>
      <c r="D313" s="1" t="s">
        <v>29</v>
      </c>
      <c r="E313">
        <v>18.03</v>
      </c>
    </row>
    <row r="314" spans="2:18" ht="16" x14ac:dyDescent="0.2">
      <c r="B314" t="s">
        <v>5</v>
      </c>
      <c r="C314" t="s">
        <v>12</v>
      </c>
      <c r="D314" s="1" t="s">
        <v>29</v>
      </c>
      <c r="E314">
        <v>16.97</v>
      </c>
      <c r="F314">
        <f>AVERAGE(E314:E315)</f>
        <v>17.119999999999997</v>
      </c>
      <c r="G314">
        <f>F314-$F$110</f>
        <v>7.8749999999999964</v>
      </c>
      <c r="N314">
        <f>F314-$F$161</f>
        <v>-0.92000000000000171</v>
      </c>
    </row>
    <row r="315" spans="2:18" ht="16" x14ac:dyDescent="0.2">
      <c r="B315" t="s">
        <v>5</v>
      </c>
      <c r="C315" t="s">
        <v>12</v>
      </c>
      <c r="D315" s="1" t="s">
        <v>29</v>
      </c>
      <c r="E315">
        <v>17.27</v>
      </c>
    </row>
    <row r="316" spans="2:18" ht="16" x14ac:dyDescent="0.2">
      <c r="B316" t="s">
        <v>6</v>
      </c>
      <c r="C316" t="s">
        <v>13</v>
      </c>
      <c r="D316" s="1" t="s">
        <v>29</v>
      </c>
      <c r="E316">
        <v>18.100000000000001</v>
      </c>
      <c r="F316">
        <f>AVERAGE(E316:E317)</f>
        <v>18.16</v>
      </c>
      <c r="G316">
        <f>F316-$F$112</f>
        <v>5.0249999999999986</v>
      </c>
      <c r="H316">
        <f>AVERAGE(G316,G318,G320,G322)</f>
        <v>4.51</v>
      </c>
      <c r="N316">
        <f>F316-$F$163</f>
        <v>-0.20500000000000185</v>
      </c>
      <c r="O316">
        <f>AVERAGE(N316,N318,N320,N322)</f>
        <v>-0.28250000000000064</v>
      </c>
    </row>
    <row r="317" spans="2:18" ht="16" x14ac:dyDescent="0.2">
      <c r="B317" t="s">
        <v>6</v>
      </c>
      <c r="C317" t="s">
        <v>13</v>
      </c>
      <c r="D317" s="1" t="s">
        <v>29</v>
      </c>
      <c r="E317">
        <v>18.22</v>
      </c>
    </row>
    <row r="318" spans="2:18" ht="16" x14ac:dyDescent="0.2">
      <c r="B318" t="s">
        <v>7</v>
      </c>
      <c r="C318" t="s">
        <v>13</v>
      </c>
      <c r="D318" s="1" t="s">
        <v>29</v>
      </c>
      <c r="E318">
        <v>17.89</v>
      </c>
      <c r="F318">
        <f>AVERAGE(E318:E319)</f>
        <v>17.945</v>
      </c>
      <c r="G318">
        <f>F318-$F$114</f>
        <v>4.8450000000000006</v>
      </c>
      <c r="I318">
        <f>STDEV(E316:E323)</f>
        <v>0.19650063613128557</v>
      </c>
      <c r="K318">
        <f>STDEV(G316,G318,G320,G322)</f>
        <v>0.80736195930532517</v>
      </c>
      <c r="N318">
        <f>F318-$F$165</f>
        <v>-0.35000000000000142</v>
      </c>
      <c r="R318">
        <f>STDEV(N316,N318,N320,N322)</f>
        <v>8.9861003778057863E-2</v>
      </c>
    </row>
    <row r="319" spans="2:18" ht="16" x14ac:dyDescent="0.2">
      <c r="B319" t="s">
        <v>7</v>
      </c>
      <c r="C319" t="s">
        <v>13</v>
      </c>
      <c r="D319" s="1" t="s">
        <v>29</v>
      </c>
      <c r="E319">
        <v>18</v>
      </c>
      <c r="I319">
        <f>AVERAGE(E316:E323)-(2*I318)</f>
        <v>17.545748727737433</v>
      </c>
      <c r="K319">
        <f>AVERAGE(G316,G318,G320,G322)-(2*K318)</f>
        <v>2.8952760813893494</v>
      </c>
      <c r="R319">
        <f>AVERAGE(N316,N318,N320,N322)-(2*R318)</f>
        <v>-0.46222200755611637</v>
      </c>
    </row>
    <row r="320" spans="2:18" ht="16" x14ac:dyDescent="0.2">
      <c r="B320" t="s">
        <v>8</v>
      </c>
      <c r="C320" t="s">
        <v>13</v>
      </c>
      <c r="D320" s="1" t="s">
        <v>29</v>
      </c>
      <c r="E320">
        <v>17.73</v>
      </c>
      <c r="F320">
        <f>AVERAGE(E320:E321)</f>
        <v>17.675000000000001</v>
      </c>
      <c r="G320">
        <f>F320-$F$116</f>
        <v>4.8650000000000002</v>
      </c>
      <c r="I320">
        <f>AVERAGE(E316:E323)+(2*I318)</f>
        <v>18.331751272262572</v>
      </c>
      <c r="K320">
        <f>AVERAGE(G316,G318,G320,G322)+(2*K318)</f>
        <v>6.1247239186106501</v>
      </c>
      <c r="N320">
        <f>F320-$F$167</f>
        <v>-0.37000000000000099</v>
      </c>
      <c r="R320">
        <f>AVERAGE(N316,N318,N320,N322)+(2*R318)</f>
        <v>-0.10277799244388491</v>
      </c>
    </row>
    <row r="321" spans="2:18" ht="16" x14ac:dyDescent="0.2">
      <c r="B321" t="s">
        <v>8</v>
      </c>
      <c r="C321" t="s">
        <v>13</v>
      </c>
      <c r="D321" s="1" t="s">
        <v>29</v>
      </c>
      <c r="E321">
        <v>17.62</v>
      </c>
    </row>
    <row r="322" spans="2:18" ht="16" x14ac:dyDescent="0.2">
      <c r="B322" t="s">
        <v>9</v>
      </c>
      <c r="C322" t="s">
        <v>13</v>
      </c>
      <c r="D322" s="1" t="s">
        <v>29</v>
      </c>
      <c r="E322">
        <v>18.05</v>
      </c>
      <c r="F322">
        <f>AVERAGE(E322:E323)</f>
        <v>17.975000000000001</v>
      </c>
      <c r="G322">
        <f>F322-$F$118</f>
        <v>3.3050000000000015</v>
      </c>
      <c r="N322">
        <f>F322-$F$169</f>
        <v>-0.20499999999999829</v>
      </c>
    </row>
    <row r="323" spans="2:18" ht="16" x14ac:dyDescent="0.2">
      <c r="B323" t="s">
        <v>9</v>
      </c>
      <c r="C323" t="s">
        <v>13</v>
      </c>
      <c r="D323" s="1" t="s">
        <v>29</v>
      </c>
      <c r="E323">
        <v>17.899999999999999</v>
      </c>
    </row>
    <row r="324" spans="2:18" x14ac:dyDescent="0.2">
      <c r="D324" s="1"/>
    </row>
    <row r="325" spans="2:18" ht="16" x14ac:dyDescent="0.2">
      <c r="B325" t="s">
        <v>2</v>
      </c>
      <c r="C325" t="s">
        <v>12</v>
      </c>
      <c r="D325" s="1" t="s">
        <v>30</v>
      </c>
      <c r="E325">
        <v>31.12</v>
      </c>
      <c r="F325">
        <f>AVERAGE(E325:E326)</f>
        <v>31.1</v>
      </c>
      <c r="G325">
        <f>F325-$F$104</f>
        <v>17.255000000000003</v>
      </c>
      <c r="H325">
        <f>AVERAGE(G325,G327,G329,G331)</f>
        <v>16.998750000000001</v>
      </c>
      <c r="I325" s="2">
        <f>H325-H333</f>
        <v>8.4450000000000021</v>
      </c>
      <c r="J325" s="5">
        <f>2^-I325</f>
        <v>2.8694699868716932E-3</v>
      </c>
      <c r="K325" s="5">
        <f>-1/J325</f>
        <v>-348.49641382386568</v>
      </c>
      <c r="N325">
        <f>F325-$F$155</f>
        <v>12.080000000000002</v>
      </c>
      <c r="O325">
        <f>AVERAGE(N325,N327,N329,N331)</f>
        <v>9.901250000000001</v>
      </c>
      <c r="P325" s="2">
        <f>O325-O333</f>
        <v>6.1400000000000023</v>
      </c>
      <c r="Q325" s="5">
        <f>2^-P325</f>
        <v>1.4179986801830616E-2</v>
      </c>
      <c r="R325" s="5">
        <f>-1/Q325</f>
        <v>-70.521927416103196</v>
      </c>
    </row>
    <row r="326" spans="2:18" ht="16" x14ac:dyDescent="0.2">
      <c r="B326" t="s">
        <v>2</v>
      </c>
      <c r="C326" t="s">
        <v>12</v>
      </c>
      <c r="D326" s="1" t="s">
        <v>30</v>
      </c>
      <c r="E326">
        <v>31.08</v>
      </c>
    </row>
    <row r="327" spans="2:18" ht="16" x14ac:dyDescent="0.2">
      <c r="B327" t="s">
        <v>3</v>
      </c>
      <c r="C327" t="s">
        <v>12</v>
      </c>
      <c r="D327" s="1" t="s">
        <v>30</v>
      </c>
      <c r="E327">
        <v>28.87</v>
      </c>
      <c r="F327">
        <f>AVERAGE(E327:E328)</f>
        <v>29.585000000000001</v>
      </c>
      <c r="G327">
        <f>F327-$F$106</f>
        <v>20.844999999999999</v>
      </c>
      <c r="I327" s="7">
        <f>STDEV(E325:E332)</f>
        <v>3.3264223595757674</v>
      </c>
      <c r="K327">
        <f>STDEV(G325,G327,G329,G331)</f>
        <v>4.9573369447046076</v>
      </c>
      <c r="N327">
        <f>F327-$F$157</f>
        <v>11.535</v>
      </c>
      <c r="R327">
        <f>STDEV(N325,N327,N329,N331)</f>
        <v>3.4111810637959428</v>
      </c>
    </row>
    <row r="328" spans="2:18" ht="16" x14ac:dyDescent="0.2">
      <c r="B328" t="s">
        <v>3</v>
      </c>
      <c r="C328" t="s">
        <v>12</v>
      </c>
      <c r="D328" s="1" t="s">
        <v>30</v>
      </c>
      <c r="E328">
        <v>30.3</v>
      </c>
      <c r="I328">
        <f>AVERAGE(E325:E332)-(2*I327)</f>
        <v>21.577155280848466</v>
      </c>
      <c r="K328">
        <f>AVERAGE(G325,G327,G329,G331)-(2*K327)</f>
        <v>7.0840761105907859</v>
      </c>
      <c r="R328">
        <f>AVERAGE(N325,N327,N329,N331)-(2*R327)</f>
        <v>3.0788878724081155</v>
      </c>
    </row>
    <row r="329" spans="2:18" ht="16" x14ac:dyDescent="0.2">
      <c r="B329" t="s">
        <v>4</v>
      </c>
      <c r="C329" t="s">
        <v>12</v>
      </c>
      <c r="D329" s="1" t="s">
        <v>30</v>
      </c>
      <c r="E329">
        <v>22.95</v>
      </c>
      <c r="F329">
        <f>AVERAGE(E329:E330)</f>
        <v>23.02</v>
      </c>
      <c r="G329">
        <f>F329-$F$108</f>
        <v>9.9250000000000007</v>
      </c>
      <c r="I329">
        <f>AVERAGE(E325:E332)+(2*I327)</f>
        <v>34.882844719151535</v>
      </c>
      <c r="K329">
        <f>AVERAGE(G325,G327,G329,G331)+(2*K327)</f>
        <v>26.913423889409216</v>
      </c>
      <c r="N329">
        <f>F329-$F$159</f>
        <v>4.8150000000000013</v>
      </c>
      <c r="R329">
        <f>AVERAGE(N325,N327,N329,N331)+(2*R327)</f>
        <v>16.723612127591885</v>
      </c>
    </row>
    <row r="330" spans="2:18" ht="16" x14ac:dyDescent="0.2">
      <c r="B330" t="s">
        <v>4</v>
      </c>
      <c r="C330" t="s">
        <v>12</v>
      </c>
      <c r="D330" s="1" t="s">
        <v>30</v>
      </c>
      <c r="E330">
        <v>23.09</v>
      </c>
    </row>
    <row r="331" spans="2:18" ht="16" x14ac:dyDescent="0.2">
      <c r="B331" t="s">
        <v>5</v>
      </c>
      <c r="C331" t="s">
        <v>12</v>
      </c>
      <c r="D331" s="1" t="s">
        <v>30</v>
      </c>
      <c r="E331">
        <v>29.37</v>
      </c>
      <c r="F331">
        <f>AVERAGE(E331:E332)</f>
        <v>29.215</v>
      </c>
      <c r="G331">
        <f>F331-$F$110</f>
        <v>19.97</v>
      </c>
      <c r="N331">
        <f>F331-$F$161</f>
        <v>11.175000000000001</v>
      </c>
    </row>
    <row r="332" spans="2:18" ht="16" x14ac:dyDescent="0.2">
      <c r="B332" t="s">
        <v>5</v>
      </c>
      <c r="C332" t="s">
        <v>12</v>
      </c>
      <c r="D332" s="1" t="s">
        <v>30</v>
      </c>
      <c r="E332">
        <v>29.06</v>
      </c>
    </row>
    <row r="333" spans="2:18" ht="16" x14ac:dyDescent="0.2">
      <c r="B333" t="s">
        <v>6</v>
      </c>
      <c r="C333" t="s">
        <v>13</v>
      </c>
      <c r="D333" s="1" t="s">
        <v>30</v>
      </c>
      <c r="E333">
        <v>21.71</v>
      </c>
      <c r="F333">
        <f>AVERAGE(E333:E334)</f>
        <v>21.795000000000002</v>
      </c>
      <c r="G333">
        <f>F333-$F$112</f>
        <v>8.66</v>
      </c>
      <c r="H333">
        <f>AVERAGE(G333,G335,G337,G339)</f>
        <v>8.5537499999999991</v>
      </c>
      <c r="N333">
        <f>F333-$F$163</f>
        <v>3.4299999999999997</v>
      </c>
      <c r="O333">
        <f>AVERAGE(N333,N335,N337,N339)</f>
        <v>3.7612499999999986</v>
      </c>
    </row>
    <row r="334" spans="2:18" ht="16" x14ac:dyDescent="0.2">
      <c r="B334" t="s">
        <v>6</v>
      </c>
      <c r="C334" t="s">
        <v>13</v>
      </c>
      <c r="D334" s="1" t="s">
        <v>30</v>
      </c>
      <c r="E334">
        <v>21.88</v>
      </c>
    </row>
    <row r="335" spans="2:18" ht="16" x14ac:dyDescent="0.2">
      <c r="B335" t="s">
        <v>7</v>
      </c>
      <c r="C335" t="s">
        <v>13</v>
      </c>
      <c r="D335" s="1" t="s">
        <v>30</v>
      </c>
      <c r="E335">
        <v>22.59</v>
      </c>
      <c r="F335">
        <f>AVERAGE(E335:E336)</f>
        <v>22.54</v>
      </c>
      <c r="G335">
        <f>F335-$F$114</f>
        <v>9.44</v>
      </c>
      <c r="I335">
        <f>STDEV(E333:E340)</f>
        <v>0.48340311483126758</v>
      </c>
      <c r="K335">
        <f>STDEV(G333,G335,G337,G339)</f>
        <v>0.76693518848291975</v>
      </c>
      <c r="N335">
        <f>F335-$F$165</f>
        <v>4.2449999999999974</v>
      </c>
      <c r="R335">
        <f>STDEV(N333,N335,N337,N339)</f>
        <v>0.46065849606840126</v>
      </c>
    </row>
    <row r="336" spans="2:18" ht="16" x14ac:dyDescent="0.2">
      <c r="B336" t="s">
        <v>7</v>
      </c>
      <c r="C336" t="s">
        <v>13</v>
      </c>
      <c r="D336" s="1" t="s">
        <v>30</v>
      </c>
      <c r="E336">
        <v>22.49</v>
      </c>
      <c r="I336">
        <f>AVERAGE(E333:E340)-(2*I335)</f>
        <v>21.015693770337464</v>
      </c>
      <c r="K336">
        <f>AVERAGE(G333,G335,G337,G339)-(2*K335)</f>
        <v>7.0198796230341598</v>
      </c>
      <c r="R336">
        <f>AVERAGE(N333,N335,N337,N339)-(2*R335)</f>
        <v>2.8399330078631961</v>
      </c>
    </row>
    <row r="337" spans="2:18" ht="16" x14ac:dyDescent="0.2">
      <c r="B337" t="s">
        <v>8</v>
      </c>
      <c r="C337" t="s">
        <v>13</v>
      </c>
      <c r="D337" s="1" t="s">
        <v>30</v>
      </c>
      <c r="E337">
        <v>21.31</v>
      </c>
      <c r="F337">
        <f>AVERAGE(E337:E338)</f>
        <v>21.354999999999997</v>
      </c>
      <c r="G337">
        <f>F337-$F$116</f>
        <v>8.5449999999999964</v>
      </c>
      <c r="I337">
        <f>AVERAGE(E333:E340)+(2*I335)</f>
        <v>22.949306229662533</v>
      </c>
      <c r="K337">
        <f>AVERAGE(G333,G335,G337,G339)+(2*K335)</f>
        <v>10.087620376965839</v>
      </c>
      <c r="N337">
        <f>F337-$F$167</f>
        <v>3.3099999999999952</v>
      </c>
      <c r="R337">
        <f>AVERAGE(N333,N335,N337,N339)+(2*R335)</f>
        <v>4.6825669921368007</v>
      </c>
    </row>
    <row r="338" spans="2:18" ht="16" x14ac:dyDescent="0.2">
      <c r="B338" t="s">
        <v>8</v>
      </c>
      <c r="C338" t="s">
        <v>13</v>
      </c>
      <c r="D338" s="1" t="s">
        <v>30</v>
      </c>
      <c r="E338">
        <v>21.4</v>
      </c>
    </row>
    <row r="339" spans="2:18" ht="16" x14ac:dyDescent="0.2">
      <c r="B339" t="s">
        <v>9</v>
      </c>
      <c r="C339" t="s">
        <v>13</v>
      </c>
      <c r="D339" s="1" t="s">
        <v>30</v>
      </c>
      <c r="E339">
        <v>22.23</v>
      </c>
      <c r="F339">
        <f>AVERAGE(E339:E340)</f>
        <v>22.240000000000002</v>
      </c>
      <c r="G339">
        <f>F339-$F$118</f>
        <v>7.5700000000000021</v>
      </c>
      <c r="N339">
        <f>F339-$F$169</f>
        <v>4.0600000000000023</v>
      </c>
    </row>
    <row r="340" spans="2:18" ht="16" x14ac:dyDescent="0.2">
      <c r="B340" t="s">
        <v>9</v>
      </c>
      <c r="C340" t="s">
        <v>13</v>
      </c>
      <c r="D340" s="1" t="s">
        <v>30</v>
      </c>
      <c r="E340">
        <v>22.25</v>
      </c>
    </row>
    <row r="341" spans="2:18" x14ac:dyDescent="0.2">
      <c r="D341" s="1"/>
    </row>
    <row r="342" spans="2:18" ht="16" x14ac:dyDescent="0.2">
      <c r="B342" t="s">
        <v>2</v>
      </c>
      <c r="C342" t="s">
        <v>12</v>
      </c>
      <c r="D342" s="1" t="s">
        <v>31</v>
      </c>
      <c r="E342">
        <v>23.69</v>
      </c>
      <c r="F342">
        <f>AVERAGE(E342:E343)</f>
        <v>23.645000000000003</v>
      </c>
      <c r="G342">
        <f>F342-$F$104</f>
        <v>9.8000000000000025</v>
      </c>
      <c r="H342">
        <f>AVERAGE(G342,G344,G346,G348)</f>
        <v>12.968750000000002</v>
      </c>
      <c r="I342" s="2">
        <f>H342-H350</f>
        <v>1.6950000000000038</v>
      </c>
      <c r="J342" s="5">
        <f>2^-I342</f>
        <v>0.3088546592817315</v>
      </c>
      <c r="K342" s="5">
        <f>-1/J342</f>
        <v>-3.2377688661896422</v>
      </c>
      <c r="N342">
        <f>F342-$F$155</f>
        <v>4.6250000000000036</v>
      </c>
      <c r="O342">
        <f>AVERAGE(N342,N344,N346,N348)</f>
        <v>5.8712500000000025</v>
      </c>
      <c r="P342" s="2">
        <f>O342-O350</f>
        <v>-0.60999999999999499</v>
      </c>
      <c r="Q342" s="3">
        <f>2^-P342</f>
        <v>1.5262592089605538</v>
      </c>
      <c r="R342" s="3">
        <f>-1/Q342</f>
        <v>-0.65519670192918389</v>
      </c>
    </row>
    <row r="343" spans="2:18" ht="16" x14ac:dyDescent="0.2">
      <c r="B343" t="s">
        <v>2</v>
      </c>
      <c r="C343" t="s">
        <v>12</v>
      </c>
      <c r="D343" s="1" t="s">
        <v>31</v>
      </c>
      <c r="E343">
        <v>23.6</v>
      </c>
    </row>
    <row r="344" spans="2:18" ht="16" x14ac:dyDescent="0.2">
      <c r="B344" t="s">
        <v>3</v>
      </c>
      <c r="C344" t="s">
        <v>12</v>
      </c>
      <c r="D344" s="1" t="s">
        <v>31</v>
      </c>
      <c r="E344">
        <v>23.44</v>
      </c>
      <c r="F344">
        <f>AVERAGE(E344:E345)</f>
        <v>23.560000000000002</v>
      </c>
      <c r="G344">
        <f>F344-$F$106</f>
        <v>14.820000000000002</v>
      </c>
      <c r="I344">
        <f>STDEV(E342:E349)</f>
        <v>0.87730105599910413</v>
      </c>
      <c r="K344">
        <f>STDEV(G342,G344,G346,G348)</f>
        <v>2.3783410709988604</v>
      </c>
      <c r="N344">
        <f>F344-$F$157</f>
        <v>5.5100000000000016</v>
      </c>
      <c r="R344">
        <f>STDEV(N342,N344,N346,N348)</f>
        <v>1.146257497249197</v>
      </c>
    </row>
    <row r="345" spans="2:18" ht="16" x14ac:dyDescent="0.2">
      <c r="B345" t="s">
        <v>3</v>
      </c>
      <c r="C345" t="s">
        <v>12</v>
      </c>
      <c r="D345" s="1" t="s">
        <v>31</v>
      </c>
      <c r="E345">
        <v>23.68</v>
      </c>
      <c r="I345">
        <f>AVERAGE(E342:E349)-(2*I344)</f>
        <v>22.445397888001793</v>
      </c>
      <c r="K345">
        <f>AVERAGE(G342,G344,G346,G348)-(2*K344)</f>
        <v>8.2120678580022819</v>
      </c>
      <c r="R345">
        <f>AVERAGE(N342,N344,N346,N348)-(2*R344)</f>
        <v>3.5787350055016085</v>
      </c>
    </row>
    <row r="346" spans="2:18" ht="16" x14ac:dyDescent="0.2">
      <c r="B346" t="s">
        <v>4</v>
      </c>
      <c r="C346" t="s">
        <v>12</v>
      </c>
      <c r="D346" s="1" t="s">
        <v>31</v>
      </c>
      <c r="E346">
        <v>25.39</v>
      </c>
      <c r="F346">
        <f>AVERAGE(E346:E347)</f>
        <v>25.575000000000003</v>
      </c>
      <c r="G346">
        <f>F346-$F$108</f>
        <v>12.480000000000004</v>
      </c>
      <c r="I346">
        <f>AVERAGE(E342:E349)+(2*I344)</f>
        <v>25.954602111998206</v>
      </c>
      <c r="K346">
        <f>AVERAGE(G342,G344,G346,G348)+(2*K344)</f>
        <v>17.725432141997722</v>
      </c>
      <c r="N346">
        <f>F346-$F$159</f>
        <v>7.3700000000000045</v>
      </c>
      <c r="R346">
        <f>AVERAGE(N342,N344,N346,N348)+(2*R344)</f>
        <v>8.163764994498397</v>
      </c>
    </row>
    <row r="347" spans="2:18" ht="16" x14ac:dyDescent="0.2">
      <c r="B347" t="s">
        <v>4</v>
      </c>
      <c r="C347" t="s">
        <v>12</v>
      </c>
      <c r="D347" s="1" t="s">
        <v>31</v>
      </c>
      <c r="E347">
        <v>25.76</v>
      </c>
    </row>
    <row r="348" spans="2:18" ht="16" x14ac:dyDescent="0.2">
      <c r="B348" t="s">
        <v>5</v>
      </c>
      <c r="C348" t="s">
        <v>12</v>
      </c>
      <c r="D348" s="1" t="s">
        <v>31</v>
      </c>
      <c r="E348">
        <v>23.97</v>
      </c>
      <c r="F348">
        <f>AVERAGE(E348:E349)</f>
        <v>24.02</v>
      </c>
      <c r="G348">
        <f>F348-$F$110</f>
        <v>14.774999999999999</v>
      </c>
      <c r="N348">
        <f>F348-$F$161</f>
        <v>5.98</v>
      </c>
    </row>
    <row r="349" spans="2:18" ht="16" x14ac:dyDescent="0.2">
      <c r="B349" t="s">
        <v>5</v>
      </c>
      <c r="C349" t="s">
        <v>12</v>
      </c>
      <c r="D349" s="1" t="s">
        <v>31</v>
      </c>
      <c r="E349">
        <v>24.07</v>
      </c>
    </row>
    <row r="350" spans="2:18" ht="16" x14ac:dyDescent="0.2">
      <c r="B350" t="s">
        <v>6</v>
      </c>
      <c r="C350" t="s">
        <v>13</v>
      </c>
      <c r="D350" s="1" t="s">
        <v>31</v>
      </c>
      <c r="E350">
        <v>24.23</v>
      </c>
      <c r="F350">
        <f>AVERAGE(E350:E351)</f>
        <v>24.22</v>
      </c>
      <c r="G350">
        <f>F350-$F$112</f>
        <v>11.084999999999997</v>
      </c>
      <c r="H350">
        <f>AVERAGE(G350,G352,G354,G356)</f>
        <v>11.273749999999998</v>
      </c>
      <c r="N350">
        <f>F350-$F$163</f>
        <v>5.8549999999999969</v>
      </c>
      <c r="O350">
        <f>AVERAGE(N350,N352,N354,N356)</f>
        <v>6.4812499999999975</v>
      </c>
    </row>
    <row r="351" spans="2:18" ht="16" x14ac:dyDescent="0.2">
      <c r="B351" t="s">
        <v>6</v>
      </c>
      <c r="C351" t="s">
        <v>13</v>
      </c>
      <c r="D351" s="1" t="s">
        <v>31</v>
      </c>
      <c r="E351">
        <v>24.21</v>
      </c>
    </row>
    <row r="352" spans="2:18" ht="16" x14ac:dyDescent="0.2">
      <c r="B352" t="s">
        <v>7</v>
      </c>
      <c r="C352" t="s">
        <v>13</v>
      </c>
      <c r="D352" s="1" t="s">
        <v>31</v>
      </c>
      <c r="E352">
        <v>24.44</v>
      </c>
      <c r="F352">
        <f>AVERAGE(E352:E353)</f>
        <v>24.384999999999998</v>
      </c>
      <c r="G352">
        <f>F352-$F$114</f>
        <v>11.284999999999998</v>
      </c>
      <c r="I352">
        <f>STDEV(E350:E357)</f>
        <v>0.66293718728527662</v>
      </c>
      <c r="K352">
        <f>STDEV(G350,G352,G354,G356)</f>
        <v>1.2824870044825667</v>
      </c>
      <c r="N352">
        <f>F352-$F$165</f>
        <v>6.0899999999999963</v>
      </c>
      <c r="R352">
        <f>STDEV(N350,N352,N354,N356)</f>
        <v>0.82521083164647735</v>
      </c>
    </row>
    <row r="353" spans="2:18" ht="16" x14ac:dyDescent="0.2">
      <c r="B353" t="s">
        <v>7</v>
      </c>
      <c r="C353" t="s">
        <v>13</v>
      </c>
      <c r="D353" s="1" t="s">
        <v>31</v>
      </c>
      <c r="E353">
        <v>24.33</v>
      </c>
      <c r="I353">
        <f>AVERAGE(E350:E357)-(2*I352)</f>
        <v>23.349125625429448</v>
      </c>
      <c r="K353">
        <f>AVERAGE(G350,G352,G354,G356)-(2*K352)</f>
        <v>8.7087759910348641</v>
      </c>
      <c r="R353">
        <f>AVERAGE(N350,N352,N354,N356)-(2*R352)</f>
        <v>4.830828336707043</v>
      </c>
    </row>
    <row r="354" spans="2:18" ht="16" x14ac:dyDescent="0.2">
      <c r="B354" t="s">
        <v>8</v>
      </c>
      <c r="C354" t="s">
        <v>13</v>
      </c>
      <c r="D354" s="1" t="s">
        <v>31</v>
      </c>
      <c r="E354">
        <v>25.83</v>
      </c>
      <c r="F354">
        <f>AVERAGE(E354:E355)</f>
        <v>25.734999999999999</v>
      </c>
      <c r="G354">
        <f>F354-$F$116</f>
        <v>12.924999999999999</v>
      </c>
      <c r="I354">
        <f>AVERAGE(E350:E357)+(2*I352)</f>
        <v>26.000874374570554</v>
      </c>
      <c r="K354">
        <f>AVERAGE(G350,G352,G354,G356)+(2*K352)</f>
        <v>13.838724008965132</v>
      </c>
      <c r="N354">
        <f>F354-$F$167</f>
        <v>7.6899999999999977</v>
      </c>
      <c r="R354">
        <f>AVERAGE(N350,N352,N354,N356)+(2*R352)</f>
        <v>8.131671663292952</v>
      </c>
    </row>
    <row r="355" spans="2:18" ht="16" x14ac:dyDescent="0.2">
      <c r="B355" t="s">
        <v>8</v>
      </c>
      <c r="C355" t="s">
        <v>13</v>
      </c>
      <c r="D355" s="1" t="s">
        <v>31</v>
      </c>
      <c r="E355">
        <v>25.64</v>
      </c>
    </row>
    <row r="356" spans="2:18" ht="16" x14ac:dyDescent="0.2">
      <c r="B356" t="s">
        <v>9</v>
      </c>
      <c r="C356" t="s">
        <v>13</v>
      </c>
      <c r="D356" s="1" t="s">
        <v>31</v>
      </c>
      <c r="E356">
        <v>24.47</v>
      </c>
      <c r="F356">
        <f>AVERAGE(E356)</f>
        <v>24.47</v>
      </c>
      <c r="G356">
        <f>F356-$F$118</f>
        <v>9.7999999999999989</v>
      </c>
      <c r="N356">
        <f>F356-$F$169</f>
        <v>6.2899999999999991</v>
      </c>
    </row>
    <row r="357" spans="2:18" ht="16" x14ac:dyDescent="0.2">
      <c r="B357" t="s">
        <v>9</v>
      </c>
      <c r="C357" t="s">
        <v>13</v>
      </c>
      <c r="D357" s="1" t="s">
        <v>31</v>
      </c>
      <c r="E357">
        <v>24.25</v>
      </c>
    </row>
    <row r="358" spans="2:18" x14ac:dyDescent="0.2">
      <c r="D358" s="1"/>
    </row>
    <row r="359" spans="2:18" ht="16" x14ac:dyDescent="0.2">
      <c r="B359" t="s">
        <v>2</v>
      </c>
      <c r="C359" t="s">
        <v>12</v>
      </c>
      <c r="D359" s="1" t="s">
        <v>32</v>
      </c>
      <c r="E359">
        <v>21.04</v>
      </c>
      <c r="F359">
        <f>AVERAGE(E359:E360)</f>
        <v>20.9</v>
      </c>
      <c r="G359">
        <f>F359-$F$104</f>
        <v>7.0549999999999979</v>
      </c>
      <c r="H359">
        <f>AVERAGE(G359,G361,G363,G365)</f>
        <v>9.2137499999999992</v>
      </c>
      <c r="I359" s="2">
        <f>H359-H367</f>
        <v>1.9525000000000006</v>
      </c>
      <c r="J359" s="5">
        <f>2^-I359</f>
        <v>0.25836812497479383</v>
      </c>
      <c r="K359" s="5">
        <f>-1/J359</f>
        <v>-3.8704464805693779</v>
      </c>
      <c r="N359">
        <f>F359-$F$155</f>
        <v>1.879999999999999</v>
      </c>
      <c r="O359">
        <f>AVERAGE(N359,N361,N363,N365)</f>
        <v>2.11625</v>
      </c>
      <c r="P359" s="2">
        <f>O359-O367</f>
        <v>-0.40541666666666609</v>
      </c>
      <c r="Q359" s="4">
        <f>2^-P359</f>
        <v>1.3244713774960912</v>
      </c>
      <c r="R359" s="4">
        <f>-1/Q359</f>
        <v>-0.75501820348167636</v>
      </c>
    </row>
    <row r="360" spans="2:18" ht="16" x14ac:dyDescent="0.2">
      <c r="B360" t="s">
        <v>2</v>
      </c>
      <c r="C360" t="s">
        <v>12</v>
      </c>
      <c r="D360" s="1" t="s">
        <v>32</v>
      </c>
      <c r="E360">
        <v>20.76</v>
      </c>
    </row>
    <row r="361" spans="2:18" ht="16" x14ac:dyDescent="0.2">
      <c r="B361" t="s">
        <v>3</v>
      </c>
      <c r="C361" t="s">
        <v>12</v>
      </c>
      <c r="D361" s="1" t="s">
        <v>32</v>
      </c>
      <c r="E361">
        <v>20.09</v>
      </c>
      <c r="F361">
        <f>AVERAGE(E361:E362)</f>
        <v>20.175000000000001</v>
      </c>
      <c r="G361">
        <f>F361-$F$106</f>
        <v>11.435</v>
      </c>
      <c r="I361">
        <f>STDEV(E359:E366)</f>
        <v>0.37267373704852647</v>
      </c>
      <c r="K361">
        <f>STDEV(G359,G361,G363,G365)</f>
        <v>2.240358509256946</v>
      </c>
      <c r="N361">
        <f>F361-$F$157</f>
        <v>2.125</v>
      </c>
      <c r="R361">
        <f>STDEV(N359,N361,N363,N365)</f>
        <v>0.22654561718706284</v>
      </c>
    </row>
    <row r="362" spans="2:18" ht="16" x14ac:dyDescent="0.2">
      <c r="B362" t="s">
        <v>3</v>
      </c>
      <c r="C362" t="s">
        <v>12</v>
      </c>
      <c r="D362" s="1" t="s">
        <v>32</v>
      </c>
      <c r="E362">
        <v>20.260000000000002</v>
      </c>
      <c r="I362">
        <f>AVERAGE(E359:E366)-(2*I361)</f>
        <v>19.699652525902948</v>
      </c>
      <c r="K362">
        <f>AVERAGE(G359,G361,G363,G365)-(2*K361)</f>
        <v>4.7330329814861072</v>
      </c>
      <c r="R362">
        <f>AVERAGE(N359,N361,N363,N365)-(2*R361)</f>
        <v>1.6631587656258744</v>
      </c>
    </row>
    <row r="363" spans="2:18" ht="16" x14ac:dyDescent="0.2">
      <c r="B363" t="s">
        <v>4</v>
      </c>
      <c r="C363" t="s">
        <v>12</v>
      </c>
      <c r="D363" s="1" t="s">
        <v>32</v>
      </c>
      <c r="E363">
        <v>20.55</v>
      </c>
      <c r="F363">
        <f>AVERAGE(E363:E364)</f>
        <v>20.625</v>
      </c>
      <c r="G363">
        <f>F363-$F$108</f>
        <v>7.5300000000000011</v>
      </c>
      <c r="I363">
        <f>AVERAGE(E359:E366)+(2*I361)</f>
        <v>21.190347474097052</v>
      </c>
      <c r="K363">
        <f>AVERAGE(G359,G361,G363,G365)+(2*K361)</f>
        <v>13.69446701851389</v>
      </c>
      <c r="N363">
        <f>F363-$F$159</f>
        <v>2.4200000000000017</v>
      </c>
      <c r="R363">
        <f>AVERAGE(N359,N361,N363,N365)+(2*R361)</f>
        <v>2.5693412343741255</v>
      </c>
    </row>
    <row r="364" spans="2:18" ht="16" x14ac:dyDescent="0.2">
      <c r="B364" t="s">
        <v>4</v>
      </c>
      <c r="C364" t="s">
        <v>12</v>
      </c>
      <c r="D364" s="1" t="s">
        <v>32</v>
      </c>
      <c r="E364">
        <v>20.7</v>
      </c>
    </row>
    <row r="365" spans="2:18" ht="16" x14ac:dyDescent="0.2">
      <c r="B365" t="s">
        <v>5</v>
      </c>
      <c r="C365" t="s">
        <v>12</v>
      </c>
      <c r="D365" s="1" t="s">
        <v>32</v>
      </c>
      <c r="E365">
        <v>19.989999999999998</v>
      </c>
      <c r="F365">
        <f>AVERAGE(E365:E366)</f>
        <v>20.079999999999998</v>
      </c>
      <c r="G365">
        <f>F365-$F$110</f>
        <v>10.834999999999997</v>
      </c>
      <c r="N365">
        <f>F365-$F$161</f>
        <v>2.0399999999999991</v>
      </c>
    </row>
    <row r="366" spans="2:18" ht="16" x14ac:dyDescent="0.2">
      <c r="B366" t="s">
        <v>5</v>
      </c>
      <c r="C366" t="s">
        <v>12</v>
      </c>
      <c r="D366" s="1" t="s">
        <v>32</v>
      </c>
      <c r="E366">
        <v>20.170000000000002</v>
      </c>
    </row>
    <row r="367" spans="2:18" ht="16" x14ac:dyDescent="0.2">
      <c r="B367" t="s">
        <v>6</v>
      </c>
      <c r="C367" t="s">
        <v>13</v>
      </c>
      <c r="D367" s="1" t="s">
        <v>32</v>
      </c>
      <c r="E367">
        <v>20.56</v>
      </c>
      <c r="F367">
        <f>AVERAGE(E367:E368)</f>
        <v>20.674999999999997</v>
      </c>
      <c r="G367">
        <f>F367-$F$112</f>
        <v>7.5399999999999956</v>
      </c>
      <c r="H367">
        <f>AVERAGE(G367,G369,G371,G373)</f>
        <v>7.2612499999999986</v>
      </c>
      <c r="N367" s="7">
        <f>F367-$F$163</f>
        <v>2.3099999999999952</v>
      </c>
      <c r="O367">
        <f>AVERAGE(N369,N371,N373)</f>
        <v>2.5216666666666661</v>
      </c>
    </row>
    <row r="368" spans="2:18" ht="16" x14ac:dyDescent="0.2">
      <c r="B368" t="s">
        <v>6</v>
      </c>
      <c r="C368" t="s">
        <v>13</v>
      </c>
      <c r="D368" s="1" t="s">
        <v>32</v>
      </c>
      <c r="E368">
        <v>20.79</v>
      </c>
    </row>
    <row r="369" spans="2:18" ht="16" x14ac:dyDescent="0.2">
      <c r="B369" t="s">
        <v>7</v>
      </c>
      <c r="C369" t="s">
        <v>13</v>
      </c>
      <c r="D369" s="1" t="s">
        <v>32</v>
      </c>
      <c r="E369">
        <v>20.48</v>
      </c>
      <c r="F369">
        <f>AVERAGE(E369:E370)</f>
        <v>20.61</v>
      </c>
      <c r="G369">
        <f>F369-$F$114</f>
        <v>7.51</v>
      </c>
      <c r="I369">
        <f>STDEV(E367:E374)</f>
        <v>0.23998511858625121</v>
      </c>
      <c r="K369">
        <f>STDEV(G367,G369,G371,G373)</f>
        <v>0.80876835373300771</v>
      </c>
      <c r="N369">
        <f>F369-$F$165</f>
        <v>2.3149999999999977</v>
      </c>
      <c r="R369">
        <f>STDEV(N367,N369,N371,N373)</f>
        <v>0.18593793767455685</v>
      </c>
    </row>
    <row r="370" spans="2:18" ht="16" x14ac:dyDescent="0.2">
      <c r="B370" t="s">
        <v>7</v>
      </c>
      <c r="C370" t="s">
        <v>13</v>
      </c>
      <c r="D370" s="1" t="s">
        <v>32</v>
      </c>
      <c r="E370">
        <v>20.74</v>
      </c>
      <c r="I370">
        <f>AVERAGE(E367:E374)-(2*I369)</f>
        <v>20.277529762827498</v>
      </c>
      <c r="K370">
        <f>AVERAGE(G367,G369,G371,G373)-(2*K369)</f>
        <v>5.6437132925339828</v>
      </c>
      <c r="R370">
        <f>AVERAGE(N367,N369,N371,N373)-(2*R369)</f>
        <v>2.0968741246508844</v>
      </c>
    </row>
    <row r="371" spans="2:18" ht="16" x14ac:dyDescent="0.2">
      <c r="B371" t="s">
        <v>8</v>
      </c>
      <c r="C371" t="s">
        <v>13</v>
      </c>
      <c r="D371" s="1" t="s">
        <v>32</v>
      </c>
      <c r="E371">
        <v>20.73</v>
      </c>
      <c r="F371">
        <f>AVERAGE(E371:E372)</f>
        <v>20.725000000000001</v>
      </c>
      <c r="G371">
        <f>F371-$F$116</f>
        <v>7.9150000000000009</v>
      </c>
      <c r="I371">
        <f>AVERAGE(E367:E374)+(2*I369)</f>
        <v>21.237470237172502</v>
      </c>
      <c r="K371">
        <f>AVERAGE(G367,G369,G371,G373)+(2*K369)</f>
        <v>8.8787867074660145</v>
      </c>
      <c r="N371">
        <f>F371-$F$167</f>
        <v>2.6799999999999997</v>
      </c>
      <c r="R371">
        <f>AVERAGE(N367,N369,N371,N373)+(2*R369)</f>
        <v>2.840625875349112</v>
      </c>
    </row>
    <row r="372" spans="2:18" ht="16" x14ac:dyDescent="0.2">
      <c r="B372" t="s">
        <v>8</v>
      </c>
      <c r="C372" t="s">
        <v>13</v>
      </c>
      <c r="D372" s="1" t="s">
        <v>32</v>
      </c>
      <c r="E372">
        <v>20.72</v>
      </c>
    </row>
    <row r="373" spans="2:18" ht="16" x14ac:dyDescent="0.2">
      <c r="B373" t="s">
        <v>9</v>
      </c>
      <c r="C373" t="s">
        <v>13</v>
      </c>
      <c r="D373" s="1" t="s">
        <v>32</v>
      </c>
      <c r="E373">
        <v>21.29</v>
      </c>
      <c r="F373">
        <f>AVERAGE(E374)</f>
        <v>20.75</v>
      </c>
      <c r="G373">
        <f>F373-$F$118</f>
        <v>6.08</v>
      </c>
      <c r="N373">
        <f>F373-$F$169</f>
        <v>2.5700000000000003</v>
      </c>
    </row>
    <row r="374" spans="2:18" ht="16" x14ac:dyDescent="0.2">
      <c r="B374" t="s">
        <v>9</v>
      </c>
      <c r="C374" t="s">
        <v>13</v>
      </c>
      <c r="D374" s="1" t="s">
        <v>32</v>
      </c>
      <c r="E374">
        <v>20.75</v>
      </c>
    </row>
  </sheetData>
  <conditionalFormatting sqref="E2:E9">
    <cfRule type="cellIs" dxfId="43" priority="41" operator="lessThan">
      <formula>$I$5</formula>
    </cfRule>
    <cfRule type="cellIs" dxfId="42" priority="42" operator="greaterThan">
      <formula>$I$6</formula>
    </cfRule>
  </conditionalFormatting>
  <conditionalFormatting sqref="E10:E17">
    <cfRule type="cellIs" dxfId="41" priority="43" operator="lessThan">
      <formula>$I$13</formula>
    </cfRule>
    <cfRule type="cellIs" dxfId="40" priority="44" operator="greaterThan">
      <formula>$I$14</formula>
    </cfRule>
  </conditionalFormatting>
  <conditionalFormatting sqref="E78:E85">
    <cfRule type="cellIs" dxfId="39" priority="32" operator="notBetween">
      <formula>$I$81</formula>
      <formula>$I$82</formula>
    </cfRule>
  </conditionalFormatting>
  <conditionalFormatting sqref="E53:E60">
    <cfRule type="cellIs" dxfId="38" priority="40" operator="notBetween">
      <formula>$I$56</formula>
      <formula>$I$57</formula>
    </cfRule>
  </conditionalFormatting>
  <conditionalFormatting sqref="E61:E68">
    <cfRule type="cellIs" dxfId="37" priority="39" operator="notBetween">
      <formula>$I$64</formula>
      <formula>$I$65</formula>
    </cfRule>
  </conditionalFormatting>
  <conditionalFormatting sqref="E121:E128">
    <cfRule type="cellIs" dxfId="36" priority="38" operator="notBetween">
      <formula>$I$124</formula>
      <formula>$I$125</formula>
    </cfRule>
  </conditionalFormatting>
  <conditionalFormatting sqref="E19:E26">
    <cfRule type="cellIs" dxfId="35" priority="37" operator="notBetween">
      <formula>$I$22</formula>
      <formula>$I$23</formula>
    </cfRule>
  </conditionalFormatting>
  <conditionalFormatting sqref="E27:E34">
    <cfRule type="cellIs" dxfId="34" priority="36" operator="notBetween">
      <formula>$I$30</formula>
      <formula>$I$31</formula>
    </cfRule>
  </conditionalFormatting>
  <conditionalFormatting sqref="E36:E43">
    <cfRule type="cellIs" dxfId="33" priority="35" operator="notBetween">
      <formula>$I$39</formula>
      <formula>$I$40</formula>
    </cfRule>
  </conditionalFormatting>
  <conditionalFormatting sqref="E44:E51">
    <cfRule type="cellIs" dxfId="32" priority="34" operator="notBetween">
      <formula>$I$47</formula>
      <formula>$I$48</formula>
    </cfRule>
  </conditionalFormatting>
  <conditionalFormatting sqref="E70:E77">
    <cfRule type="cellIs" dxfId="31" priority="33" operator="notBetween">
      <formula>$I$73</formula>
      <formula>$I$74</formula>
    </cfRule>
  </conditionalFormatting>
  <conditionalFormatting sqref="E87:E94">
    <cfRule type="cellIs" dxfId="30" priority="31" operator="notBetween">
      <formula>$I$90</formula>
      <formula>$I$91</formula>
    </cfRule>
  </conditionalFormatting>
  <conditionalFormatting sqref="E95:E102">
    <cfRule type="cellIs" dxfId="29" priority="30" operator="notBetween">
      <formula>$I$98</formula>
      <formula>$I$99</formula>
    </cfRule>
  </conditionalFormatting>
  <conditionalFormatting sqref="E104:E119">
    <cfRule type="cellIs" dxfId="28" priority="29" operator="notBetween">
      <formula>$I$107</formula>
      <formula>$I$108</formula>
    </cfRule>
  </conditionalFormatting>
  <conditionalFormatting sqref="E129:E136">
    <cfRule type="cellIs" dxfId="27" priority="28" operator="notBetween">
      <formula>$I$132</formula>
      <formula>$I$133</formula>
    </cfRule>
  </conditionalFormatting>
  <conditionalFormatting sqref="E138:E145">
    <cfRule type="cellIs" dxfId="26" priority="27" operator="notBetween">
      <formula>$I$141</formula>
      <formula>$I$142</formula>
    </cfRule>
  </conditionalFormatting>
  <conditionalFormatting sqref="E146:E153">
    <cfRule type="cellIs" dxfId="25" priority="26" operator="notBetween">
      <formula>$I$149</formula>
      <formula>$I$150</formula>
    </cfRule>
  </conditionalFormatting>
  <conditionalFormatting sqref="E155:E170">
    <cfRule type="cellIs" dxfId="24" priority="25" operator="notBetween">
      <formula>$I$158</formula>
      <formula>$I$159</formula>
    </cfRule>
  </conditionalFormatting>
  <conditionalFormatting sqref="E172:E179">
    <cfRule type="cellIs" dxfId="23" priority="24" operator="notBetween">
      <formula>$I$175</formula>
      <formula>$I$176</formula>
    </cfRule>
  </conditionalFormatting>
  <conditionalFormatting sqref="E180:E187">
    <cfRule type="cellIs" dxfId="22" priority="23" operator="notBetween">
      <formula>$I$183</formula>
      <formula>$I$184</formula>
    </cfRule>
  </conditionalFormatting>
  <conditionalFormatting sqref="E189:E196">
    <cfRule type="cellIs" dxfId="21" priority="22" operator="notBetween">
      <formula>$I$192</formula>
      <formula>$I$193</formula>
    </cfRule>
  </conditionalFormatting>
  <conditionalFormatting sqref="E197:E204">
    <cfRule type="cellIs" dxfId="20" priority="21" operator="notBetween">
      <formula>$I$200</formula>
      <formula>$I$201</formula>
    </cfRule>
  </conditionalFormatting>
  <conditionalFormatting sqref="E206:E213">
    <cfRule type="cellIs" dxfId="19" priority="20" operator="notBetween">
      <formula>$I$209</formula>
      <formula>$I$210</formula>
    </cfRule>
  </conditionalFormatting>
  <conditionalFormatting sqref="E214:E221">
    <cfRule type="cellIs" dxfId="18" priority="19" operator="notBetween">
      <formula>$I$217</formula>
      <formula>$I$218</formula>
    </cfRule>
  </conditionalFormatting>
  <conditionalFormatting sqref="E223:E230">
    <cfRule type="cellIs" dxfId="17" priority="18" operator="notBetween">
      <formula>$I$226</formula>
      <formula>$I$227</formula>
    </cfRule>
  </conditionalFormatting>
  <conditionalFormatting sqref="E231:E238">
    <cfRule type="cellIs" dxfId="16" priority="17" operator="notBetween">
      <formula>$I$234</formula>
      <formula>$I$235</formula>
    </cfRule>
  </conditionalFormatting>
  <conditionalFormatting sqref="E240:E247">
    <cfRule type="cellIs" dxfId="15" priority="16" operator="notBetween">
      <formula>$I$243</formula>
      <formula>$I$244</formula>
    </cfRule>
  </conditionalFormatting>
  <conditionalFormatting sqref="E248:E255">
    <cfRule type="cellIs" dxfId="14" priority="15" operator="notBetween">
      <formula>$I$251</formula>
      <formula>$I$252</formula>
    </cfRule>
  </conditionalFormatting>
  <conditionalFormatting sqref="E257:E264">
    <cfRule type="cellIs" dxfId="13" priority="14" operator="notBetween">
      <formula>$I$260</formula>
      <formula>$I$261</formula>
    </cfRule>
  </conditionalFormatting>
  <conditionalFormatting sqref="E265:E272">
    <cfRule type="cellIs" dxfId="12" priority="13" operator="notBetween">
      <formula>$I$268</formula>
      <formula>$I$269</formula>
    </cfRule>
  </conditionalFormatting>
  <conditionalFormatting sqref="E274:E281">
    <cfRule type="cellIs" dxfId="11" priority="12" operator="notBetween">
      <formula>$I$277</formula>
      <formula>$I$278</formula>
    </cfRule>
  </conditionalFormatting>
  <conditionalFormatting sqref="E282:E289">
    <cfRule type="cellIs" dxfId="10" priority="11" operator="notBetween">
      <formula>$I$285</formula>
      <formula>$I$286</formula>
    </cfRule>
  </conditionalFormatting>
  <conditionalFormatting sqref="E291:E298">
    <cfRule type="cellIs" dxfId="9" priority="10" operator="notBetween">
      <formula>$I$294</formula>
      <formula>$I$295</formula>
    </cfRule>
  </conditionalFormatting>
  <conditionalFormatting sqref="E299:E306">
    <cfRule type="cellIs" dxfId="8" priority="9" operator="notBetween">
      <formula>$I$302</formula>
      <formula>$I$303</formula>
    </cfRule>
  </conditionalFormatting>
  <conditionalFormatting sqref="E308:E315">
    <cfRule type="cellIs" dxfId="7" priority="8" operator="notBetween">
      <formula>$I$311</formula>
      <formula>$I$312</formula>
    </cfRule>
  </conditionalFormatting>
  <conditionalFormatting sqref="E316:E323">
    <cfRule type="cellIs" dxfId="6" priority="7" operator="notBetween">
      <formula>$I$319</formula>
      <formula>$I$320</formula>
    </cfRule>
  </conditionalFormatting>
  <conditionalFormatting sqref="E325:E332">
    <cfRule type="cellIs" dxfId="5" priority="6" operator="notBetween">
      <formula>$I$328</formula>
      <formula>$I$329</formula>
    </cfRule>
  </conditionalFormatting>
  <conditionalFormatting sqref="E333:E340">
    <cfRule type="cellIs" dxfId="4" priority="5" operator="notBetween">
      <formula>$I$336</formula>
      <formula>$I$337</formula>
    </cfRule>
  </conditionalFormatting>
  <conditionalFormatting sqref="E342:E349">
    <cfRule type="cellIs" dxfId="3" priority="4" operator="notBetween">
      <formula>$I$345</formula>
      <formula>$I$346</formula>
    </cfRule>
  </conditionalFormatting>
  <conditionalFormatting sqref="E350:E357">
    <cfRule type="cellIs" dxfId="2" priority="3" operator="notBetween">
      <formula>$I$353</formula>
      <formula>$I$354</formula>
    </cfRule>
  </conditionalFormatting>
  <conditionalFormatting sqref="E359:E366">
    <cfRule type="cellIs" dxfId="1" priority="2" operator="notBetween">
      <formula>$I$362</formula>
      <formula>$I$363</formula>
    </cfRule>
  </conditionalFormatting>
  <conditionalFormatting sqref="E367:E374">
    <cfRule type="cellIs" dxfId="0" priority="1" operator="notBetween">
      <formula>$I$370</formula>
      <formula>$I$371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BB26-F793-AA4E-9215-8197A040A979}">
  <dimension ref="B1:R391"/>
  <sheetViews>
    <sheetView topLeftCell="A350" workbookViewId="0">
      <selection activeCell="K359" activeCellId="18" sqref="K2 K19 K36 K53 K70 K87 K121 K138 K172 K189 K206 K223 K240 K274 K291 K308 K325 K342 K359"/>
    </sheetView>
  </sheetViews>
  <sheetFormatPr baseColWidth="10" defaultRowHeight="15" x14ac:dyDescent="0.2"/>
  <cols>
    <col min="7" max="7" width="11.6640625" bestFit="1" customWidth="1"/>
  </cols>
  <sheetData>
    <row r="1" spans="2:18" x14ac:dyDescent="0.2">
      <c r="B1" t="s">
        <v>10</v>
      </c>
      <c r="C1" t="s">
        <v>11</v>
      </c>
      <c r="D1" t="s">
        <v>14</v>
      </c>
      <c r="E1" t="s">
        <v>38</v>
      </c>
      <c r="F1" t="s">
        <v>39</v>
      </c>
      <c r="G1" t="s">
        <v>66</v>
      </c>
      <c r="H1" t="s">
        <v>39</v>
      </c>
      <c r="I1" t="s">
        <v>41</v>
      </c>
      <c r="J1" t="s">
        <v>42</v>
      </c>
      <c r="K1" t="s">
        <v>43</v>
      </c>
      <c r="N1">
        <v>1</v>
      </c>
      <c r="R1" t="s">
        <v>43</v>
      </c>
    </row>
    <row r="2" spans="2:18" ht="16" x14ac:dyDescent="0.2">
      <c r="B2" t="s">
        <v>2</v>
      </c>
      <c r="C2" t="s">
        <v>12</v>
      </c>
      <c r="D2" s="1" t="s">
        <v>15</v>
      </c>
      <c r="E2">
        <v>18.239999999999998</v>
      </c>
      <c r="F2">
        <f>AVERAGE(E2:E3)</f>
        <v>17.835000000000001</v>
      </c>
      <c r="G2" s="2">
        <f>F2-$F$376</f>
        <v>1.6074955707909311</v>
      </c>
      <c r="H2">
        <f>AVERAGE(G2,G4,G6,G8)</f>
        <v>2.7770016266324187</v>
      </c>
      <c r="I2" s="2">
        <f>H2-H10</f>
        <v>0.18507625084237755</v>
      </c>
      <c r="J2" s="4">
        <f>2^-I2</f>
        <v>0.87960258500880972</v>
      </c>
      <c r="K2" s="4">
        <f>-1/J2</f>
        <v>-1.1368770590754738</v>
      </c>
      <c r="N2">
        <v>1</v>
      </c>
      <c r="P2" s="2"/>
      <c r="Q2" s="3"/>
      <c r="R2" s="3" t="e">
        <f>-1/Q2</f>
        <v>#DIV/0!</v>
      </c>
    </row>
    <row r="3" spans="2:18" ht="16" x14ac:dyDescent="0.2">
      <c r="B3" t="s">
        <v>2</v>
      </c>
      <c r="C3" t="s">
        <v>12</v>
      </c>
      <c r="D3" s="1" t="s">
        <v>15</v>
      </c>
      <c r="E3">
        <v>17.43</v>
      </c>
      <c r="G3" s="2"/>
      <c r="N3">
        <v>1</v>
      </c>
    </row>
    <row r="4" spans="2:18" ht="16" x14ac:dyDescent="0.2">
      <c r="B4" t="s">
        <v>3</v>
      </c>
      <c r="C4" t="s">
        <v>12</v>
      </c>
      <c r="D4" s="1" t="s">
        <v>15</v>
      </c>
      <c r="E4">
        <v>16.28</v>
      </c>
      <c r="F4">
        <f>AVERAGE(E4:E5)</f>
        <v>16.225000000000001</v>
      </c>
      <c r="G4" s="2">
        <f>F4-$F$378</f>
        <v>3.6648646504108093</v>
      </c>
      <c r="I4">
        <f>STDEV(E2:E9)</f>
        <v>0.66791252635142395</v>
      </c>
      <c r="K4">
        <f>STDEV(G2,G4,G6,G8)</f>
        <v>1.4758375605802361</v>
      </c>
      <c r="N4">
        <v>1</v>
      </c>
      <c r="R4">
        <f>STDEV(N2,N4,N6,N8)</f>
        <v>0</v>
      </c>
    </row>
    <row r="5" spans="2:18" ht="16" x14ac:dyDescent="0.2">
      <c r="B5" t="s">
        <v>3</v>
      </c>
      <c r="C5" t="s">
        <v>12</v>
      </c>
      <c r="D5" s="1" t="s">
        <v>15</v>
      </c>
      <c r="E5">
        <v>16.170000000000002</v>
      </c>
      <c r="G5" s="2"/>
      <c r="I5">
        <f>AVERAGE(E2:E9)-(2*I4)</f>
        <v>15.726674947297155</v>
      </c>
      <c r="K5">
        <f>AVERAGE(G2,G4,G6,G8)-(2*K4)</f>
        <v>-0.17467349452805347</v>
      </c>
      <c r="N5">
        <v>1</v>
      </c>
      <c r="R5">
        <f>AVERAGE(N2,N4,N6,N8)-(2*R4)</f>
        <v>1</v>
      </c>
    </row>
    <row r="6" spans="2:18" ht="16" x14ac:dyDescent="0.2">
      <c r="B6" t="s">
        <v>4</v>
      </c>
      <c r="C6" t="s">
        <v>12</v>
      </c>
      <c r="D6" s="1" t="s">
        <v>15</v>
      </c>
      <c r="E6">
        <v>16.87</v>
      </c>
      <c r="F6">
        <f>AVERAGE(E6:E7)</f>
        <v>16.884999999999998</v>
      </c>
      <c r="G6" s="2">
        <f>F6-$F$380</f>
        <v>1.4449716645337727</v>
      </c>
      <c r="I6">
        <f>AVERAGE(E2:E9)+(2*I4)</f>
        <v>18.398325052702852</v>
      </c>
      <c r="K6">
        <f>AVERAGE(G2,G4,G6,G8)+(2*K4)</f>
        <v>5.7286767477928908</v>
      </c>
      <c r="N6">
        <v>1</v>
      </c>
      <c r="R6">
        <f>AVERAGE(N2,N4,N6,N8)+(2*R4)</f>
        <v>1</v>
      </c>
    </row>
    <row r="7" spans="2:18" ht="16" x14ac:dyDescent="0.2">
      <c r="B7" t="s">
        <v>4</v>
      </c>
      <c r="C7" t="s">
        <v>12</v>
      </c>
      <c r="D7" s="1" t="s">
        <v>15</v>
      </c>
      <c r="E7">
        <v>16.899999999999999</v>
      </c>
      <c r="G7" s="2"/>
      <c r="N7">
        <v>1</v>
      </c>
    </row>
    <row r="8" spans="2:18" ht="16" x14ac:dyDescent="0.2">
      <c r="B8" t="s">
        <v>5</v>
      </c>
      <c r="C8" t="s">
        <v>12</v>
      </c>
      <c r="D8" s="1" t="s">
        <v>15</v>
      </c>
      <c r="E8">
        <v>17.23</v>
      </c>
      <c r="F8">
        <f>AVERAGE(E8:E9)</f>
        <v>17.305</v>
      </c>
      <c r="G8" s="2">
        <f>F8-$F$382</f>
        <v>4.3906746207941616</v>
      </c>
      <c r="N8">
        <v>1</v>
      </c>
    </row>
    <row r="9" spans="2:18" ht="16" x14ac:dyDescent="0.2">
      <c r="B9" t="s">
        <v>5</v>
      </c>
      <c r="C9" t="s">
        <v>12</v>
      </c>
      <c r="D9" s="1" t="s">
        <v>15</v>
      </c>
      <c r="E9">
        <v>17.38</v>
      </c>
      <c r="G9" s="2"/>
      <c r="N9">
        <v>1</v>
      </c>
    </row>
    <row r="10" spans="2:18" ht="16" x14ac:dyDescent="0.2">
      <c r="B10" t="s">
        <v>6</v>
      </c>
      <c r="C10" t="s">
        <v>13</v>
      </c>
      <c r="D10" s="1" t="s">
        <v>15</v>
      </c>
      <c r="E10">
        <v>18.45</v>
      </c>
      <c r="F10">
        <f>AVERAGE(E10:E11)</f>
        <v>18.509999999999998</v>
      </c>
      <c r="G10" s="2">
        <f>F10-$F$384</f>
        <v>2.9786035721188249</v>
      </c>
      <c r="H10">
        <f>AVERAGE(G10,G12,G14,G16)</f>
        <v>2.5919253757900411</v>
      </c>
      <c r="N10">
        <v>1</v>
      </c>
    </row>
    <row r="11" spans="2:18" ht="16" x14ac:dyDescent="0.2">
      <c r="B11" t="s">
        <v>6</v>
      </c>
      <c r="C11" t="s">
        <v>13</v>
      </c>
      <c r="D11" s="1" t="s">
        <v>15</v>
      </c>
      <c r="E11">
        <v>18.57</v>
      </c>
      <c r="G11" s="2"/>
      <c r="N11">
        <v>1</v>
      </c>
    </row>
    <row r="12" spans="2:18" ht="16" x14ac:dyDescent="0.2">
      <c r="B12" t="s">
        <v>7</v>
      </c>
      <c r="C12" t="s">
        <v>13</v>
      </c>
      <c r="D12" s="1" t="s">
        <v>15</v>
      </c>
      <c r="E12">
        <v>18.18</v>
      </c>
      <c r="F12">
        <f>AVERAGE(E12:E13)</f>
        <v>18.13</v>
      </c>
      <c r="G12" s="2">
        <f>F12-$F$386</f>
        <v>2.6488986179923213</v>
      </c>
      <c r="I12">
        <f>STDEV(E10:E17)</f>
        <v>0.35726890632767333</v>
      </c>
      <c r="K12">
        <f>STDEV(G10,G12,G14,G16)</f>
        <v>0.3178398537069354</v>
      </c>
      <c r="N12">
        <v>1</v>
      </c>
      <c r="R12">
        <f>STDEV(N10,N12,N14,N16)</f>
        <v>0</v>
      </c>
    </row>
    <row r="13" spans="2:18" ht="16" x14ac:dyDescent="0.2">
      <c r="B13" t="s">
        <v>7</v>
      </c>
      <c r="C13" t="s">
        <v>13</v>
      </c>
      <c r="D13" s="1" t="s">
        <v>15</v>
      </c>
      <c r="E13">
        <v>18.079999999999998</v>
      </c>
      <c r="G13" s="2"/>
      <c r="I13">
        <f>AVERAGE(E10:E17)-(2*I12)</f>
        <v>17.514212187344654</v>
      </c>
      <c r="K13">
        <f>AVERAGE(G10,G12,G14,G16)-(2*K12)</f>
        <v>1.9562456683761704</v>
      </c>
      <c r="N13">
        <v>1</v>
      </c>
      <c r="R13">
        <f>AVERAGE(N10,N12,N14,N16)-(2*R12)</f>
        <v>1</v>
      </c>
    </row>
    <row r="14" spans="2:18" ht="16" x14ac:dyDescent="0.2">
      <c r="B14" t="s">
        <v>8</v>
      </c>
      <c r="C14" t="s">
        <v>13</v>
      </c>
      <c r="D14" s="1" t="s">
        <v>15</v>
      </c>
      <c r="E14">
        <v>17.63</v>
      </c>
      <c r="F14">
        <f>AVERAGE(E14:E15)</f>
        <v>17.734999999999999</v>
      </c>
      <c r="G14" s="2">
        <f>F14-$F$388</f>
        <v>2.5311698904519453</v>
      </c>
      <c r="I14">
        <f>AVERAGE(E10:E17)+(2*I12)</f>
        <v>18.943287812655349</v>
      </c>
      <c r="K14">
        <f>AVERAGE(G10,G12,G14,G16)+(2*K12)</f>
        <v>3.2276050832039118</v>
      </c>
      <c r="N14">
        <v>1</v>
      </c>
      <c r="R14">
        <f>AVERAGE(N10,N12,N14,N16)+(2*R12)</f>
        <v>1</v>
      </c>
    </row>
    <row r="15" spans="2:18" ht="16" x14ac:dyDescent="0.2">
      <c r="B15" t="s">
        <v>8</v>
      </c>
      <c r="C15" t="s">
        <v>13</v>
      </c>
      <c r="D15" s="1" t="s">
        <v>15</v>
      </c>
      <c r="E15">
        <v>17.84</v>
      </c>
      <c r="G15" s="2"/>
      <c r="N15">
        <v>1</v>
      </c>
    </row>
    <row r="16" spans="2:18" ht="16" x14ac:dyDescent="0.2">
      <c r="B16" t="s">
        <v>9</v>
      </c>
      <c r="C16" t="s">
        <v>13</v>
      </c>
      <c r="D16" s="1" t="s">
        <v>15</v>
      </c>
      <c r="E16">
        <v>18.53</v>
      </c>
      <c r="F16">
        <f>AVERAGE(E16:E17)</f>
        <v>18.54</v>
      </c>
      <c r="G16" s="2">
        <f>F16-$F$390</f>
        <v>2.209029422597073</v>
      </c>
      <c r="N16">
        <v>1</v>
      </c>
    </row>
    <row r="17" spans="2:18" ht="16" x14ac:dyDescent="0.2">
      <c r="B17" t="s">
        <v>9</v>
      </c>
      <c r="C17" t="s">
        <v>13</v>
      </c>
      <c r="D17" s="1" t="s">
        <v>15</v>
      </c>
      <c r="E17">
        <v>18.55</v>
      </c>
      <c r="N17">
        <v>1</v>
      </c>
    </row>
    <row r="18" spans="2:18" x14ac:dyDescent="0.2">
      <c r="D18" s="1"/>
      <c r="N18">
        <v>1</v>
      </c>
    </row>
    <row r="19" spans="2:18" ht="16" x14ac:dyDescent="0.2">
      <c r="B19" t="s">
        <v>2</v>
      </c>
      <c r="C19" t="s">
        <v>12</v>
      </c>
      <c r="D19" s="1" t="s">
        <v>16</v>
      </c>
      <c r="E19">
        <v>21.67</v>
      </c>
      <c r="F19">
        <f>AVERAGE(E19:E20)</f>
        <v>21.490000000000002</v>
      </c>
      <c r="G19" s="2">
        <f>F19-$F$376</f>
        <v>5.2624955707909322</v>
      </c>
      <c r="H19">
        <f>AVERAGE(G19,G21,G23,G25)</f>
        <v>7.5145016266324189</v>
      </c>
      <c r="I19" s="2">
        <f>H19-H27</f>
        <v>1.0700762508423765</v>
      </c>
      <c r="J19" s="5">
        <f>2^-I19</f>
        <v>0.4762938247723188</v>
      </c>
      <c r="K19" s="5">
        <f>-1/J19</f>
        <v>-2.0995443316486977</v>
      </c>
      <c r="N19">
        <v>1</v>
      </c>
      <c r="P19" s="2"/>
      <c r="Q19" s="4"/>
      <c r="R19" s="4" t="e">
        <f>-1/Q19</f>
        <v>#DIV/0!</v>
      </c>
    </row>
    <row r="20" spans="2:18" ht="16" x14ac:dyDescent="0.2">
      <c r="B20" t="s">
        <v>2</v>
      </c>
      <c r="C20" t="s">
        <v>12</v>
      </c>
      <c r="D20" s="1" t="s">
        <v>16</v>
      </c>
      <c r="E20">
        <v>21.31</v>
      </c>
      <c r="G20" s="2"/>
      <c r="N20">
        <v>1</v>
      </c>
    </row>
    <row r="21" spans="2:18" ht="16" x14ac:dyDescent="0.2">
      <c r="B21" t="s">
        <v>3</v>
      </c>
      <c r="C21" t="s">
        <v>12</v>
      </c>
      <c r="D21" s="1" t="s">
        <v>16</v>
      </c>
      <c r="E21">
        <v>21.21</v>
      </c>
      <c r="F21">
        <f>AVERAGE(E21:E22)</f>
        <v>21.22</v>
      </c>
      <c r="G21" s="2">
        <f>F21-$F$378</f>
        <v>8.6598646504108068</v>
      </c>
      <c r="I21">
        <f>STDEV(E19:E26)</f>
        <v>0.51522533211900878</v>
      </c>
      <c r="K21">
        <f>STDEV(G19,G21,G23,G25)</f>
        <v>1.9113528107023388</v>
      </c>
      <c r="N21">
        <v>1</v>
      </c>
      <c r="R21">
        <f>STDEV(N19,N21,N23,N25)</f>
        <v>0</v>
      </c>
    </row>
    <row r="22" spans="2:18" ht="16" x14ac:dyDescent="0.2">
      <c r="B22" t="s">
        <v>3</v>
      </c>
      <c r="C22" t="s">
        <v>12</v>
      </c>
      <c r="D22" s="1" t="s">
        <v>16</v>
      </c>
      <c r="E22">
        <v>21.23</v>
      </c>
      <c r="G22" s="2"/>
      <c r="I22">
        <f>AVERAGE(E19:E26)-(2*I21)</f>
        <v>20.769549335761983</v>
      </c>
      <c r="K22">
        <f>AVERAGE(G19,G21,G23,G25)-(2*K21)</f>
        <v>3.6917960052277414</v>
      </c>
      <c r="N22">
        <v>1</v>
      </c>
      <c r="R22">
        <f>AVERAGE(N19,N21,N23,N25)-(2*R21)</f>
        <v>1</v>
      </c>
    </row>
    <row r="23" spans="2:18" ht="16" x14ac:dyDescent="0.2">
      <c r="B23" t="s">
        <v>4</v>
      </c>
      <c r="C23" t="s">
        <v>12</v>
      </c>
      <c r="D23" s="1" t="s">
        <v>16</v>
      </c>
      <c r="E23">
        <v>22.18</v>
      </c>
      <c r="F23">
        <f>AVERAGE(E23:E24)</f>
        <v>22.1</v>
      </c>
      <c r="G23" s="2">
        <f>F23-$F$380</f>
        <v>6.6599716645337761</v>
      </c>
      <c r="I23">
        <f>AVERAGE(E19:E26)+(2*I21)</f>
        <v>22.830450664238018</v>
      </c>
      <c r="K23">
        <f>AVERAGE(G19,G21,G23,G25)+(2*K21)</f>
        <v>11.337207248037096</v>
      </c>
      <c r="N23">
        <v>1</v>
      </c>
      <c r="R23">
        <f>AVERAGE(N19,N21,N23,N25)+(2*R21)</f>
        <v>1</v>
      </c>
    </row>
    <row r="24" spans="2:18" ht="16" x14ac:dyDescent="0.2">
      <c r="B24" t="s">
        <v>4</v>
      </c>
      <c r="C24" t="s">
        <v>12</v>
      </c>
      <c r="D24" s="1" t="s">
        <v>16</v>
      </c>
      <c r="E24">
        <v>22.02</v>
      </c>
      <c r="G24" s="2"/>
      <c r="N24">
        <v>1</v>
      </c>
    </row>
    <row r="25" spans="2:18" ht="16" x14ac:dyDescent="0.2">
      <c r="B25" t="s">
        <v>5</v>
      </c>
      <c r="C25" t="s">
        <v>12</v>
      </c>
      <c r="D25" s="1" t="s">
        <v>16</v>
      </c>
      <c r="E25">
        <v>22.25</v>
      </c>
      <c r="F25">
        <f>AVERAGE(E25:E26)</f>
        <v>22.39</v>
      </c>
      <c r="G25" s="2">
        <f>F25-$F$382</f>
        <v>9.4756746207941625</v>
      </c>
      <c r="N25">
        <v>1</v>
      </c>
    </row>
    <row r="26" spans="2:18" ht="16" x14ac:dyDescent="0.2">
      <c r="B26" t="s">
        <v>5</v>
      </c>
      <c r="C26" t="s">
        <v>12</v>
      </c>
      <c r="D26" s="1" t="s">
        <v>16</v>
      </c>
      <c r="E26">
        <v>22.53</v>
      </c>
      <c r="G26" s="2"/>
      <c r="N26">
        <v>1</v>
      </c>
    </row>
    <row r="27" spans="2:18" ht="16" x14ac:dyDescent="0.2">
      <c r="B27" t="s">
        <v>6</v>
      </c>
      <c r="C27" t="s">
        <v>13</v>
      </c>
      <c r="D27" s="1" t="s">
        <v>16</v>
      </c>
      <c r="E27">
        <v>22.64</v>
      </c>
      <c r="F27">
        <f>AVERAGE(E27:E28)</f>
        <v>22.65</v>
      </c>
      <c r="G27" s="2">
        <f>F27-$F$384</f>
        <v>7.1186035721188254</v>
      </c>
      <c r="H27">
        <f>AVERAGE(G27,G29,G31,G33)</f>
        <v>6.4444253757900425</v>
      </c>
      <c r="N27">
        <v>1</v>
      </c>
    </row>
    <row r="28" spans="2:18" ht="16" x14ac:dyDescent="0.2">
      <c r="B28" t="s">
        <v>6</v>
      </c>
      <c r="C28" t="s">
        <v>13</v>
      </c>
      <c r="D28" s="1" t="s">
        <v>16</v>
      </c>
      <c r="E28">
        <v>22.66</v>
      </c>
      <c r="G28" s="2"/>
      <c r="N28">
        <v>1</v>
      </c>
    </row>
    <row r="29" spans="2:18" ht="16" x14ac:dyDescent="0.2">
      <c r="B29" t="s">
        <v>7</v>
      </c>
      <c r="C29" t="s">
        <v>13</v>
      </c>
      <c r="D29" s="1" t="s">
        <v>16</v>
      </c>
      <c r="E29">
        <v>22</v>
      </c>
      <c r="F29">
        <f>AVERAGE(E29:E30)</f>
        <v>22.005000000000003</v>
      </c>
      <c r="G29" s="2">
        <f>F29-$F$386</f>
        <v>6.5238986179923248</v>
      </c>
      <c r="I29">
        <f>STDEV(E27:E34)</f>
        <v>0.4264617718590295</v>
      </c>
      <c r="K29">
        <f>STDEV(G27,G29,G31,G33)</f>
        <v>0.54276023511196136</v>
      </c>
      <c r="N29">
        <v>1</v>
      </c>
      <c r="R29">
        <f>STDEV(N27,N29,N31,N33)</f>
        <v>0</v>
      </c>
    </row>
    <row r="30" spans="2:18" ht="16" x14ac:dyDescent="0.2">
      <c r="B30" t="s">
        <v>7</v>
      </c>
      <c r="C30" t="s">
        <v>13</v>
      </c>
      <c r="D30" s="1" t="s">
        <v>16</v>
      </c>
      <c r="E30">
        <v>22.01</v>
      </c>
      <c r="G30" s="2"/>
      <c r="I30">
        <f>AVERAGE(E27:E34)-(2*I29)</f>
        <v>21.228326456281941</v>
      </c>
      <c r="K30">
        <f>AVERAGE(G27,G29,G31,G33)-(2*K29)</f>
        <v>5.3589049055661198</v>
      </c>
      <c r="N30">
        <v>1</v>
      </c>
      <c r="R30">
        <f>AVERAGE(N27,N29,N31,N33)-(2*R29)</f>
        <v>1</v>
      </c>
    </row>
    <row r="31" spans="2:18" ht="16" x14ac:dyDescent="0.2">
      <c r="B31" t="s">
        <v>8</v>
      </c>
      <c r="C31" t="s">
        <v>13</v>
      </c>
      <c r="D31" s="1" t="s">
        <v>16</v>
      </c>
      <c r="E31">
        <v>21.55</v>
      </c>
      <c r="F31">
        <f>AVERAGE(E31:E32)</f>
        <v>21.535</v>
      </c>
      <c r="G31" s="2">
        <f>F31-$F$388</f>
        <v>6.331169890451946</v>
      </c>
      <c r="I31">
        <f>AVERAGE(E27:E34)+(2*I29)</f>
        <v>22.93417354371806</v>
      </c>
      <c r="K31">
        <f>AVERAGE(G27,G29,G31,G33)+(2*K29)</f>
        <v>7.5299458460139652</v>
      </c>
      <c r="N31">
        <v>1</v>
      </c>
      <c r="R31">
        <f>AVERAGE(N27,N29,N31,N33)+(2*R29)</f>
        <v>1</v>
      </c>
    </row>
    <row r="32" spans="2:18" ht="16" x14ac:dyDescent="0.2">
      <c r="B32" t="s">
        <v>8</v>
      </c>
      <c r="C32" t="s">
        <v>13</v>
      </c>
      <c r="D32" s="1" t="s">
        <v>16</v>
      </c>
      <c r="E32">
        <v>21.52</v>
      </c>
      <c r="G32" s="2"/>
      <c r="N32">
        <v>1</v>
      </c>
    </row>
    <row r="33" spans="2:18" ht="16" x14ac:dyDescent="0.2">
      <c r="B33" t="s">
        <v>9</v>
      </c>
      <c r="C33" t="s">
        <v>13</v>
      </c>
      <c r="D33" s="1" t="s">
        <v>16</v>
      </c>
      <c r="E33">
        <v>22.06</v>
      </c>
      <c r="F33">
        <f>AVERAGE(E33:E34)</f>
        <v>22.134999999999998</v>
      </c>
      <c r="G33" s="2">
        <f>F33-$F$390</f>
        <v>5.8040294225970719</v>
      </c>
      <c r="N33">
        <v>1</v>
      </c>
    </row>
    <row r="34" spans="2:18" ht="16" x14ac:dyDescent="0.2">
      <c r="B34" t="s">
        <v>9</v>
      </c>
      <c r="C34" t="s">
        <v>13</v>
      </c>
      <c r="D34" s="1" t="s">
        <v>16</v>
      </c>
      <c r="E34">
        <v>22.21</v>
      </c>
      <c r="G34" s="2"/>
      <c r="N34">
        <v>1</v>
      </c>
    </row>
    <row r="35" spans="2:18" x14ac:dyDescent="0.2">
      <c r="D35" s="1"/>
      <c r="G35" s="2"/>
      <c r="N35">
        <v>1</v>
      </c>
    </row>
    <row r="36" spans="2:18" ht="16" x14ac:dyDescent="0.2">
      <c r="B36" t="s">
        <v>2</v>
      </c>
      <c r="C36" t="s">
        <v>12</v>
      </c>
      <c r="D36" s="1" t="s">
        <v>64</v>
      </c>
      <c r="E36">
        <v>20.29</v>
      </c>
      <c r="F36">
        <f>AVERAGE(E36:E37)</f>
        <v>20.274999999999999</v>
      </c>
      <c r="G36" s="2">
        <f>F36-$F$376</f>
        <v>4.0474955707909288</v>
      </c>
      <c r="H36">
        <f>AVERAGE(G36,G38,G40,G42)</f>
        <v>5.590751626632418</v>
      </c>
      <c r="I36" s="2">
        <f>H36-H44</f>
        <v>1.3288262508423756</v>
      </c>
      <c r="J36" s="5">
        <f>2^-I36</f>
        <v>0.39809199020922603</v>
      </c>
      <c r="K36" s="5">
        <f>-1/J36</f>
        <v>-2.5119822166590891</v>
      </c>
      <c r="N36">
        <v>1</v>
      </c>
      <c r="P36" s="2"/>
      <c r="Q36" s="4"/>
      <c r="R36" s="4" t="e">
        <f>-1/Q36</f>
        <v>#DIV/0!</v>
      </c>
    </row>
    <row r="37" spans="2:18" ht="16" x14ac:dyDescent="0.2">
      <c r="B37" t="s">
        <v>2</v>
      </c>
      <c r="C37" t="s">
        <v>12</v>
      </c>
      <c r="D37" s="1" t="s">
        <v>64</v>
      </c>
      <c r="E37">
        <v>20.260000000000002</v>
      </c>
      <c r="G37" s="2"/>
      <c r="N37">
        <v>1</v>
      </c>
    </row>
    <row r="38" spans="2:18" ht="16" x14ac:dyDescent="0.2">
      <c r="B38" t="s">
        <v>3</v>
      </c>
      <c r="C38" t="s">
        <v>12</v>
      </c>
      <c r="D38" s="1" t="s">
        <v>64</v>
      </c>
      <c r="E38">
        <v>19.350000000000001</v>
      </c>
      <c r="F38">
        <f>AVERAGE(E38:E39)</f>
        <v>19.48</v>
      </c>
      <c r="G38" s="2">
        <f>F38-$F$378</f>
        <v>6.9198646504108083</v>
      </c>
      <c r="I38">
        <f>STDEV(E36:E43)</f>
        <v>0.32706213913741661</v>
      </c>
      <c r="K38">
        <f>STDEV(G36,G38,G40,G42)</f>
        <v>1.5530252055024312</v>
      </c>
      <c r="N38">
        <v>1</v>
      </c>
      <c r="R38">
        <f>STDEV(N36,N38,N40,N42)</f>
        <v>0</v>
      </c>
    </row>
    <row r="39" spans="2:18" ht="16" x14ac:dyDescent="0.2">
      <c r="B39" t="s">
        <v>3</v>
      </c>
      <c r="C39" t="s">
        <v>12</v>
      </c>
      <c r="D39" s="1" t="s">
        <v>64</v>
      </c>
      <c r="E39">
        <v>19.61</v>
      </c>
      <c r="G39" s="2"/>
      <c r="I39">
        <f>AVERAGE(E36:E43)-(2*I38)</f>
        <v>19.222125721725167</v>
      </c>
      <c r="K39">
        <f>AVERAGE(G36,G38,G40,G42)-(2*K38)</f>
        <v>2.4847012156275556</v>
      </c>
      <c r="N39">
        <v>1</v>
      </c>
      <c r="R39">
        <f>AVERAGE(N36,N38,N40,N42)-(2*R38)</f>
        <v>1</v>
      </c>
    </row>
    <row r="40" spans="2:18" ht="16" x14ac:dyDescent="0.2">
      <c r="B40" t="s">
        <v>4</v>
      </c>
      <c r="C40" t="s">
        <v>12</v>
      </c>
      <c r="D40" s="1" t="s">
        <v>64</v>
      </c>
      <c r="E40">
        <v>19.7</v>
      </c>
      <c r="F40">
        <f>AVERAGE(E40:E41)</f>
        <v>19.899999999999999</v>
      </c>
      <c r="G40" s="2">
        <f>F40-$F$380</f>
        <v>4.4599716645337733</v>
      </c>
      <c r="I40">
        <f>AVERAGE(E36:E43)+(2*I38)</f>
        <v>20.530374278274831</v>
      </c>
      <c r="K40">
        <f>AVERAGE(G36,G38,G40,G42)+(2*K38)</f>
        <v>8.6968020376372799</v>
      </c>
      <c r="N40">
        <v>1</v>
      </c>
      <c r="R40">
        <f>AVERAGE(N36,N38,N40,N42)+(2*R38)</f>
        <v>1</v>
      </c>
    </row>
    <row r="41" spans="2:18" ht="16" x14ac:dyDescent="0.2">
      <c r="B41" t="s">
        <v>4</v>
      </c>
      <c r="C41" t="s">
        <v>12</v>
      </c>
      <c r="D41" s="1" t="s">
        <v>64</v>
      </c>
      <c r="E41">
        <v>20.100000000000001</v>
      </c>
      <c r="G41" s="2"/>
      <c r="N41">
        <v>1</v>
      </c>
    </row>
    <row r="42" spans="2:18" ht="16" x14ac:dyDescent="0.2">
      <c r="B42" t="s">
        <v>5</v>
      </c>
      <c r="C42" t="s">
        <v>12</v>
      </c>
      <c r="D42" s="1" t="s">
        <v>64</v>
      </c>
      <c r="E42">
        <v>19.850000000000001</v>
      </c>
      <c r="F42">
        <f>AVERAGE(E42:E43)</f>
        <v>19.850000000000001</v>
      </c>
      <c r="G42" s="2">
        <f>F42-$F$382</f>
        <v>6.9356746207941633</v>
      </c>
      <c r="N42">
        <v>1</v>
      </c>
    </row>
    <row r="43" spans="2:18" ht="16" x14ac:dyDescent="0.2">
      <c r="B43" t="s">
        <v>5</v>
      </c>
      <c r="C43" t="s">
        <v>12</v>
      </c>
      <c r="D43" s="1" t="s">
        <v>64</v>
      </c>
      <c r="E43">
        <v>19.850000000000001</v>
      </c>
      <c r="G43" s="2"/>
      <c r="N43">
        <v>1</v>
      </c>
    </row>
    <row r="44" spans="2:18" ht="16" x14ac:dyDescent="0.2">
      <c r="B44" t="s">
        <v>6</v>
      </c>
      <c r="C44" t="s">
        <v>13</v>
      </c>
      <c r="D44" s="1" t="s">
        <v>64</v>
      </c>
      <c r="E44">
        <v>20.05</v>
      </c>
      <c r="F44">
        <f>AVERAGE(E44:E45)</f>
        <v>20.075000000000003</v>
      </c>
      <c r="G44" s="2">
        <f>F44-$F$384</f>
        <v>4.5436035721188297</v>
      </c>
      <c r="H44">
        <f>AVERAGE(G44,G46,G48,G50)</f>
        <v>4.2619253757900424</v>
      </c>
      <c r="N44">
        <v>1</v>
      </c>
    </row>
    <row r="45" spans="2:18" ht="16" x14ac:dyDescent="0.2">
      <c r="B45" t="s">
        <v>6</v>
      </c>
      <c r="C45" t="s">
        <v>13</v>
      </c>
      <c r="D45" s="1" t="s">
        <v>64</v>
      </c>
      <c r="E45">
        <v>20.100000000000001</v>
      </c>
      <c r="G45" s="2"/>
      <c r="N45">
        <v>1</v>
      </c>
    </row>
    <row r="46" spans="2:18" ht="16" x14ac:dyDescent="0.2">
      <c r="B46" t="s">
        <v>7</v>
      </c>
      <c r="C46" t="s">
        <v>13</v>
      </c>
      <c r="D46" s="1" t="s">
        <v>64</v>
      </c>
      <c r="E46">
        <v>20.149999999999999</v>
      </c>
      <c r="F46">
        <f>AVERAGE(E46:E47)</f>
        <v>20.104999999999997</v>
      </c>
      <c r="G46" s="2">
        <f>F46-$F$386</f>
        <v>4.6238986179923192</v>
      </c>
      <c r="I46">
        <f>STDEV(E44:E51)</f>
        <v>0.21343700977772578</v>
      </c>
      <c r="K46">
        <f>STDEV(G44,G46,G48,G50)</f>
        <v>0.60034008427263796</v>
      </c>
      <c r="N46">
        <v>1</v>
      </c>
      <c r="R46">
        <f>STDEV(N44,N46,N48,N50)</f>
        <v>0</v>
      </c>
    </row>
    <row r="47" spans="2:18" ht="16" x14ac:dyDescent="0.2">
      <c r="B47" t="s">
        <v>7</v>
      </c>
      <c r="C47" t="s">
        <v>13</v>
      </c>
      <c r="D47" s="1" t="s">
        <v>64</v>
      </c>
      <c r="E47">
        <v>20.059999999999999</v>
      </c>
      <c r="G47" s="2"/>
      <c r="I47">
        <f>AVERAGE(E44:E51)-(2*I46)</f>
        <v>19.471875980444548</v>
      </c>
      <c r="K47">
        <f>AVERAGE(G44,G46,G48,G50)-(2*K46)</f>
        <v>3.0612452072447667</v>
      </c>
      <c r="N47">
        <v>1</v>
      </c>
      <c r="R47">
        <f>AVERAGE(N44,N46,N48,N50)-(2*R46)</f>
        <v>1</v>
      </c>
    </row>
    <row r="48" spans="2:18" ht="16" x14ac:dyDescent="0.2">
      <c r="B48" t="s">
        <v>8</v>
      </c>
      <c r="C48" t="s">
        <v>13</v>
      </c>
      <c r="D48" s="1" t="s">
        <v>64</v>
      </c>
      <c r="E48">
        <v>19.670000000000002</v>
      </c>
      <c r="F48">
        <f>AVERAGE(E48:E49)</f>
        <v>19.72</v>
      </c>
      <c r="G48" s="2">
        <f>F48-$F$388</f>
        <v>4.5161698904519447</v>
      </c>
      <c r="I48">
        <f>AVERAGE(E44:E51)+(2*I46)</f>
        <v>20.325624019555452</v>
      </c>
      <c r="K48">
        <f>AVERAGE(G44,G46,G48,G50)+(2*K46)</f>
        <v>5.4626055443353181</v>
      </c>
      <c r="N48">
        <v>1</v>
      </c>
      <c r="R48">
        <f>AVERAGE(N44,N46,N48,N50)+(2*R46)</f>
        <v>1</v>
      </c>
    </row>
    <row r="49" spans="2:18" ht="16" x14ac:dyDescent="0.2">
      <c r="B49" t="s">
        <v>8</v>
      </c>
      <c r="C49" t="s">
        <v>13</v>
      </c>
      <c r="D49" s="1" t="s">
        <v>64</v>
      </c>
      <c r="E49">
        <v>19.77</v>
      </c>
      <c r="G49" s="2"/>
      <c r="N49">
        <v>1</v>
      </c>
    </row>
    <row r="50" spans="2:18" ht="16" x14ac:dyDescent="0.2">
      <c r="B50" t="s">
        <v>9</v>
      </c>
      <c r="C50" t="s">
        <v>13</v>
      </c>
      <c r="D50" s="1" t="s">
        <v>64</v>
      </c>
      <c r="E50">
        <v>19.78</v>
      </c>
      <c r="F50">
        <f>AVERAGE(E50:E51)</f>
        <v>19.695</v>
      </c>
      <c r="G50" s="2">
        <f>F50-$F$390</f>
        <v>3.3640294225970742</v>
      </c>
      <c r="N50">
        <v>1</v>
      </c>
    </row>
    <row r="51" spans="2:18" ht="16" x14ac:dyDescent="0.2">
      <c r="B51" t="s">
        <v>9</v>
      </c>
      <c r="C51" t="s">
        <v>13</v>
      </c>
      <c r="D51" s="1" t="s">
        <v>64</v>
      </c>
      <c r="E51">
        <v>19.61</v>
      </c>
      <c r="G51" s="2"/>
      <c r="N51">
        <v>1</v>
      </c>
    </row>
    <row r="52" spans="2:18" x14ac:dyDescent="0.2">
      <c r="D52" s="1"/>
      <c r="G52" s="2"/>
      <c r="N52">
        <v>1</v>
      </c>
    </row>
    <row r="53" spans="2:18" ht="16" x14ac:dyDescent="0.2">
      <c r="B53" t="s">
        <v>2</v>
      </c>
      <c r="C53" t="s">
        <v>12</v>
      </c>
      <c r="D53" s="1" t="s">
        <v>17</v>
      </c>
      <c r="E53">
        <v>19.09</v>
      </c>
      <c r="F53">
        <f>AVERAGE(E53)</f>
        <v>19.09</v>
      </c>
      <c r="G53" s="2">
        <f>F53-$F$376</f>
        <v>2.8624955707909301</v>
      </c>
      <c r="H53">
        <f>AVERAGE(G53,G55,G57,G59)</f>
        <v>4.0570016266324185</v>
      </c>
      <c r="I53" s="2">
        <f>H53-H61</f>
        <v>1.280076250842376</v>
      </c>
      <c r="J53" s="5">
        <f>2^-I53</f>
        <v>0.41177374455769417</v>
      </c>
      <c r="K53" s="5">
        <f>-1/J53</f>
        <v>-2.4285181200033716</v>
      </c>
      <c r="N53">
        <v>1</v>
      </c>
      <c r="P53" s="2"/>
      <c r="Q53" s="4"/>
      <c r="R53" s="4" t="e">
        <f>-1/Q53</f>
        <v>#DIV/0!</v>
      </c>
    </row>
    <row r="54" spans="2:18" ht="16" x14ac:dyDescent="0.2">
      <c r="B54" t="s">
        <v>2</v>
      </c>
      <c r="C54" t="s">
        <v>12</v>
      </c>
      <c r="D54" s="1" t="s">
        <v>17</v>
      </c>
      <c r="E54">
        <v>18.79</v>
      </c>
      <c r="G54" s="2"/>
      <c r="N54">
        <v>1</v>
      </c>
    </row>
    <row r="55" spans="2:18" ht="16" x14ac:dyDescent="0.2">
      <c r="B55" t="s">
        <v>3</v>
      </c>
      <c r="C55" t="s">
        <v>12</v>
      </c>
      <c r="D55" s="1" t="s">
        <v>17</v>
      </c>
      <c r="E55">
        <v>17.98</v>
      </c>
      <c r="F55">
        <f>AVERAGE(E55:E56)</f>
        <v>17.899999999999999</v>
      </c>
      <c r="G55" s="2">
        <f>F55-$F$378</f>
        <v>5.3398646504108065</v>
      </c>
      <c r="I55">
        <f>STDEV(E53:E60)</f>
        <v>0.44087575185241046</v>
      </c>
      <c r="K55">
        <f>STDEV(G53,G55,G57,G59)</f>
        <v>1.3524103751175298</v>
      </c>
      <c r="N55">
        <v>1</v>
      </c>
      <c r="R55">
        <f>STDEV(N53,N55,N57,N59)</f>
        <v>0</v>
      </c>
    </row>
    <row r="56" spans="2:18" ht="16" x14ac:dyDescent="0.2">
      <c r="B56" t="s">
        <v>3</v>
      </c>
      <c r="C56" t="s">
        <v>12</v>
      </c>
      <c r="D56" s="1" t="s">
        <v>17</v>
      </c>
      <c r="E56">
        <v>17.82</v>
      </c>
      <c r="G56" s="2"/>
      <c r="I56">
        <f>AVERAGE(E53:E60)-(2*I55)</f>
        <v>17.42324849629518</v>
      </c>
      <c r="K56">
        <f>AVERAGE(G53,G55,G57,G59)-(2*K55)</f>
        <v>1.3521808763973588</v>
      </c>
      <c r="N56">
        <v>1</v>
      </c>
      <c r="R56">
        <f>AVERAGE(N53,N55,N57,N59)-(2*R55)</f>
        <v>1</v>
      </c>
    </row>
    <row r="57" spans="2:18" ht="16" x14ac:dyDescent="0.2">
      <c r="B57" t="s">
        <v>4</v>
      </c>
      <c r="C57" t="s">
        <v>12</v>
      </c>
      <c r="D57" s="1" t="s">
        <v>17</v>
      </c>
      <c r="E57">
        <v>18.41</v>
      </c>
      <c r="F57">
        <f>AVERAGE(E57:E58)</f>
        <v>18.355</v>
      </c>
      <c r="G57" s="2">
        <f>F57-$F$380</f>
        <v>2.9149716645337751</v>
      </c>
      <c r="I57">
        <f>AVERAGE(E53:E60)+(2*I55)</f>
        <v>19.186751503704819</v>
      </c>
      <c r="K57">
        <f>AVERAGE(G53,G55,G57,G59)+(2*K55)</f>
        <v>6.7618223768674781</v>
      </c>
      <c r="N57">
        <v>1</v>
      </c>
      <c r="R57">
        <f>AVERAGE(N53,N55,N57,N59)+(2*R55)</f>
        <v>1</v>
      </c>
    </row>
    <row r="58" spans="2:18" ht="16" x14ac:dyDescent="0.2">
      <c r="B58" t="s">
        <v>4</v>
      </c>
      <c r="C58" t="s">
        <v>12</v>
      </c>
      <c r="D58" s="1" t="s">
        <v>17</v>
      </c>
      <c r="E58">
        <v>18.3</v>
      </c>
      <c r="G58" s="2"/>
      <c r="N58">
        <v>1</v>
      </c>
    </row>
    <row r="59" spans="2:18" ht="16" x14ac:dyDescent="0.2">
      <c r="B59" t="s">
        <v>5</v>
      </c>
      <c r="C59" t="s">
        <v>12</v>
      </c>
      <c r="D59" s="1" t="s">
        <v>17</v>
      </c>
      <c r="E59">
        <v>18.010000000000002</v>
      </c>
      <c r="F59">
        <f>AVERAGE(E59:E60)</f>
        <v>18.024999999999999</v>
      </c>
      <c r="G59" s="2">
        <f>F59-$F$382</f>
        <v>5.1106746207941605</v>
      </c>
      <c r="N59">
        <v>1</v>
      </c>
    </row>
    <row r="60" spans="2:18" ht="16" x14ac:dyDescent="0.2">
      <c r="B60" t="s">
        <v>5</v>
      </c>
      <c r="C60" t="s">
        <v>12</v>
      </c>
      <c r="D60" s="1" t="s">
        <v>17</v>
      </c>
      <c r="E60">
        <v>18.04</v>
      </c>
      <c r="G60" s="2"/>
      <c r="N60">
        <v>1</v>
      </c>
    </row>
    <row r="61" spans="2:18" ht="16" x14ac:dyDescent="0.2">
      <c r="B61" t="s">
        <v>6</v>
      </c>
      <c r="C61" t="s">
        <v>13</v>
      </c>
      <c r="D61" s="1" t="s">
        <v>17</v>
      </c>
      <c r="E61">
        <v>19.010000000000002</v>
      </c>
      <c r="F61">
        <f>AVERAGE(E62)</f>
        <v>18.64</v>
      </c>
      <c r="G61" s="2">
        <f>F61-$F$384</f>
        <v>3.1086035721188274</v>
      </c>
      <c r="H61">
        <f>AVERAGE(G61,G63,G65,G67)</f>
        <v>2.7769253757900425</v>
      </c>
      <c r="N61">
        <v>1</v>
      </c>
    </row>
    <row r="62" spans="2:18" ht="16" x14ac:dyDescent="0.2">
      <c r="B62" t="s">
        <v>6</v>
      </c>
      <c r="C62" t="s">
        <v>13</v>
      </c>
      <c r="D62" s="1" t="s">
        <v>17</v>
      </c>
      <c r="E62">
        <v>18.64</v>
      </c>
      <c r="G62" s="2"/>
      <c r="N62">
        <v>1</v>
      </c>
    </row>
    <row r="63" spans="2:18" ht="16" x14ac:dyDescent="0.2">
      <c r="B63" t="s">
        <v>7</v>
      </c>
      <c r="C63" t="s">
        <v>13</v>
      </c>
      <c r="D63" s="1" t="s">
        <v>17</v>
      </c>
      <c r="E63">
        <v>18.48</v>
      </c>
      <c r="F63">
        <f>AVERAGE(E63:E64)</f>
        <v>18.509999999999998</v>
      </c>
      <c r="G63" s="2">
        <f>F63-$F$386</f>
        <v>3.0288986179923203</v>
      </c>
      <c r="I63">
        <f>STDEV(E61:E68)</f>
        <v>0.27181926768666426</v>
      </c>
      <c r="K63">
        <f>STDEV(G61,G63,G65,G67)</f>
        <v>0.57952258235837406</v>
      </c>
      <c r="N63">
        <v>1</v>
      </c>
      <c r="R63">
        <f>STDEV(N61,N63,N65,N67)</f>
        <v>0</v>
      </c>
    </row>
    <row r="64" spans="2:18" ht="16" x14ac:dyDescent="0.2">
      <c r="B64" t="s">
        <v>7</v>
      </c>
      <c r="C64" t="s">
        <v>13</v>
      </c>
      <c r="D64" s="1" t="s">
        <v>17</v>
      </c>
      <c r="E64">
        <v>18.54</v>
      </c>
      <c r="G64" s="2"/>
      <c r="I64">
        <f>AVERAGE(E61:E68)-(2*I63)</f>
        <v>17.916361464626672</v>
      </c>
      <c r="K64">
        <f>AVERAGE(G61,G63,G65,G67)-(2*K63)</f>
        <v>1.6178802110732944</v>
      </c>
      <c r="N64">
        <v>1</v>
      </c>
      <c r="R64">
        <f>AVERAGE(N61,N63,N65,N67)-(2*R63)</f>
        <v>1</v>
      </c>
    </row>
    <row r="65" spans="2:18" ht="16" x14ac:dyDescent="0.2">
      <c r="B65" t="s">
        <v>8</v>
      </c>
      <c r="C65" t="s">
        <v>13</v>
      </c>
      <c r="D65" s="1" t="s">
        <v>17</v>
      </c>
      <c r="E65">
        <v>18.23</v>
      </c>
      <c r="F65">
        <f>AVERAGE(E65:E66)</f>
        <v>18.265000000000001</v>
      </c>
      <c r="G65" s="2">
        <f>F65-$F$388</f>
        <v>3.0611698904519464</v>
      </c>
      <c r="I65">
        <f>AVERAGE(E61:E68)+(2*I63)</f>
        <v>19.00363853537333</v>
      </c>
      <c r="K65">
        <f>AVERAGE(G61,G63,G65,G67)+(2*K63)</f>
        <v>3.9359705405067906</v>
      </c>
      <c r="N65">
        <v>1</v>
      </c>
      <c r="R65">
        <f>AVERAGE(N61,N63,N65,N67)+(2*R63)</f>
        <v>1</v>
      </c>
    </row>
    <row r="66" spans="2:18" ht="16" x14ac:dyDescent="0.2">
      <c r="B66" t="s">
        <v>8</v>
      </c>
      <c r="C66" t="s">
        <v>13</v>
      </c>
      <c r="D66" s="1" t="s">
        <v>17</v>
      </c>
      <c r="E66">
        <v>18.3</v>
      </c>
      <c r="G66" s="2"/>
      <c r="N66">
        <v>1</v>
      </c>
    </row>
    <row r="67" spans="2:18" ht="16" x14ac:dyDescent="0.2">
      <c r="B67" t="s">
        <v>9</v>
      </c>
      <c r="C67" t="s">
        <v>13</v>
      </c>
      <c r="D67" s="1" t="s">
        <v>17</v>
      </c>
      <c r="E67">
        <v>18.25</v>
      </c>
      <c r="F67">
        <f>AVERAGE(E67:E68)</f>
        <v>18.240000000000002</v>
      </c>
      <c r="G67" s="2">
        <f>F67-$F$390</f>
        <v>1.9090294225970759</v>
      </c>
      <c r="N67">
        <v>1</v>
      </c>
    </row>
    <row r="68" spans="2:18" ht="16" x14ac:dyDescent="0.2">
      <c r="B68" t="s">
        <v>9</v>
      </c>
      <c r="C68" t="s">
        <v>13</v>
      </c>
      <c r="D68" s="1" t="s">
        <v>17</v>
      </c>
      <c r="E68">
        <v>18.23</v>
      </c>
      <c r="G68" s="2"/>
      <c r="N68">
        <v>1</v>
      </c>
    </row>
    <row r="69" spans="2:18" x14ac:dyDescent="0.2">
      <c r="D69" s="1"/>
      <c r="G69" s="2"/>
      <c r="N69">
        <v>1</v>
      </c>
    </row>
    <row r="70" spans="2:18" ht="16" x14ac:dyDescent="0.2">
      <c r="B70" t="s">
        <v>2</v>
      </c>
      <c r="C70" t="s">
        <v>12</v>
      </c>
      <c r="D70" s="1" t="s">
        <v>18</v>
      </c>
      <c r="E70">
        <v>22.45</v>
      </c>
      <c r="F70">
        <f>AVERAGE(E70:E71)</f>
        <v>22.25</v>
      </c>
      <c r="G70" s="2">
        <f>F70-$F$376</f>
        <v>6.0224955707909302</v>
      </c>
      <c r="H70">
        <f>AVERAGE(G70,G72,G74,G76)</f>
        <v>7.162001626632418</v>
      </c>
      <c r="I70" s="2">
        <f>H70-H78</f>
        <v>1.2463262508423743</v>
      </c>
      <c r="J70" s="5">
        <f>2^-I70</f>
        <v>0.42152022182574572</v>
      </c>
      <c r="K70" s="5">
        <f>-1/J70</f>
        <v>-2.3723654245309134</v>
      </c>
      <c r="N70">
        <v>1</v>
      </c>
      <c r="P70" s="2"/>
      <c r="Q70" s="4"/>
      <c r="R70" s="4" t="e">
        <f>-1/Q70</f>
        <v>#DIV/0!</v>
      </c>
    </row>
    <row r="71" spans="2:18" ht="16" x14ac:dyDescent="0.2">
      <c r="B71" t="s">
        <v>2</v>
      </c>
      <c r="C71" t="s">
        <v>12</v>
      </c>
      <c r="D71" s="1" t="s">
        <v>18</v>
      </c>
      <c r="E71">
        <v>22.05</v>
      </c>
      <c r="G71" s="2"/>
      <c r="N71">
        <v>1</v>
      </c>
    </row>
    <row r="72" spans="2:18" ht="16" x14ac:dyDescent="0.2">
      <c r="B72" t="s">
        <v>3</v>
      </c>
      <c r="C72" t="s">
        <v>12</v>
      </c>
      <c r="D72" s="1" t="s">
        <v>18</v>
      </c>
      <c r="E72">
        <v>21.13</v>
      </c>
      <c r="F72">
        <f>AVERAGE(E72:E73)</f>
        <v>21.085000000000001</v>
      </c>
      <c r="G72" s="2">
        <f>F72-$F$378</f>
        <v>8.5248646504108088</v>
      </c>
      <c r="I72">
        <f>STDEV(E70:E77)</f>
        <v>0.51238239068659863</v>
      </c>
      <c r="K72">
        <f>STDEV(G70,G72,G74,G76)</f>
        <v>1.4528854632227661</v>
      </c>
      <c r="N72">
        <v>1</v>
      </c>
      <c r="R72">
        <f>STDEV(N70,N72,N74,N76)</f>
        <v>0</v>
      </c>
    </row>
    <row r="73" spans="2:18" ht="16" x14ac:dyDescent="0.2">
      <c r="B73" t="s">
        <v>3</v>
      </c>
      <c r="C73" t="s">
        <v>12</v>
      </c>
      <c r="D73" s="1" t="s">
        <v>18</v>
      </c>
      <c r="E73">
        <v>21.04</v>
      </c>
      <c r="G73" s="2"/>
      <c r="I73">
        <f>AVERAGE(E70:E77)-(2*I72)</f>
        <v>20.422735218626805</v>
      </c>
      <c r="K73">
        <f>AVERAGE(G70,G72,G74,G76)-(2*K72)</f>
        <v>4.2562307001868858</v>
      </c>
      <c r="N73">
        <v>1</v>
      </c>
      <c r="R73">
        <f>AVERAGE(N70,N72,N74,N76)-(2*R72)</f>
        <v>1</v>
      </c>
    </row>
    <row r="74" spans="2:18" ht="16" x14ac:dyDescent="0.2">
      <c r="B74" t="s">
        <v>4</v>
      </c>
      <c r="C74" t="s">
        <v>12</v>
      </c>
      <c r="D74" s="1" t="s">
        <v>18</v>
      </c>
      <c r="E74">
        <v>21.19</v>
      </c>
      <c r="F74">
        <f>AVERAGE(E74:E75)</f>
        <v>21.234999999999999</v>
      </c>
      <c r="G74" s="2">
        <f>F74-$F$380</f>
        <v>5.7949716645337741</v>
      </c>
      <c r="I74">
        <f>AVERAGE(E70:E77)+(2*I72)</f>
        <v>22.472264781373198</v>
      </c>
      <c r="K74">
        <f>AVERAGE(G70,G72,G74,G76)+(2*K72)</f>
        <v>10.067772553077951</v>
      </c>
      <c r="N74">
        <v>1</v>
      </c>
      <c r="R74">
        <f>AVERAGE(N70,N72,N74,N76)+(2*R72)</f>
        <v>1</v>
      </c>
    </row>
    <row r="75" spans="2:18" ht="16" x14ac:dyDescent="0.2">
      <c r="B75" t="s">
        <v>4</v>
      </c>
      <c r="C75" t="s">
        <v>12</v>
      </c>
      <c r="D75" s="1" t="s">
        <v>18</v>
      </c>
      <c r="E75">
        <v>21.28</v>
      </c>
      <c r="G75" s="2"/>
      <c r="N75">
        <v>1</v>
      </c>
    </row>
    <row r="76" spans="2:18" ht="16" x14ac:dyDescent="0.2">
      <c r="B76" t="s">
        <v>5</v>
      </c>
      <c r="C76" t="s">
        <v>12</v>
      </c>
      <c r="D76" s="1" t="s">
        <v>18</v>
      </c>
      <c r="E76">
        <v>21.17</v>
      </c>
      <c r="F76">
        <f>AVERAGE(E76:E77)</f>
        <v>21.22</v>
      </c>
      <c r="G76" s="2">
        <f>F76-$F$382</f>
        <v>8.3056746207941607</v>
      </c>
      <c r="N76">
        <v>1</v>
      </c>
    </row>
    <row r="77" spans="2:18" ht="16" x14ac:dyDescent="0.2">
      <c r="B77" t="s">
        <v>5</v>
      </c>
      <c r="C77" t="s">
        <v>12</v>
      </c>
      <c r="D77" s="1" t="s">
        <v>18</v>
      </c>
      <c r="E77">
        <v>21.27</v>
      </c>
      <c r="G77" s="2"/>
      <c r="N77">
        <v>1</v>
      </c>
    </row>
    <row r="78" spans="2:18" ht="16" x14ac:dyDescent="0.2">
      <c r="B78" t="s">
        <v>6</v>
      </c>
      <c r="C78" t="s">
        <v>13</v>
      </c>
      <c r="D78" s="1" t="s">
        <v>18</v>
      </c>
      <c r="E78">
        <v>21.26</v>
      </c>
      <c r="F78">
        <f>AVERAGE(E78:E79)</f>
        <v>21.340000000000003</v>
      </c>
      <c r="G78" s="2">
        <f>F78-$F$384</f>
        <v>5.8086035721188303</v>
      </c>
      <c r="H78">
        <f>AVERAGE(G78,G80,G82,G84)</f>
        <v>5.9156753757900438</v>
      </c>
      <c r="N78">
        <v>1</v>
      </c>
    </row>
    <row r="79" spans="2:18" ht="16" x14ac:dyDescent="0.2">
      <c r="B79" t="s">
        <v>6</v>
      </c>
      <c r="C79" t="s">
        <v>13</v>
      </c>
      <c r="D79" s="1" t="s">
        <v>18</v>
      </c>
      <c r="E79">
        <v>21.42</v>
      </c>
      <c r="G79" s="2"/>
      <c r="N79">
        <v>1</v>
      </c>
    </row>
    <row r="80" spans="2:18" ht="16" x14ac:dyDescent="0.2">
      <c r="B80" t="s">
        <v>7</v>
      </c>
      <c r="C80" t="s">
        <v>13</v>
      </c>
      <c r="D80" s="1" t="s">
        <v>18</v>
      </c>
      <c r="E80">
        <v>21.37</v>
      </c>
      <c r="F80">
        <f>AVERAGE(E80:E81)</f>
        <v>21.41</v>
      </c>
      <c r="G80" s="2">
        <f>F80-$F$386</f>
        <v>5.9288986179923224</v>
      </c>
      <c r="I80">
        <f>STDEV(E78:E85)</f>
        <v>0.26852773200759489</v>
      </c>
      <c r="K80">
        <f>STDEV(G78,G80,G82,G84)</f>
        <v>0.28595023350459747</v>
      </c>
      <c r="N80">
        <v>1</v>
      </c>
      <c r="R80">
        <f>STDEV(N78,N80,N82,N84)</f>
        <v>0</v>
      </c>
    </row>
    <row r="81" spans="2:18" ht="16" x14ac:dyDescent="0.2">
      <c r="B81" t="s">
        <v>7</v>
      </c>
      <c r="C81" t="s">
        <v>13</v>
      </c>
      <c r="D81" s="1" t="s">
        <v>18</v>
      </c>
      <c r="E81">
        <v>21.45</v>
      </c>
      <c r="G81" s="2"/>
      <c r="I81">
        <f>AVERAGE(E78:E85)-(2*I80)</f>
        <v>21.015444535984813</v>
      </c>
      <c r="K81">
        <f>AVERAGE(G78,G80,G82,G84)-(2*K80)</f>
        <v>5.3437749087808486</v>
      </c>
      <c r="N81">
        <v>1</v>
      </c>
      <c r="R81">
        <f>AVERAGE(N78,N80,N82,N84)-(2*R80)</f>
        <v>1</v>
      </c>
    </row>
    <row r="82" spans="2:18" ht="16" x14ac:dyDescent="0.2">
      <c r="B82" t="s">
        <v>8</v>
      </c>
      <c r="C82" t="s">
        <v>13</v>
      </c>
      <c r="D82" s="1" t="s">
        <v>18</v>
      </c>
      <c r="E82">
        <v>21.41</v>
      </c>
      <c r="F82">
        <f>AVERAGE(E82:E83)</f>
        <v>21.505000000000003</v>
      </c>
      <c r="G82" s="2">
        <f>F82-$F$388</f>
        <v>6.3011698904519484</v>
      </c>
      <c r="I82">
        <f>AVERAGE(E78:E85)+(2*I80)</f>
        <v>22.089555464015191</v>
      </c>
      <c r="K82">
        <f>AVERAGE(G78,G80,G82,G84)+(2*K80)</f>
        <v>6.4875758427992389</v>
      </c>
      <c r="N82">
        <v>1</v>
      </c>
      <c r="R82">
        <f>AVERAGE(N78,N80,N82,N84)+(2*R80)</f>
        <v>1</v>
      </c>
    </row>
    <row r="83" spans="2:18" ht="16" x14ac:dyDescent="0.2">
      <c r="B83" t="s">
        <v>8</v>
      </c>
      <c r="C83" t="s">
        <v>13</v>
      </c>
      <c r="D83" s="1" t="s">
        <v>18</v>
      </c>
      <c r="E83">
        <v>21.6</v>
      </c>
      <c r="G83" s="2"/>
      <c r="N83">
        <v>1</v>
      </c>
    </row>
    <row r="84" spans="2:18" ht="16" x14ac:dyDescent="0.2">
      <c r="B84" t="s">
        <v>9</v>
      </c>
      <c r="C84" t="s">
        <v>13</v>
      </c>
      <c r="D84" s="1" t="s">
        <v>18</v>
      </c>
      <c r="E84">
        <v>21.88</v>
      </c>
      <c r="F84">
        <f>AVERAGE(E84:E85)</f>
        <v>21.954999999999998</v>
      </c>
      <c r="G84" s="2">
        <f>F84-$F$390</f>
        <v>5.6240294225970722</v>
      </c>
      <c r="N84">
        <v>1</v>
      </c>
    </row>
    <row r="85" spans="2:18" ht="16" x14ac:dyDescent="0.2">
      <c r="B85" t="s">
        <v>9</v>
      </c>
      <c r="C85" t="s">
        <v>13</v>
      </c>
      <c r="D85" s="1" t="s">
        <v>18</v>
      </c>
      <c r="E85">
        <v>22.03</v>
      </c>
      <c r="G85" s="2"/>
      <c r="N85">
        <v>1</v>
      </c>
    </row>
    <row r="86" spans="2:18" x14ac:dyDescent="0.2">
      <c r="D86" s="1"/>
      <c r="G86" s="2"/>
      <c r="N86">
        <v>1</v>
      </c>
    </row>
    <row r="87" spans="2:18" ht="16" x14ac:dyDescent="0.2">
      <c r="B87" t="s">
        <v>2</v>
      </c>
      <c r="C87" t="s">
        <v>12</v>
      </c>
      <c r="D87" s="1" t="s">
        <v>19</v>
      </c>
      <c r="E87">
        <v>19.38</v>
      </c>
      <c r="F87">
        <f>AVERAGE(E87)</f>
        <v>19.38</v>
      </c>
      <c r="G87" s="2">
        <f>F87-$F$376</f>
        <v>3.1524955707909292</v>
      </c>
      <c r="H87">
        <f>AVERAGE(G87,G89,G91,G93)</f>
        <v>4.3682516266324178</v>
      </c>
      <c r="I87" s="2">
        <f>H87-H95</f>
        <v>0.84757625084237675</v>
      </c>
      <c r="J87" s="5">
        <f>2^-I87</f>
        <v>0.55571756601870215</v>
      </c>
      <c r="K87" s="5">
        <f>-1/J87</f>
        <v>-1.7994752391295581</v>
      </c>
      <c r="N87">
        <v>1</v>
      </c>
      <c r="P87" s="2"/>
      <c r="Q87" s="3"/>
      <c r="R87" s="3" t="e">
        <f>-1/Q87</f>
        <v>#DIV/0!</v>
      </c>
    </row>
    <row r="88" spans="2:18" ht="16" x14ac:dyDescent="0.2">
      <c r="B88" t="s">
        <v>2</v>
      </c>
      <c r="C88" t="s">
        <v>12</v>
      </c>
      <c r="D88" s="1" t="s">
        <v>19</v>
      </c>
      <c r="E88">
        <v>19.170000000000002</v>
      </c>
      <c r="G88" s="2"/>
      <c r="N88">
        <v>1</v>
      </c>
    </row>
    <row r="89" spans="2:18" ht="16" x14ac:dyDescent="0.2">
      <c r="B89" t="s">
        <v>3</v>
      </c>
      <c r="C89" t="s">
        <v>12</v>
      </c>
      <c r="D89" s="1" t="s">
        <v>19</v>
      </c>
      <c r="E89">
        <v>17.940000000000001</v>
      </c>
      <c r="F89">
        <f>AVERAGE(E89:E90)</f>
        <v>18.009999999999998</v>
      </c>
      <c r="G89" s="2">
        <f>F89-$F$378</f>
        <v>5.4498646504108059</v>
      </c>
      <c r="I89">
        <f>STDEV(E87:E94)</f>
        <v>0.53598374175768726</v>
      </c>
      <c r="K89">
        <f>STDEV(G87,G89,G91,G93)</f>
        <v>1.2249485186653815</v>
      </c>
      <c r="N89">
        <v>1</v>
      </c>
      <c r="R89">
        <f>STDEV(N87,N89,N91,N93)</f>
        <v>0</v>
      </c>
    </row>
    <row r="90" spans="2:18" ht="16" x14ac:dyDescent="0.2">
      <c r="B90" t="s">
        <v>3</v>
      </c>
      <c r="C90" t="s">
        <v>12</v>
      </c>
      <c r="D90" s="1" t="s">
        <v>19</v>
      </c>
      <c r="E90">
        <v>18.079999999999998</v>
      </c>
      <c r="G90" s="2"/>
      <c r="I90">
        <f>AVERAGE(E87:E94)-(2*I89)</f>
        <v>17.555532516484622</v>
      </c>
      <c r="K90">
        <f>AVERAGE(G87,G89,G91,G93)-(2*K89)</f>
        <v>1.9183545893016549</v>
      </c>
      <c r="N90">
        <v>1</v>
      </c>
      <c r="R90">
        <f>AVERAGE(N87,N89,N91,N93)-(2*R89)</f>
        <v>1</v>
      </c>
    </row>
    <row r="91" spans="2:18" ht="16" x14ac:dyDescent="0.2">
      <c r="B91" t="s">
        <v>4</v>
      </c>
      <c r="C91" t="s">
        <v>12</v>
      </c>
      <c r="D91" s="1" t="s">
        <v>19</v>
      </c>
      <c r="E91">
        <v>18.86</v>
      </c>
      <c r="F91">
        <f>AVERAGE(E91:E92)</f>
        <v>18.914999999999999</v>
      </c>
      <c r="G91" s="2">
        <f>F91-$F$380</f>
        <v>3.4749716645337738</v>
      </c>
      <c r="I91">
        <f>AVERAGE(E87:E94)+(2*I89)</f>
        <v>19.699467483515374</v>
      </c>
      <c r="K91">
        <f>AVERAGE(G87,G89,G91,G93)+(2*K89)</f>
        <v>6.8181486639631803</v>
      </c>
      <c r="N91">
        <v>1</v>
      </c>
      <c r="R91">
        <f>AVERAGE(N87,N89,N91,N93)+(2*R89)</f>
        <v>1</v>
      </c>
    </row>
    <row r="92" spans="2:18" ht="16" x14ac:dyDescent="0.2">
      <c r="B92" t="s">
        <v>4</v>
      </c>
      <c r="C92" t="s">
        <v>12</v>
      </c>
      <c r="D92" s="1" t="s">
        <v>19</v>
      </c>
      <c r="E92">
        <v>18.97</v>
      </c>
      <c r="G92" s="2"/>
      <c r="N92">
        <v>1</v>
      </c>
    </row>
    <row r="93" spans="2:18" ht="16" x14ac:dyDescent="0.2">
      <c r="B93" t="s">
        <v>5</v>
      </c>
      <c r="C93" t="s">
        <v>12</v>
      </c>
      <c r="D93" s="1" t="s">
        <v>19</v>
      </c>
      <c r="E93">
        <v>18.36</v>
      </c>
      <c r="F93">
        <f>AVERAGE(E93:E94)</f>
        <v>18.310000000000002</v>
      </c>
      <c r="G93" s="2">
        <f>F93-$F$382</f>
        <v>5.3956746207941642</v>
      </c>
      <c r="N93">
        <v>1</v>
      </c>
    </row>
    <row r="94" spans="2:18" ht="16" x14ac:dyDescent="0.2">
      <c r="B94" t="s">
        <v>5</v>
      </c>
      <c r="C94" t="s">
        <v>12</v>
      </c>
      <c r="D94" s="1" t="s">
        <v>19</v>
      </c>
      <c r="E94">
        <v>18.260000000000002</v>
      </c>
      <c r="G94" s="2"/>
      <c r="N94">
        <v>1</v>
      </c>
    </row>
    <row r="95" spans="2:18" ht="16" x14ac:dyDescent="0.2">
      <c r="B95" t="s">
        <v>6</v>
      </c>
      <c r="C95" t="s">
        <v>13</v>
      </c>
      <c r="D95" s="1" t="s">
        <v>19</v>
      </c>
      <c r="E95">
        <v>19.260000000000002</v>
      </c>
      <c r="F95">
        <f>AVERAGE(E95:E96)</f>
        <v>19.329999999999998</v>
      </c>
      <c r="G95" s="2">
        <f>F95-$F$384</f>
        <v>3.7986035721188252</v>
      </c>
      <c r="H95">
        <f>AVERAGE(G95,G97,G99,G101)</f>
        <v>3.5206753757900411</v>
      </c>
      <c r="N95">
        <v>1</v>
      </c>
    </row>
    <row r="96" spans="2:18" ht="16" x14ac:dyDescent="0.2">
      <c r="B96" t="s">
        <v>6</v>
      </c>
      <c r="C96" t="s">
        <v>13</v>
      </c>
      <c r="D96" s="1" t="s">
        <v>19</v>
      </c>
      <c r="E96">
        <v>19.399999999999999</v>
      </c>
      <c r="G96" s="2"/>
      <c r="N96">
        <v>1</v>
      </c>
    </row>
    <row r="97" spans="2:18" ht="16" x14ac:dyDescent="0.2">
      <c r="B97" t="s">
        <v>7</v>
      </c>
      <c r="C97" t="s">
        <v>13</v>
      </c>
      <c r="D97" s="1" t="s">
        <v>19</v>
      </c>
      <c r="E97">
        <v>19.21</v>
      </c>
      <c r="F97">
        <f>AVERAGE(E97:E98)</f>
        <v>19.329999999999998</v>
      </c>
      <c r="G97" s="2">
        <f>F97-$F$386</f>
        <v>3.8488986179923206</v>
      </c>
      <c r="I97">
        <f>STDEV(E95:E102)</f>
        <v>0.21083168642308012</v>
      </c>
      <c r="K97">
        <f>STDEV(G95,G97,G99,G101)</f>
        <v>0.52800401025442401</v>
      </c>
      <c r="N97">
        <v>1</v>
      </c>
      <c r="R97">
        <f>STDEV(N95,N97,N99,N101)</f>
        <v>0</v>
      </c>
    </row>
    <row r="98" spans="2:18" ht="16" x14ac:dyDescent="0.2">
      <c r="B98" t="s">
        <v>7</v>
      </c>
      <c r="C98" t="s">
        <v>13</v>
      </c>
      <c r="D98" s="1" t="s">
        <v>19</v>
      </c>
      <c r="E98">
        <v>19.45</v>
      </c>
      <c r="G98" s="2"/>
      <c r="I98">
        <f>AVERAGE(E95:E102)-(2*I97)</f>
        <v>18.735836627153837</v>
      </c>
      <c r="K98">
        <f>AVERAGE(G95,G97,G99,G101)-(2*K97)</f>
        <v>2.4646673552811933</v>
      </c>
      <c r="N98">
        <v>1</v>
      </c>
      <c r="R98">
        <f>AVERAGE(N95,N97,N99,N101)-(2*R97)</f>
        <v>1</v>
      </c>
    </row>
    <row r="99" spans="2:18" ht="16" x14ac:dyDescent="0.2">
      <c r="B99" t="s">
        <v>8</v>
      </c>
      <c r="C99" t="s">
        <v>13</v>
      </c>
      <c r="D99" s="1" t="s">
        <v>19</v>
      </c>
      <c r="E99">
        <v>18.84</v>
      </c>
      <c r="F99">
        <f>AVERAGE(E99:E100)</f>
        <v>18.905000000000001</v>
      </c>
      <c r="G99" s="2">
        <f>F99-$F$388</f>
        <v>3.701169890451947</v>
      </c>
      <c r="I99">
        <f>AVERAGE(E95:E102)+(2*I97)</f>
        <v>19.57916337284616</v>
      </c>
      <c r="K99">
        <f>AVERAGE(G95,G97,G99,G101)+(2*K97)</f>
        <v>4.5766833962988889</v>
      </c>
      <c r="N99">
        <v>1</v>
      </c>
      <c r="R99">
        <f>AVERAGE(N95,N97,N99,N101)+(2*R97)</f>
        <v>1</v>
      </c>
    </row>
    <row r="100" spans="2:18" ht="16" x14ac:dyDescent="0.2">
      <c r="B100" t="s">
        <v>8</v>
      </c>
      <c r="C100" t="s">
        <v>13</v>
      </c>
      <c r="D100" s="1" t="s">
        <v>19</v>
      </c>
      <c r="E100">
        <v>18.97</v>
      </c>
      <c r="G100" s="2"/>
      <c r="N100">
        <v>1</v>
      </c>
    </row>
    <row r="101" spans="2:18" ht="16" x14ac:dyDescent="0.2">
      <c r="B101" t="s">
        <v>9</v>
      </c>
      <c r="C101" t="s">
        <v>13</v>
      </c>
      <c r="D101" s="1" t="s">
        <v>19</v>
      </c>
      <c r="E101">
        <v>19.05</v>
      </c>
      <c r="F101">
        <f>AVERAGE(E101:E102)</f>
        <v>19.064999999999998</v>
      </c>
      <c r="G101" s="2">
        <f>F101-$F$390</f>
        <v>2.7340294225970716</v>
      </c>
      <c r="N101">
        <v>1</v>
      </c>
    </row>
    <row r="102" spans="2:18" ht="16" x14ac:dyDescent="0.2">
      <c r="B102" t="s">
        <v>9</v>
      </c>
      <c r="C102" t="s">
        <v>13</v>
      </c>
      <c r="D102" s="1" t="s">
        <v>19</v>
      </c>
      <c r="E102">
        <v>19.079999999999998</v>
      </c>
      <c r="G102" s="2"/>
      <c r="N102">
        <v>1</v>
      </c>
    </row>
    <row r="103" spans="2:18" x14ac:dyDescent="0.2">
      <c r="D103" s="1"/>
      <c r="G103" s="2"/>
      <c r="N103">
        <v>1</v>
      </c>
    </row>
    <row r="104" spans="2:18" ht="16" x14ac:dyDescent="0.2">
      <c r="B104" t="s">
        <v>2</v>
      </c>
      <c r="C104" t="s">
        <v>12</v>
      </c>
      <c r="D104" s="1" t="s">
        <v>58</v>
      </c>
      <c r="E104">
        <v>13.96</v>
      </c>
      <c r="F104">
        <f>AVERAGE(E104:E105)</f>
        <v>13.845000000000001</v>
      </c>
      <c r="G104" s="2">
        <f>F104-$F$376</f>
        <v>-2.3825044292090691</v>
      </c>
      <c r="J104">
        <f>_xlfn.STDEV.P(E104:E119)</f>
        <v>2.1860773052147637</v>
      </c>
      <c r="N104">
        <v>1</v>
      </c>
      <c r="P104" s="2"/>
      <c r="R104" t="e">
        <f>-1/Q104</f>
        <v>#DIV/0!</v>
      </c>
    </row>
    <row r="105" spans="2:18" ht="16" x14ac:dyDescent="0.2">
      <c r="B105" t="s">
        <v>2</v>
      </c>
      <c r="C105" t="s">
        <v>12</v>
      </c>
      <c r="D105" s="1" t="s">
        <v>58</v>
      </c>
      <c r="E105">
        <v>13.73</v>
      </c>
      <c r="G105" s="2"/>
      <c r="J105">
        <f>AVERAGE(E104:E119)-2*J104</f>
        <v>7.3547203895704705</v>
      </c>
      <c r="N105">
        <v>1</v>
      </c>
    </row>
    <row r="106" spans="2:18" ht="16" x14ac:dyDescent="0.2">
      <c r="B106" t="s">
        <v>3</v>
      </c>
      <c r="C106" t="s">
        <v>12</v>
      </c>
      <c r="D106" s="1" t="s">
        <v>58</v>
      </c>
      <c r="E106">
        <v>8.5500000000000007</v>
      </c>
      <c r="F106">
        <f>AVERAGE(E107)</f>
        <v>8.74</v>
      </c>
      <c r="G106" s="2">
        <f>F106-$F$378</f>
        <v>-3.8201353495891919</v>
      </c>
      <c r="J106">
        <f>AVERAGE(E104:E119)+2*J104</f>
        <v>16.099029610429525</v>
      </c>
      <c r="N106">
        <v>1</v>
      </c>
    </row>
    <row r="107" spans="2:18" ht="16" x14ac:dyDescent="0.2">
      <c r="B107" t="s">
        <v>3</v>
      </c>
      <c r="C107" t="s">
        <v>12</v>
      </c>
      <c r="D107" s="1" t="s">
        <v>58</v>
      </c>
      <c r="E107">
        <v>8.74</v>
      </c>
      <c r="G107" s="2"/>
      <c r="N107">
        <v>1</v>
      </c>
    </row>
    <row r="108" spans="2:18" ht="16" x14ac:dyDescent="0.2">
      <c r="B108" t="s">
        <v>4</v>
      </c>
      <c r="C108" t="s">
        <v>12</v>
      </c>
      <c r="D108" s="1" t="s">
        <v>58</v>
      </c>
      <c r="E108">
        <v>13.02</v>
      </c>
      <c r="F108">
        <f>AVERAGE(E108:E109)</f>
        <v>13.094999999999999</v>
      </c>
      <c r="G108" s="2">
        <f>F108-$F$380</f>
        <v>-2.3450283354662265</v>
      </c>
      <c r="N108">
        <v>1</v>
      </c>
    </row>
    <row r="109" spans="2:18" ht="16" x14ac:dyDescent="0.2">
      <c r="B109" t="s">
        <v>4</v>
      </c>
      <c r="C109" t="s">
        <v>12</v>
      </c>
      <c r="D109" s="1" t="s">
        <v>58</v>
      </c>
      <c r="E109">
        <v>13.17</v>
      </c>
      <c r="G109" s="2"/>
      <c r="J109">
        <f>QUARTILE(E104:E119,3)</f>
        <v>13.182500000000001</v>
      </c>
      <c r="N109">
        <v>1</v>
      </c>
    </row>
    <row r="110" spans="2:18" ht="16" x14ac:dyDescent="0.2">
      <c r="B110" t="s">
        <v>5</v>
      </c>
      <c r="C110" t="s">
        <v>12</v>
      </c>
      <c r="D110" s="1" t="s">
        <v>58</v>
      </c>
      <c r="E110">
        <v>9.26</v>
      </c>
      <c r="F110">
        <f>AVERAGE(E110:E111)</f>
        <v>9.245000000000001</v>
      </c>
      <c r="G110" s="2">
        <f>F110-$F$382</f>
        <v>-3.6693253792058371</v>
      </c>
      <c r="J110">
        <f>QUARTILE(E104:E119,1)</f>
        <v>9.1974999999999998</v>
      </c>
      <c r="N110">
        <v>1</v>
      </c>
    </row>
    <row r="111" spans="2:18" ht="16" x14ac:dyDescent="0.2">
      <c r="B111" t="s">
        <v>5</v>
      </c>
      <c r="C111" t="s">
        <v>12</v>
      </c>
      <c r="D111" s="1" t="s">
        <v>58</v>
      </c>
      <c r="E111">
        <v>9.23</v>
      </c>
      <c r="G111" s="2"/>
      <c r="J111">
        <f>J109-J110</f>
        <v>3.9850000000000012</v>
      </c>
      <c r="N111">
        <v>1</v>
      </c>
    </row>
    <row r="112" spans="2:18" ht="16" x14ac:dyDescent="0.2">
      <c r="B112" t="s">
        <v>6</v>
      </c>
      <c r="C112" t="s">
        <v>13</v>
      </c>
      <c r="D112" s="1" t="s">
        <v>58</v>
      </c>
      <c r="E112">
        <v>13.05</v>
      </c>
      <c r="F112">
        <f>AVERAGE(E112:E113)</f>
        <v>13.135000000000002</v>
      </c>
      <c r="G112" s="2">
        <f>F112-$F$384</f>
        <v>-2.3963964278811716</v>
      </c>
      <c r="J112">
        <f>J109+1.5*J111</f>
        <v>19.160000000000004</v>
      </c>
      <c r="N112">
        <v>1</v>
      </c>
    </row>
    <row r="113" spans="2:18" ht="16" x14ac:dyDescent="0.2">
      <c r="B113" t="s">
        <v>6</v>
      </c>
      <c r="C113" t="s">
        <v>13</v>
      </c>
      <c r="D113" s="1" t="s">
        <v>58</v>
      </c>
      <c r="E113">
        <v>13.22</v>
      </c>
      <c r="G113" s="2"/>
      <c r="J113">
        <f>J110-1.5*J111</f>
        <v>3.219999999999998</v>
      </c>
      <c r="N113">
        <v>1</v>
      </c>
    </row>
    <row r="114" spans="2:18" ht="16" x14ac:dyDescent="0.2">
      <c r="B114" t="s">
        <v>7</v>
      </c>
      <c r="C114" t="s">
        <v>13</v>
      </c>
      <c r="D114" s="1" t="s">
        <v>58</v>
      </c>
      <c r="E114">
        <v>13.03</v>
      </c>
      <c r="F114">
        <f>AVERAGE(E114:E115)</f>
        <v>13.1</v>
      </c>
      <c r="G114" s="2">
        <f>F114-$F$386</f>
        <v>-2.3811013820076781</v>
      </c>
      <c r="N114">
        <v>1</v>
      </c>
    </row>
    <row r="115" spans="2:18" ht="16" x14ac:dyDescent="0.2">
      <c r="B115" t="s">
        <v>7</v>
      </c>
      <c r="C115" t="s">
        <v>13</v>
      </c>
      <c r="D115" s="1" t="s">
        <v>58</v>
      </c>
      <c r="E115">
        <v>13.17</v>
      </c>
      <c r="G115" s="2"/>
      <c r="N115">
        <v>1</v>
      </c>
    </row>
    <row r="116" spans="2:18" ht="16" x14ac:dyDescent="0.2">
      <c r="B116" t="s">
        <v>8</v>
      </c>
      <c r="C116" t="s">
        <v>13</v>
      </c>
      <c r="D116" s="1" t="s">
        <v>58</v>
      </c>
      <c r="E116">
        <v>12.81</v>
      </c>
      <c r="F116">
        <f>AVERAGE(E116)</f>
        <v>12.81</v>
      </c>
      <c r="G116" s="2">
        <f>F116-$F$388</f>
        <v>-2.3938301095480536</v>
      </c>
      <c r="N116">
        <v>1</v>
      </c>
    </row>
    <row r="117" spans="2:18" ht="16" x14ac:dyDescent="0.2">
      <c r="B117" t="s">
        <v>8</v>
      </c>
      <c r="C117" t="s">
        <v>13</v>
      </c>
      <c r="D117" s="1" t="s">
        <v>58</v>
      </c>
      <c r="E117">
        <v>9.1</v>
      </c>
      <c r="G117" s="2"/>
      <c r="N117">
        <v>1</v>
      </c>
    </row>
    <row r="118" spans="2:18" ht="16" x14ac:dyDescent="0.2">
      <c r="B118" t="s">
        <v>9</v>
      </c>
      <c r="C118" t="s">
        <v>13</v>
      </c>
      <c r="D118" s="1" t="s">
        <v>58</v>
      </c>
      <c r="E118">
        <v>14.67</v>
      </c>
      <c r="F118">
        <f>AVERAGE(E118)</f>
        <v>14.67</v>
      </c>
      <c r="G118" s="2">
        <f>F118-$F$390</f>
        <v>-1.6609705774029262</v>
      </c>
      <c r="N118">
        <v>1</v>
      </c>
    </row>
    <row r="119" spans="2:18" ht="16" x14ac:dyDescent="0.2">
      <c r="B119" t="s">
        <v>9</v>
      </c>
      <c r="C119" t="s">
        <v>13</v>
      </c>
      <c r="D119" s="1" t="s">
        <v>58</v>
      </c>
      <c r="E119">
        <v>8.92</v>
      </c>
      <c r="G119" s="2"/>
      <c r="N119">
        <v>1</v>
      </c>
    </row>
    <row r="120" spans="2:18" x14ac:dyDescent="0.2">
      <c r="D120" s="1"/>
      <c r="G120" s="2"/>
      <c r="N120">
        <v>1</v>
      </c>
    </row>
    <row r="121" spans="2:18" ht="16" x14ac:dyDescent="0.2">
      <c r="B121" t="s">
        <v>2</v>
      </c>
      <c r="C121" t="s">
        <v>12</v>
      </c>
      <c r="D121" s="1" t="s">
        <v>20</v>
      </c>
      <c r="E121">
        <v>16.66</v>
      </c>
      <c r="F121">
        <f>AVERAGE(E121:E122)</f>
        <v>16.725000000000001</v>
      </c>
      <c r="G121" s="2">
        <f>F121-$F$376</f>
        <v>0.49749557079093165</v>
      </c>
      <c r="H121">
        <f>AVERAGE(G121,G123,G125,G127)</f>
        <v>1.7420016266324185</v>
      </c>
      <c r="I121" s="2">
        <f>H121-H129</f>
        <v>1.2313262508423763</v>
      </c>
      <c r="J121" s="5">
        <f>2^-I121</f>
        <v>0.4259257178672457</v>
      </c>
      <c r="K121" s="5">
        <f>-1/J121</f>
        <v>-2.34782723383631</v>
      </c>
      <c r="N121">
        <v>1</v>
      </c>
      <c r="P121" s="2"/>
      <c r="Q121" s="4"/>
      <c r="R121" s="4" t="e">
        <f>-1/Q121</f>
        <v>#DIV/0!</v>
      </c>
    </row>
    <row r="122" spans="2:18" ht="16" x14ac:dyDescent="0.2">
      <c r="B122" t="s">
        <v>2</v>
      </c>
      <c r="C122" t="s">
        <v>12</v>
      </c>
      <c r="D122" s="1" t="s">
        <v>20</v>
      </c>
      <c r="E122">
        <v>16.79</v>
      </c>
      <c r="G122" s="2"/>
      <c r="N122">
        <v>1</v>
      </c>
    </row>
    <row r="123" spans="2:18" ht="16" x14ac:dyDescent="0.2">
      <c r="B123" t="s">
        <v>3</v>
      </c>
      <c r="C123" t="s">
        <v>12</v>
      </c>
      <c r="D123" s="1" t="s">
        <v>20</v>
      </c>
      <c r="E123">
        <v>15.07</v>
      </c>
      <c r="F123">
        <f>AVERAGE(E123:E124)</f>
        <v>15.2</v>
      </c>
      <c r="G123" s="2">
        <f>F123-$F$378</f>
        <v>2.6398646504108072</v>
      </c>
      <c r="I123">
        <f>STDEV(E121:E128)</f>
        <v>0.64555070620805155</v>
      </c>
      <c r="K123">
        <f>STDEV(G121,G123,G125,G127)</f>
        <v>1.2051098289146756</v>
      </c>
      <c r="N123">
        <v>1</v>
      </c>
      <c r="R123">
        <f>STDEV(N121,N123,N125,N127)</f>
        <v>0</v>
      </c>
    </row>
    <row r="124" spans="2:18" ht="16" x14ac:dyDescent="0.2">
      <c r="B124" t="s">
        <v>3</v>
      </c>
      <c r="C124" t="s">
        <v>12</v>
      </c>
      <c r="D124" s="1" t="s">
        <v>20</v>
      </c>
      <c r="E124">
        <v>15.33</v>
      </c>
      <c r="G124" s="2"/>
      <c r="I124">
        <f>AVERAGE(E121:E128)-(2*I123)</f>
        <v>14.736398587583897</v>
      </c>
      <c r="K124">
        <f>AVERAGE(G121,G123,G125,G127)-(2*K123)</f>
        <v>-0.66821803119693257</v>
      </c>
      <c r="N124">
        <v>1</v>
      </c>
      <c r="R124">
        <f>AVERAGE(N121,N123,N125,N127)-(2*R123)</f>
        <v>1</v>
      </c>
    </row>
    <row r="125" spans="2:18" ht="16" x14ac:dyDescent="0.2">
      <c r="B125" t="s">
        <v>4</v>
      </c>
      <c r="C125" t="s">
        <v>12</v>
      </c>
      <c r="D125" s="1" t="s">
        <v>20</v>
      </c>
      <c r="E125">
        <v>16.22</v>
      </c>
      <c r="F125">
        <f>AVERAGE(E125:E126)</f>
        <v>16.369999999999997</v>
      </c>
      <c r="G125" s="2">
        <f>F125-$F$380</f>
        <v>0.92997166453377211</v>
      </c>
      <c r="I125">
        <f>AVERAGE(E121:E128)+(2*I123)</f>
        <v>17.318601412416104</v>
      </c>
      <c r="K125">
        <f>AVERAGE(G121,G123,G125,G127)+(2*K123)</f>
        <v>4.1522212844617696</v>
      </c>
      <c r="N125">
        <v>1</v>
      </c>
      <c r="R125">
        <f>AVERAGE(N121,N123,N125,N127)+(2*R123)</f>
        <v>1</v>
      </c>
    </row>
    <row r="126" spans="2:18" ht="16" x14ac:dyDescent="0.2">
      <c r="B126" t="s">
        <v>4</v>
      </c>
      <c r="C126" t="s">
        <v>12</v>
      </c>
      <c r="D126" s="1" t="s">
        <v>20</v>
      </c>
      <c r="E126">
        <v>16.52</v>
      </c>
      <c r="G126" s="2"/>
      <c r="N126">
        <v>1</v>
      </c>
    </row>
    <row r="127" spans="2:18" ht="16" x14ac:dyDescent="0.2">
      <c r="B127" t="s">
        <v>5</v>
      </c>
      <c r="C127" t="s">
        <v>12</v>
      </c>
      <c r="D127" s="1" t="s">
        <v>20</v>
      </c>
      <c r="E127">
        <v>16.100000000000001</v>
      </c>
      <c r="F127">
        <f>AVERAGE(E127:E128)</f>
        <v>15.815000000000001</v>
      </c>
      <c r="G127" s="2">
        <f>F127-$F$382</f>
        <v>2.9006746207941632</v>
      </c>
      <c r="N127">
        <v>1</v>
      </c>
    </row>
    <row r="128" spans="2:18" ht="16" x14ac:dyDescent="0.2">
      <c r="B128" t="s">
        <v>5</v>
      </c>
      <c r="C128" t="s">
        <v>12</v>
      </c>
      <c r="D128" s="1" t="s">
        <v>20</v>
      </c>
      <c r="E128">
        <v>15.53</v>
      </c>
      <c r="G128" s="2"/>
      <c r="N128">
        <v>1</v>
      </c>
    </row>
    <row r="129" spans="2:18" ht="16" x14ac:dyDescent="0.2">
      <c r="B129" t="s">
        <v>6</v>
      </c>
      <c r="C129" t="s">
        <v>13</v>
      </c>
      <c r="D129" s="1" t="s">
        <v>20</v>
      </c>
      <c r="E129">
        <v>16.03</v>
      </c>
      <c r="F129">
        <f>AVERAGE(E129:E130)</f>
        <v>16.164999999999999</v>
      </c>
      <c r="G129" s="2">
        <f>F129-$F$384</f>
        <v>0.63360357211882601</v>
      </c>
      <c r="H129">
        <f>AVERAGE(G129,G131,G133,G135)</f>
        <v>0.51067537579004219</v>
      </c>
      <c r="N129">
        <v>1</v>
      </c>
    </row>
    <row r="130" spans="2:18" ht="16" x14ac:dyDescent="0.2">
      <c r="B130" t="s">
        <v>6</v>
      </c>
      <c r="C130" t="s">
        <v>13</v>
      </c>
      <c r="D130" s="1" t="s">
        <v>20</v>
      </c>
      <c r="E130">
        <v>16.3</v>
      </c>
      <c r="G130" s="2"/>
      <c r="N130">
        <v>1</v>
      </c>
    </row>
    <row r="131" spans="2:18" ht="16" x14ac:dyDescent="0.2">
      <c r="B131" t="s">
        <v>7</v>
      </c>
      <c r="C131" t="s">
        <v>13</v>
      </c>
      <c r="D131" s="1" t="s">
        <v>20</v>
      </c>
      <c r="E131">
        <v>16.09</v>
      </c>
      <c r="F131">
        <f>AVERAGE(E131:E132)</f>
        <v>16.105</v>
      </c>
      <c r="G131" s="2">
        <f>F131-$F$386</f>
        <v>0.62389861799232271</v>
      </c>
      <c r="I131">
        <f>STDEV(E129:E136)</f>
        <v>0.26481462518955723</v>
      </c>
      <c r="K131">
        <f>STDEV(G129,G131,G133,G135)</f>
        <v>0.42545573472295839</v>
      </c>
      <c r="N131">
        <v>1</v>
      </c>
      <c r="R131">
        <f>STDEV(N129,N131,N133,N135)</f>
        <v>0</v>
      </c>
    </row>
    <row r="132" spans="2:18" ht="16" x14ac:dyDescent="0.2">
      <c r="B132" t="s">
        <v>7</v>
      </c>
      <c r="C132" t="s">
        <v>13</v>
      </c>
      <c r="D132" s="1" t="s">
        <v>20</v>
      </c>
      <c r="E132">
        <v>16.12</v>
      </c>
      <c r="G132" s="2"/>
      <c r="I132">
        <f>AVERAGE(E129:E136)-(2*I131)</f>
        <v>15.539120749620887</v>
      </c>
      <c r="K132">
        <f>AVERAGE(G129,G131,G133,G135)-(2*K131)</f>
        <v>-0.34023609365587459</v>
      </c>
      <c r="N132">
        <v>1</v>
      </c>
      <c r="R132">
        <f>AVERAGE(N129,N131,N133,N135)-(2*R131)</f>
        <v>1</v>
      </c>
    </row>
    <row r="133" spans="2:18" ht="16" x14ac:dyDescent="0.2">
      <c r="B133" t="s">
        <v>8</v>
      </c>
      <c r="C133" t="s">
        <v>13</v>
      </c>
      <c r="D133" s="1" t="s">
        <v>20</v>
      </c>
      <c r="E133">
        <v>15.46</v>
      </c>
      <c r="F133">
        <f>AVERAGE(E134)</f>
        <v>16.09</v>
      </c>
      <c r="G133" s="2">
        <f>F133-$F$388</f>
        <v>0.88616989045194572</v>
      </c>
      <c r="I133">
        <f>AVERAGE(E129:E136)+(2*I131)</f>
        <v>16.598379250379114</v>
      </c>
      <c r="K133">
        <f>AVERAGE(G129,G131,G133,G135)+(2*K131)</f>
        <v>1.361586845235959</v>
      </c>
      <c r="N133">
        <v>1</v>
      </c>
      <c r="R133">
        <f>AVERAGE(N129,N131,N133,N135)+(2*R131)</f>
        <v>1</v>
      </c>
    </row>
    <row r="134" spans="2:18" ht="16" x14ac:dyDescent="0.2">
      <c r="B134" t="s">
        <v>8</v>
      </c>
      <c r="C134" t="s">
        <v>13</v>
      </c>
      <c r="D134" s="1" t="s">
        <v>20</v>
      </c>
      <c r="E134">
        <v>16.09</v>
      </c>
      <c r="G134" s="2"/>
      <c r="N134">
        <v>1</v>
      </c>
    </row>
    <row r="135" spans="2:18" ht="16" x14ac:dyDescent="0.2">
      <c r="B135" t="s">
        <v>9</v>
      </c>
      <c r="C135" t="s">
        <v>13</v>
      </c>
      <c r="D135" s="1" t="s">
        <v>20</v>
      </c>
      <c r="E135">
        <v>16.16</v>
      </c>
      <c r="F135">
        <f>AVERAGE(E135:E136)</f>
        <v>16.23</v>
      </c>
      <c r="G135" s="2">
        <f>F135-$F$390</f>
        <v>-0.1009705774029257</v>
      </c>
      <c r="N135">
        <v>1</v>
      </c>
    </row>
    <row r="136" spans="2:18" ht="16" x14ac:dyDescent="0.2">
      <c r="B136" t="s">
        <v>9</v>
      </c>
      <c r="C136" t="s">
        <v>13</v>
      </c>
      <c r="D136" s="1" t="s">
        <v>20</v>
      </c>
      <c r="E136">
        <v>16.3</v>
      </c>
      <c r="G136" s="2"/>
      <c r="N136">
        <v>1</v>
      </c>
    </row>
    <row r="137" spans="2:18" x14ac:dyDescent="0.2">
      <c r="D137" s="1"/>
      <c r="G137" s="2"/>
      <c r="N137">
        <v>1</v>
      </c>
    </row>
    <row r="138" spans="2:18" ht="16" x14ac:dyDescent="0.2">
      <c r="B138" t="s">
        <v>2</v>
      </c>
      <c r="C138" t="s">
        <v>12</v>
      </c>
      <c r="D138" s="1" t="s">
        <v>21</v>
      </c>
      <c r="E138">
        <v>20.45</v>
      </c>
      <c r="F138">
        <f>AVERAGE(E138:E139)</f>
        <v>20.28</v>
      </c>
      <c r="G138" s="2">
        <f>F138-$F$376</f>
        <v>4.0524955707909314</v>
      </c>
      <c r="H138">
        <f>AVERAGE(G138,G140,G142,G144)</f>
        <v>5.8882516266324183</v>
      </c>
      <c r="I138" s="2">
        <f>H138-H146</f>
        <v>2.1050762508423762</v>
      </c>
      <c r="J138" s="5">
        <f>2^-I138</f>
        <v>0.23243895021968455</v>
      </c>
      <c r="K138" s="5">
        <f>-1/J138</f>
        <v>-4.3022049405010305</v>
      </c>
      <c r="N138">
        <v>1</v>
      </c>
      <c r="P138" s="2"/>
      <c r="Q138" s="4"/>
      <c r="R138" s="4" t="e">
        <f>-1/Q138</f>
        <v>#DIV/0!</v>
      </c>
    </row>
    <row r="139" spans="2:18" ht="16" x14ac:dyDescent="0.2">
      <c r="B139" t="s">
        <v>2</v>
      </c>
      <c r="C139" t="s">
        <v>12</v>
      </c>
      <c r="D139" s="1" t="s">
        <v>21</v>
      </c>
      <c r="E139">
        <v>20.11</v>
      </c>
      <c r="G139" s="2"/>
      <c r="N139">
        <v>1</v>
      </c>
    </row>
    <row r="140" spans="2:18" ht="16" x14ac:dyDescent="0.2">
      <c r="B140" t="s">
        <v>3</v>
      </c>
      <c r="C140" t="s">
        <v>12</v>
      </c>
      <c r="D140" s="1" t="s">
        <v>21</v>
      </c>
      <c r="E140">
        <v>19.75</v>
      </c>
      <c r="F140">
        <f>AVERAGE(E140:E141)</f>
        <v>19.755000000000003</v>
      </c>
      <c r="G140" s="2">
        <f>F140-$F$378</f>
        <v>7.1948646504108105</v>
      </c>
      <c r="I140">
        <f>STDEV(E138:E145)</f>
        <v>0.3061716372046423</v>
      </c>
      <c r="K140">
        <f>STDEV(G138,G140,G142,G144)</f>
        <v>1.5945521629098889</v>
      </c>
      <c r="N140">
        <v>1</v>
      </c>
      <c r="R140">
        <f>STDEV(N138,N140,N142,N144)</f>
        <v>0</v>
      </c>
    </row>
    <row r="141" spans="2:18" ht="16" x14ac:dyDescent="0.2">
      <c r="B141" t="s">
        <v>3</v>
      </c>
      <c r="C141" t="s">
        <v>12</v>
      </c>
      <c r="D141" s="1" t="s">
        <v>21</v>
      </c>
      <c r="E141">
        <v>19.760000000000002</v>
      </c>
      <c r="G141" s="2"/>
      <c r="I141">
        <f>AVERAGE(E138:E145)-(2*I140)</f>
        <v>19.561406725590718</v>
      </c>
      <c r="K141">
        <f>AVERAGE(G138,G140,G142,G144)-(2*K140)</f>
        <v>2.6991473008126405</v>
      </c>
      <c r="N141">
        <v>1</v>
      </c>
      <c r="R141">
        <f>AVERAGE(N138,N140,N142,N144)-(2*R140)</f>
        <v>1</v>
      </c>
    </row>
    <row r="142" spans="2:18" ht="16" x14ac:dyDescent="0.2">
      <c r="B142" t="s">
        <v>4</v>
      </c>
      <c r="C142" t="s">
        <v>12</v>
      </c>
      <c r="D142" s="1" t="s">
        <v>21</v>
      </c>
      <c r="E142">
        <v>20.399999999999999</v>
      </c>
      <c r="F142">
        <f>AVERAGE(E142:E143)</f>
        <v>20.494999999999997</v>
      </c>
      <c r="G142" s="2">
        <f>F142-$F$380</f>
        <v>5.0549716645337721</v>
      </c>
      <c r="I142">
        <f>AVERAGE(E138:E145)+(2*I140)</f>
        <v>20.786093274409286</v>
      </c>
      <c r="K142">
        <f>AVERAGE(G138,G140,G142,G144)+(2*K140)</f>
        <v>9.0773559524521961</v>
      </c>
      <c r="N142">
        <v>1</v>
      </c>
      <c r="R142">
        <f>AVERAGE(N138,N140,N142,N144)+(2*R140)</f>
        <v>1</v>
      </c>
    </row>
    <row r="143" spans="2:18" ht="16" x14ac:dyDescent="0.2">
      <c r="B143" t="s">
        <v>4</v>
      </c>
      <c r="C143" t="s">
        <v>12</v>
      </c>
      <c r="D143" s="1" t="s">
        <v>21</v>
      </c>
      <c r="E143">
        <v>20.59</v>
      </c>
      <c r="G143" s="2"/>
      <c r="N143">
        <v>1</v>
      </c>
    </row>
    <row r="144" spans="2:18" ht="16" x14ac:dyDescent="0.2">
      <c r="B144" t="s">
        <v>5</v>
      </c>
      <c r="C144" t="s">
        <v>12</v>
      </c>
      <c r="D144" s="1" t="s">
        <v>21</v>
      </c>
      <c r="E144">
        <v>20.149999999999999</v>
      </c>
      <c r="F144">
        <f>AVERAGE(E144:E145)</f>
        <v>20.164999999999999</v>
      </c>
      <c r="G144" s="2">
        <f>F144-$F$382</f>
        <v>7.250674620794161</v>
      </c>
      <c r="N144">
        <v>1</v>
      </c>
    </row>
    <row r="145" spans="2:18" ht="16" x14ac:dyDescent="0.2">
      <c r="B145" t="s">
        <v>5</v>
      </c>
      <c r="C145" t="s">
        <v>12</v>
      </c>
      <c r="D145" s="1" t="s">
        <v>21</v>
      </c>
      <c r="E145">
        <v>20.18</v>
      </c>
      <c r="G145" s="2"/>
      <c r="N145">
        <v>1</v>
      </c>
    </row>
    <row r="146" spans="2:18" ht="16" x14ac:dyDescent="0.2">
      <c r="B146" t="s">
        <v>6</v>
      </c>
      <c r="C146" t="s">
        <v>13</v>
      </c>
      <c r="D146" s="1" t="s">
        <v>21</v>
      </c>
      <c r="E146">
        <v>19.420000000000002</v>
      </c>
      <c r="F146">
        <f>AVERAGE(E146:E147)</f>
        <v>19.555</v>
      </c>
      <c r="G146" s="2">
        <f>F146-$F$384</f>
        <v>4.0236035721188266</v>
      </c>
      <c r="H146">
        <f>AVERAGE(G146,G148,G150,G152)</f>
        <v>3.7831753757900421</v>
      </c>
      <c r="N146">
        <v>1</v>
      </c>
    </row>
    <row r="147" spans="2:18" ht="16" x14ac:dyDescent="0.2">
      <c r="B147" t="s">
        <v>6</v>
      </c>
      <c r="C147" t="s">
        <v>13</v>
      </c>
      <c r="D147" s="1" t="s">
        <v>21</v>
      </c>
      <c r="E147">
        <v>19.690000000000001</v>
      </c>
      <c r="G147" s="2"/>
      <c r="N147">
        <v>1</v>
      </c>
    </row>
    <row r="148" spans="2:18" ht="16" x14ac:dyDescent="0.2">
      <c r="B148" t="s">
        <v>7</v>
      </c>
      <c r="C148" t="s">
        <v>13</v>
      </c>
      <c r="D148" s="1" t="s">
        <v>21</v>
      </c>
      <c r="E148">
        <v>19.309999999999999</v>
      </c>
      <c r="F148">
        <f>AVERAGE(E148:E149)</f>
        <v>19.274999999999999</v>
      </c>
      <c r="G148" s="2">
        <f>F148-$F$386</f>
        <v>3.7938986179923209</v>
      </c>
      <c r="I148">
        <f>STDEV(E146:E153)</f>
        <v>0.21303504071262222</v>
      </c>
      <c r="K148">
        <f>STDEV(G146,G148,G150,G152)</f>
        <v>0.31904859885687908</v>
      </c>
      <c r="N148">
        <v>1</v>
      </c>
      <c r="R148">
        <f>STDEV(N146,N148,N150,N152)</f>
        <v>0</v>
      </c>
    </row>
    <row r="149" spans="2:18" ht="16" x14ac:dyDescent="0.2">
      <c r="B149" t="s">
        <v>7</v>
      </c>
      <c r="C149" t="s">
        <v>13</v>
      </c>
      <c r="D149" s="1" t="s">
        <v>21</v>
      </c>
      <c r="E149">
        <v>19.239999999999998</v>
      </c>
      <c r="G149" s="2"/>
      <c r="I149">
        <f>AVERAGE(E146:E153)-(2*I148)</f>
        <v>19.002679918574756</v>
      </c>
      <c r="K149">
        <f>AVERAGE(G146,G148,G150,G152)-(2*K148)</f>
        <v>3.1450781780762842</v>
      </c>
      <c r="N149">
        <v>1</v>
      </c>
      <c r="R149">
        <f>AVERAGE(N146,N148,N150,N152)-(2*R148)</f>
        <v>1</v>
      </c>
    </row>
    <row r="150" spans="2:18" ht="16" x14ac:dyDescent="0.2">
      <c r="B150" t="s">
        <v>8</v>
      </c>
      <c r="C150" t="s">
        <v>13</v>
      </c>
      <c r="D150" s="1" t="s">
        <v>21</v>
      </c>
      <c r="E150">
        <v>19.260000000000002</v>
      </c>
      <c r="F150">
        <f>AVERAGE(E151)</f>
        <v>19.190000000000001</v>
      </c>
      <c r="G150" s="2">
        <f>F150-$F$388</f>
        <v>3.9861698904519471</v>
      </c>
      <c r="I150">
        <f>AVERAGE(E146:E153)+(2*I148)</f>
        <v>19.854820081425245</v>
      </c>
      <c r="K150">
        <f>AVERAGE(G146,G148,G150,G152)+(2*K148)</f>
        <v>4.4212725735038001</v>
      </c>
      <c r="N150">
        <v>1</v>
      </c>
      <c r="R150">
        <f>AVERAGE(N146,N148,N150,N152)+(2*R148)</f>
        <v>1</v>
      </c>
    </row>
    <row r="151" spans="2:18" ht="16" x14ac:dyDescent="0.2">
      <c r="B151" t="s">
        <v>8</v>
      </c>
      <c r="C151" t="s">
        <v>13</v>
      </c>
      <c r="D151" s="1" t="s">
        <v>21</v>
      </c>
      <c r="E151">
        <v>19.190000000000001</v>
      </c>
      <c r="G151" s="2"/>
      <c r="N151">
        <v>1</v>
      </c>
    </row>
    <row r="152" spans="2:18" ht="16" x14ac:dyDescent="0.2">
      <c r="B152" t="s">
        <v>9</v>
      </c>
      <c r="C152" t="s">
        <v>13</v>
      </c>
      <c r="D152" s="1" t="s">
        <v>21</v>
      </c>
      <c r="E152">
        <v>19.600000000000001</v>
      </c>
      <c r="F152">
        <f>AVERAGE(E152:E153)</f>
        <v>19.66</v>
      </c>
      <c r="G152" s="2">
        <f>F152-$F$390</f>
        <v>3.329029422597074</v>
      </c>
      <c r="N152">
        <v>1</v>
      </c>
    </row>
    <row r="153" spans="2:18" ht="16" x14ac:dyDescent="0.2">
      <c r="B153" t="s">
        <v>9</v>
      </c>
      <c r="C153" t="s">
        <v>13</v>
      </c>
      <c r="D153" s="1" t="s">
        <v>21</v>
      </c>
      <c r="E153">
        <v>19.72</v>
      </c>
      <c r="G153" s="2"/>
      <c r="N153">
        <v>1</v>
      </c>
    </row>
    <row r="154" spans="2:18" x14ac:dyDescent="0.2">
      <c r="D154" s="1"/>
      <c r="G154" s="2"/>
      <c r="N154">
        <v>1</v>
      </c>
    </row>
    <row r="155" spans="2:18" ht="16" x14ac:dyDescent="0.2">
      <c r="B155" t="s">
        <v>2</v>
      </c>
      <c r="C155" t="s">
        <v>12</v>
      </c>
      <c r="D155" s="1" t="s">
        <v>59</v>
      </c>
      <c r="E155">
        <v>19.350000000000001</v>
      </c>
      <c r="F155">
        <f>AVERAGE(E156)</f>
        <v>19.02</v>
      </c>
      <c r="G155" s="2">
        <f>F155-$F$376</f>
        <v>2.7924955707909298</v>
      </c>
      <c r="H155">
        <f>AVERAGE(G155,G157,G159,G161)</f>
        <v>4.0432516266324185</v>
      </c>
      <c r="I155" s="2">
        <f>H155-H163</f>
        <v>1.458826250842375</v>
      </c>
      <c r="J155" s="5">
        <f>2^-I155</f>
        <v>0.36378898073760552</v>
      </c>
      <c r="K155" s="5">
        <f>-1/J155</f>
        <v>-2.7488463173690301</v>
      </c>
      <c r="N155">
        <v>1</v>
      </c>
    </row>
    <row r="156" spans="2:18" ht="16" x14ac:dyDescent="0.2">
      <c r="B156" t="s">
        <v>2</v>
      </c>
      <c r="C156" t="s">
        <v>12</v>
      </c>
      <c r="D156" s="1" t="s">
        <v>59</v>
      </c>
      <c r="E156">
        <v>19.02</v>
      </c>
      <c r="G156" s="2"/>
      <c r="N156">
        <v>1</v>
      </c>
    </row>
    <row r="157" spans="2:18" ht="16" x14ac:dyDescent="0.2">
      <c r="B157" t="s">
        <v>3</v>
      </c>
      <c r="C157" t="s">
        <v>12</v>
      </c>
      <c r="D157" s="1" t="s">
        <v>59</v>
      </c>
      <c r="E157">
        <v>18.04</v>
      </c>
      <c r="F157">
        <f>AVERAGE(E158)</f>
        <v>18.05</v>
      </c>
      <c r="G157" s="2">
        <f>F157-$F$378</f>
        <v>5.4898646504108086</v>
      </c>
      <c r="I157">
        <f>_xlfn.STDEV.P(E155:E170)</f>
        <v>0.36657195746537974</v>
      </c>
      <c r="N157">
        <v>1</v>
      </c>
    </row>
    <row r="158" spans="2:18" ht="16" x14ac:dyDescent="0.2">
      <c r="B158" t="s">
        <v>3</v>
      </c>
      <c r="C158" t="s">
        <v>12</v>
      </c>
      <c r="D158" s="1" t="s">
        <v>59</v>
      </c>
      <c r="E158">
        <v>18.05</v>
      </c>
      <c r="G158" s="2"/>
      <c r="I158">
        <f>AVERAGE(E155:E170)-2*I157</f>
        <v>17.561856085069241</v>
      </c>
      <c r="N158">
        <v>1</v>
      </c>
    </row>
    <row r="159" spans="2:18" ht="16" x14ac:dyDescent="0.2">
      <c r="B159" t="s">
        <v>4</v>
      </c>
      <c r="C159" t="s">
        <v>12</v>
      </c>
      <c r="D159" s="1" t="s">
        <v>59</v>
      </c>
      <c r="E159">
        <v>18.16</v>
      </c>
      <c r="F159">
        <f>AVERAGE(E159:E160)</f>
        <v>18.204999999999998</v>
      </c>
      <c r="G159" s="2">
        <f>F159-$F$380</f>
        <v>2.764971664533773</v>
      </c>
      <c r="I159">
        <f>AVERAGE(E155:E170)+2*I157</f>
        <v>19.028143914930762</v>
      </c>
      <c r="N159">
        <v>1</v>
      </c>
    </row>
    <row r="160" spans="2:18" ht="16" x14ac:dyDescent="0.2">
      <c r="B160" t="s">
        <v>4</v>
      </c>
      <c r="C160" t="s">
        <v>12</v>
      </c>
      <c r="D160" s="1" t="s">
        <v>59</v>
      </c>
      <c r="E160">
        <v>18.25</v>
      </c>
      <c r="G160" s="2"/>
      <c r="N160">
        <v>1</v>
      </c>
    </row>
    <row r="161" spans="2:18" ht="16" x14ac:dyDescent="0.2">
      <c r="B161" t="s">
        <v>5</v>
      </c>
      <c r="C161" t="s">
        <v>12</v>
      </c>
      <c r="D161" s="1" t="s">
        <v>59</v>
      </c>
      <c r="E161">
        <v>17.98</v>
      </c>
      <c r="F161">
        <f>AVERAGE(E161:E162)</f>
        <v>18.04</v>
      </c>
      <c r="G161" s="2">
        <f>F161-$F$382</f>
        <v>5.125674620794161</v>
      </c>
      <c r="N161">
        <v>1</v>
      </c>
    </row>
    <row r="162" spans="2:18" ht="16" x14ac:dyDescent="0.2">
      <c r="B162" t="s">
        <v>5</v>
      </c>
      <c r="C162" t="s">
        <v>12</v>
      </c>
      <c r="D162" s="1" t="s">
        <v>59</v>
      </c>
      <c r="E162">
        <v>18.100000000000001</v>
      </c>
      <c r="G162" s="2"/>
      <c r="N162">
        <v>1</v>
      </c>
    </row>
    <row r="163" spans="2:18" ht="16" x14ac:dyDescent="0.2">
      <c r="B163" t="s">
        <v>6</v>
      </c>
      <c r="C163" t="s">
        <v>13</v>
      </c>
      <c r="D163" s="1" t="s">
        <v>59</v>
      </c>
      <c r="E163">
        <v>18.28</v>
      </c>
      <c r="F163">
        <f>AVERAGE(E163:E164)</f>
        <v>18.365000000000002</v>
      </c>
      <c r="G163" s="2">
        <f>F163-$F$384</f>
        <v>2.8336035721188289</v>
      </c>
      <c r="H163">
        <f>AVERAGE(G163,G165,G167,G169)</f>
        <v>2.5844253757900435</v>
      </c>
      <c r="N163">
        <v>1</v>
      </c>
    </row>
    <row r="164" spans="2:18" ht="16" x14ac:dyDescent="0.2">
      <c r="B164" t="s">
        <v>6</v>
      </c>
      <c r="C164" t="s">
        <v>13</v>
      </c>
      <c r="D164" s="1" t="s">
        <v>59</v>
      </c>
      <c r="E164">
        <v>18.45</v>
      </c>
      <c r="G164" s="2"/>
      <c r="N164">
        <v>1</v>
      </c>
    </row>
    <row r="165" spans="2:18" ht="16" x14ac:dyDescent="0.2">
      <c r="B165" t="s">
        <v>7</v>
      </c>
      <c r="C165" t="s">
        <v>13</v>
      </c>
      <c r="D165" s="1" t="s">
        <v>59</v>
      </c>
      <c r="E165">
        <v>18.27</v>
      </c>
      <c r="F165">
        <f>AVERAGE(E165:E166)</f>
        <v>18.295000000000002</v>
      </c>
      <c r="G165" s="2">
        <f>F165-$F$386</f>
        <v>2.813898617992324</v>
      </c>
      <c r="N165">
        <v>1</v>
      </c>
    </row>
    <row r="166" spans="2:18" ht="16" x14ac:dyDescent="0.2">
      <c r="B166" t="s">
        <v>7</v>
      </c>
      <c r="C166" t="s">
        <v>13</v>
      </c>
      <c r="D166" s="1" t="s">
        <v>59</v>
      </c>
      <c r="E166">
        <v>18.32</v>
      </c>
      <c r="G166" s="2"/>
      <c r="N166">
        <v>1</v>
      </c>
    </row>
    <row r="167" spans="2:18" ht="16" x14ac:dyDescent="0.2">
      <c r="B167" t="s">
        <v>8</v>
      </c>
      <c r="C167" t="s">
        <v>13</v>
      </c>
      <c r="D167" s="1" t="s">
        <v>59</v>
      </c>
      <c r="E167">
        <v>17.899999999999999</v>
      </c>
      <c r="F167">
        <f>AVERAGE(E167:E168)</f>
        <v>18.045000000000002</v>
      </c>
      <c r="G167" s="2">
        <f>F167-$F$388</f>
        <v>2.8411698904519476</v>
      </c>
      <c r="N167">
        <v>1</v>
      </c>
    </row>
    <row r="168" spans="2:18" ht="16" x14ac:dyDescent="0.2">
      <c r="B168" t="s">
        <v>8</v>
      </c>
      <c r="C168" t="s">
        <v>13</v>
      </c>
      <c r="D168" s="1" t="s">
        <v>59</v>
      </c>
      <c r="E168">
        <v>18.190000000000001</v>
      </c>
      <c r="G168" s="2"/>
      <c r="N168">
        <v>1</v>
      </c>
    </row>
    <row r="169" spans="2:18" ht="16" x14ac:dyDescent="0.2">
      <c r="B169" t="s">
        <v>9</v>
      </c>
      <c r="C169" t="s">
        <v>13</v>
      </c>
      <c r="D169" s="1" t="s">
        <v>59</v>
      </c>
      <c r="E169">
        <v>18.11</v>
      </c>
      <c r="F169">
        <f>AVERAGE(E169:E170)</f>
        <v>18.18</v>
      </c>
      <c r="G169" s="2">
        <f>F169-$F$390</f>
        <v>1.8490294225970736</v>
      </c>
      <c r="N169">
        <v>1</v>
      </c>
    </row>
    <row r="170" spans="2:18" ht="16" x14ac:dyDescent="0.2">
      <c r="B170" t="s">
        <v>9</v>
      </c>
      <c r="C170" t="s">
        <v>13</v>
      </c>
      <c r="D170" s="1" t="s">
        <v>59</v>
      </c>
      <c r="E170">
        <v>18.25</v>
      </c>
      <c r="G170" s="2"/>
      <c r="N170">
        <v>1</v>
      </c>
    </row>
    <row r="171" spans="2:18" x14ac:dyDescent="0.2">
      <c r="D171" s="1"/>
      <c r="G171" s="2"/>
      <c r="N171">
        <v>1</v>
      </c>
    </row>
    <row r="172" spans="2:18" ht="16" x14ac:dyDescent="0.2">
      <c r="B172" t="s">
        <v>2</v>
      </c>
      <c r="C172" t="s">
        <v>12</v>
      </c>
      <c r="D172" s="1" t="s">
        <v>22</v>
      </c>
      <c r="E172">
        <v>29.78</v>
      </c>
      <c r="F172">
        <f>AVERAGE(E172:E173)</f>
        <v>29.655000000000001</v>
      </c>
      <c r="G172" s="2">
        <f>F172-$F$376</f>
        <v>13.427495570790931</v>
      </c>
      <c r="H172">
        <f>AVERAGE(G172,G174,G176,G178)</f>
        <v>14.79575162663242</v>
      </c>
      <c r="I172" s="2">
        <f>H172-H180</f>
        <v>1.1150762508423782</v>
      </c>
      <c r="J172" s="5">
        <f>2^-I172</f>
        <v>0.46166675422086229</v>
      </c>
      <c r="K172" s="5">
        <f>-1/J172</f>
        <v>-2.1660645711594775</v>
      </c>
      <c r="N172">
        <v>1</v>
      </c>
      <c r="P172" s="2"/>
      <c r="Q172" s="4"/>
      <c r="R172" s="4" t="e">
        <f>-1/Q172</f>
        <v>#DIV/0!</v>
      </c>
    </row>
    <row r="173" spans="2:18" ht="16" x14ac:dyDescent="0.2">
      <c r="B173" t="s">
        <v>2</v>
      </c>
      <c r="C173" t="s">
        <v>12</v>
      </c>
      <c r="D173" s="1" t="s">
        <v>22</v>
      </c>
      <c r="E173">
        <v>29.53</v>
      </c>
      <c r="G173" s="2"/>
      <c r="N173">
        <v>1</v>
      </c>
    </row>
    <row r="174" spans="2:18" ht="16" x14ac:dyDescent="0.2">
      <c r="B174" t="s">
        <v>3</v>
      </c>
      <c r="C174" t="s">
        <v>12</v>
      </c>
      <c r="D174" s="1" t="s">
        <v>22</v>
      </c>
      <c r="E174">
        <v>28.69</v>
      </c>
      <c r="F174">
        <f>AVERAGE(E174:E175)</f>
        <v>28.630000000000003</v>
      </c>
      <c r="G174" s="2">
        <f>F174-$F$378</f>
        <v>16.06986465041081</v>
      </c>
      <c r="I174">
        <f>STDEV(E172:E179)</f>
        <v>0.43062869322488473</v>
      </c>
      <c r="K174">
        <f>STDEV(G172,G174,G176,G178)</f>
        <v>1.3932513179330483</v>
      </c>
      <c r="N174">
        <v>1</v>
      </c>
      <c r="R174">
        <f>STDEV(N172,N174,N176,N178)</f>
        <v>0</v>
      </c>
    </row>
    <row r="175" spans="2:18" ht="16" x14ac:dyDescent="0.2">
      <c r="B175" t="s">
        <v>3</v>
      </c>
      <c r="C175" t="s">
        <v>12</v>
      </c>
      <c r="D175" s="1" t="s">
        <v>22</v>
      </c>
      <c r="E175">
        <v>28.57</v>
      </c>
      <c r="G175" s="2"/>
      <c r="I175">
        <f>AVERAGE(E172:E179)-(2*I174)</f>
        <v>28.219992613550229</v>
      </c>
      <c r="K175">
        <f>AVERAGE(G172,G174,G176,G178)-(2*K174)</f>
        <v>12.009248990766324</v>
      </c>
      <c r="N175">
        <v>1</v>
      </c>
      <c r="R175">
        <f>AVERAGE(N172,N174,N176,N178)-(2*R174)</f>
        <v>1</v>
      </c>
    </row>
    <row r="176" spans="2:18" ht="16" x14ac:dyDescent="0.2">
      <c r="B176" t="s">
        <v>4</v>
      </c>
      <c r="C176" t="s">
        <v>12</v>
      </c>
      <c r="D176" s="1" t="s">
        <v>22</v>
      </c>
      <c r="E176">
        <v>29.35</v>
      </c>
      <c r="F176">
        <f>AVERAGE(E176:E177)</f>
        <v>29.204999999999998</v>
      </c>
      <c r="G176" s="2">
        <f>F176-$F$380</f>
        <v>13.764971664533773</v>
      </c>
      <c r="I176">
        <f>AVERAGE(E172:E179)+(2*I174)</f>
        <v>29.942507386449766</v>
      </c>
      <c r="K176">
        <f>AVERAGE(G172,G174,G176,G178)+(2*K174)</f>
        <v>17.582254262498516</v>
      </c>
      <c r="N176">
        <v>1</v>
      </c>
      <c r="R176">
        <f>AVERAGE(N172,N174,N176,N178)+(2*R174)</f>
        <v>1</v>
      </c>
    </row>
    <row r="177" spans="2:18" ht="16" x14ac:dyDescent="0.2">
      <c r="B177" t="s">
        <v>4</v>
      </c>
      <c r="C177" t="s">
        <v>12</v>
      </c>
      <c r="D177" s="1" t="s">
        <v>22</v>
      </c>
      <c r="E177">
        <v>29.06</v>
      </c>
      <c r="G177" s="2"/>
      <c r="N177">
        <v>1</v>
      </c>
    </row>
    <row r="178" spans="2:18" ht="16" x14ac:dyDescent="0.2">
      <c r="B178" t="s">
        <v>5</v>
      </c>
      <c r="C178" t="s">
        <v>12</v>
      </c>
      <c r="D178" s="1" t="s">
        <v>22</v>
      </c>
      <c r="E178">
        <v>28.84</v>
      </c>
      <c r="F178">
        <f>AVERAGE(E178:E179)</f>
        <v>28.835000000000001</v>
      </c>
      <c r="G178" s="2">
        <f>F178-$F$382</f>
        <v>15.920674620794163</v>
      </c>
      <c r="N178">
        <v>1</v>
      </c>
    </row>
    <row r="179" spans="2:18" ht="16" x14ac:dyDescent="0.2">
      <c r="B179" t="s">
        <v>5</v>
      </c>
      <c r="C179" t="s">
        <v>12</v>
      </c>
      <c r="D179" s="1" t="s">
        <v>22</v>
      </c>
      <c r="E179">
        <v>28.83</v>
      </c>
      <c r="G179" s="2"/>
      <c r="N179">
        <v>1</v>
      </c>
    </row>
    <row r="180" spans="2:18" ht="16" x14ac:dyDescent="0.2">
      <c r="B180" t="s">
        <v>6</v>
      </c>
      <c r="C180" t="s">
        <v>13</v>
      </c>
      <c r="D180" s="1" t="s">
        <v>22</v>
      </c>
      <c r="E180">
        <v>29.1</v>
      </c>
      <c r="F180">
        <f>AVERAGE(E180:E181)</f>
        <v>29.32</v>
      </c>
      <c r="G180" s="2">
        <f>F180-$F$384</f>
        <v>13.788603572118827</v>
      </c>
      <c r="H180">
        <f>AVERAGE(G180,G182,G184,G186)</f>
        <v>13.680675375790042</v>
      </c>
      <c r="N180">
        <v>1</v>
      </c>
    </row>
    <row r="181" spans="2:18" ht="16" x14ac:dyDescent="0.2">
      <c r="B181" t="s">
        <v>6</v>
      </c>
      <c r="C181" t="s">
        <v>13</v>
      </c>
      <c r="D181" s="1" t="s">
        <v>22</v>
      </c>
      <c r="E181">
        <v>29.54</v>
      </c>
      <c r="G181" s="2"/>
      <c r="N181">
        <v>1</v>
      </c>
    </row>
    <row r="182" spans="2:18" ht="16" x14ac:dyDescent="0.2">
      <c r="B182" t="s">
        <v>7</v>
      </c>
      <c r="C182" t="s">
        <v>13</v>
      </c>
      <c r="D182" s="1" t="s">
        <v>22</v>
      </c>
      <c r="E182">
        <v>29.42</v>
      </c>
      <c r="F182">
        <f>AVERAGE(E182:E183)</f>
        <v>29.29</v>
      </c>
      <c r="G182" s="2">
        <f>F182-$F$386</f>
        <v>13.808898617992321</v>
      </c>
      <c r="I182">
        <f>STDEV(E180:E187)</f>
        <v>0.41985541729096643</v>
      </c>
      <c r="K182">
        <f>STDEV(G180,G182,G184,G186)</f>
        <v>0.44101482088336497</v>
      </c>
      <c r="N182">
        <v>1</v>
      </c>
      <c r="R182">
        <f>STDEV(N180,N182,N184,N186)</f>
        <v>0</v>
      </c>
    </row>
    <row r="183" spans="2:18" ht="16" x14ac:dyDescent="0.2">
      <c r="B183" t="s">
        <v>7</v>
      </c>
      <c r="C183" t="s">
        <v>13</v>
      </c>
      <c r="D183" s="1" t="s">
        <v>22</v>
      </c>
      <c r="E183">
        <v>29.16</v>
      </c>
      <c r="G183" s="2"/>
      <c r="I183">
        <f>AVERAGE(E180:E187)-(2*I182)</f>
        <v>28.62278916541807</v>
      </c>
      <c r="K183">
        <f>AVERAGE(G180,G182,G184,G186)-(2*K182)</f>
        <v>12.798645734023312</v>
      </c>
      <c r="N183">
        <v>1</v>
      </c>
      <c r="R183">
        <f>AVERAGE(N180,N182,N184,N186)-(2*R182)</f>
        <v>1</v>
      </c>
    </row>
    <row r="184" spans="2:18" ht="16" x14ac:dyDescent="0.2">
      <c r="B184" t="s">
        <v>8</v>
      </c>
      <c r="C184" t="s">
        <v>13</v>
      </c>
      <c r="D184" s="1" t="s">
        <v>22</v>
      </c>
      <c r="E184">
        <v>30.44</v>
      </c>
      <c r="F184">
        <f>AVERAGE(E185)</f>
        <v>29.28</v>
      </c>
      <c r="G184" s="2">
        <f>F184-$F$388</f>
        <v>14.076169890451947</v>
      </c>
      <c r="I184">
        <f>AVERAGE(E180:E187)+(2*I182)</f>
        <v>30.302210834581935</v>
      </c>
      <c r="K184">
        <f>AVERAGE(G180,G182,G184,G186)+(2*K182)</f>
        <v>14.562705017556771</v>
      </c>
      <c r="N184">
        <v>1</v>
      </c>
      <c r="R184">
        <f>AVERAGE(N180,N182,N184,N186)+(2*R182)</f>
        <v>1</v>
      </c>
    </row>
    <row r="185" spans="2:18" ht="16" x14ac:dyDescent="0.2">
      <c r="B185" t="s">
        <v>8</v>
      </c>
      <c r="C185" t="s">
        <v>13</v>
      </c>
      <c r="D185" s="1" t="s">
        <v>22</v>
      </c>
      <c r="E185">
        <v>29.28</v>
      </c>
      <c r="G185" s="2"/>
      <c r="N185">
        <v>1</v>
      </c>
    </row>
    <row r="186" spans="2:18" ht="16" x14ac:dyDescent="0.2">
      <c r="B186" t="s">
        <v>9</v>
      </c>
      <c r="C186" t="s">
        <v>13</v>
      </c>
      <c r="D186" s="1" t="s">
        <v>22</v>
      </c>
      <c r="E186">
        <v>29.36</v>
      </c>
      <c r="F186">
        <f>AVERAGE(E186:E187)</f>
        <v>29.38</v>
      </c>
      <c r="G186" s="2">
        <f>F186-$F$390</f>
        <v>13.049029422597073</v>
      </c>
      <c r="N186">
        <v>1</v>
      </c>
    </row>
    <row r="187" spans="2:18" ht="16" x14ac:dyDescent="0.2">
      <c r="B187" t="s">
        <v>9</v>
      </c>
      <c r="C187" t="s">
        <v>13</v>
      </c>
      <c r="D187" s="1" t="s">
        <v>22</v>
      </c>
      <c r="E187">
        <v>29.4</v>
      </c>
      <c r="G187" s="2"/>
      <c r="N187">
        <v>1</v>
      </c>
    </row>
    <row r="188" spans="2:18" x14ac:dyDescent="0.2">
      <c r="D188" s="1"/>
      <c r="G188" s="2"/>
      <c r="N188">
        <v>1</v>
      </c>
    </row>
    <row r="189" spans="2:18" ht="16" x14ac:dyDescent="0.2">
      <c r="B189" t="s">
        <v>2</v>
      </c>
      <c r="C189" t="s">
        <v>12</v>
      </c>
      <c r="D189" s="1" t="s">
        <v>23</v>
      </c>
      <c r="E189">
        <v>26.5</v>
      </c>
      <c r="F189">
        <f>AVERAGE(E190)</f>
        <v>25.44</v>
      </c>
      <c r="G189" s="2">
        <f>F189-$F$376</f>
        <v>9.2124955707909315</v>
      </c>
      <c r="H189">
        <f>AVERAGE(G189,G191,G193,G195)</f>
        <v>10.675751626632419</v>
      </c>
      <c r="I189" s="2">
        <f>H189-H197</f>
        <v>3.7213262508423766</v>
      </c>
      <c r="J189" s="5">
        <f>2^-I189</f>
        <v>7.5817450229834299E-2</v>
      </c>
      <c r="K189" s="5">
        <f>-1/J189</f>
        <v>-13.189575710718088</v>
      </c>
      <c r="N189">
        <v>1</v>
      </c>
      <c r="P189" s="2"/>
      <c r="Q189" s="5"/>
      <c r="R189" s="5" t="e">
        <f>-1/Q189</f>
        <v>#DIV/0!</v>
      </c>
    </row>
    <row r="190" spans="2:18" ht="16" x14ac:dyDescent="0.2">
      <c r="B190" t="s">
        <v>2</v>
      </c>
      <c r="C190" t="s">
        <v>12</v>
      </c>
      <c r="D190" s="1" t="s">
        <v>23</v>
      </c>
      <c r="E190">
        <v>25.44</v>
      </c>
      <c r="G190" s="2"/>
      <c r="N190">
        <v>1</v>
      </c>
    </row>
    <row r="191" spans="2:18" ht="16" x14ac:dyDescent="0.2">
      <c r="B191" t="s">
        <v>3</v>
      </c>
      <c r="C191" t="s">
        <v>12</v>
      </c>
      <c r="D191" s="1" t="s">
        <v>23</v>
      </c>
      <c r="E191">
        <v>24.56</v>
      </c>
      <c r="F191">
        <f>AVERAGE(E191:E192)</f>
        <v>24.63</v>
      </c>
      <c r="G191" s="2">
        <f>F191-$F$378</f>
        <v>12.069864650410807</v>
      </c>
      <c r="I191">
        <f>STDEV(E189:E196)</f>
        <v>0.63874737908324508</v>
      </c>
      <c r="K191">
        <f>STDEV(G189,G191,G193,G195)</f>
        <v>1.4956291657556371</v>
      </c>
      <c r="N191">
        <v>1</v>
      </c>
      <c r="R191">
        <f>STDEV(N189,N191,N193,N195)</f>
        <v>0</v>
      </c>
    </row>
    <row r="192" spans="2:18" ht="16" x14ac:dyDescent="0.2">
      <c r="B192" t="s">
        <v>3</v>
      </c>
      <c r="C192" t="s">
        <v>12</v>
      </c>
      <c r="D192" s="1" t="s">
        <v>23</v>
      </c>
      <c r="E192">
        <v>24.7</v>
      </c>
      <c r="G192" s="2"/>
      <c r="I192">
        <f>AVERAGE(E189:E196)-(2*I191)</f>
        <v>23.81625524183351</v>
      </c>
      <c r="K192">
        <f>AVERAGE(G189,G191,G193,G195)-(2*K191)</f>
        <v>7.6844932951211451</v>
      </c>
      <c r="N192">
        <v>1</v>
      </c>
      <c r="R192">
        <f>AVERAGE(N189,N191,N193,N195)-(2*R191)</f>
        <v>1</v>
      </c>
    </row>
    <row r="193" spans="2:18" ht="16" x14ac:dyDescent="0.2">
      <c r="B193" t="s">
        <v>4</v>
      </c>
      <c r="C193" t="s">
        <v>12</v>
      </c>
      <c r="D193" s="1" t="s">
        <v>23</v>
      </c>
      <c r="E193">
        <v>25.22</v>
      </c>
      <c r="F193">
        <f>AVERAGE(E193:E194)</f>
        <v>25.004999999999999</v>
      </c>
      <c r="G193" s="2">
        <f>F193-$F$380</f>
        <v>9.5649716645337737</v>
      </c>
      <c r="I193">
        <f>AVERAGE(E189:E196)+(2*I191)</f>
        <v>26.37124475816649</v>
      </c>
      <c r="K193">
        <f>AVERAGE(G189,G191,G193,G195)+(2*K191)</f>
        <v>13.667009958143693</v>
      </c>
      <c r="N193">
        <v>1</v>
      </c>
      <c r="R193">
        <f>AVERAGE(N189,N191,N193,N195)+(2*R191)</f>
        <v>1</v>
      </c>
    </row>
    <row r="194" spans="2:18" ht="16" x14ac:dyDescent="0.2">
      <c r="B194" t="s">
        <v>4</v>
      </c>
      <c r="C194" t="s">
        <v>12</v>
      </c>
      <c r="D194" s="1" t="s">
        <v>23</v>
      </c>
      <c r="E194">
        <v>24.79</v>
      </c>
      <c r="G194" s="2"/>
      <c r="N194">
        <v>1</v>
      </c>
    </row>
    <row r="195" spans="2:18" ht="16" x14ac:dyDescent="0.2">
      <c r="B195" t="s">
        <v>5</v>
      </c>
      <c r="C195" t="s">
        <v>12</v>
      </c>
      <c r="D195" s="1" t="s">
        <v>23</v>
      </c>
      <c r="E195">
        <v>24.79</v>
      </c>
      <c r="F195">
        <f>AVERAGE(E195:E196)</f>
        <v>24.77</v>
      </c>
      <c r="G195" s="2">
        <f>F195-$F$382</f>
        <v>11.855674620794161</v>
      </c>
      <c r="N195">
        <v>1</v>
      </c>
    </row>
    <row r="196" spans="2:18" ht="16" x14ac:dyDescent="0.2">
      <c r="B196" t="s">
        <v>5</v>
      </c>
      <c r="C196" t="s">
        <v>12</v>
      </c>
      <c r="D196" s="1" t="s">
        <v>23</v>
      </c>
      <c r="E196">
        <v>24.75</v>
      </c>
      <c r="G196" s="2"/>
      <c r="N196">
        <v>1</v>
      </c>
    </row>
    <row r="197" spans="2:18" ht="16" x14ac:dyDescent="0.2">
      <c r="B197" t="s">
        <v>6</v>
      </c>
      <c r="C197" t="s">
        <v>13</v>
      </c>
      <c r="D197" s="1" t="s">
        <v>23</v>
      </c>
      <c r="E197">
        <v>22.55</v>
      </c>
      <c r="F197">
        <f>AVERAGE(E197:E198)</f>
        <v>22.675000000000001</v>
      </c>
      <c r="G197" s="2">
        <f>F197-$F$384</f>
        <v>7.1436035721188276</v>
      </c>
      <c r="H197">
        <f>AVERAGE(G197,G199,G201,G203)</f>
        <v>6.9544253757900423</v>
      </c>
      <c r="N197">
        <v>1</v>
      </c>
    </row>
    <row r="198" spans="2:18" ht="16" x14ac:dyDescent="0.2">
      <c r="B198" t="s">
        <v>6</v>
      </c>
      <c r="C198" t="s">
        <v>13</v>
      </c>
      <c r="D198" s="1" t="s">
        <v>23</v>
      </c>
      <c r="E198">
        <v>22.8</v>
      </c>
      <c r="G198" s="2"/>
      <c r="N198">
        <v>1</v>
      </c>
    </row>
    <row r="199" spans="2:18" ht="16" x14ac:dyDescent="0.2">
      <c r="B199" t="s">
        <v>7</v>
      </c>
      <c r="C199" t="s">
        <v>13</v>
      </c>
      <c r="D199" s="1" t="s">
        <v>23</v>
      </c>
      <c r="E199">
        <v>22.99</v>
      </c>
      <c r="F199">
        <f>AVERAGE(E199:E200)</f>
        <v>22.924999999999997</v>
      </c>
      <c r="G199" s="2">
        <f>F199-$F$386</f>
        <v>7.4438986179923194</v>
      </c>
      <c r="I199">
        <f>STDEV(E197:E204)</f>
        <v>0.29719822629734083</v>
      </c>
      <c r="K199">
        <f>STDEV(G197,G199,G201,G203)</f>
        <v>0.74478456264190496</v>
      </c>
      <c r="N199">
        <v>1</v>
      </c>
      <c r="R199">
        <f>STDEV(N197,N199,N201,N203)</f>
        <v>0</v>
      </c>
    </row>
    <row r="200" spans="2:18" ht="16" x14ac:dyDescent="0.2">
      <c r="B200" t="s">
        <v>7</v>
      </c>
      <c r="C200" t="s">
        <v>13</v>
      </c>
      <c r="D200" s="1" t="s">
        <v>23</v>
      </c>
      <c r="E200">
        <v>22.86</v>
      </c>
      <c r="G200" s="2"/>
      <c r="I200">
        <f>AVERAGE(E197:E204)-(2*I199)</f>
        <v>21.986853547405314</v>
      </c>
      <c r="K200">
        <f>AVERAGE(G197,G199,G201,G203)-(2*K199)</f>
        <v>5.4648562505062319</v>
      </c>
      <c r="N200">
        <v>1</v>
      </c>
      <c r="R200">
        <f>AVERAGE(N197,N199,N201,N203)-(2*R199)</f>
        <v>1</v>
      </c>
    </row>
    <row r="201" spans="2:18" ht="16" x14ac:dyDescent="0.2">
      <c r="B201" t="s">
        <v>8</v>
      </c>
      <c r="C201" t="s">
        <v>13</v>
      </c>
      <c r="D201" s="1" t="s">
        <v>23</v>
      </c>
      <c r="E201">
        <v>22.5</v>
      </c>
      <c r="F201">
        <f>AVERAGE(E202)</f>
        <v>22.58</v>
      </c>
      <c r="G201" s="2">
        <f>F201-$F$388</f>
        <v>7.3761698904519442</v>
      </c>
      <c r="I201">
        <f>AVERAGE(E197:E204)+(2*I199)</f>
        <v>23.17564645259468</v>
      </c>
      <c r="K201">
        <f>AVERAGE(G197,G199,G201,G203)+(2*K199)</f>
        <v>8.4439945010738526</v>
      </c>
      <c r="N201">
        <v>1</v>
      </c>
      <c r="R201">
        <f>AVERAGE(N197,N199,N201,N203)+(2*R199)</f>
        <v>1</v>
      </c>
    </row>
    <row r="202" spans="2:18" ht="16" x14ac:dyDescent="0.2">
      <c r="B202" t="s">
        <v>8</v>
      </c>
      <c r="C202" t="s">
        <v>13</v>
      </c>
      <c r="D202" s="1" t="s">
        <v>23</v>
      </c>
      <c r="E202">
        <v>22.58</v>
      </c>
      <c r="G202" s="2"/>
      <c r="N202">
        <v>1</v>
      </c>
    </row>
    <row r="203" spans="2:18" ht="16" x14ac:dyDescent="0.2">
      <c r="B203" t="s">
        <v>9</v>
      </c>
      <c r="C203" t="s">
        <v>13</v>
      </c>
      <c r="D203" s="1" t="s">
        <v>23</v>
      </c>
      <c r="E203">
        <v>22.23</v>
      </c>
      <c r="F203">
        <f>AVERAGE(E203:E204)</f>
        <v>22.185000000000002</v>
      </c>
      <c r="G203" s="2">
        <f>F203-$F$390</f>
        <v>5.8540294225970761</v>
      </c>
      <c r="N203">
        <v>1</v>
      </c>
    </row>
    <row r="204" spans="2:18" ht="16" x14ac:dyDescent="0.2">
      <c r="B204" t="s">
        <v>9</v>
      </c>
      <c r="C204" t="s">
        <v>13</v>
      </c>
      <c r="D204" s="1" t="s">
        <v>23</v>
      </c>
      <c r="E204">
        <v>22.14</v>
      </c>
      <c r="G204" s="2"/>
      <c r="N204">
        <v>1</v>
      </c>
    </row>
    <row r="205" spans="2:18" x14ac:dyDescent="0.2">
      <c r="D205" s="1"/>
      <c r="G205" s="2"/>
      <c r="N205">
        <v>1</v>
      </c>
    </row>
    <row r="206" spans="2:18" ht="16" x14ac:dyDescent="0.2">
      <c r="B206" t="s">
        <v>2</v>
      </c>
      <c r="C206" t="s">
        <v>12</v>
      </c>
      <c r="D206" s="1" t="s">
        <v>24</v>
      </c>
      <c r="E206">
        <v>22.41</v>
      </c>
      <c r="F206">
        <f>AVERAGE(E206:E207)</f>
        <v>22.384999999999998</v>
      </c>
      <c r="G206" s="2">
        <f>F206-$F$376</f>
        <v>6.1574955707909282</v>
      </c>
      <c r="H206">
        <f>AVERAGE(G206,G208,G210,G212)</f>
        <v>7.4970016266324189</v>
      </c>
      <c r="I206" s="2">
        <f>H206-H214</f>
        <v>1.3300762508423762</v>
      </c>
      <c r="J206" s="5">
        <f>2^-I206</f>
        <v>0.39774721916569611</v>
      </c>
      <c r="K206" s="5">
        <f>-1/J206</f>
        <v>-2.5141596265526962</v>
      </c>
      <c r="N206">
        <v>1</v>
      </c>
      <c r="P206" s="2"/>
      <c r="Q206" s="4"/>
      <c r="R206" s="4" t="e">
        <f>-1/Q206</f>
        <v>#DIV/0!</v>
      </c>
    </row>
    <row r="207" spans="2:18" ht="16" x14ac:dyDescent="0.2">
      <c r="B207" t="s">
        <v>2</v>
      </c>
      <c r="C207" t="s">
        <v>12</v>
      </c>
      <c r="D207" s="1" t="s">
        <v>24</v>
      </c>
      <c r="E207">
        <v>22.36</v>
      </c>
      <c r="G207" s="2"/>
      <c r="N207">
        <v>1</v>
      </c>
    </row>
    <row r="208" spans="2:18" ht="16" x14ac:dyDescent="0.2">
      <c r="B208" t="s">
        <v>3</v>
      </c>
      <c r="C208" t="s">
        <v>12</v>
      </c>
      <c r="D208" s="1" t="s">
        <v>24</v>
      </c>
      <c r="E208">
        <v>21.16</v>
      </c>
      <c r="F208">
        <f>AVERAGE(E208:E209)</f>
        <v>21.310000000000002</v>
      </c>
      <c r="G208" s="2">
        <f>F208-$F$378</f>
        <v>8.7498646504108102</v>
      </c>
      <c r="I208">
        <f>STDEV(E206:E213)</f>
        <v>0.43097066522643285</v>
      </c>
      <c r="K208">
        <f>STDEV(G206,G208,G210,G212)</f>
        <v>1.4104962158565726</v>
      </c>
      <c r="N208">
        <v>1</v>
      </c>
      <c r="R208">
        <f>STDEV(N206,N208,N210,N212)</f>
        <v>0</v>
      </c>
    </row>
    <row r="209" spans="2:18" ht="16" x14ac:dyDescent="0.2">
      <c r="B209" t="s">
        <v>3</v>
      </c>
      <c r="C209" t="s">
        <v>12</v>
      </c>
      <c r="D209" s="1" t="s">
        <v>24</v>
      </c>
      <c r="E209">
        <v>21.46</v>
      </c>
      <c r="G209" s="2"/>
      <c r="I209">
        <f>AVERAGE(E206:E213)-(2*I208)</f>
        <v>20.920558669547134</v>
      </c>
      <c r="K209">
        <f>AVERAGE(G206,G208,G210,G212)-(2*K208)</f>
        <v>4.6760091949192741</v>
      </c>
      <c r="N209">
        <v>1</v>
      </c>
      <c r="R209">
        <f>AVERAGE(N206,N208,N210,N212)-(2*R208)</f>
        <v>1</v>
      </c>
    </row>
    <row r="210" spans="2:18" ht="16" x14ac:dyDescent="0.2">
      <c r="B210" t="s">
        <v>4</v>
      </c>
      <c r="C210" t="s">
        <v>12</v>
      </c>
      <c r="D210" s="1" t="s">
        <v>24</v>
      </c>
      <c r="E210">
        <v>21.8</v>
      </c>
      <c r="F210">
        <f>AVERAGE(E210:E211)</f>
        <v>21.84</v>
      </c>
      <c r="G210" s="2">
        <f>F210-$F$380</f>
        <v>6.3999716645337745</v>
      </c>
      <c r="I210">
        <f>AVERAGE(E206:E213)+(2*I208)</f>
        <v>22.644441330452864</v>
      </c>
      <c r="K210">
        <f>AVERAGE(G206,G208,G210,G212)+(2*K208)</f>
        <v>10.317994058345564</v>
      </c>
      <c r="N210">
        <v>1</v>
      </c>
      <c r="R210">
        <f>AVERAGE(N206,N208,N210,N212)+(2*R208)</f>
        <v>1</v>
      </c>
    </row>
    <row r="211" spans="2:18" ht="16" x14ac:dyDescent="0.2">
      <c r="B211" t="s">
        <v>4</v>
      </c>
      <c r="C211" t="s">
        <v>12</v>
      </c>
      <c r="D211" s="1" t="s">
        <v>24</v>
      </c>
      <c r="E211">
        <v>21.88</v>
      </c>
      <c r="G211" s="2"/>
      <c r="N211">
        <v>1</v>
      </c>
    </row>
    <row r="212" spans="2:18" ht="16" x14ac:dyDescent="0.2">
      <c r="B212" t="s">
        <v>5</v>
      </c>
      <c r="C212" t="s">
        <v>12</v>
      </c>
      <c r="D212" s="1" t="s">
        <v>24</v>
      </c>
      <c r="E212">
        <v>21.62</v>
      </c>
      <c r="F212">
        <f>AVERAGE(E212:E213)</f>
        <v>21.594999999999999</v>
      </c>
      <c r="G212" s="2">
        <f>F212-$F$382</f>
        <v>8.6806746207941607</v>
      </c>
      <c r="N212">
        <v>1</v>
      </c>
    </row>
    <row r="213" spans="2:18" ht="16" x14ac:dyDescent="0.2">
      <c r="B213" t="s">
        <v>5</v>
      </c>
      <c r="C213" t="s">
        <v>12</v>
      </c>
      <c r="D213" s="1" t="s">
        <v>24</v>
      </c>
      <c r="E213">
        <v>21.57</v>
      </c>
      <c r="G213" s="2"/>
      <c r="N213">
        <v>1</v>
      </c>
    </row>
    <row r="214" spans="2:18" ht="16" x14ac:dyDescent="0.2">
      <c r="B214" t="s">
        <v>6</v>
      </c>
      <c r="C214" t="s">
        <v>13</v>
      </c>
      <c r="D214" s="1" t="s">
        <v>24</v>
      </c>
      <c r="E214">
        <v>22.02</v>
      </c>
      <c r="F214">
        <f>AVERAGE(E214:E215)</f>
        <v>21.98</v>
      </c>
      <c r="G214" s="2">
        <f>F214-$F$384</f>
        <v>6.4486035721188273</v>
      </c>
      <c r="H214">
        <f>AVERAGE(G214,G216,G218,G220)</f>
        <v>6.1669253757900426</v>
      </c>
      <c r="N214">
        <v>1</v>
      </c>
    </row>
    <row r="215" spans="2:18" ht="16" x14ac:dyDescent="0.2">
      <c r="B215" t="s">
        <v>6</v>
      </c>
      <c r="C215" t="s">
        <v>13</v>
      </c>
      <c r="D215" s="1" t="s">
        <v>24</v>
      </c>
      <c r="E215">
        <v>21.94</v>
      </c>
      <c r="G215" s="2"/>
      <c r="N215">
        <v>1</v>
      </c>
    </row>
    <row r="216" spans="2:18" ht="16" x14ac:dyDescent="0.2">
      <c r="B216" t="s">
        <v>7</v>
      </c>
      <c r="C216" t="s">
        <v>13</v>
      </c>
      <c r="D216" s="1" t="s">
        <v>24</v>
      </c>
      <c r="E216">
        <v>21.91</v>
      </c>
      <c r="F216">
        <f>AVERAGE(E216:E217)</f>
        <v>21.954999999999998</v>
      </c>
      <c r="G216" s="2">
        <f>F216-$F$386</f>
        <v>6.4738986179923206</v>
      </c>
      <c r="I216">
        <f>STDEV(E214:E221)</f>
        <v>0.198345837941136</v>
      </c>
      <c r="K216">
        <f>STDEV(G214,G216,G218,G220)</f>
        <v>0.49975358771064604</v>
      </c>
      <c r="N216">
        <v>1</v>
      </c>
      <c r="R216">
        <f>STDEV(N214,N216,N218,N220)</f>
        <v>0</v>
      </c>
    </row>
    <row r="217" spans="2:18" ht="16" x14ac:dyDescent="0.2">
      <c r="B217" t="s">
        <v>7</v>
      </c>
      <c r="C217" t="s">
        <v>13</v>
      </c>
      <c r="D217" s="1" t="s">
        <v>24</v>
      </c>
      <c r="E217">
        <v>22</v>
      </c>
      <c r="G217" s="2"/>
      <c r="I217">
        <f>AVERAGE(E214:E221)-(2*I216)</f>
        <v>21.407058324117727</v>
      </c>
      <c r="K217">
        <f>AVERAGE(G214,G216,G218,G220)-(2*K216)</f>
        <v>5.1674182003687505</v>
      </c>
      <c r="N217">
        <v>1</v>
      </c>
      <c r="R217">
        <f>AVERAGE(N214,N216,N218,N220)-(2*R216)</f>
        <v>1</v>
      </c>
    </row>
    <row r="218" spans="2:18" ht="16" x14ac:dyDescent="0.2">
      <c r="B218" t="s">
        <v>8</v>
      </c>
      <c r="C218" t="s">
        <v>13</v>
      </c>
      <c r="D218" s="1" t="s">
        <v>24</v>
      </c>
      <c r="E218">
        <v>21.52</v>
      </c>
      <c r="F218">
        <f>AVERAGE(E218:E219)</f>
        <v>21.524999999999999</v>
      </c>
      <c r="G218" s="2">
        <f>F218-$F$388</f>
        <v>6.3211698904519444</v>
      </c>
      <c r="I218">
        <f>AVERAGE(E214:E221)+(2*I216)</f>
        <v>22.200441675882274</v>
      </c>
      <c r="K218">
        <f>AVERAGE(G214,G216,G218,G220)+(2*K216)</f>
        <v>7.1664325512113347</v>
      </c>
      <c r="N218">
        <v>1</v>
      </c>
      <c r="R218">
        <f>AVERAGE(N214,N216,N218,N220)+(2*R216)</f>
        <v>1</v>
      </c>
    </row>
    <row r="219" spans="2:18" ht="16" x14ac:dyDescent="0.2">
      <c r="B219" t="s">
        <v>8</v>
      </c>
      <c r="C219" t="s">
        <v>13</v>
      </c>
      <c r="D219" s="1" t="s">
        <v>24</v>
      </c>
      <c r="E219">
        <v>21.53</v>
      </c>
      <c r="G219" s="2"/>
      <c r="N219">
        <v>1</v>
      </c>
    </row>
    <row r="220" spans="2:18" ht="16" x14ac:dyDescent="0.2">
      <c r="B220" t="s">
        <v>9</v>
      </c>
      <c r="C220" t="s">
        <v>13</v>
      </c>
      <c r="D220" s="1" t="s">
        <v>24</v>
      </c>
      <c r="E220">
        <v>21.75</v>
      </c>
      <c r="F220">
        <f>AVERAGE(E220:E221)</f>
        <v>21.755000000000003</v>
      </c>
      <c r="G220" s="2">
        <f>F220-$F$390</f>
        <v>5.4240294225970764</v>
      </c>
      <c r="N220">
        <v>1</v>
      </c>
    </row>
    <row r="221" spans="2:18" ht="16" x14ac:dyDescent="0.2">
      <c r="B221" t="s">
        <v>9</v>
      </c>
      <c r="C221" t="s">
        <v>13</v>
      </c>
      <c r="D221" s="1" t="s">
        <v>24</v>
      </c>
      <c r="E221">
        <v>21.76</v>
      </c>
      <c r="G221" s="2"/>
      <c r="N221">
        <v>1</v>
      </c>
    </row>
    <row r="222" spans="2:18" x14ac:dyDescent="0.2">
      <c r="D222" s="1"/>
      <c r="G222" s="2"/>
      <c r="N222">
        <v>1</v>
      </c>
    </row>
    <row r="223" spans="2:18" ht="16" x14ac:dyDescent="0.2">
      <c r="B223" t="s">
        <v>2</v>
      </c>
      <c r="C223" t="s">
        <v>12</v>
      </c>
      <c r="D223" s="1" t="s">
        <v>25</v>
      </c>
      <c r="E223">
        <v>19.78</v>
      </c>
      <c r="F223">
        <f>AVERAGE(E223)</f>
        <v>19.78</v>
      </c>
      <c r="G223" s="2">
        <f>F223-$F$376</f>
        <v>3.5524955707909314</v>
      </c>
      <c r="H223">
        <f>AVERAGE(G223,G225,G227,G229)</f>
        <v>5.0182516266324182</v>
      </c>
      <c r="I223" s="2">
        <f>H223-H231</f>
        <v>1.5163262508423769</v>
      </c>
      <c r="J223" s="5">
        <f>2^-I223</f>
        <v>0.3495749589161295</v>
      </c>
      <c r="K223" s="5">
        <f>-1/J223</f>
        <v>-2.8606167990422944</v>
      </c>
      <c r="N223">
        <v>1</v>
      </c>
      <c r="P223" s="2"/>
      <c r="Q223" s="4"/>
      <c r="R223" s="4" t="e">
        <f>-1/Q223</f>
        <v>#DIV/0!</v>
      </c>
    </row>
    <row r="224" spans="2:18" ht="16" x14ac:dyDescent="0.2">
      <c r="B224" t="s">
        <v>2</v>
      </c>
      <c r="C224" t="s">
        <v>12</v>
      </c>
      <c r="D224" s="1" t="s">
        <v>25</v>
      </c>
      <c r="E224">
        <v>20.5</v>
      </c>
      <c r="G224" s="2"/>
      <c r="N224">
        <v>1</v>
      </c>
    </row>
    <row r="225" spans="2:18" ht="16" x14ac:dyDescent="0.2">
      <c r="B225" t="s">
        <v>3</v>
      </c>
      <c r="C225" t="s">
        <v>12</v>
      </c>
      <c r="D225" s="1" t="s">
        <v>25</v>
      </c>
      <c r="E225">
        <v>18.86</v>
      </c>
      <c r="F225">
        <f>AVERAGE(E225:E226)</f>
        <v>19.049999999999997</v>
      </c>
      <c r="G225" s="2">
        <f>F225-$F$378</f>
        <v>6.4898646504108051</v>
      </c>
      <c r="I225">
        <f>STDEV(E223:E230)</f>
        <v>0.52812167158714507</v>
      </c>
      <c r="K225">
        <f>STDEV(G223,G225,G227,G229)</f>
        <v>1.5132186212671686</v>
      </c>
      <c r="N225">
        <v>1</v>
      </c>
      <c r="R225">
        <f>STDEV(N223,N225,N227,N229)</f>
        <v>0</v>
      </c>
    </row>
    <row r="226" spans="2:18" ht="16" x14ac:dyDescent="0.2">
      <c r="B226" t="s">
        <v>3</v>
      </c>
      <c r="C226" t="s">
        <v>12</v>
      </c>
      <c r="D226" s="1" t="s">
        <v>25</v>
      </c>
      <c r="E226">
        <v>19.239999999999998</v>
      </c>
      <c r="G226" s="2"/>
      <c r="I226">
        <f>AVERAGE(E223:E230)-(2*I225)</f>
        <v>18.337506656825706</v>
      </c>
      <c r="K226">
        <f>AVERAGE(G223,G225,G227,G229)-(2*K225)</f>
        <v>1.9918143840980811</v>
      </c>
      <c r="N226">
        <v>1</v>
      </c>
      <c r="R226">
        <f>AVERAGE(N223,N225,N227,N229)-(2*R225)</f>
        <v>1</v>
      </c>
    </row>
    <row r="227" spans="2:18" ht="16" x14ac:dyDescent="0.2">
      <c r="B227" t="s">
        <v>4</v>
      </c>
      <c r="C227" t="s">
        <v>12</v>
      </c>
      <c r="D227" s="1" t="s">
        <v>25</v>
      </c>
      <c r="E227">
        <v>19.239999999999998</v>
      </c>
      <c r="F227">
        <f>AVERAGE(E227:E228)</f>
        <v>19.324999999999999</v>
      </c>
      <c r="G227" s="2">
        <f>F227-$F$380</f>
        <v>3.884971664533774</v>
      </c>
      <c r="I227">
        <f>AVERAGE(E223:E230)+(2*I225)</f>
        <v>20.449993343174288</v>
      </c>
      <c r="K227">
        <f>AVERAGE(G223,G225,G227,G229)+(2*K225)</f>
        <v>8.0446888691667553</v>
      </c>
      <c r="N227">
        <v>1</v>
      </c>
      <c r="R227">
        <f>AVERAGE(N223,N225,N227,N229)+(2*R225)</f>
        <v>1</v>
      </c>
    </row>
    <row r="228" spans="2:18" ht="16" x14ac:dyDescent="0.2">
      <c r="B228" t="s">
        <v>4</v>
      </c>
      <c r="C228" t="s">
        <v>12</v>
      </c>
      <c r="D228" s="1" t="s">
        <v>25</v>
      </c>
      <c r="E228">
        <v>19.41</v>
      </c>
      <c r="G228" s="2"/>
      <c r="N228">
        <v>1</v>
      </c>
    </row>
    <row r="229" spans="2:18" ht="16" x14ac:dyDescent="0.2">
      <c r="B229" t="s">
        <v>5</v>
      </c>
      <c r="C229" t="s">
        <v>12</v>
      </c>
      <c r="D229" s="1" t="s">
        <v>25</v>
      </c>
      <c r="E229">
        <v>19.170000000000002</v>
      </c>
      <c r="F229">
        <f>AVERAGE(E229:E230)</f>
        <v>19.060000000000002</v>
      </c>
      <c r="G229" s="2">
        <f>F229-$F$382</f>
        <v>6.1456746207941642</v>
      </c>
      <c r="N229">
        <v>1</v>
      </c>
    </row>
    <row r="230" spans="2:18" ht="16" x14ac:dyDescent="0.2">
      <c r="B230" t="s">
        <v>5</v>
      </c>
      <c r="C230" t="s">
        <v>12</v>
      </c>
      <c r="D230" s="1" t="s">
        <v>25</v>
      </c>
      <c r="E230">
        <v>18.95</v>
      </c>
      <c r="G230" s="2"/>
      <c r="N230">
        <v>1</v>
      </c>
    </row>
    <row r="231" spans="2:18" ht="16" x14ac:dyDescent="0.2">
      <c r="B231" t="s">
        <v>6</v>
      </c>
      <c r="C231" t="s">
        <v>13</v>
      </c>
      <c r="D231" s="1" t="s">
        <v>25</v>
      </c>
      <c r="E231">
        <v>19.079999999999998</v>
      </c>
      <c r="F231">
        <f>AVERAGE(E231:E232)</f>
        <v>19.204999999999998</v>
      </c>
      <c r="G231" s="2">
        <f>F231-$F$384</f>
        <v>3.6736035721188252</v>
      </c>
      <c r="H231">
        <f>AVERAGE(G231,G233,G235,G237)</f>
        <v>3.5019253757900413</v>
      </c>
      <c r="N231">
        <v>1</v>
      </c>
    </row>
    <row r="232" spans="2:18" ht="16" x14ac:dyDescent="0.2">
      <c r="B232" t="s">
        <v>6</v>
      </c>
      <c r="C232" t="s">
        <v>13</v>
      </c>
      <c r="D232" s="1" t="s">
        <v>25</v>
      </c>
      <c r="E232">
        <v>19.329999999999998</v>
      </c>
      <c r="G232" s="2"/>
      <c r="N232">
        <v>1</v>
      </c>
    </row>
    <row r="233" spans="2:18" ht="16" x14ac:dyDescent="0.2">
      <c r="B233" t="s">
        <v>7</v>
      </c>
      <c r="C233" t="s">
        <v>13</v>
      </c>
      <c r="D233" s="1" t="s">
        <v>25</v>
      </c>
      <c r="E233">
        <v>19.29</v>
      </c>
      <c r="F233">
        <f>AVERAGE(E233:E234)</f>
        <v>19.274999999999999</v>
      </c>
      <c r="G233" s="2">
        <f>F233-$F$386</f>
        <v>3.7938986179923209</v>
      </c>
      <c r="I233">
        <f>STDEV(E231:E238)</f>
        <v>0.15495967217311776</v>
      </c>
      <c r="K233">
        <f>STDEV(G231,G233,G235,G237)</f>
        <v>0.60814121675015542</v>
      </c>
      <c r="N233">
        <v>1</v>
      </c>
      <c r="R233">
        <f>STDEV(N231,N233,N235,N237)</f>
        <v>0</v>
      </c>
    </row>
    <row r="234" spans="2:18" ht="16" x14ac:dyDescent="0.2">
      <c r="B234" t="s">
        <v>7</v>
      </c>
      <c r="C234" t="s">
        <v>13</v>
      </c>
      <c r="D234" s="1" t="s">
        <v>25</v>
      </c>
      <c r="E234">
        <v>19.260000000000002</v>
      </c>
      <c r="G234" s="2"/>
      <c r="I234">
        <f>AVERAGE(E231:E238)-(2*I233)</f>
        <v>18.828830655653764</v>
      </c>
      <c r="K234">
        <f>AVERAGE(G231,G233,G235,G237)-(2*K233)</f>
        <v>2.2856429422897304</v>
      </c>
      <c r="N234">
        <v>1</v>
      </c>
      <c r="R234">
        <f>AVERAGE(N231,N233,N235,N237)-(2*R233)</f>
        <v>1</v>
      </c>
    </row>
    <row r="235" spans="2:18" ht="16" x14ac:dyDescent="0.2">
      <c r="B235" t="s">
        <v>8</v>
      </c>
      <c r="C235" t="s">
        <v>13</v>
      </c>
      <c r="D235" s="1" t="s">
        <v>25</v>
      </c>
      <c r="E235">
        <v>19.190000000000001</v>
      </c>
      <c r="F235">
        <f>AVERAGE(E235:E236)</f>
        <v>19.14</v>
      </c>
      <c r="G235" s="2">
        <f>F235-$F$388</f>
        <v>3.9361698904519464</v>
      </c>
      <c r="I235">
        <f>AVERAGE(E231:E238)+(2*I233)</f>
        <v>19.448669344346232</v>
      </c>
      <c r="K235">
        <f>AVERAGE(G231,G233,G235,G237)+(2*K233)</f>
        <v>4.7182078092903517</v>
      </c>
      <c r="N235">
        <v>1</v>
      </c>
      <c r="R235">
        <f>AVERAGE(N231,N233,N235,N237)+(2*R233)</f>
        <v>1</v>
      </c>
    </row>
    <row r="236" spans="2:18" ht="16" x14ac:dyDescent="0.2">
      <c r="B236" t="s">
        <v>8</v>
      </c>
      <c r="C236" t="s">
        <v>13</v>
      </c>
      <c r="D236" s="1" t="s">
        <v>25</v>
      </c>
      <c r="E236">
        <v>19.09</v>
      </c>
      <c r="G236" s="2"/>
      <c r="N236">
        <v>1</v>
      </c>
    </row>
    <row r="237" spans="2:18" ht="16" x14ac:dyDescent="0.2">
      <c r="B237" t="s">
        <v>9</v>
      </c>
      <c r="C237" t="s">
        <v>13</v>
      </c>
      <c r="D237" s="1" t="s">
        <v>25</v>
      </c>
      <c r="E237">
        <v>18.97</v>
      </c>
      <c r="F237">
        <f>AVERAGE(E237:E238)</f>
        <v>18.934999999999999</v>
      </c>
      <c r="G237" s="2">
        <f>F237-$F$390</f>
        <v>2.6040294225970726</v>
      </c>
      <c r="N237">
        <v>1</v>
      </c>
    </row>
    <row r="238" spans="2:18" ht="16" x14ac:dyDescent="0.2">
      <c r="B238" t="s">
        <v>9</v>
      </c>
      <c r="C238" t="s">
        <v>13</v>
      </c>
      <c r="D238" s="1" t="s">
        <v>25</v>
      </c>
      <c r="E238">
        <v>18.899999999999999</v>
      </c>
      <c r="G238" s="2"/>
      <c r="N238">
        <v>1</v>
      </c>
    </row>
    <row r="239" spans="2:18" x14ac:dyDescent="0.2">
      <c r="D239" s="1"/>
      <c r="G239" s="2"/>
      <c r="N239">
        <v>1</v>
      </c>
    </row>
    <row r="240" spans="2:18" ht="16" x14ac:dyDescent="0.2">
      <c r="B240" t="s">
        <v>2</v>
      </c>
      <c r="C240" t="s">
        <v>12</v>
      </c>
      <c r="D240" s="1" t="s">
        <v>26</v>
      </c>
      <c r="E240">
        <v>22.22</v>
      </c>
      <c r="F240">
        <f>AVERAGE(E240)</f>
        <v>22.22</v>
      </c>
      <c r="G240" s="2">
        <f>F240-$F$376</f>
        <v>5.9924955707909291</v>
      </c>
      <c r="H240">
        <f>AVERAGE(G240,G242,G244,G246)</f>
        <v>7.7270016266324184</v>
      </c>
      <c r="I240" s="2">
        <f>H240-H248</f>
        <v>1.4813262508423755</v>
      </c>
      <c r="J240" s="5">
        <f>2^-I240</f>
        <v>0.35815940931893209</v>
      </c>
      <c r="K240" s="5">
        <f>-1/J240</f>
        <v>-2.7920528512752956</v>
      </c>
      <c r="N240">
        <v>1</v>
      </c>
      <c r="P240" s="2"/>
      <c r="Q240" s="4"/>
      <c r="R240" s="4" t="e">
        <f>-1/Q240</f>
        <v>#DIV/0!</v>
      </c>
    </row>
    <row r="241" spans="2:18" ht="16" x14ac:dyDescent="0.2">
      <c r="B241" t="s">
        <v>2</v>
      </c>
      <c r="C241" t="s">
        <v>12</v>
      </c>
      <c r="D241" s="1" t="s">
        <v>26</v>
      </c>
      <c r="E241">
        <v>23.31</v>
      </c>
      <c r="G241" s="2"/>
      <c r="N241">
        <v>1</v>
      </c>
    </row>
    <row r="242" spans="2:18" ht="16" x14ac:dyDescent="0.2">
      <c r="B242" t="s">
        <v>3</v>
      </c>
      <c r="C242" t="s">
        <v>12</v>
      </c>
      <c r="D242" s="1" t="s">
        <v>26</v>
      </c>
      <c r="E242">
        <v>21.65</v>
      </c>
      <c r="F242">
        <f>AVERAGE(E242:E243)</f>
        <v>21.64</v>
      </c>
      <c r="G242" s="2">
        <f>F242-$F$378</f>
        <v>9.0798646504108085</v>
      </c>
      <c r="I242">
        <f>STDEV(E240:E247)</f>
        <v>0.52821633825545367</v>
      </c>
      <c r="K242">
        <f>STDEV(G240,G242,G244,G246)</f>
        <v>1.6983924412283427</v>
      </c>
      <c r="N242">
        <v>1</v>
      </c>
      <c r="R242">
        <f>STDEV(N240,N242,N244,N246)</f>
        <v>0</v>
      </c>
    </row>
    <row r="243" spans="2:18" ht="16" x14ac:dyDescent="0.2">
      <c r="B243" t="s">
        <v>3</v>
      </c>
      <c r="C243" t="s">
        <v>12</v>
      </c>
      <c r="D243" s="1" t="s">
        <v>26</v>
      </c>
      <c r="E243">
        <v>21.63</v>
      </c>
      <c r="G243" s="2"/>
      <c r="I243">
        <f>AVERAGE(E240:E247)-(2*I242)</f>
        <v>21.092317323489095</v>
      </c>
      <c r="K243">
        <f>AVERAGE(G240,G242,G244,G246)-(2*K242)</f>
        <v>4.3302167441757327</v>
      </c>
      <c r="N243">
        <v>1</v>
      </c>
      <c r="R243">
        <f>AVERAGE(N240,N242,N244,N246)-(2*R242)</f>
        <v>1</v>
      </c>
    </row>
    <row r="244" spans="2:18" ht="16" x14ac:dyDescent="0.2">
      <c r="B244" t="s">
        <v>4</v>
      </c>
      <c r="C244" t="s">
        <v>12</v>
      </c>
      <c r="D244" s="1" t="s">
        <v>26</v>
      </c>
      <c r="E244">
        <v>21.96</v>
      </c>
      <c r="F244">
        <f>AVERAGE(E244:E245)</f>
        <v>21.990000000000002</v>
      </c>
      <c r="G244" s="2">
        <f>F244-$F$380</f>
        <v>6.5499716645337767</v>
      </c>
      <c r="I244">
        <f>AVERAGE(E240:E247)+(2*I242)</f>
        <v>23.205182676510912</v>
      </c>
      <c r="K244">
        <f>AVERAGE(G240,G242,G244,G246)+(2*K242)</f>
        <v>11.123786509089104</v>
      </c>
      <c r="N244">
        <v>1</v>
      </c>
      <c r="R244">
        <f>AVERAGE(N240,N242,N244,N246)+(2*R242)</f>
        <v>1</v>
      </c>
    </row>
    <row r="245" spans="2:18" ht="16" x14ac:dyDescent="0.2">
      <c r="B245" t="s">
        <v>4</v>
      </c>
      <c r="C245" t="s">
        <v>12</v>
      </c>
      <c r="D245" s="1" t="s">
        <v>26</v>
      </c>
      <c r="E245">
        <v>22.02</v>
      </c>
      <c r="G245" s="2"/>
      <c r="N245">
        <v>1</v>
      </c>
    </row>
    <row r="246" spans="2:18" ht="16" x14ac:dyDescent="0.2">
      <c r="B246" t="s">
        <v>5</v>
      </c>
      <c r="C246" t="s">
        <v>12</v>
      </c>
      <c r="D246" s="1" t="s">
        <v>26</v>
      </c>
      <c r="E246">
        <v>22.09</v>
      </c>
      <c r="F246">
        <f>AVERAGE(E246:E247)</f>
        <v>22.2</v>
      </c>
      <c r="G246" s="2">
        <f>F246-$F$382</f>
        <v>9.2856746207941612</v>
      </c>
      <c r="N246">
        <v>1</v>
      </c>
    </row>
    <row r="247" spans="2:18" ht="16" x14ac:dyDescent="0.2">
      <c r="B247" t="s">
        <v>5</v>
      </c>
      <c r="C247" t="s">
        <v>12</v>
      </c>
      <c r="D247" s="1" t="s">
        <v>26</v>
      </c>
      <c r="E247">
        <v>22.31</v>
      </c>
      <c r="G247" s="2"/>
      <c r="N247">
        <v>1</v>
      </c>
    </row>
    <row r="248" spans="2:18" ht="16" x14ac:dyDescent="0.2">
      <c r="B248" t="s">
        <v>6</v>
      </c>
      <c r="C248" t="s">
        <v>13</v>
      </c>
      <c r="D248" s="1" t="s">
        <v>26</v>
      </c>
      <c r="E248">
        <v>22.26</v>
      </c>
      <c r="F248">
        <f>AVERAGE(E248:E249)</f>
        <v>22.270000000000003</v>
      </c>
      <c r="G248" s="2">
        <f>F248-$F$384</f>
        <v>6.73860357211883</v>
      </c>
      <c r="H248">
        <f>AVERAGE(G248,G250,G252,G254)</f>
        <v>6.2456753757900429</v>
      </c>
      <c r="N248">
        <v>1</v>
      </c>
    </row>
    <row r="249" spans="2:18" ht="16" x14ac:dyDescent="0.2">
      <c r="B249" t="s">
        <v>6</v>
      </c>
      <c r="C249" t="s">
        <v>13</v>
      </c>
      <c r="D249" s="1" t="s">
        <v>26</v>
      </c>
      <c r="E249">
        <v>22.28</v>
      </c>
      <c r="G249" s="2"/>
      <c r="N249">
        <v>1</v>
      </c>
    </row>
    <row r="250" spans="2:18" ht="16" x14ac:dyDescent="0.2">
      <c r="B250" t="s">
        <v>7</v>
      </c>
      <c r="C250" t="s">
        <v>13</v>
      </c>
      <c r="D250" s="1" t="s">
        <v>26</v>
      </c>
      <c r="E250">
        <v>22.13</v>
      </c>
      <c r="F250">
        <f>AVERAGE(E250:E251)</f>
        <v>22.074999999999999</v>
      </c>
      <c r="G250" s="2">
        <f>F250-$F$386</f>
        <v>6.5938986179923216</v>
      </c>
      <c r="I250">
        <f>STDEV(E248:E255)</f>
        <v>0.32503845926290093</v>
      </c>
      <c r="K250">
        <f>STDEV(G248,G250,G252,G254)</f>
        <v>0.69007365596383452</v>
      </c>
      <c r="N250">
        <v>1</v>
      </c>
      <c r="R250">
        <f>STDEV(N248,N250,N252,N254)</f>
        <v>0</v>
      </c>
    </row>
    <row r="251" spans="2:18" ht="16" x14ac:dyDescent="0.2">
      <c r="B251" t="s">
        <v>7</v>
      </c>
      <c r="C251" t="s">
        <v>13</v>
      </c>
      <c r="D251" s="1" t="s">
        <v>26</v>
      </c>
      <c r="E251">
        <v>22.02</v>
      </c>
      <c r="G251" s="2"/>
      <c r="I251">
        <f>AVERAGE(E248:E255)-(2*I250)</f>
        <v>21.232423081474199</v>
      </c>
      <c r="K251">
        <f>AVERAGE(G248,G250,G252,G254)-(2*K250)</f>
        <v>4.8655280638623744</v>
      </c>
      <c r="N251">
        <v>1</v>
      </c>
      <c r="R251">
        <f>AVERAGE(N248,N250,N252,N254)-(2*R250)</f>
        <v>1</v>
      </c>
    </row>
    <row r="252" spans="2:18" ht="16" x14ac:dyDescent="0.2">
      <c r="B252" t="s">
        <v>8</v>
      </c>
      <c r="C252" t="s">
        <v>13</v>
      </c>
      <c r="D252" s="1" t="s">
        <v>26</v>
      </c>
      <c r="E252">
        <v>21.56</v>
      </c>
      <c r="F252">
        <f>AVERAGE(E252:E253)</f>
        <v>21.625</v>
      </c>
      <c r="G252" s="2">
        <f>F252-$F$388</f>
        <v>6.4211698904519459</v>
      </c>
      <c r="I252">
        <f>AVERAGE(E248:E255)+(2*I250)</f>
        <v>22.532576918525802</v>
      </c>
      <c r="K252">
        <f>AVERAGE(G248,G250,G252,G254)+(2*K250)</f>
        <v>7.6258226877177115</v>
      </c>
      <c r="N252">
        <v>1</v>
      </c>
      <c r="R252">
        <f>AVERAGE(N248,N250,N252,N254)+(2*R250)</f>
        <v>1</v>
      </c>
    </row>
    <row r="253" spans="2:18" ht="16" x14ac:dyDescent="0.2">
      <c r="B253" t="s">
        <v>8</v>
      </c>
      <c r="C253" t="s">
        <v>13</v>
      </c>
      <c r="D253" s="1" t="s">
        <v>26</v>
      </c>
      <c r="E253">
        <v>21.69</v>
      </c>
      <c r="G253" s="2"/>
      <c r="N253">
        <v>1</v>
      </c>
    </row>
    <row r="254" spans="2:18" ht="16" x14ac:dyDescent="0.2">
      <c r="B254" t="s">
        <v>9</v>
      </c>
      <c r="C254" t="s">
        <v>13</v>
      </c>
      <c r="D254" s="1" t="s">
        <v>26</v>
      </c>
      <c r="E254">
        <v>21.63</v>
      </c>
      <c r="F254">
        <f>AVERAGE(E254:E255)</f>
        <v>21.56</v>
      </c>
      <c r="G254" s="2">
        <f>F254-$F$390</f>
        <v>5.2290294225970726</v>
      </c>
      <c r="N254">
        <v>1</v>
      </c>
    </row>
    <row r="255" spans="2:18" ht="16" x14ac:dyDescent="0.2">
      <c r="B255" t="s">
        <v>9</v>
      </c>
      <c r="C255" t="s">
        <v>13</v>
      </c>
      <c r="D255" s="1" t="s">
        <v>26</v>
      </c>
      <c r="E255">
        <v>21.49</v>
      </c>
      <c r="G255" s="2"/>
      <c r="N255">
        <v>1</v>
      </c>
    </row>
    <row r="256" spans="2:18" x14ac:dyDescent="0.2">
      <c r="D256" s="1"/>
      <c r="G256" s="2"/>
      <c r="N256">
        <v>1</v>
      </c>
    </row>
    <row r="257" spans="2:18" x14ac:dyDescent="0.2">
      <c r="B257" t="s">
        <v>2</v>
      </c>
      <c r="C257" t="s">
        <v>12</v>
      </c>
      <c r="D257" s="9" t="s">
        <v>33</v>
      </c>
      <c r="E257">
        <v>37.36</v>
      </c>
      <c r="F257" s="6">
        <f>AVERAGE(E257:E258)</f>
        <v>36.634999999999998</v>
      </c>
      <c r="G257" s="2">
        <f>F257-$F$376</f>
        <v>20.407495570790928</v>
      </c>
      <c r="H257">
        <f>AVERAGE(G257:G263)</f>
        <v>20.165751626632421</v>
      </c>
      <c r="I257">
        <f>H257-H265</f>
        <v>10.517576250842378</v>
      </c>
      <c r="J257" s="5">
        <f>2^-I257</f>
        <v>6.8217227826389206E-4</v>
      </c>
      <c r="K257" s="5">
        <f>-1/J257</f>
        <v>-1465.9053612453586</v>
      </c>
      <c r="N257">
        <v>1</v>
      </c>
      <c r="P257" s="2"/>
      <c r="Q257" s="5"/>
      <c r="R257" s="5" t="e">
        <f>-1/Q257</f>
        <v>#DIV/0!</v>
      </c>
    </row>
    <row r="258" spans="2:18" x14ac:dyDescent="0.2">
      <c r="B258" t="s">
        <v>2</v>
      </c>
      <c r="C258" t="s">
        <v>12</v>
      </c>
      <c r="D258" s="9" t="s">
        <v>33</v>
      </c>
      <c r="E258">
        <v>35.909999999999997</v>
      </c>
      <c r="G258" s="2"/>
      <c r="N258">
        <v>1</v>
      </c>
    </row>
    <row r="259" spans="2:18" x14ac:dyDescent="0.2">
      <c r="B259" t="s">
        <v>3</v>
      </c>
      <c r="C259" t="s">
        <v>12</v>
      </c>
      <c r="D259" s="9" t="s">
        <v>33</v>
      </c>
      <c r="E259">
        <v>33.549999999999997</v>
      </c>
      <c r="F259" s="6">
        <v>31.11</v>
      </c>
      <c r="G259" s="2">
        <f>F259-$F$378</f>
        <v>18.549864650410807</v>
      </c>
      <c r="I259">
        <f>STDEV(E257:E264)</f>
        <v>2.2495406938602676</v>
      </c>
      <c r="K259">
        <f>STDEV(G257,G259,G261,G263)</f>
        <v>3.116846737772955</v>
      </c>
      <c r="N259">
        <v>1</v>
      </c>
    </row>
    <row r="260" spans="2:18" x14ac:dyDescent="0.2">
      <c r="B260" t="s">
        <v>3</v>
      </c>
      <c r="C260" t="s">
        <v>12</v>
      </c>
      <c r="D260" s="9" t="s">
        <v>33</v>
      </c>
      <c r="E260">
        <v>32.53</v>
      </c>
      <c r="G260" s="2"/>
      <c r="I260">
        <f>AVERAGE(E257:E264)-(2*I259)</f>
        <v>30.090918612279467</v>
      </c>
      <c r="K260">
        <f>AVERAGE(G257,G259,G261,G263)-(2*K259)</f>
        <v>13.932058151086512</v>
      </c>
      <c r="N260">
        <v>1</v>
      </c>
    </row>
    <row r="261" spans="2:18" x14ac:dyDescent="0.2">
      <c r="B261" t="s">
        <v>4</v>
      </c>
      <c r="C261" t="s">
        <v>12</v>
      </c>
      <c r="D261" s="9" t="s">
        <v>33</v>
      </c>
      <c r="E261">
        <v>31.99</v>
      </c>
      <c r="F261" s="6">
        <f>AVERAGE(E261:E262)</f>
        <v>32.72</v>
      </c>
      <c r="G261" s="2">
        <f>F261-$F$380</f>
        <v>17.279971664533775</v>
      </c>
      <c r="I261">
        <f>AVERAGE(E257:E264)+(2*I259)</f>
        <v>39.08908138772054</v>
      </c>
      <c r="K261">
        <f>AVERAGE(G257,G259,G261,G263)+(2*K259)</f>
        <v>26.39944510217833</v>
      </c>
      <c r="N261">
        <v>1</v>
      </c>
    </row>
    <row r="262" spans="2:18" x14ac:dyDescent="0.2">
      <c r="B262" t="s">
        <v>4</v>
      </c>
      <c r="C262" t="s">
        <v>12</v>
      </c>
      <c r="D262" s="9" t="s">
        <v>33</v>
      </c>
      <c r="E262">
        <v>33.450000000000003</v>
      </c>
      <c r="G262" s="2"/>
      <c r="N262">
        <v>1</v>
      </c>
    </row>
    <row r="263" spans="2:18" x14ac:dyDescent="0.2">
      <c r="B263" t="s">
        <v>5</v>
      </c>
      <c r="C263" t="s">
        <v>12</v>
      </c>
      <c r="D263" s="9" t="s">
        <v>33</v>
      </c>
      <c r="E263" t="s">
        <v>1</v>
      </c>
      <c r="F263" s="6">
        <f>AVERAGE(E264)</f>
        <v>37.340000000000003</v>
      </c>
      <c r="G263" s="2">
        <f>F263-$F$382</f>
        <v>24.425674620794165</v>
      </c>
      <c r="N263">
        <v>1</v>
      </c>
    </row>
    <row r="264" spans="2:18" x14ac:dyDescent="0.2">
      <c r="B264" t="s">
        <v>5</v>
      </c>
      <c r="C264" t="s">
        <v>12</v>
      </c>
      <c r="D264" s="9" t="s">
        <v>33</v>
      </c>
      <c r="E264">
        <v>37.340000000000003</v>
      </c>
      <c r="G264" s="2"/>
      <c r="N264">
        <v>1</v>
      </c>
    </row>
    <row r="265" spans="2:18" x14ac:dyDescent="0.2">
      <c r="B265" t="s">
        <v>6</v>
      </c>
      <c r="C265" t="s">
        <v>13</v>
      </c>
      <c r="D265" s="9" t="s">
        <v>33</v>
      </c>
      <c r="E265">
        <v>25.2</v>
      </c>
      <c r="F265" s="6">
        <f>AVERAGE(E265:E266)</f>
        <v>25.35</v>
      </c>
      <c r="G265" s="2">
        <f>F265-$F$384</f>
        <v>9.8186035721188283</v>
      </c>
      <c r="H265">
        <f>AVERAGE(G265,G267,G269,G271)</f>
        <v>9.6481753757900428</v>
      </c>
      <c r="N265">
        <v>1</v>
      </c>
    </row>
    <row r="266" spans="2:18" x14ac:dyDescent="0.2">
      <c r="B266" t="s">
        <v>6</v>
      </c>
      <c r="C266" t="s">
        <v>13</v>
      </c>
      <c r="D266" s="9" t="s">
        <v>33</v>
      </c>
      <c r="E266">
        <v>25.5</v>
      </c>
      <c r="G266" s="2"/>
      <c r="N266">
        <v>1</v>
      </c>
    </row>
    <row r="267" spans="2:18" x14ac:dyDescent="0.2">
      <c r="B267" t="s">
        <v>7</v>
      </c>
      <c r="C267" t="s">
        <v>13</v>
      </c>
      <c r="D267" s="9" t="s">
        <v>33</v>
      </c>
      <c r="E267">
        <v>25.61</v>
      </c>
      <c r="F267" s="6">
        <f>AVERAGE(E267:E268)</f>
        <v>25.674999999999997</v>
      </c>
      <c r="G267" s="2">
        <f>F267-$F$386</f>
        <v>10.193898617992319</v>
      </c>
      <c r="I267">
        <f>STDEV(E265:E272)</f>
        <v>0.29316012202012887</v>
      </c>
      <c r="K267">
        <f>STDEV(G265,G267,G269,G271)</f>
        <v>0.6781827061928466</v>
      </c>
      <c r="N267">
        <v>1</v>
      </c>
    </row>
    <row r="268" spans="2:18" x14ac:dyDescent="0.2">
      <c r="B268" t="s">
        <v>7</v>
      </c>
      <c r="C268" t="s">
        <v>13</v>
      </c>
      <c r="D268" s="9" t="s">
        <v>33</v>
      </c>
      <c r="E268">
        <v>25.74</v>
      </c>
      <c r="G268" s="2"/>
      <c r="I268">
        <f>AVERAGE(E265:E272)-(2*I267)</f>
        <v>24.698679755959745</v>
      </c>
      <c r="K268">
        <f>AVERAGE(G265,G267,G269,G271)-(2*K267)</f>
        <v>8.2918099634043489</v>
      </c>
      <c r="N268">
        <v>1</v>
      </c>
    </row>
    <row r="269" spans="2:18" x14ac:dyDescent="0.2">
      <c r="B269" t="s">
        <v>8</v>
      </c>
      <c r="C269" t="s">
        <v>13</v>
      </c>
      <c r="D269" s="9" t="s">
        <v>33</v>
      </c>
      <c r="E269">
        <v>25.11</v>
      </c>
      <c r="F269" s="6">
        <f>AVERAGE(E269:E270)</f>
        <v>25.125</v>
      </c>
      <c r="G269" s="2">
        <f>F269-$F$388</f>
        <v>9.9211698904519459</v>
      </c>
      <c r="I269">
        <f>AVERAGE(E265:E272)+(2*I267)</f>
        <v>25.871320244040263</v>
      </c>
      <c r="K269">
        <f>AVERAGE(G265,G267,G269,G271)+(2*K267)</f>
        <v>11.004540788175737</v>
      </c>
      <c r="N269">
        <v>1</v>
      </c>
    </row>
    <row r="270" spans="2:18" x14ac:dyDescent="0.2">
      <c r="B270" t="s">
        <v>8</v>
      </c>
      <c r="C270" t="s">
        <v>13</v>
      </c>
      <c r="D270" s="9" t="s">
        <v>33</v>
      </c>
      <c r="E270">
        <v>25.14</v>
      </c>
      <c r="G270" s="2"/>
      <c r="N270">
        <v>1</v>
      </c>
    </row>
    <row r="271" spans="2:18" x14ac:dyDescent="0.2">
      <c r="B271" t="s">
        <v>9</v>
      </c>
      <c r="C271" t="s">
        <v>13</v>
      </c>
      <c r="D271" s="9" t="s">
        <v>33</v>
      </c>
      <c r="E271">
        <v>25.06</v>
      </c>
      <c r="F271" s="6">
        <f>AVERAGE(E271:E272)</f>
        <v>24.990000000000002</v>
      </c>
      <c r="G271" s="2">
        <f>F271-$F$390</f>
        <v>8.6590294225970759</v>
      </c>
      <c r="N271">
        <v>1</v>
      </c>
    </row>
    <row r="272" spans="2:18" x14ac:dyDescent="0.2">
      <c r="B272" t="s">
        <v>9</v>
      </c>
      <c r="C272" t="s">
        <v>13</v>
      </c>
      <c r="D272" s="9" t="s">
        <v>33</v>
      </c>
      <c r="E272">
        <v>24.92</v>
      </c>
      <c r="G272" s="2"/>
      <c r="N272">
        <v>1</v>
      </c>
    </row>
    <row r="273" spans="2:18" x14ac:dyDescent="0.2">
      <c r="D273" s="9"/>
      <c r="G273" s="2"/>
      <c r="N273">
        <v>1</v>
      </c>
    </row>
    <row r="274" spans="2:18" ht="16" x14ac:dyDescent="0.2">
      <c r="B274" t="s">
        <v>2</v>
      </c>
      <c r="C274" t="s">
        <v>12</v>
      </c>
      <c r="D274" s="1" t="s">
        <v>27</v>
      </c>
      <c r="E274">
        <v>21.72</v>
      </c>
      <c r="F274">
        <f>AVERAGE(E274:E275)</f>
        <v>21.674999999999997</v>
      </c>
      <c r="G274" s="2">
        <f>F274-$F$376</f>
        <v>5.4474955707909274</v>
      </c>
      <c r="H274">
        <f>AVERAGE(G274,G276,G278,G280)</f>
        <v>6.9895016266324177</v>
      </c>
      <c r="I274" s="2">
        <f>H274-H282</f>
        <v>1.3663262508423761</v>
      </c>
      <c r="J274" s="5">
        <f>2^-I274</f>
        <v>0.38787770261270865</v>
      </c>
      <c r="K274" s="5">
        <f>-1/J274</f>
        <v>-2.5781322134891789</v>
      </c>
      <c r="N274">
        <v>1</v>
      </c>
      <c r="P274" s="2"/>
      <c r="Q274" s="4"/>
      <c r="R274" s="4" t="e">
        <f>-1/Q274</f>
        <v>#DIV/0!</v>
      </c>
    </row>
    <row r="275" spans="2:18" ht="16" x14ac:dyDescent="0.2">
      <c r="B275" t="s">
        <v>2</v>
      </c>
      <c r="C275" t="s">
        <v>12</v>
      </c>
      <c r="D275" s="1" t="s">
        <v>27</v>
      </c>
      <c r="E275">
        <v>21.63</v>
      </c>
      <c r="G275" s="2"/>
      <c r="N275">
        <v>1</v>
      </c>
    </row>
    <row r="276" spans="2:18" ht="16" x14ac:dyDescent="0.2">
      <c r="B276" t="s">
        <v>3</v>
      </c>
      <c r="C276" t="s">
        <v>12</v>
      </c>
      <c r="D276" s="1" t="s">
        <v>27</v>
      </c>
      <c r="E276">
        <v>21</v>
      </c>
      <c r="F276">
        <f>AVERAGE(E276:E277)</f>
        <v>21.060000000000002</v>
      </c>
      <c r="G276" s="2">
        <f>F276-$F$378</f>
        <v>8.4998646504108102</v>
      </c>
      <c r="I276">
        <f>STDEV(E274:E281)</f>
        <v>0.27318230438403401</v>
      </c>
      <c r="K276">
        <f>STDEV(G274,G276,G278,G280)</f>
        <v>1.585472287436418</v>
      </c>
      <c r="N276">
        <v>1</v>
      </c>
      <c r="R276">
        <f>STDEV(N274,N276,N278,N280)</f>
        <v>0</v>
      </c>
    </row>
    <row r="277" spans="2:18" ht="16" x14ac:dyDescent="0.2">
      <c r="B277" t="s">
        <v>3</v>
      </c>
      <c r="C277" t="s">
        <v>12</v>
      </c>
      <c r="D277" s="1" t="s">
        <v>27</v>
      </c>
      <c r="E277">
        <v>21.12</v>
      </c>
      <c r="G277" s="2"/>
      <c r="I277">
        <f>AVERAGE(E274:E281)-(2*I276)</f>
        <v>20.728635391231933</v>
      </c>
      <c r="K277">
        <f>AVERAGE(G274,G276,G278,G280)-(2*K276)</f>
        <v>3.8185570517595817</v>
      </c>
      <c r="N277">
        <v>1</v>
      </c>
      <c r="R277">
        <f>AVERAGE(N274,N276,N278,N280)-(2*R276)</f>
        <v>1</v>
      </c>
    </row>
    <row r="278" spans="2:18" ht="16" x14ac:dyDescent="0.2">
      <c r="B278" t="s">
        <v>4</v>
      </c>
      <c r="C278" t="s">
        <v>12</v>
      </c>
      <c r="D278" s="1" t="s">
        <v>27</v>
      </c>
      <c r="E278">
        <v>21.09</v>
      </c>
      <c r="F278">
        <f>AVERAGE(E278:E279)</f>
        <v>21.244999999999997</v>
      </c>
      <c r="G278" s="2">
        <f>F278-$F$380</f>
        <v>5.8049716645337721</v>
      </c>
      <c r="I278">
        <f>AVERAGE(E274:E281)+(2*I276)</f>
        <v>21.821364608768071</v>
      </c>
      <c r="K278">
        <f>AVERAGE(G274,G276,G278,G280)+(2*K276)</f>
        <v>10.160446201505254</v>
      </c>
      <c r="N278">
        <v>1</v>
      </c>
      <c r="R278">
        <f>AVERAGE(N274,N276,N278,N280)+(2*R276)</f>
        <v>1</v>
      </c>
    </row>
    <row r="279" spans="2:18" ht="16" x14ac:dyDescent="0.2">
      <c r="B279" t="s">
        <v>4</v>
      </c>
      <c r="C279" t="s">
        <v>12</v>
      </c>
      <c r="D279" s="1" t="s">
        <v>27</v>
      </c>
      <c r="E279">
        <v>21.4</v>
      </c>
      <c r="G279" s="2"/>
      <c r="N279">
        <v>1</v>
      </c>
    </row>
    <row r="280" spans="2:18" ht="16" x14ac:dyDescent="0.2">
      <c r="B280" t="s">
        <v>5</v>
      </c>
      <c r="C280" t="s">
        <v>12</v>
      </c>
      <c r="D280" s="1" t="s">
        <v>27</v>
      </c>
      <c r="E280">
        <v>21.14</v>
      </c>
      <c r="F280">
        <f>AVERAGE(E280:E281)</f>
        <v>21.12</v>
      </c>
      <c r="G280" s="2">
        <f>F280-$F$382</f>
        <v>8.2056746207941629</v>
      </c>
      <c r="N280">
        <v>1</v>
      </c>
    </row>
    <row r="281" spans="2:18" ht="16" x14ac:dyDescent="0.2">
      <c r="B281" t="s">
        <v>5</v>
      </c>
      <c r="C281" t="s">
        <v>12</v>
      </c>
      <c r="D281" s="1" t="s">
        <v>27</v>
      </c>
      <c r="E281">
        <v>21.1</v>
      </c>
      <c r="G281" s="2"/>
      <c r="N281">
        <v>1</v>
      </c>
    </row>
    <row r="282" spans="2:18" ht="16" x14ac:dyDescent="0.2">
      <c r="B282" t="s">
        <v>6</v>
      </c>
      <c r="C282" t="s">
        <v>13</v>
      </c>
      <c r="D282" s="1" t="s">
        <v>27</v>
      </c>
      <c r="E282">
        <v>21.14</v>
      </c>
      <c r="F282">
        <f>AVERAGE(E282:E283)</f>
        <v>21.134999999999998</v>
      </c>
      <c r="G282" s="2">
        <f>F282-$F$384</f>
        <v>5.6036035721188249</v>
      </c>
      <c r="H282">
        <f>AVERAGE(G282,G284,G286,G288)</f>
        <v>5.6231753757900416</v>
      </c>
      <c r="N282">
        <v>1</v>
      </c>
    </row>
    <row r="283" spans="2:18" ht="16" x14ac:dyDescent="0.2">
      <c r="B283" t="s">
        <v>6</v>
      </c>
      <c r="C283" t="s">
        <v>13</v>
      </c>
      <c r="D283" s="1" t="s">
        <v>27</v>
      </c>
      <c r="E283">
        <v>21.13</v>
      </c>
      <c r="G283" s="2"/>
      <c r="N283">
        <v>1</v>
      </c>
    </row>
    <row r="284" spans="2:18" ht="16" x14ac:dyDescent="0.2">
      <c r="B284" t="s">
        <v>7</v>
      </c>
      <c r="C284" t="s">
        <v>13</v>
      </c>
      <c r="D284" s="1" t="s">
        <v>27</v>
      </c>
      <c r="E284">
        <v>21.18</v>
      </c>
      <c r="F284">
        <f>AVERAGE(E284:E285)</f>
        <v>21.18</v>
      </c>
      <c r="G284" s="2">
        <f>F284-$F$386</f>
        <v>5.698898617992322</v>
      </c>
      <c r="I284">
        <f>STDEV(E282:E289)</f>
        <v>0.18369228928525375</v>
      </c>
      <c r="K284">
        <f>STDEV(G282,G284,G286,G288)</f>
        <v>0.5746571449514517</v>
      </c>
      <c r="N284">
        <v>1</v>
      </c>
      <c r="R284">
        <f>STDEV(N282,N284,N286,N288)</f>
        <v>0</v>
      </c>
    </row>
    <row r="285" spans="2:18" ht="16" x14ac:dyDescent="0.2">
      <c r="B285" t="s">
        <v>7</v>
      </c>
      <c r="C285" t="s">
        <v>13</v>
      </c>
      <c r="D285" s="1" t="s">
        <v>27</v>
      </c>
      <c r="E285">
        <v>21.18</v>
      </c>
      <c r="G285" s="2"/>
      <c r="I285">
        <f>AVERAGE(E282:E289)-(2*I284)</f>
        <v>20.89261542142949</v>
      </c>
      <c r="K285">
        <f>AVERAGE(G282,G284,G286,G288)-(2*K284)</f>
        <v>4.4738610858871386</v>
      </c>
      <c r="N285">
        <v>1</v>
      </c>
      <c r="R285">
        <f>AVERAGE(N282,N284,N286,N288)-(2*R284)</f>
        <v>1</v>
      </c>
    </row>
    <row r="286" spans="2:18" ht="16" x14ac:dyDescent="0.2">
      <c r="B286" t="s">
        <v>8</v>
      </c>
      <c r="C286" t="s">
        <v>13</v>
      </c>
      <c r="D286" s="1" t="s">
        <v>27</v>
      </c>
      <c r="E286">
        <v>21.6</v>
      </c>
      <c r="F286">
        <f>AVERAGE(E286:E287)</f>
        <v>21.5</v>
      </c>
      <c r="G286" s="2">
        <f>F286-$F$388</f>
        <v>6.2961698904519459</v>
      </c>
      <c r="I286">
        <f>AVERAGE(E282:E289)+(2*I284)</f>
        <v>21.627384578570506</v>
      </c>
      <c r="K286">
        <f>AVERAGE(G282,G284,G286,G288)+(2*K284)</f>
        <v>6.7724896656929445</v>
      </c>
      <c r="N286">
        <v>1</v>
      </c>
      <c r="R286">
        <f>AVERAGE(N282,N284,N286,N288)+(2*R284)</f>
        <v>1</v>
      </c>
    </row>
    <row r="287" spans="2:18" ht="16" x14ac:dyDescent="0.2">
      <c r="B287" t="s">
        <v>8</v>
      </c>
      <c r="C287" t="s">
        <v>13</v>
      </c>
      <c r="D287" s="1" t="s">
        <v>27</v>
      </c>
      <c r="E287">
        <v>21.4</v>
      </c>
      <c r="G287" s="2"/>
      <c r="N287">
        <v>1</v>
      </c>
    </row>
    <row r="288" spans="2:18" ht="16" x14ac:dyDescent="0.2">
      <c r="B288" t="s">
        <v>9</v>
      </c>
      <c r="C288" t="s">
        <v>13</v>
      </c>
      <c r="D288" s="1" t="s">
        <v>27</v>
      </c>
      <c r="E288">
        <v>21.39</v>
      </c>
      <c r="F288">
        <f>AVERAGE(E288:E289)</f>
        <v>21.225000000000001</v>
      </c>
      <c r="G288" s="2">
        <f>F288-$F$390</f>
        <v>4.8940294225970753</v>
      </c>
      <c r="N288">
        <v>1</v>
      </c>
    </row>
    <row r="289" spans="2:18" ht="16" x14ac:dyDescent="0.2">
      <c r="B289" t="s">
        <v>9</v>
      </c>
      <c r="C289" t="s">
        <v>13</v>
      </c>
      <c r="D289" s="1" t="s">
        <v>27</v>
      </c>
      <c r="E289">
        <v>21.06</v>
      </c>
      <c r="G289" s="2"/>
      <c r="N289">
        <v>1</v>
      </c>
    </row>
    <row r="290" spans="2:18" x14ac:dyDescent="0.2">
      <c r="D290" s="1"/>
      <c r="G290" s="2"/>
      <c r="N290">
        <v>1</v>
      </c>
    </row>
    <row r="291" spans="2:18" ht="16" x14ac:dyDescent="0.2">
      <c r="B291" t="s">
        <v>2</v>
      </c>
      <c r="C291" t="s">
        <v>12</v>
      </c>
      <c r="D291" s="1" t="s">
        <v>28</v>
      </c>
      <c r="E291">
        <v>19.79</v>
      </c>
      <c r="F291">
        <f>AVERAGE(E291:E292)</f>
        <v>19.559999999999999</v>
      </c>
      <c r="G291" s="2">
        <f>F291-$F$376</f>
        <v>3.332495570790929</v>
      </c>
      <c r="H291">
        <f>AVERAGE(G291,G293,G295,G297)</f>
        <v>4.7307516266324185</v>
      </c>
      <c r="I291" s="2">
        <f>H291-H299</f>
        <v>1.4100762508423768</v>
      </c>
      <c r="J291" s="5">
        <f>2^-I291</f>
        <v>0.3762917981555482</v>
      </c>
      <c r="K291" s="5">
        <f>-1/J291</f>
        <v>-2.6575120821172638</v>
      </c>
      <c r="N291">
        <v>1</v>
      </c>
      <c r="P291" s="2"/>
      <c r="Q291" s="4"/>
      <c r="R291" s="4" t="e">
        <f>-1/Q291</f>
        <v>#DIV/0!</v>
      </c>
    </row>
    <row r="292" spans="2:18" ht="16" x14ac:dyDescent="0.2">
      <c r="B292" t="s">
        <v>2</v>
      </c>
      <c r="C292" t="s">
        <v>12</v>
      </c>
      <c r="D292" s="1" t="s">
        <v>28</v>
      </c>
      <c r="E292">
        <v>19.329999999999998</v>
      </c>
      <c r="G292" s="2"/>
      <c r="N292">
        <v>1</v>
      </c>
    </row>
    <row r="293" spans="2:18" ht="16" x14ac:dyDescent="0.2">
      <c r="B293" t="s">
        <v>3</v>
      </c>
      <c r="C293" t="s">
        <v>12</v>
      </c>
      <c r="D293" s="1" t="s">
        <v>28</v>
      </c>
      <c r="E293">
        <v>18.53</v>
      </c>
      <c r="F293">
        <f>AVERAGE(E293)</f>
        <v>18.53</v>
      </c>
      <c r="G293" s="2">
        <f>F293-$F$378</f>
        <v>5.969864650410809</v>
      </c>
      <c r="I293">
        <f>STDEV(E291:E298)</f>
        <v>1.3322027945152664</v>
      </c>
      <c r="K293">
        <f>STDEV(G291,G293,G295,G297)</f>
        <v>1.4184517656446638</v>
      </c>
      <c r="N293">
        <v>1</v>
      </c>
      <c r="R293">
        <f>STDEV(N291,N293,N295,N297)</f>
        <v>0</v>
      </c>
    </row>
    <row r="294" spans="2:18" ht="16" x14ac:dyDescent="0.2">
      <c r="B294" t="s">
        <v>3</v>
      </c>
      <c r="C294" t="s">
        <v>12</v>
      </c>
      <c r="D294" s="1" t="s">
        <v>28</v>
      </c>
      <c r="E294">
        <v>22.7</v>
      </c>
      <c r="G294" s="2"/>
      <c r="I294">
        <f>AVERAGE(E291:E298)-(2*I293)</f>
        <v>16.873094410969468</v>
      </c>
      <c r="K294">
        <f>AVERAGE(G291,G293,G295,G297)-(2*K293)</f>
        <v>1.893848095343091</v>
      </c>
      <c r="N294">
        <v>1</v>
      </c>
      <c r="R294">
        <f>AVERAGE(N291,N293,N295,N297)-(2*R293)</f>
        <v>1</v>
      </c>
    </row>
    <row r="295" spans="2:18" ht="16" x14ac:dyDescent="0.2">
      <c r="B295" t="s">
        <v>4</v>
      </c>
      <c r="C295" t="s">
        <v>12</v>
      </c>
      <c r="D295" s="1" t="s">
        <v>28</v>
      </c>
      <c r="E295">
        <v>19.2</v>
      </c>
      <c r="F295">
        <f>AVERAGE(E295:E296)</f>
        <v>19.125</v>
      </c>
      <c r="G295" s="2">
        <f>F295-$F$380</f>
        <v>3.6849716645337747</v>
      </c>
      <c r="I295">
        <f>AVERAGE(E291:E298)+(2*I293)</f>
        <v>22.201905589030535</v>
      </c>
      <c r="K295">
        <f>AVERAGE(G291,G293,G295,G297)+(2*K293)</f>
        <v>7.5676551579217461</v>
      </c>
      <c r="N295">
        <v>1</v>
      </c>
      <c r="R295">
        <f>AVERAGE(N291,N293,N295,N297)+(2*R293)</f>
        <v>1</v>
      </c>
    </row>
    <row r="296" spans="2:18" ht="16" x14ac:dyDescent="0.2">
      <c r="B296" t="s">
        <v>4</v>
      </c>
      <c r="C296" t="s">
        <v>12</v>
      </c>
      <c r="D296" s="1" t="s">
        <v>28</v>
      </c>
      <c r="E296">
        <v>19.05</v>
      </c>
      <c r="G296" s="2"/>
      <c r="N296">
        <v>1</v>
      </c>
    </row>
    <row r="297" spans="2:18" ht="16" x14ac:dyDescent="0.2">
      <c r="B297" t="s">
        <v>5</v>
      </c>
      <c r="C297" t="s">
        <v>12</v>
      </c>
      <c r="D297" s="1" t="s">
        <v>28</v>
      </c>
      <c r="E297">
        <v>18.809999999999999</v>
      </c>
      <c r="F297">
        <f>AVERAGE(E297:E298)</f>
        <v>18.850000000000001</v>
      </c>
      <c r="G297" s="2">
        <f>F297-$F$382</f>
        <v>5.9356746207941633</v>
      </c>
      <c r="N297">
        <v>1</v>
      </c>
    </row>
    <row r="298" spans="2:18" ht="16" x14ac:dyDescent="0.2">
      <c r="B298" t="s">
        <v>5</v>
      </c>
      <c r="C298" t="s">
        <v>12</v>
      </c>
      <c r="D298" s="1" t="s">
        <v>28</v>
      </c>
      <c r="E298">
        <v>18.89</v>
      </c>
      <c r="G298" s="2"/>
      <c r="N298">
        <v>1</v>
      </c>
    </row>
    <row r="299" spans="2:18" ht="16" x14ac:dyDescent="0.2">
      <c r="B299" t="s">
        <v>6</v>
      </c>
      <c r="C299" t="s">
        <v>13</v>
      </c>
      <c r="D299" s="1" t="s">
        <v>28</v>
      </c>
      <c r="E299">
        <v>18.87</v>
      </c>
      <c r="F299">
        <f>AVERAGE(E299:E300)</f>
        <v>19.015000000000001</v>
      </c>
      <c r="G299" s="2">
        <f>F299-$F$384</f>
        <v>3.4836035721188274</v>
      </c>
      <c r="H299">
        <f>AVERAGE(G299,G301,G303,G305)</f>
        <v>3.3206753757900418</v>
      </c>
      <c r="N299">
        <v>1</v>
      </c>
    </row>
    <row r="300" spans="2:18" ht="16" x14ac:dyDescent="0.2">
      <c r="B300" t="s">
        <v>6</v>
      </c>
      <c r="C300" t="s">
        <v>13</v>
      </c>
      <c r="D300" s="1" t="s">
        <v>28</v>
      </c>
      <c r="E300">
        <v>19.16</v>
      </c>
      <c r="G300" s="2"/>
      <c r="N300">
        <v>1</v>
      </c>
    </row>
    <row r="301" spans="2:18" ht="16" x14ac:dyDescent="0.2">
      <c r="B301" t="s">
        <v>7</v>
      </c>
      <c r="C301" t="s">
        <v>13</v>
      </c>
      <c r="D301" s="1" t="s">
        <v>28</v>
      </c>
      <c r="E301">
        <v>19.07</v>
      </c>
      <c r="F301">
        <f>AVERAGE(E301:E302)</f>
        <v>19.05</v>
      </c>
      <c r="G301" s="2">
        <f>F301-$F$386</f>
        <v>3.568898617992323</v>
      </c>
      <c r="I301">
        <f>STDEV(E299:E306)</f>
        <v>0.21157572099436586</v>
      </c>
      <c r="K301">
        <f>STDEV(G299,G301,G303,G305)</f>
        <v>0.60938982039248213</v>
      </c>
      <c r="N301">
        <v>1</v>
      </c>
      <c r="R301">
        <f>STDEV(N299,N301,N303,N305)</f>
        <v>0</v>
      </c>
    </row>
    <row r="302" spans="2:18" ht="16" x14ac:dyDescent="0.2">
      <c r="B302" t="s">
        <v>7</v>
      </c>
      <c r="C302" t="s">
        <v>13</v>
      </c>
      <c r="D302" s="1" t="s">
        <v>28</v>
      </c>
      <c r="E302">
        <v>19.03</v>
      </c>
      <c r="G302" s="2"/>
      <c r="I302">
        <f>AVERAGE(E299:E306)-(2*I301)</f>
        <v>18.534348558011263</v>
      </c>
      <c r="K302">
        <f>AVERAGE(G299,G301,G303,G305)-(2*K301)</f>
        <v>2.1018957350050775</v>
      </c>
      <c r="N302">
        <v>1</v>
      </c>
      <c r="R302">
        <f>AVERAGE(N299,N301,N303,N305)-(2*R301)</f>
        <v>1</v>
      </c>
    </row>
    <row r="303" spans="2:18" ht="16" x14ac:dyDescent="0.2">
      <c r="B303" t="s">
        <v>8</v>
      </c>
      <c r="C303" t="s">
        <v>13</v>
      </c>
      <c r="D303" s="1" t="s">
        <v>28</v>
      </c>
      <c r="E303">
        <v>19.29</v>
      </c>
      <c r="F303">
        <f>AVERAGE(E303:E304)</f>
        <v>19.004999999999999</v>
      </c>
      <c r="G303" s="2">
        <f>F303-$F$388</f>
        <v>3.8011698904519449</v>
      </c>
      <c r="I303">
        <f>AVERAGE(E299:E306)+(2*I301)</f>
        <v>19.380651441988729</v>
      </c>
      <c r="K303">
        <f>AVERAGE(G299,G301,G303,G305)+(2*K301)</f>
        <v>4.5394550165750065</v>
      </c>
      <c r="N303">
        <v>1</v>
      </c>
      <c r="R303">
        <f>AVERAGE(N299,N301,N303,N305)+(2*R301)</f>
        <v>1</v>
      </c>
    </row>
    <row r="304" spans="2:18" ht="16" x14ac:dyDescent="0.2">
      <c r="B304" t="s">
        <v>8</v>
      </c>
      <c r="C304" t="s">
        <v>13</v>
      </c>
      <c r="D304" s="1" t="s">
        <v>28</v>
      </c>
      <c r="E304">
        <v>18.72</v>
      </c>
      <c r="G304" s="2"/>
      <c r="N304">
        <v>1</v>
      </c>
    </row>
    <row r="305" spans="2:18" ht="16" x14ac:dyDescent="0.2">
      <c r="B305" t="s">
        <v>9</v>
      </c>
      <c r="C305" t="s">
        <v>13</v>
      </c>
      <c r="D305" s="1" t="s">
        <v>28</v>
      </c>
      <c r="E305">
        <v>18.73</v>
      </c>
      <c r="F305">
        <f>AVERAGE(E305:E306)</f>
        <v>18.759999999999998</v>
      </c>
      <c r="G305" s="2">
        <f>F305-$F$390</f>
        <v>2.4290294225970719</v>
      </c>
      <c r="N305">
        <v>1</v>
      </c>
    </row>
    <row r="306" spans="2:18" ht="16" x14ac:dyDescent="0.2">
      <c r="B306" t="s">
        <v>9</v>
      </c>
      <c r="C306" t="s">
        <v>13</v>
      </c>
      <c r="D306" s="1" t="s">
        <v>28</v>
      </c>
      <c r="E306">
        <v>18.79</v>
      </c>
      <c r="G306" s="2"/>
      <c r="N306">
        <v>1</v>
      </c>
    </row>
    <row r="307" spans="2:18" x14ac:dyDescent="0.2">
      <c r="D307" s="1"/>
      <c r="G307" s="2"/>
      <c r="N307">
        <v>1</v>
      </c>
    </row>
    <row r="308" spans="2:18" ht="16" x14ac:dyDescent="0.2">
      <c r="B308" t="s">
        <v>2</v>
      </c>
      <c r="C308" t="s">
        <v>12</v>
      </c>
      <c r="D308" s="1" t="s">
        <v>29</v>
      </c>
      <c r="E308">
        <v>18.329999999999998</v>
      </c>
      <c r="F308">
        <f>AVERAGE(E308)</f>
        <v>18.329999999999998</v>
      </c>
      <c r="G308" s="2">
        <f>F308-$F$376</f>
        <v>2.1024955707909285</v>
      </c>
      <c r="H308">
        <f>AVERAGE(G308,G310,G312,G314)</f>
        <v>3.4045016266324173</v>
      </c>
      <c r="I308" s="2">
        <f>H308-H316</f>
        <v>1.1025762508423744</v>
      </c>
      <c r="J308" s="5">
        <f>2^-I308</f>
        <v>0.46568417083265951</v>
      </c>
      <c r="K308" s="5">
        <f>-1/J308</f>
        <v>-2.147378121553853</v>
      </c>
      <c r="N308">
        <v>1</v>
      </c>
      <c r="P308" s="2"/>
      <c r="Q308" s="4"/>
      <c r="R308" s="4" t="e">
        <f>-1/Q308</f>
        <v>#DIV/0!</v>
      </c>
    </row>
    <row r="309" spans="2:18" ht="16" x14ac:dyDescent="0.2">
      <c r="B309" t="s">
        <v>2</v>
      </c>
      <c r="C309" t="s">
        <v>12</v>
      </c>
      <c r="D309" s="1" t="s">
        <v>29</v>
      </c>
      <c r="E309">
        <v>20.329999999999998</v>
      </c>
      <c r="G309" s="2"/>
      <c r="N309">
        <v>1</v>
      </c>
    </row>
    <row r="310" spans="2:18" ht="16" x14ac:dyDescent="0.2">
      <c r="B310" t="s">
        <v>3</v>
      </c>
      <c r="C310" t="s">
        <v>12</v>
      </c>
      <c r="D310" s="1" t="s">
        <v>29</v>
      </c>
      <c r="E310">
        <v>17.23</v>
      </c>
      <c r="F310">
        <f>AVERAGE(E310:E311)</f>
        <v>17.329999999999998</v>
      </c>
      <c r="G310" s="2">
        <f>F310-$F$378</f>
        <v>4.7698646504108062</v>
      </c>
      <c r="I310">
        <f>STDEV(E308:E315)</f>
        <v>1.0708074390050577</v>
      </c>
      <c r="K310">
        <f>STDEV(G308,G310,G312,G314)</f>
        <v>1.2843579690633429</v>
      </c>
      <c r="N310">
        <v>1</v>
      </c>
      <c r="R310">
        <f>STDEV(N308,N310,N312,N314)</f>
        <v>0</v>
      </c>
    </row>
    <row r="311" spans="2:18" ht="16" x14ac:dyDescent="0.2">
      <c r="B311" t="s">
        <v>3</v>
      </c>
      <c r="C311" t="s">
        <v>12</v>
      </c>
      <c r="D311" s="1" t="s">
        <v>29</v>
      </c>
      <c r="E311">
        <v>17.43</v>
      </c>
      <c r="G311" s="2"/>
      <c r="I311">
        <f>AVERAGE(E308:E315)-(2*I310)</f>
        <v>15.798385121989886</v>
      </c>
      <c r="K311">
        <f>AVERAGE(G308,G310,G312,G314)-(2*K310)</f>
        <v>0.83578568850573154</v>
      </c>
      <c r="N311">
        <v>1</v>
      </c>
      <c r="R311">
        <f>AVERAGE(N308,N310,N312,N314)-(2*R310)</f>
        <v>1</v>
      </c>
    </row>
    <row r="312" spans="2:18" ht="16" x14ac:dyDescent="0.2">
      <c r="B312" t="s">
        <v>4</v>
      </c>
      <c r="C312" t="s">
        <v>12</v>
      </c>
      <c r="D312" s="1" t="s">
        <v>29</v>
      </c>
      <c r="E312">
        <v>17.93</v>
      </c>
      <c r="F312">
        <f>AVERAGE(E312:E313)</f>
        <v>17.98</v>
      </c>
      <c r="G312" s="2">
        <f>F312-$F$380</f>
        <v>2.5399716645337751</v>
      </c>
      <c r="I312">
        <f>AVERAGE(E308:E315)+(2*I310)</f>
        <v>20.081614878010118</v>
      </c>
      <c r="K312">
        <f>AVERAGE(G308,G310,G312,G314)+(2*K310)</f>
        <v>5.9732175647591035</v>
      </c>
      <c r="N312">
        <v>1</v>
      </c>
      <c r="R312">
        <f>AVERAGE(N308,N310,N312,N314)+(2*R310)</f>
        <v>1</v>
      </c>
    </row>
    <row r="313" spans="2:18" ht="16" x14ac:dyDescent="0.2">
      <c r="B313" t="s">
        <v>4</v>
      </c>
      <c r="C313" t="s">
        <v>12</v>
      </c>
      <c r="D313" s="1" t="s">
        <v>29</v>
      </c>
      <c r="E313">
        <v>18.03</v>
      </c>
      <c r="G313" s="2"/>
      <c r="N313">
        <v>1</v>
      </c>
    </row>
    <row r="314" spans="2:18" ht="16" x14ac:dyDescent="0.2">
      <c r="B314" t="s">
        <v>5</v>
      </c>
      <c r="C314" t="s">
        <v>12</v>
      </c>
      <c r="D314" s="1" t="s">
        <v>29</v>
      </c>
      <c r="E314">
        <v>16.97</v>
      </c>
      <c r="F314">
        <f>AVERAGE(E314:E315)</f>
        <v>17.119999999999997</v>
      </c>
      <c r="G314" s="2">
        <f>F314-$F$382</f>
        <v>4.2056746207941593</v>
      </c>
      <c r="N314">
        <v>1</v>
      </c>
    </row>
    <row r="315" spans="2:18" ht="16" x14ac:dyDescent="0.2">
      <c r="B315" t="s">
        <v>5</v>
      </c>
      <c r="C315" t="s">
        <v>12</v>
      </c>
      <c r="D315" s="1" t="s">
        <v>29</v>
      </c>
      <c r="E315">
        <v>17.27</v>
      </c>
      <c r="G315" s="2"/>
      <c r="N315">
        <v>1</v>
      </c>
    </row>
    <row r="316" spans="2:18" ht="16" x14ac:dyDescent="0.2">
      <c r="B316" t="s">
        <v>6</v>
      </c>
      <c r="C316" t="s">
        <v>13</v>
      </c>
      <c r="D316" s="1" t="s">
        <v>29</v>
      </c>
      <c r="E316">
        <v>18.100000000000001</v>
      </c>
      <c r="F316">
        <f>AVERAGE(E316:E317)</f>
        <v>18.16</v>
      </c>
      <c r="G316" s="2">
        <f>F316-$F$384</f>
        <v>2.628603572118827</v>
      </c>
      <c r="H316">
        <f>AVERAGE(G316,G318,G320,G322)</f>
        <v>2.3019253757900429</v>
      </c>
      <c r="N316">
        <v>1</v>
      </c>
    </row>
    <row r="317" spans="2:18" ht="16" x14ac:dyDescent="0.2">
      <c r="B317" t="s">
        <v>6</v>
      </c>
      <c r="C317" t="s">
        <v>13</v>
      </c>
      <c r="D317" s="1" t="s">
        <v>29</v>
      </c>
      <c r="E317">
        <v>18.22</v>
      </c>
      <c r="G317" s="2"/>
      <c r="N317">
        <v>1</v>
      </c>
    </row>
    <row r="318" spans="2:18" ht="16" x14ac:dyDescent="0.2">
      <c r="B318" t="s">
        <v>7</v>
      </c>
      <c r="C318" t="s">
        <v>13</v>
      </c>
      <c r="D318" s="1" t="s">
        <v>29</v>
      </c>
      <c r="E318">
        <v>17.89</v>
      </c>
      <c r="F318">
        <f>AVERAGE(E318:E319)</f>
        <v>17.945</v>
      </c>
      <c r="G318" s="2">
        <f>F318-$F$386</f>
        <v>2.4638986179923226</v>
      </c>
      <c r="I318">
        <f>STDEV(E316:E323)</f>
        <v>0.19650063613128557</v>
      </c>
      <c r="K318">
        <f>STDEV(G316,G318,G320,G322)</f>
        <v>0.44513097926976231</v>
      </c>
      <c r="N318">
        <v>1</v>
      </c>
      <c r="R318">
        <f>STDEV(N316,N318,N320,N322)</f>
        <v>0</v>
      </c>
    </row>
    <row r="319" spans="2:18" ht="16" x14ac:dyDescent="0.2">
      <c r="B319" t="s">
        <v>7</v>
      </c>
      <c r="C319" t="s">
        <v>13</v>
      </c>
      <c r="D319" s="1" t="s">
        <v>29</v>
      </c>
      <c r="E319">
        <v>18</v>
      </c>
      <c r="G319" s="2"/>
      <c r="I319">
        <f>AVERAGE(E316:E323)-(2*I318)</f>
        <v>17.545748727737433</v>
      </c>
      <c r="K319">
        <f>AVERAGE(G316,G318,G320,G322)-(2*K318)</f>
        <v>1.4116634172505182</v>
      </c>
      <c r="N319">
        <v>1</v>
      </c>
      <c r="R319">
        <f>AVERAGE(N316,N318,N320,N322)-(2*R318)</f>
        <v>1</v>
      </c>
    </row>
    <row r="320" spans="2:18" ht="16" x14ac:dyDescent="0.2">
      <c r="B320" t="s">
        <v>8</v>
      </c>
      <c r="C320" t="s">
        <v>13</v>
      </c>
      <c r="D320" s="1" t="s">
        <v>29</v>
      </c>
      <c r="E320">
        <v>17.73</v>
      </c>
      <c r="F320">
        <f>AVERAGE(E320:E321)</f>
        <v>17.675000000000001</v>
      </c>
      <c r="G320" s="2">
        <f>F320-$F$388</f>
        <v>2.4711698904519466</v>
      </c>
      <c r="I320">
        <f>AVERAGE(E316:E323)+(2*I318)</f>
        <v>18.331751272262572</v>
      </c>
      <c r="K320">
        <f>AVERAGE(G316,G318,G320,G322)+(2*K318)</f>
        <v>3.1921873343295672</v>
      </c>
      <c r="N320">
        <v>1</v>
      </c>
      <c r="R320">
        <f>AVERAGE(N316,N318,N320,N322)+(2*R318)</f>
        <v>1</v>
      </c>
    </row>
    <row r="321" spans="2:18" ht="16" x14ac:dyDescent="0.2">
      <c r="B321" t="s">
        <v>8</v>
      </c>
      <c r="C321" t="s">
        <v>13</v>
      </c>
      <c r="D321" s="1" t="s">
        <v>29</v>
      </c>
      <c r="E321">
        <v>17.62</v>
      </c>
      <c r="G321" s="2"/>
      <c r="N321">
        <v>1</v>
      </c>
    </row>
    <row r="322" spans="2:18" ht="16" x14ac:dyDescent="0.2">
      <c r="B322" t="s">
        <v>9</v>
      </c>
      <c r="C322" t="s">
        <v>13</v>
      </c>
      <c r="D322" s="1" t="s">
        <v>29</v>
      </c>
      <c r="E322">
        <v>18.05</v>
      </c>
      <c r="F322">
        <f>AVERAGE(E322:E323)</f>
        <v>17.975000000000001</v>
      </c>
      <c r="G322" s="2">
        <f>F322-$F$390</f>
        <v>1.6440294225970753</v>
      </c>
      <c r="N322">
        <v>1</v>
      </c>
    </row>
    <row r="323" spans="2:18" ht="16" x14ac:dyDescent="0.2">
      <c r="B323" t="s">
        <v>9</v>
      </c>
      <c r="C323" t="s">
        <v>13</v>
      </c>
      <c r="D323" s="1" t="s">
        <v>29</v>
      </c>
      <c r="E323">
        <v>17.899999999999999</v>
      </c>
      <c r="G323" s="2"/>
      <c r="N323">
        <v>1</v>
      </c>
    </row>
    <row r="324" spans="2:18" x14ac:dyDescent="0.2">
      <c r="D324" s="1"/>
      <c r="G324" s="2"/>
      <c r="N324">
        <v>1</v>
      </c>
    </row>
    <row r="325" spans="2:18" ht="16" x14ac:dyDescent="0.2">
      <c r="B325" t="s">
        <v>2</v>
      </c>
      <c r="C325" t="s">
        <v>12</v>
      </c>
      <c r="D325" s="1" t="s">
        <v>30</v>
      </c>
      <c r="E325">
        <v>31.12</v>
      </c>
      <c r="F325">
        <f>AVERAGE(E325:E326)</f>
        <v>31.1</v>
      </c>
      <c r="G325" s="2">
        <f>F325-$F$376</f>
        <v>14.872495570790932</v>
      </c>
      <c r="H325">
        <f>AVERAGE(G325,G327,G329,G331)</f>
        <v>13.94450162663242</v>
      </c>
      <c r="I325" s="2">
        <f>H325-H333</f>
        <v>7.5988262508423778</v>
      </c>
      <c r="J325" s="5">
        <f>2^-I325</f>
        <v>5.1585229455106572E-3</v>
      </c>
      <c r="K325" s="5">
        <f>-1/J325</f>
        <v>-193.85394047152135</v>
      </c>
      <c r="N325">
        <v>1</v>
      </c>
      <c r="P325" s="2"/>
      <c r="Q325" s="5"/>
      <c r="R325" s="5" t="e">
        <f>-1/Q325</f>
        <v>#DIV/0!</v>
      </c>
    </row>
    <row r="326" spans="2:18" ht="16" x14ac:dyDescent="0.2">
      <c r="B326" t="s">
        <v>2</v>
      </c>
      <c r="C326" t="s">
        <v>12</v>
      </c>
      <c r="D326" s="1" t="s">
        <v>30</v>
      </c>
      <c r="E326">
        <v>31.08</v>
      </c>
      <c r="G326" s="2"/>
      <c r="N326">
        <v>1</v>
      </c>
    </row>
    <row r="327" spans="2:18" ht="16" x14ac:dyDescent="0.2">
      <c r="B327" t="s">
        <v>3</v>
      </c>
      <c r="C327" t="s">
        <v>12</v>
      </c>
      <c r="D327" s="1" t="s">
        <v>30</v>
      </c>
      <c r="E327">
        <v>28.87</v>
      </c>
      <c r="F327">
        <f>AVERAGE(E327:E328)</f>
        <v>29.585000000000001</v>
      </c>
      <c r="G327" s="2">
        <f>F327-$F$378</f>
        <v>17.024864650410809</v>
      </c>
      <c r="I327" s="7">
        <f>STDEV(E325:E332)</f>
        <v>3.3264223595757674</v>
      </c>
      <c r="K327">
        <f>STDEV(G325,G327,G329,G331)</f>
        <v>4.3362273132115057</v>
      </c>
      <c r="N327">
        <v>1</v>
      </c>
      <c r="R327">
        <f>STDEV(N325,N327,N329,N331)</f>
        <v>0</v>
      </c>
    </row>
    <row r="328" spans="2:18" ht="16" x14ac:dyDescent="0.2">
      <c r="B328" t="s">
        <v>3</v>
      </c>
      <c r="C328" t="s">
        <v>12</v>
      </c>
      <c r="D328" s="1" t="s">
        <v>30</v>
      </c>
      <c r="E328">
        <v>30.3</v>
      </c>
      <c r="G328" s="2"/>
      <c r="I328">
        <f>AVERAGE(E325:E332)-(2*I327)</f>
        <v>21.577155280848466</v>
      </c>
      <c r="K328">
        <f>AVERAGE(G325,G327,G329,G331)-(2*K327)</f>
        <v>5.2720470002094082</v>
      </c>
      <c r="N328">
        <v>1</v>
      </c>
      <c r="R328">
        <f>AVERAGE(N325,N327,N329,N331)-(2*R327)</f>
        <v>1</v>
      </c>
    </row>
    <row r="329" spans="2:18" ht="16" x14ac:dyDescent="0.2">
      <c r="B329" t="s">
        <v>4</v>
      </c>
      <c r="C329" t="s">
        <v>12</v>
      </c>
      <c r="D329" s="1" t="s">
        <v>30</v>
      </c>
      <c r="E329">
        <v>22.95</v>
      </c>
      <c r="F329">
        <f>AVERAGE(E329:E330)</f>
        <v>23.02</v>
      </c>
      <c r="G329" s="2">
        <f>F329-$F$380</f>
        <v>7.5799716645337742</v>
      </c>
      <c r="I329">
        <f>AVERAGE(E325:E332)+(2*I327)</f>
        <v>34.882844719151535</v>
      </c>
      <c r="K329">
        <f>AVERAGE(G325,G327,G329,G331)+(2*K327)</f>
        <v>22.616956253055431</v>
      </c>
      <c r="N329">
        <v>1</v>
      </c>
      <c r="R329">
        <f>AVERAGE(N325,N327,N329,N331)+(2*R327)</f>
        <v>1</v>
      </c>
    </row>
    <row r="330" spans="2:18" ht="16" x14ac:dyDescent="0.2">
      <c r="B330" t="s">
        <v>4</v>
      </c>
      <c r="C330" t="s">
        <v>12</v>
      </c>
      <c r="D330" s="1" t="s">
        <v>30</v>
      </c>
      <c r="E330">
        <v>23.09</v>
      </c>
      <c r="G330" s="2"/>
      <c r="N330">
        <v>1</v>
      </c>
    </row>
    <row r="331" spans="2:18" ht="16" x14ac:dyDescent="0.2">
      <c r="B331" t="s">
        <v>5</v>
      </c>
      <c r="C331" t="s">
        <v>12</v>
      </c>
      <c r="D331" s="1" t="s">
        <v>30</v>
      </c>
      <c r="E331">
        <v>29.37</v>
      </c>
      <c r="F331">
        <f>AVERAGE(E331:E332)</f>
        <v>29.215</v>
      </c>
      <c r="G331" s="2">
        <f>F331-$F$382</f>
        <v>16.300674620794162</v>
      </c>
      <c r="N331">
        <v>1</v>
      </c>
    </row>
    <row r="332" spans="2:18" ht="16" x14ac:dyDescent="0.2">
      <c r="B332" t="s">
        <v>5</v>
      </c>
      <c r="C332" t="s">
        <v>12</v>
      </c>
      <c r="D332" s="1" t="s">
        <v>30</v>
      </c>
      <c r="E332">
        <v>29.06</v>
      </c>
      <c r="G332" s="2"/>
      <c r="N332">
        <v>1</v>
      </c>
    </row>
    <row r="333" spans="2:18" ht="16" x14ac:dyDescent="0.2">
      <c r="B333" t="s">
        <v>6</v>
      </c>
      <c r="C333" t="s">
        <v>13</v>
      </c>
      <c r="D333" s="1" t="s">
        <v>30</v>
      </c>
      <c r="E333">
        <v>21.71</v>
      </c>
      <c r="F333">
        <f>AVERAGE(E333:E334)</f>
        <v>21.795000000000002</v>
      </c>
      <c r="G333" s="2">
        <f>F333-$F$384</f>
        <v>6.2636035721188286</v>
      </c>
      <c r="H333">
        <f>AVERAGE(G333,G335,G337,G339)</f>
        <v>6.3456753757900417</v>
      </c>
      <c r="N333">
        <v>1</v>
      </c>
    </row>
    <row r="334" spans="2:18" ht="16" x14ac:dyDescent="0.2">
      <c r="B334" t="s">
        <v>6</v>
      </c>
      <c r="C334" t="s">
        <v>13</v>
      </c>
      <c r="D334" s="1" t="s">
        <v>30</v>
      </c>
      <c r="E334">
        <v>21.88</v>
      </c>
      <c r="G334" s="2"/>
      <c r="N334">
        <v>1</v>
      </c>
    </row>
    <row r="335" spans="2:18" ht="16" x14ac:dyDescent="0.2">
      <c r="B335" t="s">
        <v>7</v>
      </c>
      <c r="C335" t="s">
        <v>13</v>
      </c>
      <c r="D335" s="1" t="s">
        <v>30</v>
      </c>
      <c r="E335">
        <v>22.59</v>
      </c>
      <c r="F335">
        <f>AVERAGE(E335:E336)</f>
        <v>22.54</v>
      </c>
      <c r="G335" s="2">
        <f>F335-$F$386</f>
        <v>7.0588986179923214</v>
      </c>
      <c r="I335">
        <f>STDEV(E333:E340)</f>
        <v>0.48340311483126758</v>
      </c>
      <c r="K335">
        <f>STDEV(G333,G335,G337,G339)</f>
        <v>0.49796761823830177</v>
      </c>
      <c r="N335">
        <v>1</v>
      </c>
      <c r="R335">
        <f>STDEV(N333,N335,N337,N339)</f>
        <v>0</v>
      </c>
    </row>
    <row r="336" spans="2:18" ht="16" x14ac:dyDescent="0.2">
      <c r="B336" t="s">
        <v>7</v>
      </c>
      <c r="C336" t="s">
        <v>13</v>
      </c>
      <c r="D336" s="1" t="s">
        <v>30</v>
      </c>
      <c r="E336">
        <v>22.49</v>
      </c>
      <c r="G336" s="2"/>
      <c r="I336">
        <f>AVERAGE(E333:E340)-(2*I335)</f>
        <v>21.015693770337464</v>
      </c>
      <c r="K336">
        <f>AVERAGE(G333,G335,G337,G339)-(2*K335)</f>
        <v>5.3497401393134378</v>
      </c>
      <c r="N336">
        <v>1</v>
      </c>
      <c r="R336">
        <f>AVERAGE(N333,N335,N337,N339)-(2*R335)</f>
        <v>1</v>
      </c>
    </row>
    <row r="337" spans="2:18" ht="16" x14ac:dyDescent="0.2">
      <c r="B337" t="s">
        <v>8</v>
      </c>
      <c r="C337" t="s">
        <v>13</v>
      </c>
      <c r="D337" s="1" t="s">
        <v>30</v>
      </c>
      <c r="E337">
        <v>21.31</v>
      </c>
      <c r="F337">
        <f>AVERAGE(E337:E338)</f>
        <v>21.354999999999997</v>
      </c>
      <c r="G337" s="2">
        <f>F337-$F$388</f>
        <v>6.1511698904519427</v>
      </c>
      <c r="I337">
        <f>AVERAGE(E333:E340)+(2*I335)</f>
        <v>22.949306229662533</v>
      </c>
      <c r="K337">
        <f>AVERAGE(G333,G335,G337,G339)+(2*K335)</f>
        <v>7.3416106122666456</v>
      </c>
      <c r="N337">
        <v>1</v>
      </c>
      <c r="R337">
        <f>AVERAGE(N333,N335,N337,N339)+(2*R335)</f>
        <v>1</v>
      </c>
    </row>
    <row r="338" spans="2:18" ht="16" x14ac:dyDescent="0.2">
      <c r="B338" t="s">
        <v>8</v>
      </c>
      <c r="C338" t="s">
        <v>13</v>
      </c>
      <c r="D338" s="1" t="s">
        <v>30</v>
      </c>
      <c r="E338">
        <v>21.4</v>
      </c>
      <c r="G338" s="2"/>
      <c r="N338">
        <v>1</v>
      </c>
    </row>
    <row r="339" spans="2:18" ht="16" x14ac:dyDescent="0.2">
      <c r="B339" t="s">
        <v>9</v>
      </c>
      <c r="C339" t="s">
        <v>13</v>
      </c>
      <c r="D339" s="1" t="s">
        <v>30</v>
      </c>
      <c r="E339">
        <v>22.23</v>
      </c>
      <c r="F339">
        <f>AVERAGE(E339:E340)</f>
        <v>22.240000000000002</v>
      </c>
      <c r="G339" s="2">
        <f>F339-$F$390</f>
        <v>5.9090294225970759</v>
      </c>
      <c r="N339">
        <v>1</v>
      </c>
    </row>
    <row r="340" spans="2:18" ht="16" x14ac:dyDescent="0.2">
      <c r="B340" t="s">
        <v>9</v>
      </c>
      <c r="C340" t="s">
        <v>13</v>
      </c>
      <c r="D340" s="1" t="s">
        <v>30</v>
      </c>
      <c r="E340">
        <v>22.25</v>
      </c>
      <c r="G340" s="2"/>
      <c r="N340">
        <v>1</v>
      </c>
    </row>
    <row r="341" spans="2:18" x14ac:dyDescent="0.2">
      <c r="D341" s="1"/>
      <c r="G341" s="2"/>
      <c r="N341">
        <v>1</v>
      </c>
    </row>
    <row r="342" spans="2:18" ht="16" x14ac:dyDescent="0.2">
      <c r="B342" t="s">
        <v>2</v>
      </c>
      <c r="C342" t="s">
        <v>12</v>
      </c>
      <c r="D342" s="1" t="s">
        <v>31</v>
      </c>
      <c r="E342">
        <v>23.69</v>
      </c>
      <c r="F342">
        <f>AVERAGE(E342:E343)</f>
        <v>23.645000000000003</v>
      </c>
      <c r="G342" s="2">
        <f>F342-$F$376</f>
        <v>7.4174955707909334</v>
      </c>
      <c r="H342">
        <f>AVERAGE(G342,G344,G346,G348)</f>
        <v>9.9145016266324202</v>
      </c>
      <c r="I342" s="2">
        <f>H342-H350</f>
        <v>0.84882625084237873</v>
      </c>
      <c r="J342" s="5">
        <f>2^-I342</f>
        <v>0.55523628196914443</v>
      </c>
      <c r="K342" s="5">
        <f>-1/J342</f>
        <v>-1.8010350412503697</v>
      </c>
      <c r="N342">
        <v>1</v>
      </c>
      <c r="P342" s="2"/>
      <c r="Q342" s="3"/>
      <c r="R342" s="3" t="e">
        <f>-1/Q342</f>
        <v>#DIV/0!</v>
      </c>
    </row>
    <row r="343" spans="2:18" ht="16" x14ac:dyDescent="0.2">
      <c r="B343" t="s">
        <v>2</v>
      </c>
      <c r="C343" t="s">
        <v>12</v>
      </c>
      <c r="D343" s="1" t="s">
        <v>31</v>
      </c>
      <c r="E343">
        <v>23.6</v>
      </c>
      <c r="G343" s="2"/>
      <c r="N343">
        <v>1</v>
      </c>
    </row>
    <row r="344" spans="2:18" ht="16" x14ac:dyDescent="0.2">
      <c r="B344" t="s">
        <v>3</v>
      </c>
      <c r="C344" t="s">
        <v>12</v>
      </c>
      <c r="D344" s="1" t="s">
        <v>31</v>
      </c>
      <c r="E344">
        <v>23.44</v>
      </c>
      <c r="F344">
        <f>AVERAGE(E344:E345)</f>
        <v>23.560000000000002</v>
      </c>
      <c r="G344" s="2">
        <f>F344-$F$378</f>
        <v>10.99986465041081</v>
      </c>
      <c r="I344">
        <f>STDEV(E342:E349)</f>
        <v>0.87730105599910413</v>
      </c>
      <c r="K344">
        <f>STDEV(G342,G344,G346,G348)</f>
        <v>1.7205185532204046</v>
      </c>
      <c r="N344">
        <v>1</v>
      </c>
      <c r="R344">
        <f>STDEV(N342,N344,N346,N348)</f>
        <v>0</v>
      </c>
    </row>
    <row r="345" spans="2:18" ht="16" x14ac:dyDescent="0.2">
      <c r="B345" t="s">
        <v>3</v>
      </c>
      <c r="C345" t="s">
        <v>12</v>
      </c>
      <c r="D345" s="1" t="s">
        <v>31</v>
      </c>
      <c r="E345">
        <v>23.68</v>
      </c>
      <c r="G345" s="2"/>
      <c r="I345">
        <f>AVERAGE(E342:E349)-(2*I344)</f>
        <v>22.445397888001793</v>
      </c>
      <c r="K345">
        <f>AVERAGE(G342,G344,G346,G348)-(2*K344)</f>
        <v>6.4734645201916106</v>
      </c>
      <c r="N345">
        <v>1</v>
      </c>
      <c r="R345">
        <f>AVERAGE(N342,N344,N346,N348)-(2*R344)</f>
        <v>1</v>
      </c>
    </row>
    <row r="346" spans="2:18" ht="16" x14ac:dyDescent="0.2">
      <c r="B346" t="s">
        <v>4</v>
      </c>
      <c r="C346" t="s">
        <v>12</v>
      </c>
      <c r="D346" s="1" t="s">
        <v>31</v>
      </c>
      <c r="E346">
        <v>25.39</v>
      </c>
      <c r="F346">
        <f>AVERAGE(E346:E347)</f>
        <v>25.575000000000003</v>
      </c>
      <c r="G346" s="2">
        <f>F346-$F$380</f>
        <v>10.134971664533778</v>
      </c>
      <c r="I346">
        <f>AVERAGE(E342:E349)+(2*I344)</f>
        <v>25.954602111998206</v>
      </c>
      <c r="K346">
        <f>AVERAGE(G342,G344,G346,G348)+(2*K344)</f>
        <v>13.35553873307323</v>
      </c>
      <c r="N346">
        <v>1</v>
      </c>
      <c r="R346">
        <f>AVERAGE(N342,N344,N346,N348)+(2*R344)</f>
        <v>1</v>
      </c>
    </row>
    <row r="347" spans="2:18" ht="16" x14ac:dyDescent="0.2">
      <c r="B347" t="s">
        <v>4</v>
      </c>
      <c r="C347" t="s">
        <v>12</v>
      </c>
      <c r="D347" s="1" t="s">
        <v>31</v>
      </c>
      <c r="E347">
        <v>25.76</v>
      </c>
      <c r="G347" s="2"/>
      <c r="N347">
        <v>1</v>
      </c>
    </row>
    <row r="348" spans="2:18" ht="16" x14ac:dyDescent="0.2">
      <c r="B348" t="s">
        <v>5</v>
      </c>
      <c r="C348" t="s">
        <v>12</v>
      </c>
      <c r="D348" s="1" t="s">
        <v>31</v>
      </c>
      <c r="E348">
        <v>23.97</v>
      </c>
      <c r="F348">
        <f>AVERAGE(E348:E349)</f>
        <v>24.02</v>
      </c>
      <c r="G348" s="2">
        <f>F348-$F$382</f>
        <v>11.105674620794161</v>
      </c>
      <c r="N348">
        <v>1</v>
      </c>
    </row>
    <row r="349" spans="2:18" ht="16" x14ac:dyDescent="0.2">
      <c r="B349" t="s">
        <v>5</v>
      </c>
      <c r="C349" t="s">
        <v>12</v>
      </c>
      <c r="D349" s="1" t="s">
        <v>31</v>
      </c>
      <c r="E349">
        <v>24.07</v>
      </c>
      <c r="G349" s="2"/>
      <c r="N349">
        <v>1</v>
      </c>
    </row>
    <row r="350" spans="2:18" ht="16" x14ac:dyDescent="0.2">
      <c r="B350" t="s">
        <v>6</v>
      </c>
      <c r="C350" t="s">
        <v>13</v>
      </c>
      <c r="D350" s="1" t="s">
        <v>31</v>
      </c>
      <c r="E350">
        <v>24.23</v>
      </c>
      <c r="F350">
        <f>AVERAGE(E350:E351)</f>
        <v>24.22</v>
      </c>
      <c r="G350" s="2">
        <f>F350-$F$384</f>
        <v>8.6886035721188257</v>
      </c>
      <c r="H350">
        <f>AVERAGE(G350,G352,G354,G356)</f>
        <v>9.0656753757900415</v>
      </c>
      <c r="N350">
        <v>1</v>
      </c>
    </row>
    <row r="351" spans="2:18" ht="16" x14ac:dyDescent="0.2">
      <c r="B351" t="s">
        <v>6</v>
      </c>
      <c r="C351" t="s">
        <v>13</v>
      </c>
      <c r="D351" s="1" t="s">
        <v>31</v>
      </c>
      <c r="E351">
        <v>24.21</v>
      </c>
      <c r="G351" s="2"/>
      <c r="N351">
        <v>1</v>
      </c>
    </row>
    <row r="352" spans="2:18" ht="16" x14ac:dyDescent="0.2">
      <c r="B352" t="s">
        <v>7</v>
      </c>
      <c r="C352" t="s">
        <v>13</v>
      </c>
      <c r="D352" s="1" t="s">
        <v>31</v>
      </c>
      <c r="E352">
        <v>24.44</v>
      </c>
      <c r="F352">
        <f>AVERAGE(E352:E353)</f>
        <v>24.384999999999998</v>
      </c>
      <c r="G352" s="2">
        <f>F352-$F$386</f>
        <v>8.9038986179923203</v>
      </c>
      <c r="I352">
        <f>STDEV(E350:E357)</f>
        <v>0.66293718728527662</v>
      </c>
      <c r="K352">
        <f>STDEV(G350,G352,G354,G356)</f>
        <v>1.0287049722118973</v>
      </c>
      <c r="N352">
        <v>1</v>
      </c>
      <c r="R352">
        <f>STDEV(N350,N352,N354,N356)</f>
        <v>0</v>
      </c>
    </row>
    <row r="353" spans="2:18" ht="16" x14ac:dyDescent="0.2">
      <c r="B353" t="s">
        <v>7</v>
      </c>
      <c r="C353" t="s">
        <v>13</v>
      </c>
      <c r="D353" s="1" t="s">
        <v>31</v>
      </c>
      <c r="E353">
        <v>24.33</v>
      </c>
      <c r="G353" s="2"/>
      <c r="I353">
        <f>AVERAGE(E350:E357)-(2*I352)</f>
        <v>23.349125625429448</v>
      </c>
      <c r="K353">
        <f>AVERAGE(G350,G352,G354,G356)-(2*K352)</f>
        <v>7.0082654313662474</v>
      </c>
      <c r="N353">
        <v>1</v>
      </c>
      <c r="R353">
        <f>AVERAGE(N350,N352,N354,N356)-(2*R352)</f>
        <v>1</v>
      </c>
    </row>
    <row r="354" spans="2:18" ht="16" x14ac:dyDescent="0.2">
      <c r="B354" t="s">
        <v>8</v>
      </c>
      <c r="C354" t="s">
        <v>13</v>
      </c>
      <c r="D354" s="1" t="s">
        <v>31</v>
      </c>
      <c r="E354">
        <v>25.83</v>
      </c>
      <c r="F354">
        <f>AVERAGE(E354:E355)</f>
        <v>25.734999999999999</v>
      </c>
      <c r="G354" s="2">
        <f>F354-$F$388</f>
        <v>10.531169890451945</v>
      </c>
      <c r="I354">
        <f>AVERAGE(E350:E357)+(2*I352)</f>
        <v>26.000874374570554</v>
      </c>
      <c r="K354">
        <f>AVERAGE(G350,G352,G354,G356)+(2*K352)</f>
        <v>11.123085320213836</v>
      </c>
      <c r="N354">
        <v>1</v>
      </c>
      <c r="R354">
        <f>AVERAGE(N350,N352,N354,N356)+(2*R352)</f>
        <v>1</v>
      </c>
    </row>
    <row r="355" spans="2:18" ht="16" x14ac:dyDescent="0.2">
      <c r="B355" t="s">
        <v>8</v>
      </c>
      <c r="C355" t="s">
        <v>13</v>
      </c>
      <c r="D355" s="1" t="s">
        <v>31</v>
      </c>
      <c r="E355">
        <v>25.64</v>
      </c>
      <c r="G355" s="2"/>
      <c r="N355">
        <v>1</v>
      </c>
    </row>
    <row r="356" spans="2:18" ht="16" x14ac:dyDescent="0.2">
      <c r="B356" t="s">
        <v>9</v>
      </c>
      <c r="C356" t="s">
        <v>13</v>
      </c>
      <c r="D356" s="1" t="s">
        <v>31</v>
      </c>
      <c r="E356">
        <v>24.47</v>
      </c>
      <c r="F356">
        <f>AVERAGE(E356)</f>
        <v>24.47</v>
      </c>
      <c r="G356" s="2">
        <f>F356-$F$390</f>
        <v>8.1390294225970727</v>
      </c>
      <c r="N356">
        <v>1</v>
      </c>
    </row>
    <row r="357" spans="2:18" ht="16" x14ac:dyDescent="0.2">
      <c r="B357" t="s">
        <v>9</v>
      </c>
      <c r="C357" t="s">
        <v>13</v>
      </c>
      <c r="D357" s="1" t="s">
        <v>31</v>
      </c>
      <c r="E357">
        <v>24.25</v>
      </c>
      <c r="G357" s="2"/>
      <c r="N357">
        <v>1</v>
      </c>
    </row>
    <row r="358" spans="2:18" x14ac:dyDescent="0.2">
      <c r="D358" s="1"/>
      <c r="G358" s="2"/>
      <c r="N358">
        <v>1</v>
      </c>
    </row>
    <row r="359" spans="2:18" ht="16" x14ac:dyDescent="0.2">
      <c r="B359" t="s">
        <v>2</v>
      </c>
      <c r="C359" t="s">
        <v>12</v>
      </c>
      <c r="D359" s="1" t="s">
        <v>32</v>
      </c>
      <c r="E359">
        <v>21.04</v>
      </c>
      <c r="F359">
        <f>AVERAGE(E359:E360)</f>
        <v>20.9</v>
      </c>
      <c r="G359" s="2">
        <f>F359-$F$376</f>
        <v>4.6724955707909288</v>
      </c>
      <c r="H359">
        <f>AVERAGE(G359,G361,G363,G365)</f>
        <v>6.1595016266324185</v>
      </c>
      <c r="I359" s="2">
        <f>H359-H367</f>
        <v>1.1063262508423763</v>
      </c>
      <c r="J359" s="5">
        <f>2^-I359</f>
        <v>0.46447528887523226</v>
      </c>
      <c r="K359" s="5">
        <f>-1/J359</f>
        <v>-2.1529670661739355</v>
      </c>
      <c r="N359">
        <v>1</v>
      </c>
      <c r="P359" s="2"/>
      <c r="Q359" s="4"/>
      <c r="R359" s="4" t="e">
        <f>-1/Q359</f>
        <v>#DIV/0!</v>
      </c>
    </row>
    <row r="360" spans="2:18" ht="16" x14ac:dyDescent="0.2">
      <c r="B360" t="s">
        <v>2</v>
      </c>
      <c r="C360" t="s">
        <v>12</v>
      </c>
      <c r="D360" s="1" t="s">
        <v>32</v>
      </c>
      <c r="E360">
        <v>20.76</v>
      </c>
      <c r="G360" s="2"/>
      <c r="N360">
        <v>1</v>
      </c>
    </row>
    <row r="361" spans="2:18" ht="16" x14ac:dyDescent="0.2">
      <c r="B361" t="s">
        <v>3</v>
      </c>
      <c r="C361" t="s">
        <v>12</v>
      </c>
      <c r="D361" s="1" t="s">
        <v>32</v>
      </c>
      <c r="E361">
        <v>20.09</v>
      </c>
      <c r="F361">
        <f>AVERAGE(E361:E362)</f>
        <v>20.175000000000001</v>
      </c>
      <c r="G361" s="2">
        <f>F361-$F$378</f>
        <v>7.6148646504108086</v>
      </c>
      <c r="I361">
        <f>STDEV(E359:E366)</f>
        <v>0.37267373704852647</v>
      </c>
      <c r="K361">
        <f>STDEV(G359,G361,G363,G365)</f>
        <v>1.4481437868640694</v>
      </c>
      <c r="N361">
        <v>1</v>
      </c>
      <c r="R361">
        <f>STDEV(N359,N361,N363,N365)</f>
        <v>0</v>
      </c>
    </row>
    <row r="362" spans="2:18" ht="16" x14ac:dyDescent="0.2">
      <c r="B362" t="s">
        <v>3</v>
      </c>
      <c r="C362" t="s">
        <v>12</v>
      </c>
      <c r="D362" s="1" t="s">
        <v>32</v>
      </c>
      <c r="E362">
        <v>20.260000000000002</v>
      </c>
      <c r="G362" s="2"/>
      <c r="I362">
        <f>AVERAGE(E359:E366)-(2*I361)</f>
        <v>19.699652525902948</v>
      </c>
      <c r="K362">
        <f>AVERAGE(G359,G361,G363,G365)-(2*K361)</f>
        <v>3.2632140529042797</v>
      </c>
      <c r="N362">
        <v>1</v>
      </c>
      <c r="R362">
        <f>AVERAGE(N359,N361,N363,N365)-(2*R361)</f>
        <v>1</v>
      </c>
    </row>
    <row r="363" spans="2:18" ht="16" x14ac:dyDescent="0.2">
      <c r="B363" t="s">
        <v>4</v>
      </c>
      <c r="C363" t="s">
        <v>12</v>
      </c>
      <c r="D363" s="1" t="s">
        <v>32</v>
      </c>
      <c r="E363">
        <v>20.55</v>
      </c>
      <c r="F363">
        <f>AVERAGE(E363:E364)</f>
        <v>20.625</v>
      </c>
      <c r="G363" s="2">
        <f>F363-$F$380</f>
        <v>5.1849716645337747</v>
      </c>
      <c r="I363">
        <f>AVERAGE(E359:E366)+(2*I361)</f>
        <v>21.190347474097052</v>
      </c>
      <c r="K363">
        <f>AVERAGE(G359,G361,G363,G365)+(2*K361)</f>
        <v>9.0557892003605573</v>
      </c>
      <c r="N363">
        <v>1</v>
      </c>
      <c r="R363">
        <f>AVERAGE(N359,N361,N363,N365)+(2*R361)</f>
        <v>1</v>
      </c>
    </row>
    <row r="364" spans="2:18" ht="16" x14ac:dyDescent="0.2">
      <c r="B364" t="s">
        <v>4</v>
      </c>
      <c r="C364" t="s">
        <v>12</v>
      </c>
      <c r="D364" s="1" t="s">
        <v>32</v>
      </c>
      <c r="E364">
        <v>20.7</v>
      </c>
      <c r="G364" s="2"/>
      <c r="N364">
        <v>1</v>
      </c>
    </row>
    <row r="365" spans="2:18" ht="16" x14ac:dyDescent="0.2">
      <c r="B365" t="s">
        <v>5</v>
      </c>
      <c r="C365" t="s">
        <v>12</v>
      </c>
      <c r="D365" s="1" t="s">
        <v>32</v>
      </c>
      <c r="E365">
        <v>19.989999999999998</v>
      </c>
      <c r="F365">
        <f>AVERAGE(E365:E366)</f>
        <v>20.079999999999998</v>
      </c>
      <c r="G365" s="2">
        <f>F365-$F$382</f>
        <v>7.1656746207941602</v>
      </c>
      <c r="N365">
        <v>1</v>
      </c>
    </row>
    <row r="366" spans="2:18" ht="16" x14ac:dyDescent="0.2">
      <c r="B366" t="s">
        <v>5</v>
      </c>
      <c r="C366" t="s">
        <v>12</v>
      </c>
      <c r="D366" s="1" t="s">
        <v>32</v>
      </c>
      <c r="E366">
        <v>20.170000000000002</v>
      </c>
      <c r="G366" s="2"/>
      <c r="N366">
        <v>1</v>
      </c>
    </row>
    <row r="367" spans="2:18" ht="16" x14ac:dyDescent="0.2">
      <c r="B367" t="s">
        <v>6</v>
      </c>
      <c r="C367" t="s">
        <v>13</v>
      </c>
      <c r="D367" s="1" t="s">
        <v>32</v>
      </c>
      <c r="E367">
        <v>20.56</v>
      </c>
      <c r="F367">
        <f>AVERAGE(E367:E368)</f>
        <v>20.674999999999997</v>
      </c>
      <c r="G367" s="2">
        <f>F367-$F$384</f>
        <v>5.143603572118824</v>
      </c>
      <c r="H367">
        <f>AVERAGE(G367,G369,G371,G373)</f>
        <v>5.0531753757900422</v>
      </c>
      <c r="N367">
        <v>1</v>
      </c>
    </row>
    <row r="368" spans="2:18" ht="16" x14ac:dyDescent="0.2">
      <c r="B368" t="s">
        <v>6</v>
      </c>
      <c r="C368" t="s">
        <v>13</v>
      </c>
      <c r="D368" s="1" t="s">
        <v>32</v>
      </c>
      <c r="E368">
        <v>20.79</v>
      </c>
      <c r="G368" s="2"/>
      <c r="N368">
        <v>1</v>
      </c>
    </row>
    <row r="369" spans="2:18" ht="16" x14ac:dyDescent="0.2">
      <c r="B369" t="s">
        <v>7</v>
      </c>
      <c r="C369" t="s">
        <v>13</v>
      </c>
      <c r="D369" s="1" t="s">
        <v>32</v>
      </c>
      <c r="E369">
        <v>20.48</v>
      </c>
      <c r="F369">
        <f>AVERAGE(E369:E370)</f>
        <v>20.61</v>
      </c>
      <c r="G369" s="2">
        <f>F369-$F$386</f>
        <v>5.1288986179923217</v>
      </c>
      <c r="I369">
        <f>STDEV(E367:E374)</f>
        <v>0.23998511858625121</v>
      </c>
      <c r="K369">
        <f>STDEV(G367,G369,G371,G373)</f>
        <v>0.46009825900038365</v>
      </c>
      <c r="N369">
        <v>1</v>
      </c>
      <c r="R369">
        <f>STDEV(N367,N369,N371,N373)</f>
        <v>0</v>
      </c>
    </row>
    <row r="370" spans="2:18" ht="16" x14ac:dyDescent="0.2">
      <c r="B370" t="s">
        <v>7</v>
      </c>
      <c r="C370" t="s">
        <v>13</v>
      </c>
      <c r="D370" s="1" t="s">
        <v>32</v>
      </c>
      <c r="E370">
        <v>20.74</v>
      </c>
      <c r="G370" s="2"/>
      <c r="I370">
        <f>AVERAGE(E367:E374)-(2*I369)</f>
        <v>20.277529762827498</v>
      </c>
      <c r="K370">
        <f>AVERAGE(G367,G369,G371,G373)-(2*K369)</f>
        <v>4.1329788577892748</v>
      </c>
      <c r="N370">
        <v>1</v>
      </c>
      <c r="R370">
        <f>AVERAGE(N367,N369,N371,N373)-(2*R369)</f>
        <v>1</v>
      </c>
    </row>
    <row r="371" spans="2:18" ht="16" x14ac:dyDescent="0.2">
      <c r="B371" t="s">
        <v>8</v>
      </c>
      <c r="C371" t="s">
        <v>13</v>
      </c>
      <c r="D371" s="1" t="s">
        <v>32</v>
      </c>
      <c r="E371">
        <v>20.73</v>
      </c>
      <c r="F371">
        <f>AVERAGE(E371:E372)</f>
        <v>20.725000000000001</v>
      </c>
      <c r="G371" s="2">
        <f>F371-$F$388</f>
        <v>5.5211698904519473</v>
      </c>
      <c r="I371">
        <f>AVERAGE(E367:E374)+(2*I369)</f>
        <v>21.237470237172502</v>
      </c>
      <c r="K371">
        <f>AVERAGE(G367,G369,G371,G373)+(2*K369)</f>
        <v>5.9733718937908096</v>
      </c>
      <c r="N371">
        <v>1</v>
      </c>
      <c r="R371">
        <f>AVERAGE(N367,N369,N371,N373)+(2*R369)</f>
        <v>1</v>
      </c>
    </row>
    <row r="372" spans="2:18" ht="16" x14ac:dyDescent="0.2">
      <c r="B372" t="s">
        <v>8</v>
      </c>
      <c r="C372" t="s">
        <v>13</v>
      </c>
      <c r="D372" s="1" t="s">
        <v>32</v>
      </c>
      <c r="E372">
        <v>20.72</v>
      </c>
      <c r="G372" s="2"/>
      <c r="N372">
        <v>1</v>
      </c>
    </row>
    <row r="373" spans="2:18" ht="16" x14ac:dyDescent="0.2">
      <c r="B373" t="s">
        <v>9</v>
      </c>
      <c r="C373" t="s">
        <v>13</v>
      </c>
      <c r="D373" s="1" t="s">
        <v>32</v>
      </c>
      <c r="E373">
        <v>21.29</v>
      </c>
      <c r="F373">
        <f>AVERAGE(E374)</f>
        <v>20.75</v>
      </c>
      <c r="G373" s="2">
        <f>F373-$F$390</f>
        <v>4.4190294225970739</v>
      </c>
      <c r="N373">
        <v>1</v>
      </c>
    </row>
    <row r="374" spans="2:18" ht="16" x14ac:dyDescent="0.2">
      <c r="B374" t="s">
        <v>9</v>
      </c>
      <c r="C374" t="s">
        <v>13</v>
      </c>
      <c r="D374" s="1" t="s">
        <v>32</v>
      </c>
      <c r="E374">
        <v>20.75</v>
      </c>
      <c r="N374">
        <v>1</v>
      </c>
    </row>
    <row r="375" spans="2:18" x14ac:dyDescent="0.2">
      <c r="N375">
        <v>1</v>
      </c>
    </row>
    <row r="376" spans="2:18" ht="16" x14ac:dyDescent="0.2">
      <c r="B376" t="s">
        <v>2</v>
      </c>
      <c r="C376" t="s">
        <v>12</v>
      </c>
      <c r="D376" s="1" t="s">
        <v>65</v>
      </c>
      <c r="F376">
        <f>GEOMEAN(F104,F155)</f>
        <v>16.22750442920907</v>
      </c>
      <c r="N376">
        <v>1</v>
      </c>
    </row>
    <row r="377" spans="2:18" ht="16" x14ac:dyDescent="0.2">
      <c r="B377" t="s">
        <v>2</v>
      </c>
      <c r="C377" t="s">
        <v>12</v>
      </c>
      <c r="D377" s="1" t="s">
        <v>65</v>
      </c>
      <c r="N377">
        <v>1</v>
      </c>
    </row>
    <row r="378" spans="2:18" ht="16" x14ac:dyDescent="0.2">
      <c r="B378" t="s">
        <v>3</v>
      </c>
      <c r="C378" t="s">
        <v>12</v>
      </c>
      <c r="D378" s="1" t="s">
        <v>65</v>
      </c>
      <c r="F378">
        <f>GEOMEAN(F106,F157)</f>
        <v>12.560135349589192</v>
      </c>
      <c r="N378">
        <v>1</v>
      </c>
    </row>
    <row r="379" spans="2:18" ht="16" x14ac:dyDescent="0.2">
      <c r="B379" t="s">
        <v>3</v>
      </c>
      <c r="C379" t="s">
        <v>12</v>
      </c>
      <c r="D379" s="1" t="s">
        <v>65</v>
      </c>
      <c r="N379">
        <v>1</v>
      </c>
    </row>
    <row r="380" spans="2:18" ht="16" x14ac:dyDescent="0.2">
      <c r="B380" t="s">
        <v>4</v>
      </c>
      <c r="C380" t="s">
        <v>12</v>
      </c>
      <c r="D380" s="1" t="s">
        <v>65</v>
      </c>
      <c r="F380">
        <f>GEOMEAN(F108,F159)</f>
        <v>15.440028335466225</v>
      </c>
      <c r="N380">
        <v>1</v>
      </c>
    </row>
    <row r="381" spans="2:18" ht="16" x14ac:dyDescent="0.2">
      <c r="B381" t="s">
        <v>4</v>
      </c>
      <c r="C381" t="s">
        <v>12</v>
      </c>
      <c r="D381" s="1" t="s">
        <v>65</v>
      </c>
      <c r="N381">
        <v>1</v>
      </c>
    </row>
    <row r="382" spans="2:18" ht="16" x14ac:dyDescent="0.2">
      <c r="B382" t="s">
        <v>5</v>
      </c>
      <c r="C382" t="s">
        <v>12</v>
      </c>
      <c r="D382" s="1" t="s">
        <v>65</v>
      </c>
      <c r="F382">
        <f>GEOMEAN(F110,F161)</f>
        <v>12.914325379205838</v>
      </c>
      <c r="N382">
        <v>1</v>
      </c>
    </row>
    <row r="383" spans="2:18" ht="16" x14ac:dyDescent="0.2">
      <c r="B383" t="s">
        <v>5</v>
      </c>
      <c r="C383" t="s">
        <v>12</v>
      </c>
      <c r="D383" s="1" t="s">
        <v>65</v>
      </c>
      <c r="N383">
        <v>1</v>
      </c>
    </row>
    <row r="384" spans="2:18" ht="16" x14ac:dyDescent="0.2">
      <c r="B384" t="s">
        <v>6</v>
      </c>
      <c r="C384" t="s">
        <v>13</v>
      </c>
      <c r="D384" s="1" t="s">
        <v>65</v>
      </c>
      <c r="F384">
        <f>GEOMEAN(F112,F163)</f>
        <v>15.531396427881173</v>
      </c>
      <c r="N384">
        <v>1</v>
      </c>
    </row>
    <row r="385" spans="2:14" ht="16" x14ac:dyDescent="0.2">
      <c r="B385" t="s">
        <v>6</v>
      </c>
      <c r="C385" t="s">
        <v>13</v>
      </c>
      <c r="D385" s="1" t="s">
        <v>65</v>
      </c>
      <c r="N385">
        <v>1</v>
      </c>
    </row>
    <row r="386" spans="2:14" ht="16" x14ac:dyDescent="0.2">
      <c r="B386" t="s">
        <v>7</v>
      </c>
      <c r="C386" t="s">
        <v>13</v>
      </c>
      <c r="D386" s="1" t="s">
        <v>65</v>
      </c>
      <c r="F386">
        <f>GEOMEAN(F114,F165)</f>
        <v>15.481101382007678</v>
      </c>
      <c r="N386">
        <v>1</v>
      </c>
    </row>
    <row r="387" spans="2:14" ht="16" x14ac:dyDescent="0.2">
      <c r="B387" t="s">
        <v>7</v>
      </c>
      <c r="C387" t="s">
        <v>13</v>
      </c>
      <c r="D387" s="1" t="s">
        <v>65</v>
      </c>
      <c r="N387">
        <v>1</v>
      </c>
    </row>
    <row r="388" spans="2:14" ht="16" x14ac:dyDescent="0.2">
      <c r="B388" t="s">
        <v>8</v>
      </c>
      <c r="C388" t="s">
        <v>13</v>
      </c>
      <c r="D388" s="1" t="s">
        <v>65</v>
      </c>
      <c r="F388">
        <f>GEOMEAN(F116,F167)</f>
        <v>15.203830109548054</v>
      </c>
      <c r="N388">
        <v>1</v>
      </c>
    </row>
    <row r="389" spans="2:14" ht="16" x14ac:dyDescent="0.2">
      <c r="B389" t="s">
        <v>8</v>
      </c>
      <c r="C389" t="s">
        <v>13</v>
      </c>
      <c r="D389" s="1" t="s">
        <v>65</v>
      </c>
      <c r="N389">
        <v>1</v>
      </c>
    </row>
    <row r="390" spans="2:14" ht="16" x14ac:dyDescent="0.2">
      <c r="B390" t="s">
        <v>9</v>
      </c>
      <c r="C390" t="s">
        <v>13</v>
      </c>
      <c r="D390" s="1" t="s">
        <v>65</v>
      </c>
      <c r="F390">
        <f>GEOMEAN(F118,F169)</f>
        <v>16.330970577402926</v>
      </c>
      <c r="N390">
        <v>1</v>
      </c>
    </row>
    <row r="391" spans="2:14" ht="16" x14ac:dyDescent="0.2">
      <c r="B391" t="s">
        <v>9</v>
      </c>
      <c r="C391" t="s">
        <v>13</v>
      </c>
      <c r="D391" s="1" t="s">
        <v>65</v>
      </c>
      <c r="N391">
        <v>1</v>
      </c>
    </row>
  </sheetData>
  <conditionalFormatting sqref="E19">
    <cfRule type="cellIs" dxfId="540" priority="490" operator="greaterThan">
      <formula>I23</formula>
    </cfRule>
    <cfRule type="cellIs" dxfId="539" priority="491" operator="lessThan">
      <formula>I22</formula>
    </cfRule>
  </conditionalFormatting>
  <conditionalFormatting sqref="E20">
    <cfRule type="cellIs" dxfId="538" priority="488" operator="lessThan">
      <formula>I22</formula>
    </cfRule>
    <cfRule type="cellIs" dxfId="537" priority="489" operator="greaterThan">
      <formula>I23</formula>
    </cfRule>
  </conditionalFormatting>
  <conditionalFormatting sqref="E21">
    <cfRule type="cellIs" dxfId="536" priority="486" operator="lessThan">
      <formula>I22</formula>
    </cfRule>
    <cfRule type="cellIs" dxfId="535" priority="487" operator="greaterThan">
      <formula>I23</formula>
    </cfRule>
  </conditionalFormatting>
  <conditionalFormatting sqref="E22">
    <cfRule type="cellIs" dxfId="534" priority="484" operator="lessThan">
      <formula>I22</formula>
    </cfRule>
    <cfRule type="cellIs" dxfId="533" priority="485" operator="greaterThan">
      <formula>I23</formula>
    </cfRule>
  </conditionalFormatting>
  <conditionalFormatting sqref="E23">
    <cfRule type="cellIs" dxfId="532" priority="482" operator="lessThan">
      <formula>I22</formula>
    </cfRule>
    <cfRule type="cellIs" dxfId="531" priority="483" operator="greaterThan">
      <formula>I23</formula>
    </cfRule>
  </conditionalFormatting>
  <conditionalFormatting sqref="E24">
    <cfRule type="cellIs" dxfId="530" priority="480" operator="lessThan">
      <formula>I22</formula>
    </cfRule>
    <cfRule type="cellIs" dxfId="529" priority="481" operator="greaterThan">
      <formula>I23</formula>
    </cfRule>
  </conditionalFormatting>
  <conditionalFormatting sqref="E25">
    <cfRule type="cellIs" dxfId="528" priority="478" operator="lessThan">
      <formula>I22</formula>
    </cfRule>
    <cfRule type="cellIs" dxfId="527" priority="479" operator="greaterThan">
      <formula>I23</formula>
    </cfRule>
  </conditionalFormatting>
  <conditionalFormatting sqref="E26">
    <cfRule type="cellIs" dxfId="526" priority="476" operator="lessThan">
      <formula>I22</formula>
    </cfRule>
    <cfRule type="cellIs" dxfId="525" priority="477" operator="greaterThan">
      <formula>I23</formula>
    </cfRule>
  </conditionalFormatting>
  <conditionalFormatting sqref="E27">
    <cfRule type="cellIs" dxfId="524" priority="474" operator="lessThan">
      <formula>I30</formula>
    </cfRule>
    <cfRule type="cellIs" dxfId="523" priority="475" operator="greaterThan">
      <formula>I31</formula>
    </cfRule>
  </conditionalFormatting>
  <conditionalFormatting sqref="E28">
    <cfRule type="cellIs" dxfId="522" priority="472" operator="lessThan">
      <formula>I30</formula>
    </cfRule>
    <cfRule type="cellIs" dxfId="521" priority="473" operator="greaterThan">
      <formula>I31</formula>
    </cfRule>
  </conditionalFormatting>
  <conditionalFormatting sqref="E29">
    <cfRule type="cellIs" dxfId="520" priority="470" operator="lessThan">
      <formula>I30</formula>
    </cfRule>
    <cfRule type="cellIs" dxfId="519" priority="471" operator="greaterThan">
      <formula>I31</formula>
    </cfRule>
  </conditionalFormatting>
  <conditionalFormatting sqref="E30">
    <cfRule type="cellIs" dxfId="518" priority="468" operator="lessThan">
      <formula>I30</formula>
    </cfRule>
    <cfRule type="cellIs" dxfId="517" priority="469" operator="greaterThan">
      <formula>I31</formula>
    </cfRule>
  </conditionalFormatting>
  <conditionalFormatting sqref="E31">
    <cfRule type="cellIs" dxfId="516" priority="466" operator="lessThan">
      <formula>I30</formula>
    </cfRule>
    <cfRule type="cellIs" dxfId="515" priority="467" operator="greaterThan">
      <formula>I31</formula>
    </cfRule>
  </conditionalFormatting>
  <conditionalFormatting sqref="E32">
    <cfRule type="cellIs" dxfId="514" priority="465" operator="greaterThan">
      <formula>I31</formula>
    </cfRule>
  </conditionalFormatting>
  <conditionalFormatting sqref="E33">
    <cfRule type="cellIs" dxfId="513" priority="464" operator="lessThan">
      <formula>I30</formula>
    </cfRule>
  </conditionalFormatting>
  <conditionalFormatting sqref="E34">
    <cfRule type="cellIs" dxfId="512" priority="462" operator="lessThan">
      <formula>I30</formula>
    </cfRule>
    <cfRule type="cellIs" dxfId="511" priority="463" operator="greaterThan">
      <formula>I31</formula>
    </cfRule>
  </conditionalFormatting>
  <conditionalFormatting sqref="E36">
    <cfRule type="cellIs" dxfId="510" priority="460" operator="greaterThan">
      <formula>I40</formula>
    </cfRule>
    <cfRule type="cellIs" dxfId="509" priority="461" operator="lessThan">
      <formula>I39</formula>
    </cfRule>
  </conditionalFormatting>
  <conditionalFormatting sqref="E37">
    <cfRule type="cellIs" dxfId="508" priority="458" operator="lessThan">
      <formula>I39</formula>
    </cfRule>
    <cfRule type="cellIs" dxfId="507" priority="459" operator="greaterThan">
      <formula>I40</formula>
    </cfRule>
  </conditionalFormatting>
  <conditionalFormatting sqref="E38">
    <cfRule type="cellIs" dxfId="506" priority="456" operator="lessThan">
      <formula>I39</formula>
    </cfRule>
    <cfRule type="cellIs" dxfId="505" priority="457" operator="greaterThan">
      <formula>I40</formula>
    </cfRule>
  </conditionalFormatting>
  <conditionalFormatting sqref="E39">
    <cfRule type="cellIs" dxfId="504" priority="454" operator="lessThan">
      <formula>I39</formula>
    </cfRule>
    <cfRule type="cellIs" dxfId="503" priority="455" operator="greaterThan">
      <formula>I40</formula>
    </cfRule>
  </conditionalFormatting>
  <conditionalFormatting sqref="E40">
    <cfRule type="cellIs" dxfId="502" priority="452" operator="lessThan">
      <formula>I39</formula>
    </cfRule>
    <cfRule type="cellIs" dxfId="501" priority="453" operator="greaterThan">
      <formula>I40</formula>
    </cfRule>
  </conditionalFormatting>
  <conditionalFormatting sqref="E41">
    <cfRule type="cellIs" dxfId="500" priority="450" operator="lessThan">
      <formula>I39</formula>
    </cfRule>
    <cfRule type="cellIs" dxfId="499" priority="451" operator="greaterThan">
      <formula>I40</formula>
    </cfRule>
  </conditionalFormatting>
  <conditionalFormatting sqref="E42">
    <cfRule type="cellIs" dxfId="498" priority="448" operator="lessThan">
      <formula>I39</formula>
    </cfRule>
    <cfRule type="cellIs" dxfId="497" priority="449" operator="greaterThan">
      <formula>I40</formula>
    </cfRule>
  </conditionalFormatting>
  <conditionalFormatting sqref="E43">
    <cfRule type="cellIs" dxfId="496" priority="446" operator="lessThan">
      <formula>I39</formula>
    </cfRule>
    <cfRule type="cellIs" dxfId="495" priority="447" operator="greaterThan">
      <formula>I40</formula>
    </cfRule>
  </conditionalFormatting>
  <conditionalFormatting sqref="E44">
    <cfRule type="cellIs" dxfId="494" priority="444" operator="lessThan">
      <formula>I47</formula>
    </cfRule>
    <cfRule type="cellIs" dxfId="493" priority="445" operator="greaterThan">
      <formula>I48</formula>
    </cfRule>
  </conditionalFormatting>
  <conditionalFormatting sqref="E45">
    <cfRule type="cellIs" dxfId="492" priority="442" operator="lessThan">
      <formula>I47</formula>
    </cfRule>
    <cfRule type="cellIs" dxfId="491" priority="443" operator="greaterThan">
      <formula>I48</formula>
    </cfRule>
  </conditionalFormatting>
  <conditionalFormatting sqref="E46">
    <cfRule type="cellIs" dxfId="490" priority="440" operator="lessThan">
      <formula>I47</formula>
    </cfRule>
    <cfRule type="cellIs" dxfId="489" priority="441" operator="greaterThan">
      <formula>I48</formula>
    </cfRule>
  </conditionalFormatting>
  <conditionalFormatting sqref="E47">
    <cfRule type="cellIs" dxfId="488" priority="438" operator="lessThan">
      <formula>I47</formula>
    </cfRule>
    <cfRule type="cellIs" dxfId="487" priority="439" operator="greaterThan">
      <formula>I48</formula>
    </cfRule>
  </conditionalFormatting>
  <conditionalFormatting sqref="E48">
    <cfRule type="cellIs" dxfId="486" priority="436" operator="lessThan">
      <formula>I47</formula>
    </cfRule>
    <cfRule type="cellIs" dxfId="485" priority="437" operator="greaterThan">
      <formula>I48</formula>
    </cfRule>
  </conditionalFormatting>
  <conditionalFormatting sqref="E49">
    <cfRule type="cellIs" dxfId="484" priority="435" operator="greaterThan">
      <formula>I48</formula>
    </cfRule>
  </conditionalFormatting>
  <conditionalFormatting sqref="E50">
    <cfRule type="cellIs" dxfId="483" priority="434" operator="lessThan">
      <formula>I47</formula>
    </cfRule>
  </conditionalFormatting>
  <conditionalFormatting sqref="E51">
    <cfRule type="cellIs" dxfId="482" priority="432" operator="lessThan">
      <formula>I47</formula>
    </cfRule>
    <cfRule type="cellIs" dxfId="481" priority="433" operator="greaterThan">
      <formula>I48</formula>
    </cfRule>
  </conditionalFormatting>
  <conditionalFormatting sqref="E87">
    <cfRule type="cellIs" dxfId="480" priority="430" operator="greaterThan">
      <formula>I91</formula>
    </cfRule>
    <cfRule type="cellIs" dxfId="479" priority="431" operator="lessThan">
      <formula>I90</formula>
    </cfRule>
  </conditionalFormatting>
  <conditionalFormatting sqref="E88">
    <cfRule type="cellIs" dxfId="478" priority="428" operator="lessThan">
      <formula>I90</formula>
    </cfRule>
    <cfRule type="cellIs" dxfId="477" priority="429" operator="greaterThan">
      <formula>I91</formula>
    </cfRule>
  </conditionalFormatting>
  <conditionalFormatting sqref="E89">
    <cfRule type="cellIs" dxfId="476" priority="426" operator="lessThan">
      <formula>I90</formula>
    </cfRule>
    <cfRule type="cellIs" dxfId="475" priority="427" operator="greaterThan">
      <formula>I91</formula>
    </cfRule>
  </conditionalFormatting>
  <conditionalFormatting sqref="E90">
    <cfRule type="cellIs" dxfId="474" priority="424" operator="lessThan">
      <formula>I90</formula>
    </cfRule>
    <cfRule type="cellIs" dxfId="473" priority="425" operator="greaterThan">
      <formula>I91</formula>
    </cfRule>
  </conditionalFormatting>
  <conditionalFormatting sqref="E91">
    <cfRule type="cellIs" dxfId="472" priority="422" operator="lessThan">
      <formula>I90</formula>
    </cfRule>
    <cfRule type="cellIs" dxfId="471" priority="423" operator="greaterThan">
      <formula>I91</formula>
    </cfRule>
  </conditionalFormatting>
  <conditionalFormatting sqref="E92">
    <cfRule type="cellIs" dxfId="470" priority="420" operator="lessThan">
      <formula>I90</formula>
    </cfRule>
    <cfRule type="cellIs" dxfId="469" priority="421" operator="greaterThan">
      <formula>I91</formula>
    </cfRule>
  </conditionalFormatting>
  <conditionalFormatting sqref="E93">
    <cfRule type="cellIs" dxfId="468" priority="418" operator="lessThan">
      <formula>I90</formula>
    </cfRule>
    <cfRule type="cellIs" dxfId="467" priority="419" operator="greaterThan">
      <formula>I91</formula>
    </cfRule>
  </conditionalFormatting>
  <conditionalFormatting sqref="E94">
    <cfRule type="cellIs" dxfId="466" priority="416" operator="lessThan">
      <formula>I90</formula>
    </cfRule>
    <cfRule type="cellIs" dxfId="465" priority="417" operator="greaterThan">
      <formula>I91</formula>
    </cfRule>
  </conditionalFormatting>
  <conditionalFormatting sqref="E95">
    <cfRule type="cellIs" dxfId="464" priority="414" operator="lessThan">
      <formula>I98</formula>
    </cfRule>
    <cfRule type="cellIs" dxfId="463" priority="415" operator="greaterThan">
      <formula>I99</formula>
    </cfRule>
  </conditionalFormatting>
  <conditionalFormatting sqref="E96">
    <cfRule type="cellIs" dxfId="462" priority="412" operator="lessThan">
      <formula>I98</formula>
    </cfRule>
    <cfRule type="cellIs" dxfId="461" priority="413" operator="greaterThan">
      <formula>I99</formula>
    </cfRule>
  </conditionalFormatting>
  <conditionalFormatting sqref="E97">
    <cfRule type="cellIs" dxfId="460" priority="410" operator="lessThan">
      <formula>I98</formula>
    </cfRule>
    <cfRule type="cellIs" dxfId="459" priority="411" operator="greaterThan">
      <formula>I99</formula>
    </cfRule>
  </conditionalFormatting>
  <conditionalFormatting sqref="E98">
    <cfRule type="cellIs" dxfId="458" priority="408" operator="lessThan">
      <formula>I98</formula>
    </cfRule>
    <cfRule type="cellIs" dxfId="457" priority="409" operator="greaterThan">
      <formula>I99</formula>
    </cfRule>
  </conditionalFormatting>
  <conditionalFormatting sqref="E99">
    <cfRule type="cellIs" dxfId="456" priority="406" operator="lessThan">
      <formula>I98</formula>
    </cfRule>
    <cfRule type="cellIs" dxfId="455" priority="407" operator="greaterThan">
      <formula>I99</formula>
    </cfRule>
  </conditionalFormatting>
  <conditionalFormatting sqref="E100">
    <cfRule type="cellIs" dxfId="454" priority="405" operator="greaterThan">
      <formula>I99</formula>
    </cfRule>
  </conditionalFormatting>
  <conditionalFormatting sqref="E101">
    <cfRule type="cellIs" dxfId="453" priority="404" operator="lessThan">
      <formula>I98</formula>
    </cfRule>
  </conditionalFormatting>
  <conditionalFormatting sqref="E102">
    <cfRule type="cellIs" dxfId="452" priority="402" operator="lessThan">
      <formula>I98</formula>
    </cfRule>
    <cfRule type="cellIs" dxfId="451" priority="403" operator="greaterThan">
      <formula>I99</formula>
    </cfRule>
  </conditionalFormatting>
  <conditionalFormatting sqref="E138">
    <cfRule type="cellIs" dxfId="450" priority="400" operator="greaterThan">
      <formula>I142</formula>
    </cfRule>
    <cfRule type="cellIs" dxfId="449" priority="401" operator="lessThan">
      <formula>I141</formula>
    </cfRule>
  </conditionalFormatting>
  <conditionalFormatting sqref="E139">
    <cfRule type="cellIs" dxfId="448" priority="398" operator="lessThan">
      <formula>I141</formula>
    </cfRule>
    <cfRule type="cellIs" dxfId="447" priority="399" operator="greaterThan">
      <formula>I142</formula>
    </cfRule>
  </conditionalFormatting>
  <conditionalFormatting sqref="E140">
    <cfRule type="cellIs" dxfId="446" priority="396" operator="lessThan">
      <formula>I141</formula>
    </cfRule>
    <cfRule type="cellIs" dxfId="445" priority="397" operator="greaterThan">
      <formula>I142</formula>
    </cfRule>
  </conditionalFormatting>
  <conditionalFormatting sqref="E141">
    <cfRule type="cellIs" dxfId="444" priority="394" operator="lessThan">
      <formula>I141</formula>
    </cfRule>
    <cfRule type="cellIs" dxfId="443" priority="395" operator="greaterThan">
      <formula>I142</formula>
    </cfRule>
  </conditionalFormatting>
  <conditionalFormatting sqref="E142">
    <cfRule type="cellIs" dxfId="442" priority="392" operator="lessThan">
      <formula>I141</formula>
    </cfRule>
    <cfRule type="cellIs" dxfId="441" priority="393" operator="greaterThan">
      <formula>I142</formula>
    </cfRule>
  </conditionalFormatting>
  <conditionalFormatting sqref="E143">
    <cfRule type="cellIs" dxfId="440" priority="390" operator="lessThan">
      <formula>I141</formula>
    </cfRule>
    <cfRule type="cellIs" dxfId="439" priority="391" operator="greaterThan">
      <formula>I142</formula>
    </cfRule>
  </conditionalFormatting>
  <conditionalFormatting sqref="E144">
    <cfRule type="cellIs" dxfId="438" priority="388" operator="lessThan">
      <formula>I141</formula>
    </cfRule>
    <cfRule type="cellIs" dxfId="437" priority="389" operator="greaterThan">
      <formula>I142</formula>
    </cfRule>
  </conditionalFormatting>
  <conditionalFormatting sqref="E145">
    <cfRule type="cellIs" dxfId="436" priority="386" operator="lessThan">
      <formula>I141</formula>
    </cfRule>
    <cfRule type="cellIs" dxfId="435" priority="387" operator="greaterThan">
      <formula>I142</formula>
    </cfRule>
  </conditionalFormatting>
  <conditionalFormatting sqref="E146">
    <cfRule type="cellIs" dxfId="434" priority="384" operator="lessThan">
      <formula>I149</formula>
    </cfRule>
    <cfRule type="cellIs" dxfId="433" priority="385" operator="greaterThan">
      <formula>I150</formula>
    </cfRule>
  </conditionalFormatting>
  <conditionalFormatting sqref="E147">
    <cfRule type="cellIs" dxfId="432" priority="382" operator="lessThan">
      <formula>I149</formula>
    </cfRule>
    <cfRule type="cellIs" dxfId="431" priority="383" operator="greaterThan">
      <formula>I150</formula>
    </cfRule>
  </conditionalFormatting>
  <conditionalFormatting sqref="E148">
    <cfRule type="cellIs" dxfId="430" priority="380" operator="lessThan">
      <formula>I149</formula>
    </cfRule>
    <cfRule type="cellIs" dxfId="429" priority="381" operator="greaterThan">
      <formula>I150</formula>
    </cfRule>
  </conditionalFormatting>
  <conditionalFormatting sqref="E149">
    <cfRule type="cellIs" dxfId="428" priority="378" operator="lessThan">
      <formula>I149</formula>
    </cfRule>
    <cfRule type="cellIs" dxfId="427" priority="379" operator="greaterThan">
      <formula>I150</formula>
    </cfRule>
  </conditionalFormatting>
  <conditionalFormatting sqref="E150">
    <cfRule type="cellIs" dxfId="426" priority="376" operator="lessThan">
      <formula>I149</formula>
    </cfRule>
    <cfRule type="cellIs" dxfId="425" priority="377" operator="greaterThan">
      <formula>I150</formula>
    </cfRule>
  </conditionalFormatting>
  <conditionalFormatting sqref="E151">
    <cfRule type="cellIs" dxfId="424" priority="375" operator="greaterThan">
      <formula>I150</formula>
    </cfRule>
  </conditionalFormatting>
  <conditionalFormatting sqref="E152">
    <cfRule type="cellIs" dxfId="423" priority="374" operator="lessThan">
      <formula>I149</formula>
    </cfRule>
  </conditionalFormatting>
  <conditionalFormatting sqref="E153">
    <cfRule type="cellIs" dxfId="422" priority="372" operator="lessThan">
      <formula>I149</formula>
    </cfRule>
    <cfRule type="cellIs" dxfId="421" priority="373" operator="greaterThan">
      <formula>I150</formula>
    </cfRule>
  </conditionalFormatting>
  <conditionalFormatting sqref="E172">
    <cfRule type="cellIs" dxfId="420" priority="370" operator="greaterThan">
      <formula>I176</formula>
    </cfRule>
    <cfRule type="cellIs" dxfId="419" priority="371" operator="lessThan">
      <formula>I175</formula>
    </cfRule>
  </conditionalFormatting>
  <conditionalFormatting sqref="E173">
    <cfRule type="cellIs" dxfId="418" priority="368" operator="lessThan">
      <formula>I175</formula>
    </cfRule>
    <cfRule type="cellIs" dxfId="417" priority="369" operator="greaterThan">
      <formula>I176</formula>
    </cfRule>
  </conditionalFormatting>
  <conditionalFormatting sqref="E174">
    <cfRule type="cellIs" dxfId="416" priority="366" operator="lessThan">
      <formula>I175</formula>
    </cfRule>
    <cfRule type="cellIs" dxfId="415" priority="367" operator="greaterThan">
      <formula>I176</formula>
    </cfRule>
  </conditionalFormatting>
  <conditionalFormatting sqref="E175">
    <cfRule type="cellIs" dxfId="414" priority="364" operator="lessThan">
      <formula>I175</formula>
    </cfRule>
    <cfRule type="cellIs" dxfId="413" priority="365" operator="greaterThan">
      <formula>I176</formula>
    </cfRule>
  </conditionalFormatting>
  <conditionalFormatting sqref="E176">
    <cfRule type="cellIs" dxfId="412" priority="362" operator="lessThan">
      <formula>I175</formula>
    </cfRule>
    <cfRule type="cellIs" dxfId="411" priority="363" operator="greaterThan">
      <formula>I176</formula>
    </cfRule>
  </conditionalFormatting>
  <conditionalFormatting sqref="E177">
    <cfRule type="cellIs" dxfId="410" priority="360" operator="lessThan">
      <formula>I175</formula>
    </cfRule>
    <cfRule type="cellIs" dxfId="409" priority="361" operator="greaterThan">
      <formula>I176</formula>
    </cfRule>
  </conditionalFormatting>
  <conditionalFormatting sqref="E178">
    <cfRule type="cellIs" dxfId="408" priority="358" operator="lessThan">
      <formula>I175</formula>
    </cfRule>
    <cfRule type="cellIs" dxfId="407" priority="359" operator="greaterThan">
      <formula>I176</formula>
    </cfRule>
  </conditionalFormatting>
  <conditionalFormatting sqref="E179">
    <cfRule type="cellIs" dxfId="406" priority="356" operator="lessThan">
      <formula>I175</formula>
    </cfRule>
    <cfRule type="cellIs" dxfId="405" priority="357" operator="greaterThan">
      <formula>I176</formula>
    </cfRule>
  </conditionalFormatting>
  <conditionalFormatting sqref="E180">
    <cfRule type="cellIs" dxfId="404" priority="354" operator="lessThan">
      <formula>I183</formula>
    </cfRule>
    <cfRule type="cellIs" dxfId="403" priority="355" operator="greaterThan">
      <formula>I184</formula>
    </cfRule>
  </conditionalFormatting>
  <conditionalFormatting sqref="E181">
    <cfRule type="cellIs" dxfId="402" priority="352" operator="lessThan">
      <formula>I183</formula>
    </cfRule>
    <cfRule type="cellIs" dxfId="401" priority="353" operator="greaterThan">
      <formula>I184</formula>
    </cfRule>
  </conditionalFormatting>
  <conditionalFormatting sqref="E182">
    <cfRule type="cellIs" dxfId="400" priority="350" operator="lessThan">
      <formula>I183</formula>
    </cfRule>
    <cfRule type="cellIs" dxfId="399" priority="351" operator="greaterThan">
      <formula>I184</formula>
    </cfRule>
  </conditionalFormatting>
  <conditionalFormatting sqref="E183">
    <cfRule type="cellIs" dxfId="398" priority="348" operator="lessThan">
      <formula>I183</formula>
    </cfRule>
    <cfRule type="cellIs" dxfId="397" priority="349" operator="greaterThan">
      <formula>I184</formula>
    </cfRule>
  </conditionalFormatting>
  <conditionalFormatting sqref="E184">
    <cfRule type="cellIs" dxfId="396" priority="346" operator="lessThan">
      <formula>I183</formula>
    </cfRule>
    <cfRule type="cellIs" dxfId="395" priority="347" operator="greaterThan">
      <formula>I184</formula>
    </cfRule>
  </conditionalFormatting>
  <conditionalFormatting sqref="E185">
    <cfRule type="cellIs" dxfId="394" priority="345" operator="greaterThan">
      <formula>I184</formula>
    </cfRule>
  </conditionalFormatting>
  <conditionalFormatting sqref="E186">
    <cfRule type="cellIs" dxfId="393" priority="344" operator="lessThan">
      <formula>I183</formula>
    </cfRule>
  </conditionalFormatting>
  <conditionalFormatting sqref="E187">
    <cfRule type="cellIs" dxfId="392" priority="342" operator="lessThan">
      <formula>I183</formula>
    </cfRule>
    <cfRule type="cellIs" dxfId="391" priority="343" operator="greaterThan">
      <formula>I184</formula>
    </cfRule>
  </conditionalFormatting>
  <conditionalFormatting sqref="E189">
    <cfRule type="cellIs" dxfId="390" priority="340" operator="greaterThan">
      <formula>I193</formula>
    </cfRule>
    <cfRule type="cellIs" dxfId="389" priority="341" operator="lessThan">
      <formula>I192</formula>
    </cfRule>
  </conditionalFormatting>
  <conditionalFormatting sqref="E190">
    <cfRule type="cellIs" dxfId="388" priority="338" operator="lessThan">
      <formula>I192</formula>
    </cfRule>
    <cfRule type="cellIs" dxfId="387" priority="339" operator="greaterThan">
      <formula>I193</formula>
    </cfRule>
  </conditionalFormatting>
  <conditionalFormatting sqref="E191">
    <cfRule type="cellIs" dxfId="386" priority="336" operator="lessThan">
      <formula>I192</formula>
    </cfRule>
    <cfRule type="cellIs" dxfId="385" priority="337" operator="greaterThan">
      <formula>I193</formula>
    </cfRule>
  </conditionalFormatting>
  <conditionalFormatting sqref="E192">
    <cfRule type="cellIs" dxfId="384" priority="334" operator="lessThan">
      <formula>I192</formula>
    </cfRule>
    <cfRule type="cellIs" dxfId="383" priority="335" operator="greaterThan">
      <formula>I193</formula>
    </cfRule>
  </conditionalFormatting>
  <conditionalFormatting sqref="E193">
    <cfRule type="cellIs" dxfId="382" priority="332" operator="lessThan">
      <formula>I192</formula>
    </cfRule>
    <cfRule type="cellIs" dxfId="381" priority="333" operator="greaterThan">
      <formula>I193</formula>
    </cfRule>
  </conditionalFormatting>
  <conditionalFormatting sqref="E194">
    <cfRule type="cellIs" dxfId="380" priority="330" operator="lessThan">
      <formula>I192</formula>
    </cfRule>
    <cfRule type="cellIs" dxfId="379" priority="331" operator="greaterThan">
      <formula>I193</formula>
    </cfRule>
  </conditionalFormatting>
  <conditionalFormatting sqref="E195">
    <cfRule type="cellIs" dxfId="378" priority="328" operator="lessThan">
      <formula>I192</formula>
    </cfRule>
    <cfRule type="cellIs" dxfId="377" priority="329" operator="greaterThan">
      <formula>I193</formula>
    </cfRule>
  </conditionalFormatting>
  <conditionalFormatting sqref="E196">
    <cfRule type="cellIs" dxfId="376" priority="326" operator="lessThan">
      <formula>I192</formula>
    </cfRule>
    <cfRule type="cellIs" dxfId="375" priority="327" operator="greaterThan">
      <formula>I193</formula>
    </cfRule>
  </conditionalFormatting>
  <conditionalFormatting sqref="E197">
    <cfRule type="cellIs" dxfId="374" priority="324" operator="lessThan">
      <formula>I200</formula>
    </cfRule>
    <cfRule type="cellIs" dxfId="373" priority="325" operator="greaterThan">
      <formula>I201</formula>
    </cfRule>
  </conditionalFormatting>
  <conditionalFormatting sqref="E198">
    <cfRule type="cellIs" dxfId="372" priority="322" operator="lessThan">
      <formula>I200</formula>
    </cfRule>
    <cfRule type="cellIs" dxfId="371" priority="323" operator="greaterThan">
      <formula>I201</formula>
    </cfRule>
  </conditionalFormatting>
  <conditionalFormatting sqref="E199">
    <cfRule type="cellIs" dxfId="370" priority="320" operator="lessThan">
      <formula>I200</formula>
    </cfRule>
    <cfRule type="cellIs" dxfId="369" priority="321" operator="greaterThan">
      <formula>I201</formula>
    </cfRule>
  </conditionalFormatting>
  <conditionalFormatting sqref="E200">
    <cfRule type="cellIs" dxfId="368" priority="318" operator="lessThan">
      <formula>I200</formula>
    </cfRule>
    <cfRule type="cellIs" dxfId="367" priority="319" operator="greaterThan">
      <formula>I201</formula>
    </cfRule>
  </conditionalFormatting>
  <conditionalFormatting sqref="E201">
    <cfRule type="cellIs" dxfId="366" priority="316" operator="lessThan">
      <formula>I200</formula>
    </cfRule>
    <cfRule type="cellIs" dxfId="365" priority="317" operator="greaterThan">
      <formula>I201</formula>
    </cfRule>
  </conditionalFormatting>
  <conditionalFormatting sqref="E202">
    <cfRule type="cellIs" dxfId="364" priority="315" operator="greaterThan">
      <formula>I201</formula>
    </cfRule>
  </conditionalFormatting>
  <conditionalFormatting sqref="E203">
    <cfRule type="cellIs" dxfId="363" priority="314" operator="lessThan">
      <formula>I200</formula>
    </cfRule>
  </conditionalFormatting>
  <conditionalFormatting sqref="E204">
    <cfRule type="cellIs" dxfId="362" priority="312" operator="lessThan">
      <formula>I200</formula>
    </cfRule>
    <cfRule type="cellIs" dxfId="361" priority="313" operator="greaterThan">
      <formula>I201</formula>
    </cfRule>
  </conditionalFormatting>
  <conditionalFormatting sqref="E206">
    <cfRule type="cellIs" dxfId="360" priority="310" operator="greaterThan">
      <formula>I210</formula>
    </cfRule>
    <cfRule type="cellIs" dxfId="359" priority="311" operator="lessThan">
      <formula>I209</formula>
    </cfRule>
  </conditionalFormatting>
  <conditionalFormatting sqref="E207">
    <cfRule type="cellIs" dxfId="358" priority="308" operator="lessThan">
      <formula>I209</formula>
    </cfRule>
    <cfRule type="cellIs" dxfId="357" priority="309" operator="greaterThan">
      <formula>I210</formula>
    </cfRule>
  </conditionalFormatting>
  <conditionalFormatting sqref="E208">
    <cfRule type="cellIs" dxfId="356" priority="306" operator="lessThan">
      <formula>I209</formula>
    </cfRule>
    <cfRule type="cellIs" dxfId="355" priority="307" operator="greaterThan">
      <formula>I210</formula>
    </cfRule>
  </conditionalFormatting>
  <conditionalFormatting sqref="E209">
    <cfRule type="cellIs" dxfId="354" priority="304" operator="lessThan">
      <formula>I209</formula>
    </cfRule>
    <cfRule type="cellIs" dxfId="353" priority="305" operator="greaterThan">
      <formula>I210</formula>
    </cfRule>
  </conditionalFormatting>
  <conditionalFormatting sqref="E210">
    <cfRule type="cellIs" dxfId="352" priority="302" operator="lessThan">
      <formula>I209</formula>
    </cfRule>
    <cfRule type="cellIs" dxfId="351" priority="303" operator="greaterThan">
      <formula>I210</formula>
    </cfRule>
  </conditionalFormatting>
  <conditionalFormatting sqref="E211">
    <cfRule type="cellIs" dxfId="350" priority="300" operator="lessThan">
      <formula>I209</formula>
    </cfRule>
    <cfRule type="cellIs" dxfId="349" priority="301" operator="greaterThan">
      <formula>I210</formula>
    </cfRule>
  </conditionalFormatting>
  <conditionalFormatting sqref="E212">
    <cfRule type="cellIs" dxfId="348" priority="298" operator="lessThan">
      <formula>I209</formula>
    </cfRule>
    <cfRule type="cellIs" dxfId="347" priority="299" operator="greaterThan">
      <formula>I210</formula>
    </cfRule>
  </conditionalFormatting>
  <conditionalFormatting sqref="E213">
    <cfRule type="cellIs" dxfId="346" priority="296" operator="lessThan">
      <formula>I209</formula>
    </cfRule>
    <cfRule type="cellIs" dxfId="345" priority="297" operator="greaterThan">
      <formula>I210</formula>
    </cfRule>
  </conditionalFormatting>
  <conditionalFormatting sqref="E214">
    <cfRule type="cellIs" dxfId="344" priority="294" operator="lessThan">
      <formula>I217</formula>
    </cfRule>
    <cfRule type="cellIs" dxfId="343" priority="295" operator="greaterThan">
      <formula>I218</formula>
    </cfRule>
  </conditionalFormatting>
  <conditionalFormatting sqref="E215">
    <cfRule type="cellIs" dxfId="342" priority="292" operator="lessThan">
      <formula>I217</formula>
    </cfRule>
    <cfRule type="cellIs" dxfId="341" priority="293" operator="greaterThan">
      <formula>I218</formula>
    </cfRule>
  </conditionalFormatting>
  <conditionalFormatting sqref="E216">
    <cfRule type="cellIs" dxfId="340" priority="290" operator="lessThan">
      <formula>I217</formula>
    </cfRule>
    <cfRule type="cellIs" dxfId="339" priority="291" operator="greaterThan">
      <formula>I218</formula>
    </cfRule>
  </conditionalFormatting>
  <conditionalFormatting sqref="E217">
    <cfRule type="cellIs" dxfId="338" priority="288" operator="lessThan">
      <formula>I217</formula>
    </cfRule>
    <cfRule type="cellIs" dxfId="337" priority="289" operator="greaterThan">
      <formula>I218</formula>
    </cfRule>
  </conditionalFormatting>
  <conditionalFormatting sqref="E218">
    <cfRule type="cellIs" dxfId="336" priority="286" operator="lessThan">
      <formula>I217</formula>
    </cfRule>
    <cfRule type="cellIs" dxfId="335" priority="287" operator="greaterThan">
      <formula>I218</formula>
    </cfRule>
  </conditionalFormatting>
  <conditionalFormatting sqref="E219">
    <cfRule type="cellIs" dxfId="334" priority="285" operator="greaterThan">
      <formula>I218</formula>
    </cfRule>
  </conditionalFormatting>
  <conditionalFormatting sqref="E220">
    <cfRule type="cellIs" dxfId="333" priority="284" operator="lessThan">
      <formula>I217</formula>
    </cfRule>
  </conditionalFormatting>
  <conditionalFormatting sqref="E221">
    <cfRule type="cellIs" dxfId="332" priority="282" operator="lessThan">
      <formula>I217</formula>
    </cfRule>
    <cfRule type="cellIs" dxfId="331" priority="283" operator="greaterThan">
      <formula>I218</formula>
    </cfRule>
  </conditionalFormatting>
  <conditionalFormatting sqref="E223">
    <cfRule type="cellIs" dxfId="330" priority="280" operator="greaterThan">
      <formula>I227</formula>
    </cfRule>
    <cfRule type="cellIs" dxfId="329" priority="281" operator="lessThan">
      <formula>I226</formula>
    </cfRule>
  </conditionalFormatting>
  <conditionalFormatting sqref="E224">
    <cfRule type="cellIs" dxfId="328" priority="278" operator="lessThan">
      <formula>I226</formula>
    </cfRule>
    <cfRule type="cellIs" dxfId="327" priority="279" operator="greaterThan">
      <formula>I227</formula>
    </cfRule>
  </conditionalFormatting>
  <conditionalFormatting sqref="E225">
    <cfRule type="cellIs" dxfId="326" priority="276" operator="lessThan">
      <formula>I226</formula>
    </cfRule>
    <cfRule type="cellIs" dxfId="325" priority="277" operator="greaterThan">
      <formula>I227</formula>
    </cfRule>
  </conditionalFormatting>
  <conditionalFormatting sqref="E226">
    <cfRule type="cellIs" dxfId="324" priority="274" operator="lessThan">
      <formula>I226</formula>
    </cfRule>
    <cfRule type="cellIs" dxfId="323" priority="275" operator="greaterThan">
      <formula>I227</formula>
    </cfRule>
  </conditionalFormatting>
  <conditionalFormatting sqref="E227">
    <cfRule type="cellIs" dxfId="322" priority="272" operator="lessThan">
      <formula>I226</formula>
    </cfRule>
    <cfRule type="cellIs" dxfId="321" priority="273" operator="greaterThan">
      <formula>I227</formula>
    </cfRule>
  </conditionalFormatting>
  <conditionalFormatting sqref="E228">
    <cfRule type="cellIs" dxfId="320" priority="270" operator="lessThan">
      <formula>I226</formula>
    </cfRule>
    <cfRule type="cellIs" dxfId="319" priority="271" operator="greaterThan">
      <formula>I227</formula>
    </cfRule>
  </conditionalFormatting>
  <conditionalFormatting sqref="E229">
    <cfRule type="cellIs" dxfId="318" priority="268" operator="lessThan">
      <formula>I226</formula>
    </cfRule>
    <cfRule type="cellIs" dxfId="317" priority="269" operator="greaterThan">
      <formula>I227</formula>
    </cfRule>
  </conditionalFormatting>
  <conditionalFormatting sqref="E230">
    <cfRule type="cellIs" dxfId="316" priority="266" operator="lessThan">
      <formula>I226</formula>
    </cfRule>
    <cfRule type="cellIs" dxfId="315" priority="267" operator="greaterThan">
      <formula>I227</formula>
    </cfRule>
  </conditionalFormatting>
  <conditionalFormatting sqref="E231">
    <cfRule type="cellIs" dxfId="314" priority="264" operator="lessThan">
      <formula>I234</formula>
    </cfRule>
    <cfRule type="cellIs" dxfId="313" priority="265" operator="greaterThan">
      <formula>I235</formula>
    </cfRule>
  </conditionalFormatting>
  <conditionalFormatting sqref="E232">
    <cfRule type="cellIs" dxfId="312" priority="262" operator="lessThan">
      <formula>I234</formula>
    </cfRule>
    <cfRule type="cellIs" dxfId="311" priority="263" operator="greaterThan">
      <formula>I235</formula>
    </cfRule>
  </conditionalFormatting>
  <conditionalFormatting sqref="E233">
    <cfRule type="cellIs" dxfId="310" priority="260" operator="lessThan">
      <formula>I234</formula>
    </cfRule>
    <cfRule type="cellIs" dxfId="309" priority="261" operator="greaterThan">
      <formula>I235</formula>
    </cfRule>
  </conditionalFormatting>
  <conditionalFormatting sqref="E234">
    <cfRule type="cellIs" dxfId="308" priority="258" operator="lessThan">
      <formula>I234</formula>
    </cfRule>
    <cfRule type="cellIs" dxfId="307" priority="259" operator="greaterThan">
      <formula>I235</formula>
    </cfRule>
  </conditionalFormatting>
  <conditionalFormatting sqref="E235">
    <cfRule type="cellIs" dxfId="306" priority="256" operator="lessThan">
      <formula>I234</formula>
    </cfRule>
    <cfRule type="cellIs" dxfId="305" priority="257" operator="greaterThan">
      <formula>I235</formula>
    </cfRule>
  </conditionalFormatting>
  <conditionalFormatting sqref="E236">
    <cfRule type="cellIs" dxfId="304" priority="255" operator="greaterThan">
      <formula>I235</formula>
    </cfRule>
  </conditionalFormatting>
  <conditionalFormatting sqref="E237">
    <cfRule type="cellIs" dxfId="303" priority="254" operator="lessThan">
      <formula>I234</formula>
    </cfRule>
  </conditionalFormatting>
  <conditionalFormatting sqref="E238">
    <cfRule type="cellIs" dxfId="302" priority="252" operator="lessThan">
      <formula>I234</formula>
    </cfRule>
    <cfRule type="cellIs" dxfId="301" priority="253" operator="greaterThan">
      <formula>I235</formula>
    </cfRule>
  </conditionalFormatting>
  <conditionalFormatting sqref="E240">
    <cfRule type="cellIs" dxfId="300" priority="250" operator="greaterThan">
      <formula>I244</formula>
    </cfRule>
    <cfRule type="cellIs" dxfId="299" priority="251" operator="lessThan">
      <formula>I243</formula>
    </cfRule>
  </conditionalFormatting>
  <conditionalFormatting sqref="E241">
    <cfRule type="cellIs" dxfId="298" priority="248" operator="lessThan">
      <formula>I243</formula>
    </cfRule>
    <cfRule type="cellIs" dxfId="297" priority="249" operator="greaterThan">
      <formula>I244</formula>
    </cfRule>
  </conditionalFormatting>
  <conditionalFormatting sqref="E242">
    <cfRule type="cellIs" dxfId="296" priority="246" operator="lessThan">
      <formula>I243</formula>
    </cfRule>
    <cfRule type="cellIs" dxfId="295" priority="247" operator="greaterThan">
      <formula>I244</formula>
    </cfRule>
  </conditionalFormatting>
  <conditionalFormatting sqref="E243">
    <cfRule type="cellIs" dxfId="294" priority="244" operator="lessThan">
      <formula>I243</formula>
    </cfRule>
    <cfRule type="cellIs" dxfId="293" priority="245" operator="greaterThan">
      <formula>I244</formula>
    </cfRule>
  </conditionalFormatting>
  <conditionalFormatting sqref="E244">
    <cfRule type="cellIs" dxfId="292" priority="242" operator="lessThan">
      <formula>I243</formula>
    </cfRule>
    <cfRule type="cellIs" dxfId="291" priority="243" operator="greaterThan">
      <formula>I244</formula>
    </cfRule>
  </conditionalFormatting>
  <conditionalFormatting sqref="E245">
    <cfRule type="cellIs" dxfId="290" priority="240" operator="lessThan">
      <formula>I243</formula>
    </cfRule>
    <cfRule type="cellIs" dxfId="289" priority="241" operator="greaterThan">
      <formula>I244</formula>
    </cfRule>
  </conditionalFormatting>
  <conditionalFormatting sqref="E246">
    <cfRule type="cellIs" dxfId="288" priority="238" operator="lessThan">
      <formula>I243</formula>
    </cfRule>
    <cfRule type="cellIs" dxfId="287" priority="239" operator="greaterThan">
      <formula>I244</formula>
    </cfRule>
  </conditionalFormatting>
  <conditionalFormatting sqref="E247">
    <cfRule type="cellIs" dxfId="286" priority="236" operator="lessThan">
      <formula>I243</formula>
    </cfRule>
    <cfRule type="cellIs" dxfId="285" priority="237" operator="greaterThan">
      <formula>I244</formula>
    </cfRule>
  </conditionalFormatting>
  <conditionalFormatting sqref="E248">
    <cfRule type="cellIs" dxfId="284" priority="234" operator="lessThan">
      <formula>I251</formula>
    </cfRule>
    <cfRule type="cellIs" dxfId="283" priority="235" operator="greaterThan">
      <formula>I252</formula>
    </cfRule>
  </conditionalFormatting>
  <conditionalFormatting sqref="E249">
    <cfRule type="cellIs" dxfId="282" priority="232" operator="lessThan">
      <formula>I251</formula>
    </cfRule>
    <cfRule type="cellIs" dxfId="281" priority="233" operator="greaterThan">
      <formula>I252</formula>
    </cfRule>
  </conditionalFormatting>
  <conditionalFormatting sqref="E250">
    <cfRule type="cellIs" dxfId="280" priority="230" operator="lessThan">
      <formula>I251</formula>
    </cfRule>
    <cfRule type="cellIs" dxfId="279" priority="231" operator="greaterThan">
      <formula>I252</formula>
    </cfRule>
  </conditionalFormatting>
  <conditionalFormatting sqref="E251">
    <cfRule type="cellIs" dxfId="278" priority="228" operator="lessThan">
      <formula>I251</formula>
    </cfRule>
    <cfRule type="cellIs" dxfId="277" priority="229" operator="greaterThan">
      <formula>I252</formula>
    </cfRule>
  </conditionalFormatting>
  <conditionalFormatting sqref="E252">
    <cfRule type="cellIs" dxfId="276" priority="226" operator="lessThan">
      <formula>I251</formula>
    </cfRule>
    <cfRule type="cellIs" dxfId="275" priority="227" operator="greaterThan">
      <formula>I252</formula>
    </cfRule>
  </conditionalFormatting>
  <conditionalFormatting sqref="E253">
    <cfRule type="cellIs" dxfId="274" priority="225" operator="greaterThan">
      <formula>I252</formula>
    </cfRule>
  </conditionalFormatting>
  <conditionalFormatting sqref="E254">
    <cfRule type="cellIs" dxfId="273" priority="224" operator="lessThan">
      <formula>I251</formula>
    </cfRule>
  </conditionalFormatting>
  <conditionalFormatting sqref="E255">
    <cfRule type="cellIs" dxfId="272" priority="222" operator="lessThan">
      <formula>I251</formula>
    </cfRule>
    <cfRule type="cellIs" dxfId="271" priority="223" operator="greaterThan">
      <formula>I252</formula>
    </cfRule>
  </conditionalFormatting>
  <conditionalFormatting sqref="E257">
    <cfRule type="cellIs" dxfId="270" priority="220" operator="greaterThan">
      <formula>I261</formula>
    </cfRule>
    <cfRule type="cellIs" dxfId="269" priority="221" operator="lessThan">
      <formula>I260</formula>
    </cfRule>
  </conditionalFormatting>
  <conditionalFormatting sqref="E258">
    <cfRule type="cellIs" dxfId="268" priority="218" operator="lessThan">
      <formula>I260</formula>
    </cfRule>
    <cfRule type="cellIs" dxfId="267" priority="219" operator="greaterThan">
      <formula>I261</formula>
    </cfRule>
  </conditionalFormatting>
  <conditionalFormatting sqref="E259">
    <cfRule type="cellIs" dxfId="266" priority="216" operator="lessThan">
      <formula>I260</formula>
    </cfRule>
    <cfRule type="cellIs" dxfId="265" priority="217" operator="greaterThan">
      <formula>I261</formula>
    </cfRule>
  </conditionalFormatting>
  <conditionalFormatting sqref="E260">
    <cfRule type="cellIs" dxfId="264" priority="214" operator="lessThan">
      <formula>I260</formula>
    </cfRule>
    <cfRule type="cellIs" dxfId="263" priority="215" operator="greaterThan">
      <formula>I261</formula>
    </cfRule>
  </conditionalFormatting>
  <conditionalFormatting sqref="E261">
    <cfRule type="cellIs" dxfId="262" priority="212" operator="lessThan">
      <formula>I260</formula>
    </cfRule>
    <cfRule type="cellIs" dxfId="261" priority="213" operator="greaterThan">
      <formula>I261</formula>
    </cfRule>
  </conditionalFormatting>
  <conditionalFormatting sqref="E262">
    <cfRule type="cellIs" dxfId="260" priority="210" operator="lessThan">
      <formula>I260</formula>
    </cfRule>
    <cfRule type="cellIs" dxfId="259" priority="211" operator="greaterThan">
      <formula>I261</formula>
    </cfRule>
  </conditionalFormatting>
  <conditionalFormatting sqref="E263">
    <cfRule type="cellIs" dxfId="258" priority="208" operator="lessThan">
      <formula>I260</formula>
    </cfRule>
    <cfRule type="cellIs" dxfId="257" priority="209" operator="greaterThan">
      <formula>I261</formula>
    </cfRule>
  </conditionalFormatting>
  <conditionalFormatting sqref="E264">
    <cfRule type="cellIs" dxfId="256" priority="206" operator="lessThan">
      <formula>I260</formula>
    </cfRule>
    <cfRule type="cellIs" dxfId="255" priority="207" operator="greaterThan">
      <formula>I261</formula>
    </cfRule>
  </conditionalFormatting>
  <conditionalFormatting sqref="E265">
    <cfRule type="cellIs" dxfId="254" priority="204" operator="lessThan">
      <formula>I268</formula>
    </cfRule>
    <cfRule type="cellIs" dxfId="253" priority="205" operator="greaterThan">
      <formula>I269</formula>
    </cfRule>
  </conditionalFormatting>
  <conditionalFormatting sqref="E266">
    <cfRule type="cellIs" dxfId="252" priority="202" operator="lessThan">
      <formula>I268</formula>
    </cfRule>
    <cfRule type="cellIs" dxfId="251" priority="203" operator="greaterThan">
      <formula>I269</formula>
    </cfRule>
  </conditionalFormatting>
  <conditionalFormatting sqref="E267">
    <cfRule type="cellIs" dxfId="250" priority="200" operator="lessThan">
      <formula>I268</formula>
    </cfRule>
    <cfRule type="cellIs" dxfId="249" priority="201" operator="greaterThan">
      <formula>I269</formula>
    </cfRule>
  </conditionalFormatting>
  <conditionalFormatting sqref="E268">
    <cfRule type="cellIs" dxfId="248" priority="198" operator="lessThan">
      <formula>I268</formula>
    </cfRule>
    <cfRule type="cellIs" dxfId="247" priority="199" operator="greaterThan">
      <formula>I269</formula>
    </cfRule>
  </conditionalFormatting>
  <conditionalFormatting sqref="E269">
    <cfRule type="cellIs" dxfId="246" priority="196" operator="lessThan">
      <formula>I268</formula>
    </cfRule>
    <cfRule type="cellIs" dxfId="245" priority="197" operator="greaterThan">
      <formula>I269</formula>
    </cfRule>
  </conditionalFormatting>
  <conditionalFormatting sqref="E270">
    <cfRule type="cellIs" dxfId="244" priority="195" operator="greaterThan">
      <formula>I269</formula>
    </cfRule>
  </conditionalFormatting>
  <conditionalFormatting sqref="E271">
    <cfRule type="cellIs" dxfId="243" priority="194" operator="lessThan">
      <formula>I268</formula>
    </cfRule>
  </conditionalFormatting>
  <conditionalFormatting sqref="E272">
    <cfRule type="cellIs" dxfId="242" priority="192" operator="lessThan">
      <formula>I268</formula>
    </cfRule>
    <cfRule type="cellIs" dxfId="241" priority="193" operator="greaterThan">
      <formula>I269</formula>
    </cfRule>
  </conditionalFormatting>
  <conditionalFormatting sqref="E274">
    <cfRule type="cellIs" dxfId="240" priority="190" operator="greaterThan">
      <formula>I278</formula>
    </cfRule>
    <cfRule type="cellIs" dxfId="239" priority="191" operator="lessThan">
      <formula>I277</formula>
    </cfRule>
  </conditionalFormatting>
  <conditionalFormatting sqref="E275">
    <cfRule type="cellIs" dxfId="238" priority="188" operator="lessThan">
      <formula>I277</formula>
    </cfRule>
    <cfRule type="cellIs" dxfId="237" priority="189" operator="greaterThan">
      <formula>I278</formula>
    </cfRule>
  </conditionalFormatting>
  <conditionalFormatting sqref="E276">
    <cfRule type="cellIs" dxfId="236" priority="186" operator="lessThan">
      <formula>I277</formula>
    </cfRule>
    <cfRule type="cellIs" dxfId="235" priority="187" operator="greaterThan">
      <formula>I278</formula>
    </cfRule>
  </conditionalFormatting>
  <conditionalFormatting sqref="E277">
    <cfRule type="cellIs" dxfId="234" priority="184" operator="lessThan">
      <formula>I277</formula>
    </cfRule>
    <cfRule type="cellIs" dxfId="233" priority="185" operator="greaterThan">
      <formula>I278</formula>
    </cfRule>
  </conditionalFormatting>
  <conditionalFormatting sqref="E278">
    <cfRule type="cellIs" dxfId="232" priority="182" operator="lessThan">
      <formula>I277</formula>
    </cfRule>
    <cfRule type="cellIs" dxfId="231" priority="183" operator="greaterThan">
      <formula>I278</formula>
    </cfRule>
  </conditionalFormatting>
  <conditionalFormatting sqref="E279">
    <cfRule type="cellIs" dxfId="230" priority="180" operator="lessThan">
      <formula>I277</formula>
    </cfRule>
    <cfRule type="cellIs" dxfId="229" priority="181" operator="greaterThan">
      <formula>I278</formula>
    </cfRule>
  </conditionalFormatting>
  <conditionalFormatting sqref="E280">
    <cfRule type="cellIs" dxfId="228" priority="178" operator="lessThan">
      <formula>I277</formula>
    </cfRule>
    <cfRule type="cellIs" dxfId="227" priority="179" operator="greaterThan">
      <formula>I278</formula>
    </cfRule>
  </conditionalFormatting>
  <conditionalFormatting sqref="E281">
    <cfRule type="cellIs" dxfId="226" priority="176" operator="lessThan">
      <formula>I277</formula>
    </cfRule>
    <cfRule type="cellIs" dxfId="225" priority="177" operator="greaterThan">
      <formula>I278</formula>
    </cfRule>
  </conditionalFormatting>
  <conditionalFormatting sqref="E282">
    <cfRule type="cellIs" dxfId="224" priority="174" operator="lessThan">
      <formula>I285</formula>
    </cfRule>
    <cfRule type="cellIs" dxfId="223" priority="175" operator="greaterThan">
      <formula>I286</formula>
    </cfRule>
  </conditionalFormatting>
  <conditionalFormatting sqref="E283">
    <cfRule type="cellIs" dxfId="222" priority="172" operator="lessThan">
      <formula>I285</formula>
    </cfRule>
    <cfRule type="cellIs" dxfId="221" priority="173" operator="greaterThan">
      <formula>I286</formula>
    </cfRule>
  </conditionalFormatting>
  <conditionalFormatting sqref="E284">
    <cfRule type="cellIs" dxfId="220" priority="170" operator="lessThan">
      <formula>I285</formula>
    </cfRule>
    <cfRule type="cellIs" dxfId="219" priority="171" operator="greaterThan">
      <formula>I286</formula>
    </cfRule>
  </conditionalFormatting>
  <conditionalFormatting sqref="E285">
    <cfRule type="cellIs" dxfId="218" priority="168" operator="lessThan">
      <formula>I285</formula>
    </cfRule>
    <cfRule type="cellIs" dxfId="217" priority="169" operator="greaterThan">
      <formula>I286</formula>
    </cfRule>
  </conditionalFormatting>
  <conditionalFormatting sqref="E286">
    <cfRule type="cellIs" dxfId="216" priority="166" operator="lessThan">
      <formula>I285</formula>
    </cfRule>
    <cfRule type="cellIs" dxfId="215" priority="167" operator="greaterThan">
      <formula>I286</formula>
    </cfRule>
  </conditionalFormatting>
  <conditionalFormatting sqref="E287">
    <cfRule type="cellIs" dxfId="214" priority="165" operator="greaterThan">
      <formula>I286</formula>
    </cfRule>
  </conditionalFormatting>
  <conditionalFormatting sqref="E288">
    <cfRule type="cellIs" dxfId="213" priority="164" operator="lessThan">
      <formula>I285</formula>
    </cfRule>
  </conditionalFormatting>
  <conditionalFormatting sqref="E289">
    <cfRule type="cellIs" dxfId="212" priority="162" operator="lessThan">
      <formula>I285</formula>
    </cfRule>
    <cfRule type="cellIs" dxfId="211" priority="163" operator="greaterThan">
      <formula>I286</formula>
    </cfRule>
  </conditionalFormatting>
  <conditionalFormatting sqref="E291">
    <cfRule type="cellIs" dxfId="210" priority="160" operator="greaterThan">
      <formula>I295</formula>
    </cfRule>
    <cfRule type="cellIs" dxfId="209" priority="161" operator="lessThan">
      <formula>I294</formula>
    </cfRule>
  </conditionalFormatting>
  <conditionalFormatting sqref="E292">
    <cfRule type="cellIs" dxfId="208" priority="158" operator="lessThan">
      <formula>I294</formula>
    </cfRule>
    <cfRule type="cellIs" dxfId="207" priority="159" operator="greaterThan">
      <formula>I295</formula>
    </cfRule>
  </conditionalFormatting>
  <conditionalFormatting sqref="E293">
    <cfRule type="cellIs" dxfId="206" priority="156" operator="lessThan">
      <formula>I294</formula>
    </cfRule>
    <cfRule type="cellIs" dxfId="205" priority="157" operator="greaterThan">
      <formula>I295</formula>
    </cfRule>
  </conditionalFormatting>
  <conditionalFormatting sqref="E294">
    <cfRule type="cellIs" dxfId="204" priority="154" operator="lessThan">
      <formula>I294</formula>
    </cfRule>
    <cfRule type="cellIs" dxfId="203" priority="155" operator="greaterThan">
      <formula>I295</formula>
    </cfRule>
  </conditionalFormatting>
  <conditionalFormatting sqref="E295">
    <cfRule type="cellIs" dxfId="202" priority="152" operator="lessThan">
      <formula>I294</formula>
    </cfRule>
    <cfRule type="cellIs" dxfId="201" priority="153" operator="greaterThan">
      <formula>I295</formula>
    </cfRule>
  </conditionalFormatting>
  <conditionalFormatting sqref="E296">
    <cfRule type="cellIs" dxfId="200" priority="150" operator="lessThan">
      <formula>I294</formula>
    </cfRule>
    <cfRule type="cellIs" dxfId="199" priority="151" operator="greaterThan">
      <formula>I295</formula>
    </cfRule>
  </conditionalFormatting>
  <conditionalFormatting sqref="E297">
    <cfRule type="cellIs" dxfId="198" priority="148" operator="lessThan">
      <formula>I294</formula>
    </cfRule>
    <cfRule type="cellIs" dxfId="197" priority="149" operator="greaterThan">
      <formula>I295</formula>
    </cfRule>
  </conditionalFormatting>
  <conditionalFormatting sqref="E298">
    <cfRule type="cellIs" dxfId="196" priority="146" operator="lessThan">
      <formula>I294</formula>
    </cfRule>
    <cfRule type="cellIs" dxfId="195" priority="147" operator="greaterThan">
      <formula>I295</formula>
    </cfRule>
  </conditionalFormatting>
  <conditionalFormatting sqref="E299">
    <cfRule type="cellIs" dxfId="194" priority="144" operator="lessThan">
      <formula>I302</formula>
    </cfRule>
    <cfRule type="cellIs" dxfId="193" priority="145" operator="greaterThan">
      <formula>I303</formula>
    </cfRule>
  </conditionalFormatting>
  <conditionalFormatting sqref="E300">
    <cfRule type="cellIs" dxfId="192" priority="142" operator="lessThan">
      <formula>I302</formula>
    </cfRule>
    <cfRule type="cellIs" dxfId="191" priority="143" operator="greaterThan">
      <formula>I303</formula>
    </cfRule>
  </conditionalFormatting>
  <conditionalFormatting sqref="E301">
    <cfRule type="cellIs" dxfId="190" priority="140" operator="lessThan">
      <formula>I302</formula>
    </cfRule>
    <cfRule type="cellIs" dxfId="189" priority="141" operator="greaterThan">
      <formula>I303</formula>
    </cfRule>
  </conditionalFormatting>
  <conditionalFormatting sqref="E302">
    <cfRule type="cellIs" dxfId="188" priority="138" operator="lessThan">
      <formula>I302</formula>
    </cfRule>
    <cfRule type="cellIs" dxfId="187" priority="139" operator="greaterThan">
      <formula>I303</formula>
    </cfRule>
  </conditionalFormatting>
  <conditionalFormatting sqref="E303">
    <cfRule type="cellIs" dxfId="186" priority="136" operator="lessThan">
      <formula>I302</formula>
    </cfRule>
    <cfRule type="cellIs" dxfId="185" priority="137" operator="greaterThan">
      <formula>I303</formula>
    </cfRule>
  </conditionalFormatting>
  <conditionalFormatting sqref="E304">
    <cfRule type="cellIs" dxfId="184" priority="135" operator="greaterThan">
      <formula>I303</formula>
    </cfRule>
  </conditionalFormatting>
  <conditionalFormatting sqref="E305">
    <cfRule type="cellIs" dxfId="183" priority="134" operator="lessThan">
      <formula>I302</formula>
    </cfRule>
  </conditionalFormatting>
  <conditionalFormatting sqref="E306">
    <cfRule type="cellIs" dxfId="182" priority="132" operator="lessThan">
      <formula>I302</formula>
    </cfRule>
    <cfRule type="cellIs" dxfId="181" priority="133" operator="greaterThan">
      <formula>I303</formula>
    </cfRule>
  </conditionalFormatting>
  <conditionalFormatting sqref="E308">
    <cfRule type="cellIs" dxfId="180" priority="130" operator="greaterThan">
      <formula>I312</formula>
    </cfRule>
    <cfRule type="cellIs" dxfId="179" priority="131" operator="lessThan">
      <formula>I311</formula>
    </cfRule>
  </conditionalFormatting>
  <conditionalFormatting sqref="E309">
    <cfRule type="cellIs" dxfId="178" priority="128" operator="lessThan">
      <formula>I311</formula>
    </cfRule>
    <cfRule type="cellIs" dxfId="177" priority="129" operator="greaterThan">
      <formula>I312</formula>
    </cfRule>
  </conditionalFormatting>
  <conditionalFormatting sqref="E310">
    <cfRule type="cellIs" dxfId="176" priority="126" operator="lessThan">
      <formula>I311</formula>
    </cfRule>
    <cfRule type="cellIs" dxfId="175" priority="127" operator="greaterThan">
      <formula>I312</formula>
    </cfRule>
  </conditionalFormatting>
  <conditionalFormatting sqref="E311">
    <cfRule type="cellIs" dxfId="174" priority="124" operator="lessThan">
      <formula>I311</formula>
    </cfRule>
    <cfRule type="cellIs" dxfId="173" priority="125" operator="greaterThan">
      <formula>I312</formula>
    </cfRule>
  </conditionalFormatting>
  <conditionalFormatting sqref="E312">
    <cfRule type="cellIs" dxfId="172" priority="122" operator="lessThan">
      <formula>I311</formula>
    </cfRule>
    <cfRule type="cellIs" dxfId="171" priority="123" operator="greaterThan">
      <formula>I312</formula>
    </cfRule>
  </conditionalFormatting>
  <conditionalFormatting sqref="E313">
    <cfRule type="cellIs" dxfId="170" priority="120" operator="lessThan">
      <formula>I311</formula>
    </cfRule>
    <cfRule type="cellIs" dxfId="169" priority="121" operator="greaterThan">
      <formula>I312</formula>
    </cfRule>
  </conditionalFormatting>
  <conditionalFormatting sqref="E314">
    <cfRule type="cellIs" dxfId="168" priority="118" operator="lessThan">
      <formula>I311</formula>
    </cfRule>
    <cfRule type="cellIs" dxfId="167" priority="119" operator="greaterThan">
      <formula>I312</formula>
    </cfRule>
  </conditionalFormatting>
  <conditionalFormatting sqref="E315">
    <cfRule type="cellIs" dxfId="166" priority="116" operator="lessThan">
      <formula>I311</formula>
    </cfRule>
    <cfRule type="cellIs" dxfId="165" priority="117" operator="greaterThan">
      <formula>I312</formula>
    </cfRule>
  </conditionalFormatting>
  <conditionalFormatting sqref="E316">
    <cfRule type="cellIs" dxfId="164" priority="114" operator="lessThan">
      <formula>I319</formula>
    </cfRule>
    <cfRule type="cellIs" dxfId="163" priority="115" operator="greaterThan">
      <formula>I320</formula>
    </cfRule>
  </conditionalFormatting>
  <conditionalFormatting sqref="E317">
    <cfRule type="cellIs" dxfId="162" priority="112" operator="lessThan">
      <formula>I319</formula>
    </cfRule>
    <cfRule type="cellIs" dxfId="161" priority="113" operator="greaterThan">
      <formula>I320</formula>
    </cfRule>
  </conditionalFormatting>
  <conditionalFormatting sqref="E318">
    <cfRule type="cellIs" dxfId="160" priority="110" operator="lessThan">
      <formula>I319</formula>
    </cfRule>
    <cfRule type="cellIs" dxfId="159" priority="111" operator="greaterThan">
      <formula>I320</formula>
    </cfRule>
  </conditionalFormatting>
  <conditionalFormatting sqref="E319">
    <cfRule type="cellIs" dxfId="158" priority="108" operator="lessThan">
      <formula>I319</formula>
    </cfRule>
    <cfRule type="cellIs" dxfId="157" priority="109" operator="greaterThan">
      <formula>I320</formula>
    </cfRule>
  </conditionalFormatting>
  <conditionalFormatting sqref="E320">
    <cfRule type="cellIs" dxfId="156" priority="106" operator="lessThan">
      <formula>I319</formula>
    </cfRule>
    <cfRule type="cellIs" dxfId="155" priority="107" operator="greaterThan">
      <formula>I320</formula>
    </cfRule>
  </conditionalFormatting>
  <conditionalFormatting sqref="E321">
    <cfRule type="cellIs" dxfId="154" priority="105" operator="greaterThan">
      <formula>I320</formula>
    </cfRule>
  </conditionalFormatting>
  <conditionalFormatting sqref="E322">
    <cfRule type="cellIs" dxfId="153" priority="104" operator="lessThan">
      <formula>I319</formula>
    </cfRule>
  </conditionalFormatting>
  <conditionalFormatting sqref="E323">
    <cfRule type="cellIs" dxfId="152" priority="102" operator="lessThan">
      <formula>I319</formula>
    </cfRule>
    <cfRule type="cellIs" dxfId="151" priority="103" operator="greaterThan">
      <formula>I320</formula>
    </cfRule>
  </conditionalFormatting>
  <conditionalFormatting sqref="E325">
    <cfRule type="cellIs" dxfId="150" priority="100" operator="greaterThan">
      <formula>I329</formula>
    </cfRule>
    <cfRule type="cellIs" dxfId="149" priority="101" operator="lessThan">
      <formula>I328</formula>
    </cfRule>
  </conditionalFormatting>
  <conditionalFormatting sqref="E326">
    <cfRule type="cellIs" dxfId="148" priority="98" operator="lessThan">
      <formula>I328</formula>
    </cfRule>
    <cfRule type="cellIs" dxfId="147" priority="99" operator="greaterThan">
      <formula>I329</formula>
    </cfRule>
  </conditionalFormatting>
  <conditionalFormatting sqref="E327">
    <cfRule type="cellIs" dxfId="146" priority="96" operator="lessThan">
      <formula>I328</formula>
    </cfRule>
    <cfRule type="cellIs" dxfId="145" priority="97" operator="greaterThan">
      <formula>I329</formula>
    </cfRule>
  </conditionalFormatting>
  <conditionalFormatting sqref="E328">
    <cfRule type="cellIs" dxfId="144" priority="94" operator="lessThan">
      <formula>I328</formula>
    </cfRule>
    <cfRule type="cellIs" dxfId="143" priority="95" operator="greaterThan">
      <formula>I329</formula>
    </cfRule>
  </conditionalFormatting>
  <conditionalFormatting sqref="E329">
    <cfRule type="cellIs" dxfId="142" priority="92" operator="lessThan">
      <formula>I328</formula>
    </cfRule>
    <cfRule type="cellIs" dxfId="141" priority="93" operator="greaterThan">
      <formula>I329</formula>
    </cfRule>
  </conditionalFormatting>
  <conditionalFormatting sqref="E330">
    <cfRule type="cellIs" dxfId="140" priority="90" operator="lessThan">
      <formula>I328</formula>
    </cfRule>
    <cfRule type="cellIs" dxfId="139" priority="91" operator="greaterThan">
      <formula>I329</formula>
    </cfRule>
  </conditionalFormatting>
  <conditionalFormatting sqref="E331">
    <cfRule type="cellIs" dxfId="138" priority="88" operator="lessThan">
      <formula>I328</formula>
    </cfRule>
    <cfRule type="cellIs" dxfId="137" priority="89" operator="greaterThan">
      <formula>I329</formula>
    </cfRule>
  </conditionalFormatting>
  <conditionalFormatting sqref="E332">
    <cfRule type="cellIs" dxfId="136" priority="86" operator="lessThan">
      <formula>I328</formula>
    </cfRule>
    <cfRule type="cellIs" dxfId="135" priority="87" operator="greaterThan">
      <formula>I329</formula>
    </cfRule>
  </conditionalFormatting>
  <conditionalFormatting sqref="E333">
    <cfRule type="cellIs" dxfId="134" priority="84" operator="lessThan">
      <formula>I336</formula>
    </cfRule>
    <cfRule type="cellIs" dxfId="133" priority="85" operator="greaterThan">
      <formula>I337</formula>
    </cfRule>
  </conditionalFormatting>
  <conditionalFormatting sqref="E334">
    <cfRule type="cellIs" dxfId="132" priority="82" operator="lessThan">
      <formula>I336</formula>
    </cfRule>
    <cfRule type="cellIs" dxfId="131" priority="83" operator="greaterThan">
      <formula>I337</formula>
    </cfRule>
  </conditionalFormatting>
  <conditionalFormatting sqref="E335">
    <cfRule type="cellIs" dxfId="130" priority="80" operator="lessThan">
      <formula>I336</formula>
    </cfRule>
    <cfRule type="cellIs" dxfId="129" priority="81" operator="greaterThan">
      <formula>I337</formula>
    </cfRule>
  </conditionalFormatting>
  <conditionalFormatting sqref="E336">
    <cfRule type="cellIs" dxfId="128" priority="78" operator="lessThan">
      <formula>I336</formula>
    </cfRule>
    <cfRule type="cellIs" dxfId="127" priority="79" operator="greaterThan">
      <formula>I337</formula>
    </cfRule>
  </conditionalFormatting>
  <conditionalFormatting sqref="E337">
    <cfRule type="cellIs" dxfId="126" priority="76" operator="lessThan">
      <formula>I336</formula>
    </cfRule>
    <cfRule type="cellIs" dxfId="125" priority="77" operator="greaterThan">
      <formula>I337</formula>
    </cfRule>
  </conditionalFormatting>
  <conditionalFormatting sqref="E338">
    <cfRule type="cellIs" dxfId="124" priority="75" operator="greaterThan">
      <formula>I337</formula>
    </cfRule>
  </conditionalFormatting>
  <conditionalFormatting sqref="E339">
    <cfRule type="cellIs" dxfId="123" priority="74" operator="lessThan">
      <formula>I336</formula>
    </cfRule>
  </conditionalFormatting>
  <conditionalFormatting sqref="E340">
    <cfRule type="cellIs" dxfId="122" priority="72" operator="lessThan">
      <formula>I336</formula>
    </cfRule>
    <cfRule type="cellIs" dxfId="121" priority="73" operator="greaterThan">
      <formula>I337</formula>
    </cfRule>
  </conditionalFormatting>
  <conditionalFormatting sqref="E342">
    <cfRule type="cellIs" dxfId="120" priority="70" operator="greaterThan">
      <formula>I346</formula>
    </cfRule>
    <cfRule type="cellIs" dxfId="119" priority="71" operator="lessThan">
      <formula>I345</formula>
    </cfRule>
  </conditionalFormatting>
  <conditionalFormatting sqref="E343">
    <cfRule type="cellIs" dxfId="118" priority="68" operator="lessThan">
      <formula>I345</formula>
    </cfRule>
    <cfRule type="cellIs" dxfId="117" priority="69" operator="greaterThan">
      <formula>I346</formula>
    </cfRule>
  </conditionalFormatting>
  <conditionalFormatting sqref="E344">
    <cfRule type="cellIs" dxfId="116" priority="66" operator="lessThan">
      <formula>I345</formula>
    </cfRule>
    <cfRule type="cellIs" dxfId="115" priority="67" operator="greaterThan">
      <formula>I346</formula>
    </cfRule>
  </conditionalFormatting>
  <conditionalFormatting sqref="E345">
    <cfRule type="cellIs" dxfId="114" priority="64" operator="lessThan">
      <formula>I345</formula>
    </cfRule>
    <cfRule type="cellIs" dxfId="113" priority="65" operator="greaterThan">
      <formula>I346</formula>
    </cfRule>
  </conditionalFormatting>
  <conditionalFormatting sqref="E346">
    <cfRule type="cellIs" dxfId="112" priority="62" operator="lessThan">
      <formula>I345</formula>
    </cfRule>
    <cfRule type="cellIs" dxfId="111" priority="63" operator="greaterThan">
      <formula>I346</formula>
    </cfRule>
  </conditionalFormatting>
  <conditionalFormatting sqref="E347">
    <cfRule type="cellIs" dxfId="110" priority="60" operator="lessThan">
      <formula>I345</formula>
    </cfRule>
    <cfRule type="cellIs" dxfId="109" priority="61" operator="greaterThan">
      <formula>I346</formula>
    </cfRule>
  </conditionalFormatting>
  <conditionalFormatting sqref="E348">
    <cfRule type="cellIs" dxfId="108" priority="58" operator="lessThan">
      <formula>I345</formula>
    </cfRule>
    <cfRule type="cellIs" dxfId="107" priority="59" operator="greaterThan">
      <formula>I346</formula>
    </cfRule>
  </conditionalFormatting>
  <conditionalFormatting sqref="E349">
    <cfRule type="cellIs" dxfId="106" priority="56" operator="lessThan">
      <formula>I345</formula>
    </cfRule>
    <cfRule type="cellIs" dxfId="105" priority="57" operator="greaterThan">
      <formula>I346</formula>
    </cfRule>
  </conditionalFormatting>
  <conditionalFormatting sqref="E350">
    <cfRule type="cellIs" dxfId="104" priority="54" operator="lessThan">
      <formula>I353</formula>
    </cfRule>
    <cfRule type="cellIs" dxfId="103" priority="55" operator="greaterThan">
      <formula>I354</formula>
    </cfRule>
  </conditionalFormatting>
  <conditionalFormatting sqref="E351">
    <cfRule type="cellIs" dxfId="102" priority="52" operator="lessThan">
      <formula>I353</formula>
    </cfRule>
    <cfRule type="cellIs" dxfId="101" priority="53" operator="greaterThan">
      <formula>I354</formula>
    </cfRule>
  </conditionalFormatting>
  <conditionalFormatting sqref="E352">
    <cfRule type="cellIs" dxfId="100" priority="50" operator="lessThan">
      <formula>I353</formula>
    </cfRule>
    <cfRule type="cellIs" dxfId="99" priority="51" operator="greaterThan">
      <formula>I354</formula>
    </cfRule>
  </conditionalFormatting>
  <conditionalFormatting sqref="E353">
    <cfRule type="cellIs" dxfId="98" priority="48" operator="lessThan">
      <formula>I353</formula>
    </cfRule>
    <cfRule type="cellIs" dxfId="97" priority="49" operator="greaterThan">
      <formula>I354</formula>
    </cfRule>
  </conditionalFormatting>
  <conditionalFormatting sqref="E354">
    <cfRule type="cellIs" dxfId="96" priority="46" operator="lessThan">
      <formula>I353</formula>
    </cfRule>
    <cfRule type="cellIs" dxfId="95" priority="47" operator="greaterThan">
      <formula>I354</formula>
    </cfRule>
  </conditionalFormatting>
  <conditionalFormatting sqref="E355">
    <cfRule type="cellIs" dxfId="94" priority="45" operator="greaterThan">
      <formula>I354</formula>
    </cfRule>
  </conditionalFormatting>
  <conditionalFormatting sqref="E356">
    <cfRule type="cellIs" dxfId="93" priority="44" operator="lessThan">
      <formula>I353</formula>
    </cfRule>
  </conditionalFormatting>
  <conditionalFormatting sqref="E357">
    <cfRule type="cellIs" dxfId="92" priority="42" operator="lessThan">
      <formula>I353</formula>
    </cfRule>
    <cfRule type="cellIs" dxfId="91" priority="43" operator="greaterThan">
      <formula>I354</formula>
    </cfRule>
  </conditionalFormatting>
  <conditionalFormatting sqref="E359">
    <cfRule type="cellIs" dxfId="90" priority="40" operator="greaterThan">
      <formula>I363</formula>
    </cfRule>
    <cfRule type="cellIs" dxfId="89" priority="41" operator="lessThan">
      <formula>I362</formula>
    </cfRule>
  </conditionalFormatting>
  <conditionalFormatting sqref="E360">
    <cfRule type="cellIs" dxfId="88" priority="38" operator="lessThan">
      <formula>I362</formula>
    </cfRule>
    <cfRule type="cellIs" dxfId="87" priority="39" operator="greaterThan">
      <formula>I363</formula>
    </cfRule>
  </conditionalFormatting>
  <conditionalFormatting sqref="E361">
    <cfRule type="cellIs" dxfId="86" priority="36" operator="lessThan">
      <formula>I362</formula>
    </cfRule>
    <cfRule type="cellIs" dxfId="85" priority="37" operator="greaterThan">
      <formula>I363</formula>
    </cfRule>
  </conditionalFormatting>
  <conditionalFormatting sqref="E362">
    <cfRule type="cellIs" dxfId="84" priority="34" operator="lessThan">
      <formula>I362</formula>
    </cfRule>
    <cfRule type="cellIs" dxfId="83" priority="35" operator="greaterThan">
      <formula>I363</formula>
    </cfRule>
  </conditionalFormatting>
  <conditionalFormatting sqref="E363">
    <cfRule type="cellIs" dxfId="82" priority="32" operator="lessThan">
      <formula>I362</formula>
    </cfRule>
    <cfRule type="cellIs" dxfId="81" priority="33" operator="greaterThan">
      <formula>I363</formula>
    </cfRule>
  </conditionalFormatting>
  <conditionalFormatting sqref="E364">
    <cfRule type="cellIs" dxfId="80" priority="30" operator="lessThan">
      <formula>I362</formula>
    </cfRule>
    <cfRule type="cellIs" dxfId="79" priority="31" operator="greaterThan">
      <formula>I363</formula>
    </cfRule>
  </conditionalFormatting>
  <conditionalFormatting sqref="E365">
    <cfRule type="cellIs" dxfId="78" priority="28" operator="lessThan">
      <formula>I362</formula>
    </cfRule>
    <cfRule type="cellIs" dxfId="77" priority="29" operator="greaterThan">
      <formula>I363</formula>
    </cfRule>
  </conditionalFormatting>
  <conditionalFormatting sqref="E366">
    <cfRule type="cellIs" dxfId="76" priority="26" operator="lessThan">
      <formula>I362</formula>
    </cfRule>
    <cfRule type="cellIs" dxfId="75" priority="27" operator="greaterThan">
      <formula>I363</formula>
    </cfRule>
  </conditionalFormatting>
  <conditionalFormatting sqref="E367">
    <cfRule type="cellIs" dxfId="74" priority="24" operator="lessThan">
      <formula>I370</formula>
    </cfRule>
    <cfRule type="cellIs" dxfId="73" priority="25" operator="greaterThan">
      <formula>I371</formula>
    </cfRule>
  </conditionalFormatting>
  <conditionalFormatting sqref="E368">
    <cfRule type="cellIs" dxfId="72" priority="22" operator="lessThan">
      <formula>I370</formula>
    </cfRule>
    <cfRule type="cellIs" dxfId="71" priority="23" operator="greaterThan">
      <formula>I371</formula>
    </cfRule>
  </conditionalFormatting>
  <conditionalFormatting sqref="E369">
    <cfRule type="cellIs" dxfId="70" priority="20" operator="lessThan">
      <formula>I370</formula>
    </cfRule>
    <cfRule type="cellIs" dxfId="69" priority="21" operator="greaterThan">
      <formula>I371</formula>
    </cfRule>
  </conditionalFormatting>
  <conditionalFormatting sqref="E370">
    <cfRule type="cellIs" dxfId="68" priority="18" operator="lessThan">
      <formula>I370</formula>
    </cfRule>
    <cfRule type="cellIs" dxfId="67" priority="19" operator="greaterThan">
      <formula>I371</formula>
    </cfRule>
  </conditionalFormatting>
  <conditionalFormatting sqref="E371">
    <cfRule type="cellIs" dxfId="66" priority="16" operator="lessThan">
      <formula>I370</formula>
    </cfRule>
    <cfRule type="cellIs" dxfId="65" priority="17" operator="greaterThan">
      <formula>I371</formula>
    </cfRule>
  </conditionalFormatting>
  <conditionalFormatting sqref="E372">
    <cfRule type="cellIs" dxfId="64" priority="15" operator="greaterThan">
      <formula>I371</formula>
    </cfRule>
  </conditionalFormatting>
  <conditionalFormatting sqref="E373">
    <cfRule type="cellIs" dxfId="63" priority="14" operator="lessThan">
      <formula>I370</formula>
    </cfRule>
  </conditionalFormatting>
  <conditionalFormatting sqref="E374">
    <cfRule type="cellIs" dxfId="62" priority="12" operator="lessThan">
      <formula>I370</formula>
    </cfRule>
    <cfRule type="cellIs" dxfId="61" priority="13" operator="greaterThan">
      <formula>I371</formula>
    </cfRule>
  </conditionalFormatting>
  <conditionalFormatting sqref="E2:E9">
    <cfRule type="cellIs" dxfId="60" priority="492" operator="lessThan">
      <formula>$I$5</formula>
    </cfRule>
    <cfRule type="cellIs" dxfId="59" priority="493" operator="greaterThan">
      <formula>$I$6</formula>
    </cfRule>
  </conditionalFormatting>
  <conditionalFormatting sqref="E10:E17">
    <cfRule type="cellIs" dxfId="58" priority="494" operator="lessThan">
      <formula>$I$13</formula>
    </cfRule>
    <cfRule type="cellIs" dxfId="57" priority="495" operator="greaterThan">
      <formula>$I$14</formula>
    </cfRule>
  </conditionalFormatting>
  <conditionalFormatting sqref="E129:E136">
    <cfRule type="cellIs" dxfId="56" priority="10" operator="lessThan">
      <formula>$I$132</formula>
    </cfRule>
    <cfRule type="cellIs" dxfId="55" priority="11" operator="greaterThan">
      <formula>$I$133</formula>
    </cfRule>
  </conditionalFormatting>
  <conditionalFormatting sqref="E70:E77">
    <cfRule type="cellIs" dxfId="54" priority="8" operator="lessThan">
      <formula>$I$73</formula>
    </cfRule>
    <cfRule type="cellIs" dxfId="53" priority="9" operator="greaterThan">
      <formula>$I$74</formula>
    </cfRule>
  </conditionalFormatting>
  <conditionalFormatting sqref="E78:E85">
    <cfRule type="cellIs" dxfId="52" priority="6" operator="lessThan">
      <formula>$I$81</formula>
    </cfRule>
    <cfRule type="cellIs" dxfId="51" priority="7" operator="greaterThan">
      <formula>$I$82</formula>
    </cfRule>
  </conditionalFormatting>
  <conditionalFormatting sqref="E155:E170">
    <cfRule type="cellIs" dxfId="50" priority="4" operator="lessThan">
      <formula>$I$158</formula>
    </cfRule>
    <cfRule type="cellIs" dxfId="49" priority="5" operator="greaterThan">
      <formula>$I$159</formula>
    </cfRule>
  </conditionalFormatting>
  <conditionalFormatting sqref="E53:E60">
    <cfRule type="cellIs" dxfId="48" priority="3" operator="notBetween">
      <formula>$I$56</formula>
      <formula>$I$57</formula>
    </cfRule>
  </conditionalFormatting>
  <conditionalFormatting sqref="E61:E68">
    <cfRule type="cellIs" dxfId="47" priority="2" operator="notBetween">
      <formula>$I$64</formula>
      <formula>$I$65</formula>
    </cfRule>
  </conditionalFormatting>
  <conditionalFormatting sqref="E121:E128">
    <cfRule type="cellIs" dxfId="46" priority="1" operator="notBetween">
      <formula>$I$124</formula>
      <formula>$I$125</formula>
    </cfRule>
  </conditionalFormatting>
  <conditionalFormatting sqref="E104:E119">
    <cfRule type="cellIs" dxfId="45" priority="496" operator="lessThan">
      <formula>#REF!</formula>
    </cfRule>
    <cfRule type="cellIs" dxfId="44" priority="497" operator="greaterThan">
      <formula>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74"/>
  <sheetViews>
    <sheetView workbookViewId="0">
      <selection activeCell="T206" sqref="T206"/>
    </sheetView>
  </sheetViews>
  <sheetFormatPr baseColWidth="10" defaultColWidth="8.83203125" defaultRowHeight="15" x14ac:dyDescent="0.2"/>
  <sheetData>
    <row r="1" spans="2:12" x14ac:dyDescent="0.2">
      <c r="B1" t="s">
        <v>10</v>
      </c>
      <c r="C1" t="s">
        <v>11</v>
      </c>
      <c r="D1" t="s">
        <v>14</v>
      </c>
      <c r="E1" t="s">
        <v>38</v>
      </c>
    </row>
    <row r="2" spans="2:12" ht="16" x14ac:dyDescent="0.2">
      <c r="B2" t="s">
        <v>2</v>
      </c>
      <c r="C2" t="s">
        <v>12</v>
      </c>
      <c r="D2" s="1" t="s">
        <v>15</v>
      </c>
      <c r="E2">
        <v>18.239999999999998</v>
      </c>
      <c r="L2" t="s">
        <v>2</v>
      </c>
    </row>
    <row r="3" spans="2:12" ht="16" x14ac:dyDescent="0.2">
      <c r="B3" t="s">
        <v>2</v>
      </c>
      <c r="C3" t="s">
        <v>12</v>
      </c>
      <c r="D3" s="1" t="s">
        <v>15</v>
      </c>
      <c r="E3">
        <v>17.43</v>
      </c>
      <c r="L3" t="s">
        <v>2</v>
      </c>
    </row>
    <row r="4" spans="2:12" ht="16" x14ac:dyDescent="0.2">
      <c r="B4" t="s">
        <v>3</v>
      </c>
      <c r="C4" t="s">
        <v>12</v>
      </c>
      <c r="D4" s="1" t="s">
        <v>15</v>
      </c>
      <c r="E4">
        <v>16.28</v>
      </c>
      <c r="L4" t="s">
        <v>2</v>
      </c>
    </row>
    <row r="5" spans="2:12" ht="16" x14ac:dyDescent="0.2">
      <c r="B5" t="s">
        <v>3</v>
      </c>
      <c r="C5" t="s">
        <v>12</v>
      </c>
      <c r="D5" s="1" t="s">
        <v>15</v>
      </c>
      <c r="E5">
        <v>16.170000000000002</v>
      </c>
      <c r="L5" t="s">
        <v>2</v>
      </c>
    </row>
    <row r="6" spans="2:12" ht="16" x14ac:dyDescent="0.2">
      <c r="B6" t="s">
        <v>4</v>
      </c>
      <c r="C6" t="s">
        <v>12</v>
      </c>
      <c r="D6" s="1" t="s">
        <v>15</v>
      </c>
      <c r="E6">
        <v>16.87</v>
      </c>
      <c r="L6" t="s">
        <v>2</v>
      </c>
    </row>
    <row r="7" spans="2:12" ht="16" x14ac:dyDescent="0.2">
      <c r="B7" t="s">
        <v>4</v>
      </c>
      <c r="C7" t="s">
        <v>12</v>
      </c>
      <c r="D7" s="1" t="s">
        <v>15</v>
      </c>
      <c r="E7">
        <v>16.899999999999999</v>
      </c>
      <c r="L7" t="s">
        <v>2</v>
      </c>
    </row>
    <row r="8" spans="2:12" ht="16" x14ac:dyDescent="0.2">
      <c r="B8" t="s">
        <v>5</v>
      </c>
      <c r="C8" t="s">
        <v>12</v>
      </c>
      <c r="D8" s="1" t="s">
        <v>15</v>
      </c>
      <c r="E8">
        <v>17.23</v>
      </c>
      <c r="L8" t="s">
        <v>2</v>
      </c>
    </row>
    <row r="9" spans="2:12" ht="16" x14ac:dyDescent="0.2">
      <c r="B9" t="s">
        <v>5</v>
      </c>
      <c r="C9" t="s">
        <v>12</v>
      </c>
      <c r="D9" s="1" t="s">
        <v>15</v>
      </c>
      <c r="E9">
        <v>17.38</v>
      </c>
      <c r="L9" t="s">
        <v>2</v>
      </c>
    </row>
    <row r="10" spans="2:12" ht="16" x14ac:dyDescent="0.2">
      <c r="B10" t="s">
        <v>6</v>
      </c>
      <c r="C10" t="s">
        <v>13</v>
      </c>
      <c r="D10" s="1" t="s">
        <v>15</v>
      </c>
      <c r="E10">
        <v>18.45</v>
      </c>
      <c r="L10" t="s">
        <v>2</v>
      </c>
    </row>
    <row r="11" spans="2:12" ht="16" x14ac:dyDescent="0.2">
      <c r="B11" t="s">
        <v>6</v>
      </c>
      <c r="C11" t="s">
        <v>13</v>
      </c>
      <c r="D11" s="1" t="s">
        <v>15</v>
      </c>
      <c r="E11">
        <v>18.57</v>
      </c>
      <c r="L11" t="s">
        <v>2</v>
      </c>
    </row>
    <row r="12" spans="2:12" ht="16" x14ac:dyDescent="0.2">
      <c r="B12" t="s">
        <v>7</v>
      </c>
      <c r="C12" t="s">
        <v>13</v>
      </c>
      <c r="D12" s="1" t="s">
        <v>15</v>
      </c>
      <c r="E12">
        <v>18.18</v>
      </c>
      <c r="L12" t="s">
        <v>2</v>
      </c>
    </row>
    <row r="13" spans="2:12" ht="16" x14ac:dyDescent="0.2">
      <c r="B13" t="s">
        <v>7</v>
      </c>
      <c r="C13" t="s">
        <v>13</v>
      </c>
      <c r="D13" s="1" t="s">
        <v>15</v>
      </c>
      <c r="E13">
        <v>18.079999999999998</v>
      </c>
      <c r="L13" t="s">
        <v>2</v>
      </c>
    </row>
    <row r="14" spans="2:12" ht="16" x14ac:dyDescent="0.2">
      <c r="B14" t="s">
        <v>8</v>
      </c>
      <c r="C14" t="s">
        <v>13</v>
      </c>
      <c r="D14" s="1" t="s">
        <v>15</v>
      </c>
      <c r="E14">
        <v>17.63</v>
      </c>
      <c r="L14" t="s">
        <v>2</v>
      </c>
    </row>
    <row r="15" spans="2:12" ht="16" x14ac:dyDescent="0.2">
      <c r="B15" t="s">
        <v>8</v>
      </c>
      <c r="C15" t="s">
        <v>13</v>
      </c>
      <c r="D15" s="1" t="s">
        <v>15</v>
      </c>
      <c r="E15">
        <v>17.84</v>
      </c>
      <c r="L15" t="s">
        <v>2</v>
      </c>
    </row>
    <row r="16" spans="2:12" ht="16" x14ac:dyDescent="0.2">
      <c r="B16" t="s">
        <v>9</v>
      </c>
      <c r="C16" t="s">
        <v>13</v>
      </c>
      <c r="D16" s="1" t="s">
        <v>15</v>
      </c>
      <c r="E16">
        <v>18.53</v>
      </c>
      <c r="L16" t="s">
        <v>2</v>
      </c>
    </row>
    <row r="17" spans="2:12" ht="16" x14ac:dyDescent="0.2">
      <c r="B17" t="s">
        <v>9</v>
      </c>
      <c r="C17" t="s">
        <v>13</v>
      </c>
      <c r="D17" s="1" t="s">
        <v>15</v>
      </c>
      <c r="E17">
        <v>18.55</v>
      </c>
      <c r="L17" t="s">
        <v>2</v>
      </c>
    </row>
    <row r="18" spans="2:12" x14ac:dyDescent="0.2">
      <c r="D18" s="1"/>
    </row>
    <row r="19" spans="2:12" ht="16" x14ac:dyDescent="0.2">
      <c r="B19" t="s">
        <v>2</v>
      </c>
      <c r="C19" t="s">
        <v>12</v>
      </c>
      <c r="D19" s="1" t="s">
        <v>16</v>
      </c>
      <c r="E19">
        <v>21.67</v>
      </c>
      <c r="L19" t="s">
        <v>2</v>
      </c>
    </row>
    <row r="20" spans="2:12" ht="16" x14ac:dyDescent="0.2">
      <c r="B20" t="s">
        <v>2</v>
      </c>
      <c r="C20" t="s">
        <v>12</v>
      </c>
      <c r="D20" s="1" t="s">
        <v>16</v>
      </c>
      <c r="E20">
        <v>21.31</v>
      </c>
      <c r="L20" t="s">
        <v>2</v>
      </c>
    </row>
    <row r="21" spans="2:12" ht="16" x14ac:dyDescent="0.2">
      <c r="B21" t="s">
        <v>3</v>
      </c>
      <c r="C21" t="s">
        <v>12</v>
      </c>
      <c r="D21" s="1" t="s">
        <v>16</v>
      </c>
      <c r="E21">
        <v>21.21</v>
      </c>
      <c r="L21" t="s">
        <v>2</v>
      </c>
    </row>
    <row r="22" spans="2:12" ht="16" x14ac:dyDescent="0.2">
      <c r="B22" t="s">
        <v>3</v>
      </c>
      <c r="C22" t="s">
        <v>12</v>
      </c>
      <c r="D22" s="1" t="s">
        <v>16</v>
      </c>
      <c r="E22">
        <v>21.23</v>
      </c>
      <c r="L22" t="s">
        <v>2</v>
      </c>
    </row>
    <row r="23" spans="2:12" ht="16" x14ac:dyDescent="0.2">
      <c r="B23" t="s">
        <v>4</v>
      </c>
      <c r="C23" t="s">
        <v>12</v>
      </c>
      <c r="D23" s="1" t="s">
        <v>16</v>
      </c>
      <c r="E23">
        <v>22.18</v>
      </c>
      <c r="L23" t="s">
        <v>2</v>
      </c>
    </row>
    <row r="24" spans="2:12" ht="16" x14ac:dyDescent="0.2">
      <c r="B24" t="s">
        <v>4</v>
      </c>
      <c r="C24" t="s">
        <v>12</v>
      </c>
      <c r="D24" s="1" t="s">
        <v>16</v>
      </c>
      <c r="E24">
        <v>22.02</v>
      </c>
      <c r="L24" t="s">
        <v>2</v>
      </c>
    </row>
    <row r="25" spans="2:12" ht="16" x14ac:dyDescent="0.2">
      <c r="B25" t="s">
        <v>5</v>
      </c>
      <c r="C25" t="s">
        <v>12</v>
      </c>
      <c r="D25" s="1" t="s">
        <v>16</v>
      </c>
      <c r="E25">
        <v>22.25</v>
      </c>
      <c r="L25" t="s">
        <v>2</v>
      </c>
    </row>
    <row r="26" spans="2:12" ht="16" x14ac:dyDescent="0.2">
      <c r="B26" t="s">
        <v>5</v>
      </c>
      <c r="C26" t="s">
        <v>12</v>
      </c>
      <c r="D26" s="1" t="s">
        <v>16</v>
      </c>
      <c r="E26">
        <v>22.53</v>
      </c>
      <c r="L26" t="s">
        <v>2</v>
      </c>
    </row>
    <row r="27" spans="2:12" ht="16" x14ac:dyDescent="0.2">
      <c r="B27" t="s">
        <v>6</v>
      </c>
      <c r="C27" t="s">
        <v>13</v>
      </c>
      <c r="D27" s="1" t="s">
        <v>16</v>
      </c>
      <c r="E27">
        <v>22.64</v>
      </c>
      <c r="L27" t="s">
        <v>2</v>
      </c>
    </row>
    <row r="28" spans="2:12" ht="16" x14ac:dyDescent="0.2">
      <c r="B28" t="s">
        <v>6</v>
      </c>
      <c r="C28" t="s">
        <v>13</v>
      </c>
      <c r="D28" s="1" t="s">
        <v>16</v>
      </c>
      <c r="E28">
        <v>22.66</v>
      </c>
      <c r="L28" t="s">
        <v>2</v>
      </c>
    </row>
    <row r="29" spans="2:12" ht="16" x14ac:dyDescent="0.2">
      <c r="B29" t="s">
        <v>7</v>
      </c>
      <c r="C29" t="s">
        <v>13</v>
      </c>
      <c r="D29" s="1" t="s">
        <v>16</v>
      </c>
      <c r="E29">
        <v>22</v>
      </c>
      <c r="L29" t="s">
        <v>2</v>
      </c>
    </row>
    <row r="30" spans="2:12" ht="16" x14ac:dyDescent="0.2">
      <c r="B30" t="s">
        <v>7</v>
      </c>
      <c r="C30" t="s">
        <v>13</v>
      </c>
      <c r="D30" s="1" t="s">
        <v>16</v>
      </c>
      <c r="E30">
        <v>22.01</v>
      </c>
      <c r="L30" t="s">
        <v>2</v>
      </c>
    </row>
    <row r="31" spans="2:12" ht="16" x14ac:dyDescent="0.2">
      <c r="B31" t="s">
        <v>8</v>
      </c>
      <c r="C31" t="s">
        <v>13</v>
      </c>
      <c r="D31" s="1" t="s">
        <v>16</v>
      </c>
      <c r="E31">
        <v>21.55</v>
      </c>
      <c r="L31" t="s">
        <v>2</v>
      </c>
    </row>
    <row r="32" spans="2:12" ht="16" x14ac:dyDescent="0.2">
      <c r="B32" t="s">
        <v>8</v>
      </c>
      <c r="C32" t="s">
        <v>13</v>
      </c>
      <c r="D32" s="1" t="s">
        <v>16</v>
      </c>
      <c r="E32">
        <v>21.52</v>
      </c>
      <c r="L32" t="s">
        <v>2</v>
      </c>
    </row>
    <row r="33" spans="2:12" ht="16" x14ac:dyDescent="0.2">
      <c r="B33" t="s">
        <v>9</v>
      </c>
      <c r="C33" t="s">
        <v>13</v>
      </c>
      <c r="D33" s="1" t="s">
        <v>16</v>
      </c>
      <c r="E33">
        <v>22.06</v>
      </c>
      <c r="L33" t="s">
        <v>2</v>
      </c>
    </row>
    <row r="34" spans="2:12" ht="16" x14ac:dyDescent="0.2">
      <c r="B34" t="s">
        <v>9</v>
      </c>
      <c r="C34" t="s">
        <v>13</v>
      </c>
      <c r="D34" s="1" t="s">
        <v>16</v>
      </c>
      <c r="E34">
        <v>22.21</v>
      </c>
      <c r="L34" t="s">
        <v>2</v>
      </c>
    </row>
    <row r="35" spans="2:12" x14ac:dyDescent="0.2">
      <c r="D35" s="1"/>
    </row>
    <row r="36" spans="2:12" ht="16" x14ac:dyDescent="0.2">
      <c r="B36" t="s">
        <v>2</v>
      </c>
      <c r="C36" t="s">
        <v>12</v>
      </c>
      <c r="D36" s="1" t="s">
        <v>64</v>
      </c>
      <c r="E36">
        <v>20.29</v>
      </c>
      <c r="L36" t="s">
        <v>2</v>
      </c>
    </row>
    <row r="37" spans="2:12" ht="16" x14ac:dyDescent="0.2">
      <c r="B37" t="s">
        <v>2</v>
      </c>
      <c r="C37" t="s">
        <v>12</v>
      </c>
      <c r="D37" s="1" t="s">
        <v>64</v>
      </c>
      <c r="E37">
        <v>20.260000000000002</v>
      </c>
      <c r="L37" t="s">
        <v>2</v>
      </c>
    </row>
    <row r="38" spans="2:12" ht="16" x14ac:dyDescent="0.2">
      <c r="B38" t="s">
        <v>3</v>
      </c>
      <c r="C38" t="s">
        <v>12</v>
      </c>
      <c r="D38" s="1" t="s">
        <v>64</v>
      </c>
      <c r="E38">
        <v>19.350000000000001</v>
      </c>
      <c r="L38" t="s">
        <v>2</v>
      </c>
    </row>
    <row r="39" spans="2:12" ht="16" x14ac:dyDescent="0.2">
      <c r="B39" t="s">
        <v>3</v>
      </c>
      <c r="C39" t="s">
        <v>12</v>
      </c>
      <c r="D39" s="1" t="s">
        <v>64</v>
      </c>
      <c r="E39">
        <v>19.61</v>
      </c>
      <c r="L39" t="s">
        <v>2</v>
      </c>
    </row>
    <row r="40" spans="2:12" ht="16" x14ac:dyDescent="0.2">
      <c r="B40" t="s">
        <v>4</v>
      </c>
      <c r="C40" t="s">
        <v>12</v>
      </c>
      <c r="D40" s="1" t="s">
        <v>64</v>
      </c>
      <c r="E40">
        <v>19.7</v>
      </c>
      <c r="L40" t="s">
        <v>2</v>
      </c>
    </row>
    <row r="41" spans="2:12" ht="16" x14ac:dyDescent="0.2">
      <c r="B41" t="s">
        <v>4</v>
      </c>
      <c r="C41" t="s">
        <v>12</v>
      </c>
      <c r="D41" s="1" t="s">
        <v>64</v>
      </c>
      <c r="E41">
        <v>20.100000000000001</v>
      </c>
      <c r="L41" t="s">
        <v>2</v>
      </c>
    </row>
    <row r="42" spans="2:12" ht="16" x14ac:dyDescent="0.2">
      <c r="B42" t="s">
        <v>5</v>
      </c>
      <c r="C42" t="s">
        <v>12</v>
      </c>
      <c r="D42" s="1" t="s">
        <v>64</v>
      </c>
      <c r="E42">
        <v>19.850000000000001</v>
      </c>
      <c r="L42" t="s">
        <v>2</v>
      </c>
    </row>
    <row r="43" spans="2:12" ht="16" x14ac:dyDescent="0.2">
      <c r="B43" t="s">
        <v>5</v>
      </c>
      <c r="C43" t="s">
        <v>12</v>
      </c>
      <c r="D43" s="1" t="s">
        <v>64</v>
      </c>
      <c r="E43">
        <v>19.850000000000001</v>
      </c>
      <c r="L43" t="s">
        <v>2</v>
      </c>
    </row>
    <row r="44" spans="2:12" ht="16" x14ac:dyDescent="0.2">
      <c r="B44" t="s">
        <v>6</v>
      </c>
      <c r="C44" t="s">
        <v>13</v>
      </c>
      <c r="D44" s="1" t="s">
        <v>64</v>
      </c>
      <c r="E44">
        <v>20.05</v>
      </c>
      <c r="L44" t="s">
        <v>2</v>
      </c>
    </row>
    <row r="45" spans="2:12" ht="16" x14ac:dyDescent="0.2">
      <c r="B45" t="s">
        <v>6</v>
      </c>
      <c r="C45" t="s">
        <v>13</v>
      </c>
      <c r="D45" s="1" t="s">
        <v>64</v>
      </c>
      <c r="E45">
        <v>20.100000000000001</v>
      </c>
      <c r="L45" t="s">
        <v>2</v>
      </c>
    </row>
    <row r="46" spans="2:12" ht="16" x14ac:dyDescent="0.2">
      <c r="B46" t="s">
        <v>7</v>
      </c>
      <c r="C46" t="s">
        <v>13</v>
      </c>
      <c r="D46" s="1" t="s">
        <v>64</v>
      </c>
      <c r="E46">
        <v>20.149999999999999</v>
      </c>
      <c r="L46" t="s">
        <v>2</v>
      </c>
    </row>
    <row r="47" spans="2:12" ht="16" x14ac:dyDescent="0.2">
      <c r="B47" t="s">
        <v>7</v>
      </c>
      <c r="C47" t="s">
        <v>13</v>
      </c>
      <c r="D47" s="1" t="s">
        <v>64</v>
      </c>
      <c r="E47">
        <v>20.059999999999999</v>
      </c>
      <c r="L47" t="s">
        <v>2</v>
      </c>
    </row>
    <row r="48" spans="2:12" ht="16" x14ac:dyDescent="0.2">
      <c r="B48" t="s">
        <v>8</v>
      </c>
      <c r="C48" t="s">
        <v>13</v>
      </c>
      <c r="D48" s="1" t="s">
        <v>64</v>
      </c>
      <c r="E48">
        <v>19.670000000000002</v>
      </c>
      <c r="L48" t="s">
        <v>3</v>
      </c>
    </row>
    <row r="49" spans="2:12" ht="16" x14ac:dyDescent="0.2">
      <c r="B49" t="s">
        <v>8</v>
      </c>
      <c r="C49" t="s">
        <v>13</v>
      </c>
      <c r="D49" s="1" t="s">
        <v>64</v>
      </c>
      <c r="E49">
        <v>19.77</v>
      </c>
      <c r="L49" t="s">
        <v>3</v>
      </c>
    </row>
    <row r="50" spans="2:12" ht="16" x14ac:dyDescent="0.2">
      <c r="B50" t="s">
        <v>9</v>
      </c>
      <c r="C50" t="s">
        <v>13</v>
      </c>
      <c r="D50" s="1" t="s">
        <v>64</v>
      </c>
      <c r="E50">
        <v>19.78</v>
      </c>
      <c r="L50" t="s">
        <v>3</v>
      </c>
    </row>
    <row r="51" spans="2:12" ht="16" x14ac:dyDescent="0.2">
      <c r="B51" t="s">
        <v>9</v>
      </c>
      <c r="C51" t="s">
        <v>13</v>
      </c>
      <c r="D51" s="1" t="s">
        <v>64</v>
      </c>
      <c r="E51">
        <v>19.61</v>
      </c>
      <c r="L51" t="s">
        <v>3</v>
      </c>
    </row>
    <row r="52" spans="2:12" x14ac:dyDescent="0.2">
      <c r="D52" s="1"/>
    </row>
    <row r="53" spans="2:12" ht="16" x14ac:dyDescent="0.2">
      <c r="B53" t="s">
        <v>2</v>
      </c>
      <c r="C53" t="s">
        <v>12</v>
      </c>
      <c r="D53" s="1" t="s">
        <v>17</v>
      </c>
      <c r="E53">
        <v>22.22</v>
      </c>
      <c r="L53" t="s">
        <v>3</v>
      </c>
    </row>
    <row r="54" spans="2:12" ht="16" x14ac:dyDescent="0.2">
      <c r="B54" t="s">
        <v>2</v>
      </c>
      <c r="C54" t="s">
        <v>12</v>
      </c>
      <c r="D54" s="1" t="s">
        <v>17</v>
      </c>
      <c r="E54">
        <v>23.31</v>
      </c>
      <c r="L54" t="s">
        <v>3</v>
      </c>
    </row>
    <row r="55" spans="2:12" ht="16" x14ac:dyDescent="0.2">
      <c r="B55" t="s">
        <v>3</v>
      </c>
      <c r="C55" t="s">
        <v>12</v>
      </c>
      <c r="D55" s="1" t="s">
        <v>17</v>
      </c>
      <c r="E55">
        <v>21.65</v>
      </c>
      <c r="L55" t="s">
        <v>3</v>
      </c>
    </row>
    <row r="56" spans="2:12" ht="16" x14ac:dyDescent="0.2">
      <c r="B56" t="s">
        <v>3</v>
      </c>
      <c r="C56" t="s">
        <v>12</v>
      </c>
      <c r="D56" s="1" t="s">
        <v>17</v>
      </c>
      <c r="E56">
        <v>21.63</v>
      </c>
      <c r="L56" t="s">
        <v>3</v>
      </c>
    </row>
    <row r="57" spans="2:12" ht="16" x14ac:dyDescent="0.2">
      <c r="B57" t="s">
        <v>4</v>
      </c>
      <c r="C57" t="s">
        <v>12</v>
      </c>
      <c r="D57" s="1" t="s">
        <v>17</v>
      </c>
      <c r="E57">
        <v>21.96</v>
      </c>
      <c r="L57" t="s">
        <v>3</v>
      </c>
    </row>
    <row r="58" spans="2:12" ht="16" x14ac:dyDescent="0.2">
      <c r="B58" t="s">
        <v>4</v>
      </c>
      <c r="C58" t="s">
        <v>12</v>
      </c>
      <c r="D58" s="1" t="s">
        <v>17</v>
      </c>
      <c r="E58">
        <v>22.02</v>
      </c>
      <c r="L58" t="s">
        <v>3</v>
      </c>
    </row>
    <row r="59" spans="2:12" ht="16" x14ac:dyDescent="0.2">
      <c r="B59" t="s">
        <v>5</v>
      </c>
      <c r="C59" t="s">
        <v>12</v>
      </c>
      <c r="D59" s="1" t="s">
        <v>17</v>
      </c>
      <c r="E59">
        <v>22.09</v>
      </c>
      <c r="L59" t="s">
        <v>3</v>
      </c>
    </row>
    <row r="60" spans="2:12" ht="16" x14ac:dyDescent="0.2">
      <c r="B60" t="s">
        <v>5</v>
      </c>
      <c r="C60" t="s">
        <v>12</v>
      </c>
      <c r="D60" s="1" t="s">
        <v>17</v>
      </c>
      <c r="E60">
        <v>22.31</v>
      </c>
      <c r="L60" t="s">
        <v>3</v>
      </c>
    </row>
    <row r="61" spans="2:12" ht="16" x14ac:dyDescent="0.2">
      <c r="B61" t="s">
        <v>6</v>
      </c>
      <c r="C61" t="s">
        <v>13</v>
      </c>
      <c r="D61" s="1" t="s">
        <v>17</v>
      </c>
      <c r="E61">
        <v>22.26</v>
      </c>
      <c r="L61" t="s">
        <v>3</v>
      </c>
    </row>
    <row r="62" spans="2:12" ht="16" x14ac:dyDescent="0.2">
      <c r="B62" t="s">
        <v>6</v>
      </c>
      <c r="C62" t="s">
        <v>13</v>
      </c>
      <c r="D62" s="1" t="s">
        <v>17</v>
      </c>
      <c r="E62">
        <v>22.28</v>
      </c>
      <c r="L62" t="s">
        <v>3</v>
      </c>
    </row>
    <row r="63" spans="2:12" ht="16" x14ac:dyDescent="0.2">
      <c r="B63" t="s">
        <v>7</v>
      </c>
      <c r="C63" t="s">
        <v>13</v>
      </c>
      <c r="D63" s="1" t="s">
        <v>17</v>
      </c>
      <c r="E63">
        <v>22.13</v>
      </c>
      <c r="L63" t="s">
        <v>3</v>
      </c>
    </row>
    <row r="64" spans="2:12" ht="16" x14ac:dyDescent="0.2">
      <c r="B64" t="s">
        <v>7</v>
      </c>
      <c r="C64" t="s">
        <v>13</v>
      </c>
      <c r="D64" s="1" t="s">
        <v>17</v>
      </c>
      <c r="E64">
        <v>22.02</v>
      </c>
      <c r="L64" t="s">
        <v>3</v>
      </c>
    </row>
    <row r="65" spans="2:12" ht="16" x14ac:dyDescent="0.2">
      <c r="B65" t="s">
        <v>8</v>
      </c>
      <c r="C65" t="s">
        <v>13</v>
      </c>
      <c r="D65" s="1" t="s">
        <v>17</v>
      </c>
      <c r="E65">
        <v>21.56</v>
      </c>
      <c r="L65" t="s">
        <v>3</v>
      </c>
    </row>
    <row r="66" spans="2:12" ht="16" x14ac:dyDescent="0.2">
      <c r="B66" t="s">
        <v>8</v>
      </c>
      <c r="C66" t="s">
        <v>13</v>
      </c>
      <c r="D66" s="1" t="s">
        <v>17</v>
      </c>
      <c r="E66">
        <v>21.69</v>
      </c>
      <c r="L66" t="s">
        <v>3</v>
      </c>
    </row>
    <row r="67" spans="2:12" ht="16" x14ac:dyDescent="0.2">
      <c r="B67" t="s">
        <v>9</v>
      </c>
      <c r="C67" t="s">
        <v>13</v>
      </c>
      <c r="D67" s="1" t="s">
        <v>17</v>
      </c>
      <c r="E67">
        <v>21.63</v>
      </c>
      <c r="L67" t="s">
        <v>3</v>
      </c>
    </row>
    <row r="68" spans="2:12" ht="16" x14ac:dyDescent="0.2">
      <c r="B68" t="s">
        <v>9</v>
      </c>
      <c r="C68" t="s">
        <v>13</v>
      </c>
      <c r="D68" s="1" t="s">
        <v>17</v>
      </c>
      <c r="E68">
        <v>21.49</v>
      </c>
      <c r="L68" t="s">
        <v>3</v>
      </c>
    </row>
    <row r="69" spans="2:12" x14ac:dyDescent="0.2">
      <c r="D69" s="1"/>
    </row>
    <row r="70" spans="2:12" ht="16" x14ac:dyDescent="0.2">
      <c r="B70" t="s">
        <v>2</v>
      </c>
      <c r="C70" t="s">
        <v>12</v>
      </c>
      <c r="D70" s="1" t="s">
        <v>18</v>
      </c>
      <c r="E70">
        <v>19.09</v>
      </c>
      <c r="L70" t="s">
        <v>3</v>
      </c>
    </row>
    <row r="71" spans="2:12" ht="16" x14ac:dyDescent="0.2">
      <c r="B71" t="s">
        <v>2</v>
      </c>
      <c r="C71" t="s">
        <v>12</v>
      </c>
      <c r="D71" s="1" t="s">
        <v>18</v>
      </c>
      <c r="E71">
        <v>18.79</v>
      </c>
      <c r="L71" t="s">
        <v>3</v>
      </c>
    </row>
    <row r="72" spans="2:12" ht="16" x14ac:dyDescent="0.2">
      <c r="B72" t="s">
        <v>3</v>
      </c>
      <c r="C72" t="s">
        <v>12</v>
      </c>
      <c r="D72" s="1" t="s">
        <v>18</v>
      </c>
      <c r="E72">
        <v>17.98</v>
      </c>
      <c r="L72" t="s">
        <v>3</v>
      </c>
    </row>
    <row r="73" spans="2:12" ht="16" x14ac:dyDescent="0.2">
      <c r="B73" t="s">
        <v>3</v>
      </c>
      <c r="C73" t="s">
        <v>12</v>
      </c>
      <c r="D73" s="1" t="s">
        <v>18</v>
      </c>
      <c r="E73">
        <v>17.82</v>
      </c>
      <c r="L73" t="s">
        <v>3</v>
      </c>
    </row>
    <row r="74" spans="2:12" ht="16" x14ac:dyDescent="0.2">
      <c r="B74" t="s">
        <v>4</v>
      </c>
      <c r="C74" t="s">
        <v>12</v>
      </c>
      <c r="D74" s="1" t="s">
        <v>18</v>
      </c>
      <c r="E74">
        <v>18.41</v>
      </c>
      <c r="L74" t="s">
        <v>3</v>
      </c>
    </row>
    <row r="75" spans="2:12" ht="16" x14ac:dyDescent="0.2">
      <c r="B75" t="s">
        <v>4</v>
      </c>
      <c r="C75" t="s">
        <v>12</v>
      </c>
      <c r="D75" s="1" t="s">
        <v>18</v>
      </c>
      <c r="E75">
        <v>18.3</v>
      </c>
      <c r="L75" t="s">
        <v>3</v>
      </c>
    </row>
    <row r="76" spans="2:12" ht="16" x14ac:dyDescent="0.2">
      <c r="B76" t="s">
        <v>5</v>
      </c>
      <c r="C76" t="s">
        <v>12</v>
      </c>
      <c r="D76" s="1" t="s">
        <v>18</v>
      </c>
      <c r="E76">
        <v>18.010000000000002</v>
      </c>
      <c r="L76" t="s">
        <v>3</v>
      </c>
    </row>
    <row r="77" spans="2:12" ht="16" x14ac:dyDescent="0.2">
      <c r="B77" t="s">
        <v>5</v>
      </c>
      <c r="C77" t="s">
        <v>12</v>
      </c>
      <c r="D77" s="1" t="s">
        <v>18</v>
      </c>
      <c r="E77">
        <v>18.04</v>
      </c>
      <c r="L77" t="s">
        <v>3</v>
      </c>
    </row>
    <row r="78" spans="2:12" ht="16" x14ac:dyDescent="0.2">
      <c r="B78" t="s">
        <v>6</v>
      </c>
      <c r="C78" t="s">
        <v>13</v>
      </c>
      <c r="D78" s="1" t="s">
        <v>18</v>
      </c>
      <c r="E78">
        <v>19.010000000000002</v>
      </c>
      <c r="L78" t="s">
        <v>3</v>
      </c>
    </row>
    <row r="79" spans="2:12" ht="16" x14ac:dyDescent="0.2">
      <c r="B79" t="s">
        <v>6</v>
      </c>
      <c r="C79" t="s">
        <v>13</v>
      </c>
      <c r="D79" s="1" t="s">
        <v>18</v>
      </c>
      <c r="E79">
        <v>18.64</v>
      </c>
      <c r="L79" t="s">
        <v>3</v>
      </c>
    </row>
    <row r="80" spans="2:12" ht="16" x14ac:dyDescent="0.2">
      <c r="B80" t="s">
        <v>7</v>
      </c>
      <c r="C80" t="s">
        <v>13</v>
      </c>
      <c r="D80" s="1" t="s">
        <v>18</v>
      </c>
      <c r="E80">
        <v>18.48</v>
      </c>
      <c r="L80" t="s">
        <v>3</v>
      </c>
    </row>
    <row r="81" spans="2:12" ht="16" x14ac:dyDescent="0.2">
      <c r="B81" t="s">
        <v>7</v>
      </c>
      <c r="C81" t="s">
        <v>13</v>
      </c>
      <c r="D81" s="1" t="s">
        <v>18</v>
      </c>
      <c r="E81">
        <v>18.54</v>
      </c>
      <c r="L81" t="s">
        <v>3</v>
      </c>
    </row>
    <row r="82" spans="2:12" ht="16" x14ac:dyDescent="0.2">
      <c r="B82" t="s">
        <v>8</v>
      </c>
      <c r="C82" t="s">
        <v>13</v>
      </c>
      <c r="D82" s="1" t="s">
        <v>18</v>
      </c>
      <c r="E82">
        <v>18.23</v>
      </c>
      <c r="L82" t="s">
        <v>3</v>
      </c>
    </row>
    <row r="83" spans="2:12" ht="16" x14ac:dyDescent="0.2">
      <c r="B83" t="s">
        <v>8</v>
      </c>
      <c r="C83" t="s">
        <v>13</v>
      </c>
      <c r="D83" s="1" t="s">
        <v>18</v>
      </c>
      <c r="E83">
        <v>18.3</v>
      </c>
      <c r="L83" t="s">
        <v>3</v>
      </c>
    </row>
    <row r="84" spans="2:12" ht="16" x14ac:dyDescent="0.2">
      <c r="B84" t="s">
        <v>9</v>
      </c>
      <c r="C84" t="s">
        <v>13</v>
      </c>
      <c r="D84" s="1" t="s">
        <v>18</v>
      </c>
      <c r="E84">
        <v>18.25</v>
      </c>
      <c r="L84" t="s">
        <v>3</v>
      </c>
    </row>
    <row r="85" spans="2:12" ht="16" x14ac:dyDescent="0.2">
      <c r="B85" t="s">
        <v>9</v>
      </c>
      <c r="C85" t="s">
        <v>13</v>
      </c>
      <c r="D85" s="1" t="s">
        <v>18</v>
      </c>
      <c r="E85">
        <v>18.23</v>
      </c>
      <c r="L85" t="s">
        <v>3</v>
      </c>
    </row>
    <row r="86" spans="2:12" x14ac:dyDescent="0.2">
      <c r="D86" s="1"/>
    </row>
    <row r="87" spans="2:12" ht="16" x14ac:dyDescent="0.2">
      <c r="B87" t="s">
        <v>2</v>
      </c>
      <c r="C87" t="s">
        <v>12</v>
      </c>
      <c r="D87" s="1" t="s">
        <v>19</v>
      </c>
      <c r="E87">
        <v>19.78</v>
      </c>
      <c r="L87" t="s">
        <v>3</v>
      </c>
    </row>
    <row r="88" spans="2:12" ht="16" x14ac:dyDescent="0.2">
      <c r="B88" t="s">
        <v>2</v>
      </c>
      <c r="C88" t="s">
        <v>12</v>
      </c>
      <c r="D88" s="1" t="s">
        <v>19</v>
      </c>
      <c r="E88">
        <v>20.5</v>
      </c>
      <c r="L88" t="s">
        <v>3</v>
      </c>
    </row>
    <row r="89" spans="2:12" ht="16" x14ac:dyDescent="0.2">
      <c r="B89" t="s">
        <v>3</v>
      </c>
      <c r="C89" t="s">
        <v>12</v>
      </c>
      <c r="D89" s="1" t="s">
        <v>19</v>
      </c>
      <c r="E89">
        <v>18.86</v>
      </c>
      <c r="L89" t="s">
        <v>3</v>
      </c>
    </row>
    <row r="90" spans="2:12" ht="16" x14ac:dyDescent="0.2">
      <c r="B90" t="s">
        <v>3</v>
      </c>
      <c r="C90" t="s">
        <v>12</v>
      </c>
      <c r="D90" s="1" t="s">
        <v>19</v>
      </c>
      <c r="E90">
        <v>19.239999999999998</v>
      </c>
      <c r="L90" t="s">
        <v>3</v>
      </c>
    </row>
    <row r="91" spans="2:12" ht="16" x14ac:dyDescent="0.2">
      <c r="B91" t="s">
        <v>4</v>
      </c>
      <c r="C91" t="s">
        <v>12</v>
      </c>
      <c r="D91" s="1" t="s">
        <v>19</v>
      </c>
      <c r="E91">
        <v>19.239999999999998</v>
      </c>
      <c r="L91" t="s">
        <v>3</v>
      </c>
    </row>
    <row r="92" spans="2:12" ht="16" x14ac:dyDescent="0.2">
      <c r="B92" t="s">
        <v>4</v>
      </c>
      <c r="C92" t="s">
        <v>12</v>
      </c>
      <c r="D92" s="1" t="s">
        <v>19</v>
      </c>
      <c r="E92">
        <v>19.41</v>
      </c>
      <c r="L92" t="s">
        <v>3</v>
      </c>
    </row>
    <row r="93" spans="2:12" ht="16" x14ac:dyDescent="0.2">
      <c r="B93" t="s">
        <v>5</v>
      </c>
      <c r="C93" t="s">
        <v>12</v>
      </c>
      <c r="D93" s="1" t="s">
        <v>19</v>
      </c>
      <c r="E93">
        <v>19.170000000000002</v>
      </c>
      <c r="L93" t="s">
        <v>3</v>
      </c>
    </row>
    <row r="94" spans="2:12" ht="16" x14ac:dyDescent="0.2">
      <c r="B94" t="s">
        <v>5</v>
      </c>
      <c r="C94" t="s">
        <v>12</v>
      </c>
      <c r="D94" s="1" t="s">
        <v>19</v>
      </c>
      <c r="E94">
        <v>18.95</v>
      </c>
      <c r="L94" t="s">
        <v>3</v>
      </c>
    </row>
    <row r="95" spans="2:12" ht="16" x14ac:dyDescent="0.2">
      <c r="B95" t="s">
        <v>6</v>
      </c>
      <c r="C95" t="s">
        <v>13</v>
      </c>
      <c r="D95" s="1" t="s">
        <v>19</v>
      </c>
      <c r="E95">
        <v>19.079999999999998</v>
      </c>
      <c r="L95" t="s">
        <v>0</v>
      </c>
    </row>
    <row r="96" spans="2:12" ht="16" x14ac:dyDescent="0.2">
      <c r="B96" t="s">
        <v>6</v>
      </c>
      <c r="C96" t="s">
        <v>13</v>
      </c>
      <c r="D96" s="1" t="s">
        <v>19</v>
      </c>
      <c r="E96">
        <v>19.329999999999998</v>
      </c>
      <c r="L96" t="s">
        <v>4</v>
      </c>
    </row>
    <row r="97" spans="2:12" ht="16" x14ac:dyDescent="0.2">
      <c r="B97" t="s">
        <v>7</v>
      </c>
      <c r="C97" t="s">
        <v>13</v>
      </c>
      <c r="D97" s="1" t="s">
        <v>19</v>
      </c>
      <c r="E97">
        <v>19.29</v>
      </c>
      <c r="L97" t="s">
        <v>4</v>
      </c>
    </row>
    <row r="98" spans="2:12" ht="16" x14ac:dyDescent="0.2">
      <c r="B98" t="s">
        <v>7</v>
      </c>
      <c r="C98" t="s">
        <v>13</v>
      </c>
      <c r="D98" s="1" t="s">
        <v>19</v>
      </c>
      <c r="E98">
        <v>19.260000000000002</v>
      </c>
      <c r="L98" t="s">
        <v>4</v>
      </c>
    </row>
    <row r="99" spans="2:12" ht="16" x14ac:dyDescent="0.2">
      <c r="B99" t="s">
        <v>8</v>
      </c>
      <c r="C99" t="s">
        <v>13</v>
      </c>
      <c r="D99" s="1" t="s">
        <v>19</v>
      </c>
      <c r="E99">
        <v>19.190000000000001</v>
      </c>
      <c r="L99" t="s">
        <v>4</v>
      </c>
    </row>
    <row r="100" spans="2:12" ht="16" x14ac:dyDescent="0.2">
      <c r="B100" t="s">
        <v>8</v>
      </c>
      <c r="C100" t="s">
        <v>13</v>
      </c>
      <c r="D100" s="1" t="s">
        <v>19</v>
      </c>
      <c r="E100">
        <v>19.09</v>
      </c>
      <c r="L100" t="s">
        <v>4</v>
      </c>
    </row>
    <row r="101" spans="2:12" ht="16" x14ac:dyDescent="0.2">
      <c r="B101" t="s">
        <v>9</v>
      </c>
      <c r="C101" t="s">
        <v>13</v>
      </c>
      <c r="D101" s="1" t="s">
        <v>19</v>
      </c>
      <c r="E101">
        <v>18.97</v>
      </c>
      <c r="L101" t="s">
        <v>4</v>
      </c>
    </row>
    <row r="102" spans="2:12" ht="16" x14ac:dyDescent="0.2">
      <c r="B102" t="s">
        <v>9</v>
      </c>
      <c r="C102" t="s">
        <v>13</v>
      </c>
      <c r="D102" s="1" t="s">
        <v>19</v>
      </c>
      <c r="E102">
        <v>18.899999999999999</v>
      </c>
      <c r="L102" t="s">
        <v>4</v>
      </c>
    </row>
    <row r="103" spans="2:12" x14ac:dyDescent="0.2">
      <c r="D103" s="1"/>
    </row>
    <row r="104" spans="2:12" x14ac:dyDescent="0.2">
      <c r="B104" t="s">
        <v>2</v>
      </c>
      <c r="C104" t="s">
        <v>12</v>
      </c>
      <c r="D104" t="s">
        <v>36</v>
      </c>
      <c r="E104">
        <v>13.96</v>
      </c>
      <c r="L104" t="s">
        <v>4</v>
      </c>
    </row>
    <row r="105" spans="2:12" x14ac:dyDescent="0.2">
      <c r="B105" t="s">
        <v>2</v>
      </c>
      <c r="C105" t="s">
        <v>12</v>
      </c>
      <c r="D105" t="s">
        <v>36</v>
      </c>
      <c r="E105">
        <v>13.73</v>
      </c>
      <c r="L105" t="s">
        <v>4</v>
      </c>
    </row>
    <row r="106" spans="2:12" x14ac:dyDescent="0.2">
      <c r="B106" t="s">
        <v>3</v>
      </c>
      <c r="C106" t="s">
        <v>12</v>
      </c>
      <c r="D106" t="s">
        <v>36</v>
      </c>
      <c r="E106">
        <v>8.5500000000000007</v>
      </c>
      <c r="L106" t="s">
        <v>4</v>
      </c>
    </row>
    <row r="107" spans="2:12" x14ac:dyDescent="0.2">
      <c r="B107" t="s">
        <v>3</v>
      </c>
      <c r="C107" t="s">
        <v>12</v>
      </c>
      <c r="D107" t="s">
        <v>36</v>
      </c>
      <c r="E107">
        <v>8.74</v>
      </c>
      <c r="L107" t="s">
        <v>4</v>
      </c>
    </row>
    <row r="108" spans="2:12" x14ac:dyDescent="0.2">
      <c r="B108" t="s">
        <v>4</v>
      </c>
      <c r="C108" t="s">
        <v>12</v>
      </c>
      <c r="D108" t="s">
        <v>36</v>
      </c>
      <c r="E108">
        <v>13.02</v>
      </c>
      <c r="L108" t="s">
        <v>4</v>
      </c>
    </row>
    <row r="109" spans="2:12" x14ac:dyDescent="0.2">
      <c r="B109" t="s">
        <v>4</v>
      </c>
      <c r="C109" t="s">
        <v>12</v>
      </c>
      <c r="D109" t="s">
        <v>36</v>
      </c>
      <c r="E109">
        <v>13.17</v>
      </c>
      <c r="L109" t="s">
        <v>4</v>
      </c>
    </row>
    <row r="110" spans="2:12" x14ac:dyDescent="0.2">
      <c r="B110" t="s">
        <v>5</v>
      </c>
      <c r="C110" t="s">
        <v>12</v>
      </c>
      <c r="D110" t="s">
        <v>36</v>
      </c>
      <c r="E110">
        <v>9.26</v>
      </c>
      <c r="L110" t="s">
        <v>4</v>
      </c>
    </row>
    <row r="111" spans="2:12" x14ac:dyDescent="0.2">
      <c r="B111" t="s">
        <v>5</v>
      </c>
      <c r="C111" t="s">
        <v>12</v>
      </c>
      <c r="D111" t="s">
        <v>36</v>
      </c>
      <c r="E111">
        <v>9.23</v>
      </c>
      <c r="L111" t="s">
        <v>4</v>
      </c>
    </row>
    <row r="112" spans="2:12" x14ac:dyDescent="0.2">
      <c r="B112" t="s">
        <v>6</v>
      </c>
      <c r="C112" t="s">
        <v>13</v>
      </c>
      <c r="D112" t="s">
        <v>36</v>
      </c>
      <c r="E112">
        <v>13.05</v>
      </c>
      <c r="L112" t="s">
        <v>4</v>
      </c>
    </row>
    <row r="113" spans="2:12" x14ac:dyDescent="0.2">
      <c r="B113" t="s">
        <v>6</v>
      </c>
      <c r="C113" t="s">
        <v>13</v>
      </c>
      <c r="D113" t="s">
        <v>36</v>
      </c>
      <c r="E113">
        <v>13.22</v>
      </c>
      <c r="L113" t="s">
        <v>4</v>
      </c>
    </row>
    <row r="114" spans="2:12" x14ac:dyDescent="0.2">
      <c r="B114" t="s">
        <v>7</v>
      </c>
      <c r="C114" t="s">
        <v>13</v>
      </c>
      <c r="D114" t="s">
        <v>36</v>
      </c>
      <c r="E114">
        <v>13.03</v>
      </c>
      <c r="L114" t="s">
        <v>4</v>
      </c>
    </row>
    <row r="115" spans="2:12" x14ac:dyDescent="0.2">
      <c r="B115" t="s">
        <v>7</v>
      </c>
      <c r="C115" t="s">
        <v>13</v>
      </c>
      <c r="D115" t="s">
        <v>36</v>
      </c>
      <c r="E115">
        <v>13.17</v>
      </c>
      <c r="L115" t="s">
        <v>4</v>
      </c>
    </row>
    <row r="116" spans="2:12" x14ac:dyDescent="0.2">
      <c r="B116" t="s">
        <v>8</v>
      </c>
      <c r="C116" t="s">
        <v>13</v>
      </c>
      <c r="D116" t="s">
        <v>36</v>
      </c>
      <c r="E116">
        <v>12.81</v>
      </c>
      <c r="L116" t="s">
        <v>4</v>
      </c>
    </row>
    <row r="117" spans="2:12" x14ac:dyDescent="0.2">
      <c r="B117" t="s">
        <v>8</v>
      </c>
      <c r="C117" t="s">
        <v>13</v>
      </c>
      <c r="D117" t="s">
        <v>36</v>
      </c>
      <c r="E117">
        <v>9.1</v>
      </c>
      <c r="L117" t="s">
        <v>4</v>
      </c>
    </row>
    <row r="118" spans="2:12" x14ac:dyDescent="0.2">
      <c r="B118" t="s">
        <v>9</v>
      </c>
      <c r="C118" t="s">
        <v>13</v>
      </c>
      <c r="D118" t="s">
        <v>36</v>
      </c>
      <c r="E118">
        <v>14.67</v>
      </c>
      <c r="L118" t="s">
        <v>4</v>
      </c>
    </row>
    <row r="119" spans="2:12" x14ac:dyDescent="0.2">
      <c r="B119" t="s">
        <v>9</v>
      </c>
      <c r="C119" t="s">
        <v>13</v>
      </c>
      <c r="D119" t="s">
        <v>36</v>
      </c>
      <c r="E119">
        <v>8.92</v>
      </c>
      <c r="L119" t="s">
        <v>4</v>
      </c>
    </row>
    <row r="121" spans="2:12" ht="16" x14ac:dyDescent="0.2">
      <c r="B121" t="s">
        <v>2</v>
      </c>
      <c r="C121" t="s">
        <v>12</v>
      </c>
      <c r="D121" s="1" t="s">
        <v>20</v>
      </c>
      <c r="E121">
        <v>19.38</v>
      </c>
      <c r="L121" t="s">
        <v>4</v>
      </c>
    </row>
    <row r="122" spans="2:12" ht="16" x14ac:dyDescent="0.2">
      <c r="B122" t="s">
        <v>2</v>
      </c>
      <c r="C122" t="s">
        <v>12</v>
      </c>
      <c r="D122" s="1" t="s">
        <v>20</v>
      </c>
      <c r="E122">
        <v>19.170000000000002</v>
      </c>
      <c r="L122" t="s">
        <v>4</v>
      </c>
    </row>
    <row r="123" spans="2:12" ht="16" x14ac:dyDescent="0.2">
      <c r="B123" t="s">
        <v>3</v>
      </c>
      <c r="C123" t="s">
        <v>12</v>
      </c>
      <c r="D123" s="1" t="s">
        <v>20</v>
      </c>
      <c r="E123">
        <v>17.940000000000001</v>
      </c>
      <c r="L123" t="s">
        <v>4</v>
      </c>
    </row>
    <row r="124" spans="2:12" ht="16" x14ac:dyDescent="0.2">
      <c r="B124" t="s">
        <v>3</v>
      </c>
      <c r="C124" t="s">
        <v>12</v>
      </c>
      <c r="D124" s="1" t="s">
        <v>20</v>
      </c>
      <c r="E124">
        <v>18.079999999999998</v>
      </c>
      <c r="L124" t="s">
        <v>4</v>
      </c>
    </row>
    <row r="125" spans="2:12" ht="16" x14ac:dyDescent="0.2">
      <c r="B125" t="s">
        <v>4</v>
      </c>
      <c r="C125" t="s">
        <v>12</v>
      </c>
      <c r="D125" s="1" t="s">
        <v>20</v>
      </c>
      <c r="E125">
        <v>18.86</v>
      </c>
      <c r="L125" t="s">
        <v>4</v>
      </c>
    </row>
    <row r="126" spans="2:12" ht="16" x14ac:dyDescent="0.2">
      <c r="B126" t="s">
        <v>4</v>
      </c>
      <c r="C126" t="s">
        <v>12</v>
      </c>
      <c r="D126" s="1" t="s">
        <v>20</v>
      </c>
      <c r="E126">
        <v>18.97</v>
      </c>
      <c r="L126" t="s">
        <v>4</v>
      </c>
    </row>
    <row r="127" spans="2:12" ht="16" x14ac:dyDescent="0.2">
      <c r="B127" t="s">
        <v>5</v>
      </c>
      <c r="C127" t="s">
        <v>12</v>
      </c>
      <c r="D127" s="1" t="s">
        <v>20</v>
      </c>
      <c r="E127">
        <v>18.36</v>
      </c>
      <c r="L127" t="s">
        <v>4</v>
      </c>
    </row>
    <row r="128" spans="2:12" ht="16" x14ac:dyDescent="0.2">
      <c r="B128" t="s">
        <v>5</v>
      </c>
      <c r="C128" t="s">
        <v>12</v>
      </c>
      <c r="D128" s="1" t="s">
        <v>20</v>
      </c>
      <c r="E128">
        <v>18.260000000000002</v>
      </c>
      <c r="L128" t="s">
        <v>4</v>
      </c>
    </row>
    <row r="129" spans="2:12" ht="16" x14ac:dyDescent="0.2">
      <c r="B129" t="s">
        <v>6</v>
      </c>
      <c r="C129" t="s">
        <v>13</v>
      </c>
      <c r="D129" s="1" t="s">
        <v>20</v>
      </c>
      <c r="E129">
        <v>19.260000000000002</v>
      </c>
      <c r="L129" t="s">
        <v>4</v>
      </c>
    </row>
    <row r="130" spans="2:12" ht="16" x14ac:dyDescent="0.2">
      <c r="B130" t="s">
        <v>6</v>
      </c>
      <c r="C130" t="s">
        <v>13</v>
      </c>
      <c r="D130" s="1" t="s">
        <v>20</v>
      </c>
      <c r="E130">
        <v>19.399999999999999</v>
      </c>
      <c r="L130" t="s">
        <v>4</v>
      </c>
    </row>
    <row r="131" spans="2:12" ht="16" x14ac:dyDescent="0.2">
      <c r="B131" t="s">
        <v>7</v>
      </c>
      <c r="C131" t="s">
        <v>13</v>
      </c>
      <c r="D131" s="1" t="s">
        <v>20</v>
      </c>
      <c r="E131">
        <v>19.21</v>
      </c>
      <c r="L131" t="s">
        <v>4</v>
      </c>
    </row>
    <row r="132" spans="2:12" ht="16" x14ac:dyDescent="0.2">
      <c r="B132" t="s">
        <v>7</v>
      </c>
      <c r="C132" t="s">
        <v>13</v>
      </c>
      <c r="D132" s="1" t="s">
        <v>20</v>
      </c>
      <c r="E132">
        <v>19.45</v>
      </c>
      <c r="L132" t="s">
        <v>4</v>
      </c>
    </row>
    <row r="133" spans="2:12" ht="16" x14ac:dyDescent="0.2">
      <c r="B133" t="s">
        <v>8</v>
      </c>
      <c r="C133" t="s">
        <v>13</v>
      </c>
      <c r="D133" s="1" t="s">
        <v>20</v>
      </c>
      <c r="E133">
        <v>18.84</v>
      </c>
      <c r="L133" t="s">
        <v>4</v>
      </c>
    </row>
    <row r="134" spans="2:12" ht="16" x14ac:dyDescent="0.2">
      <c r="B134" t="s">
        <v>8</v>
      </c>
      <c r="C134" t="s">
        <v>13</v>
      </c>
      <c r="D134" s="1" t="s">
        <v>20</v>
      </c>
      <c r="E134">
        <v>18.97</v>
      </c>
      <c r="L134" t="s">
        <v>4</v>
      </c>
    </row>
    <row r="135" spans="2:12" ht="16" x14ac:dyDescent="0.2">
      <c r="B135" t="s">
        <v>9</v>
      </c>
      <c r="C135" t="s">
        <v>13</v>
      </c>
      <c r="D135" s="1" t="s">
        <v>20</v>
      </c>
      <c r="E135">
        <v>19.05</v>
      </c>
      <c r="L135" t="s">
        <v>4</v>
      </c>
    </row>
    <row r="136" spans="2:12" ht="16" x14ac:dyDescent="0.2">
      <c r="B136" t="s">
        <v>9</v>
      </c>
      <c r="C136" t="s">
        <v>13</v>
      </c>
      <c r="D136" s="1" t="s">
        <v>20</v>
      </c>
      <c r="E136">
        <v>19.079999999999998</v>
      </c>
      <c r="L136" t="s">
        <v>4</v>
      </c>
    </row>
    <row r="137" spans="2:12" x14ac:dyDescent="0.2">
      <c r="D137" s="1"/>
    </row>
    <row r="138" spans="2:12" ht="16" x14ac:dyDescent="0.2">
      <c r="B138" t="s">
        <v>2</v>
      </c>
      <c r="C138" t="s">
        <v>12</v>
      </c>
      <c r="D138" s="1" t="s">
        <v>21</v>
      </c>
      <c r="E138">
        <v>16.66</v>
      </c>
      <c r="L138" t="s">
        <v>4</v>
      </c>
    </row>
    <row r="139" spans="2:12" ht="16" x14ac:dyDescent="0.2">
      <c r="B139" t="s">
        <v>2</v>
      </c>
      <c r="C139" t="s">
        <v>12</v>
      </c>
      <c r="D139" s="1" t="s">
        <v>21</v>
      </c>
      <c r="E139">
        <v>16.79</v>
      </c>
      <c r="L139" t="s">
        <v>4</v>
      </c>
    </row>
    <row r="140" spans="2:12" ht="16" x14ac:dyDescent="0.2">
      <c r="B140" t="s">
        <v>3</v>
      </c>
      <c r="C140" t="s">
        <v>12</v>
      </c>
      <c r="D140" s="1" t="s">
        <v>21</v>
      </c>
      <c r="E140">
        <v>15.07</v>
      </c>
      <c r="L140" t="s">
        <v>4</v>
      </c>
    </row>
    <row r="141" spans="2:12" ht="16" x14ac:dyDescent="0.2">
      <c r="B141" t="s">
        <v>3</v>
      </c>
      <c r="C141" t="s">
        <v>12</v>
      </c>
      <c r="D141" s="1" t="s">
        <v>21</v>
      </c>
      <c r="E141">
        <v>15.33</v>
      </c>
      <c r="L141" t="s">
        <v>4</v>
      </c>
    </row>
    <row r="142" spans="2:12" ht="16" x14ac:dyDescent="0.2">
      <c r="B142" t="s">
        <v>4</v>
      </c>
      <c r="C142" t="s">
        <v>12</v>
      </c>
      <c r="D142" s="1" t="s">
        <v>21</v>
      </c>
      <c r="E142">
        <v>16.22</v>
      </c>
      <c r="L142" t="s">
        <v>5</v>
      </c>
    </row>
    <row r="143" spans="2:12" ht="16" x14ac:dyDescent="0.2">
      <c r="B143" t="s">
        <v>4</v>
      </c>
      <c r="C143" t="s">
        <v>12</v>
      </c>
      <c r="D143" s="1" t="s">
        <v>21</v>
      </c>
      <c r="E143">
        <v>16.52</v>
      </c>
      <c r="L143" t="s">
        <v>5</v>
      </c>
    </row>
    <row r="144" spans="2:12" ht="16" x14ac:dyDescent="0.2">
      <c r="B144" t="s">
        <v>5</v>
      </c>
      <c r="C144" t="s">
        <v>12</v>
      </c>
      <c r="D144" s="1" t="s">
        <v>21</v>
      </c>
      <c r="E144">
        <v>16.100000000000001</v>
      </c>
      <c r="L144" t="s">
        <v>5</v>
      </c>
    </row>
    <row r="145" spans="2:12" ht="16" x14ac:dyDescent="0.2">
      <c r="B145" t="s">
        <v>5</v>
      </c>
      <c r="C145" t="s">
        <v>12</v>
      </c>
      <c r="D145" s="1" t="s">
        <v>21</v>
      </c>
      <c r="E145">
        <v>15.53</v>
      </c>
      <c r="L145" t="s">
        <v>5</v>
      </c>
    </row>
    <row r="146" spans="2:12" ht="16" x14ac:dyDescent="0.2">
      <c r="B146" t="s">
        <v>6</v>
      </c>
      <c r="C146" t="s">
        <v>13</v>
      </c>
      <c r="D146" s="1" t="s">
        <v>21</v>
      </c>
      <c r="E146">
        <v>16.03</v>
      </c>
      <c r="L146" t="s">
        <v>5</v>
      </c>
    </row>
    <row r="147" spans="2:12" ht="16" x14ac:dyDescent="0.2">
      <c r="B147" t="s">
        <v>6</v>
      </c>
      <c r="C147" t="s">
        <v>13</v>
      </c>
      <c r="D147" s="1" t="s">
        <v>21</v>
      </c>
      <c r="E147">
        <v>16.3</v>
      </c>
      <c r="L147" t="s">
        <v>5</v>
      </c>
    </row>
    <row r="148" spans="2:12" ht="16" x14ac:dyDescent="0.2">
      <c r="B148" t="s">
        <v>7</v>
      </c>
      <c r="C148" t="s">
        <v>13</v>
      </c>
      <c r="D148" s="1" t="s">
        <v>21</v>
      </c>
      <c r="E148">
        <v>16.09</v>
      </c>
      <c r="L148" t="s">
        <v>5</v>
      </c>
    </row>
    <row r="149" spans="2:12" ht="16" x14ac:dyDescent="0.2">
      <c r="B149" t="s">
        <v>7</v>
      </c>
      <c r="C149" t="s">
        <v>13</v>
      </c>
      <c r="D149" s="1" t="s">
        <v>21</v>
      </c>
      <c r="E149">
        <v>16.12</v>
      </c>
      <c r="L149" t="s">
        <v>5</v>
      </c>
    </row>
    <row r="150" spans="2:12" ht="16" x14ac:dyDescent="0.2">
      <c r="B150" t="s">
        <v>8</v>
      </c>
      <c r="C150" t="s">
        <v>13</v>
      </c>
      <c r="D150" s="1" t="s">
        <v>21</v>
      </c>
      <c r="E150">
        <v>15.46</v>
      </c>
      <c r="L150" t="s">
        <v>5</v>
      </c>
    </row>
    <row r="151" spans="2:12" ht="16" x14ac:dyDescent="0.2">
      <c r="B151" t="s">
        <v>8</v>
      </c>
      <c r="C151" t="s">
        <v>13</v>
      </c>
      <c r="D151" s="1" t="s">
        <v>21</v>
      </c>
      <c r="E151">
        <v>16.09</v>
      </c>
      <c r="L151" t="s">
        <v>5</v>
      </c>
    </row>
    <row r="152" spans="2:12" ht="16" x14ac:dyDescent="0.2">
      <c r="B152" t="s">
        <v>9</v>
      </c>
      <c r="C152" t="s">
        <v>13</v>
      </c>
      <c r="D152" s="1" t="s">
        <v>21</v>
      </c>
      <c r="E152">
        <v>16.16</v>
      </c>
      <c r="L152" t="s">
        <v>5</v>
      </c>
    </row>
    <row r="153" spans="2:12" ht="16" x14ac:dyDescent="0.2">
      <c r="B153" t="s">
        <v>9</v>
      </c>
      <c r="C153" t="s">
        <v>13</v>
      </c>
      <c r="D153" s="1" t="s">
        <v>21</v>
      </c>
      <c r="E153">
        <v>16.3</v>
      </c>
      <c r="L153" t="s">
        <v>5</v>
      </c>
    </row>
    <row r="154" spans="2:12" x14ac:dyDescent="0.2">
      <c r="D154" s="1"/>
    </row>
    <row r="155" spans="2:12" x14ac:dyDescent="0.2">
      <c r="B155" t="s">
        <v>2</v>
      </c>
      <c r="C155" t="s">
        <v>12</v>
      </c>
      <c r="D155" t="s">
        <v>37</v>
      </c>
      <c r="E155">
        <v>19.350000000000001</v>
      </c>
      <c r="L155" t="s">
        <v>5</v>
      </c>
    </row>
    <row r="156" spans="2:12" x14ac:dyDescent="0.2">
      <c r="B156" t="s">
        <v>2</v>
      </c>
      <c r="C156" t="s">
        <v>12</v>
      </c>
      <c r="D156" t="s">
        <v>37</v>
      </c>
      <c r="E156">
        <v>19.02</v>
      </c>
      <c r="L156" t="s">
        <v>5</v>
      </c>
    </row>
    <row r="157" spans="2:12" x14ac:dyDescent="0.2">
      <c r="B157" t="s">
        <v>3</v>
      </c>
      <c r="C157" t="s">
        <v>12</v>
      </c>
      <c r="D157" t="s">
        <v>37</v>
      </c>
      <c r="E157">
        <v>18.04</v>
      </c>
      <c r="L157" t="s">
        <v>5</v>
      </c>
    </row>
    <row r="158" spans="2:12" x14ac:dyDescent="0.2">
      <c r="B158" t="s">
        <v>3</v>
      </c>
      <c r="C158" t="s">
        <v>12</v>
      </c>
      <c r="D158" t="s">
        <v>37</v>
      </c>
      <c r="E158">
        <v>18.05</v>
      </c>
      <c r="L158" t="s">
        <v>5</v>
      </c>
    </row>
    <row r="159" spans="2:12" x14ac:dyDescent="0.2">
      <c r="B159" t="s">
        <v>4</v>
      </c>
      <c r="C159" t="s">
        <v>12</v>
      </c>
      <c r="D159" t="s">
        <v>37</v>
      </c>
      <c r="E159">
        <v>18.16</v>
      </c>
      <c r="L159" t="s">
        <v>5</v>
      </c>
    </row>
    <row r="160" spans="2:12" x14ac:dyDescent="0.2">
      <c r="B160" t="s">
        <v>4</v>
      </c>
      <c r="C160" t="s">
        <v>12</v>
      </c>
      <c r="D160" t="s">
        <v>37</v>
      </c>
      <c r="E160">
        <v>18.25</v>
      </c>
      <c r="L160" t="s">
        <v>5</v>
      </c>
    </row>
    <row r="161" spans="2:12" x14ac:dyDescent="0.2">
      <c r="B161" t="s">
        <v>5</v>
      </c>
      <c r="C161" t="s">
        <v>12</v>
      </c>
      <c r="D161" t="s">
        <v>37</v>
      </c>
      <c r="E161">
        <v>17.98</v>
      </c>
      <c r="L161" t="s">
        <v>5</v>
      </c>
    </row>
    <row r="162" spans="2:12" x14ac:dyDescent="0.2">
      <c r="B162" t="s">
        <v>5</v>
      </c>
      <c r="C162" t="s">
        <v>12</v>
      </c>
      <c r="D162" t="s">
        <v>37</v>
      </c>
      <c r="E162">
        <v>18.100000000000001</v>
      </c>
      <c r="L162" t="s">
        <v>5</v>
      </c>
    </row>
    <row r="163" spans="2:12" x14ac:dyDescent="0.2">
      <c r="B163" t="s">
        <v>6</v>
      </c>
      <c r="C163" t="s">
        <v>13</v>
      </c>
      <c r="D163" t="s">
        <v>37</v>
      </c>
      <c r="E163">
        <v>18.28</v>
      </c>
      <c r="L163" t="s">
        <v>5</v>
      </c>
    </row>
    <row r="164" spans="2:12" x14ac:dyDescent="0.2">
      <c r="B164" t="s">
        <v>6</v>
      </c>
      <c r="C164" t="s">
        <v>13</v>
      </c>
      <c r="D164" t="s">
        <v>37</v>
      </c>
      <c r="E164">
        <v>18.45</v>
      </c>
      <c r="L164" t="s">
        <v>5</v>
      </c>
    </row>
    <row r="165" spans="2:12" x14ac:dyDescent="0.2">
      <c r="B165" t="s">
        <v>7</v>
      </c>
      <c r="C165" t="s">
        <v>13</v>
      </c>
      <c r="D165" t="s">
        <v>37</v>
      </c>
      <c r="E165">
        <v>18.27</v>
      </c>
      <c r="L165" t="s">
        <v>5</v>
      </c>
    </row>
    <row r="166" spans="2:12" x14ac:dyDescent="0.2">
      <c r="B166" t="s">
        <v>7</v>
      </c>
      <c r="C166" t="s">
        <v>13</v>
      </c>
      <c r="D166" t="s">
        <v>37</v>
      </c>
      <c r="E166">
        <v>18.32</v>
      </c>
      <c r="L166" t="s">
        <v>5</v>
      </c>
    </row>
    <row r="167" spans="2:12" x14ac:dyDescent="0.2">
      <c r="B167" t="s">
        <v>8</v>
      </c>
      <c r="C167" t="s">
        <v>13</v>
      </c>
      <c r="D167" t="s">
        <v>37</v>
      </c>
      <c r="E167">
        <v>17.899999999999999</v>
      </c>
      <c r="L167" t="s">
        <v>5</v>
      </c>
    </row>
    <row r="168" spans="2:12" x14ac:dyDescent="0.2">
      <c r="B168" t="s">
        <v>8</v>
      </c>
      <c r="C168" t="s">
        <v>13</v>
      </c>
      <c r="D168" t="s">
        <v>37</v>
      </c>
      <c r="E168">
        <v>18.190000000000001</v>
      </c>
      <c r="L168" t="s">
        <v>5</v>
      </c>
    </row>
    <row r="169" spans="2:12" x14ac:dyDescent="0.2">
      <c r="B169" t="s">
        <v>9</v>
      </c>
      <c r="C169" t="s">
        <v>13</v>
      </c>
      <c r="D169" t="s">
        <v>37</v>
      </c>
      <c r="E169">
        <v>18.11</v>
      </c>
      <c r="L169" t="s">
        <v>5</v>
      </c>
    </row>
    <row r="170" spans="2:12" x14ac:dyDescent="0.2">
      <c r="B170" t="s">
        <v>9</v>
      </c>
      <c r="C170" t="s">
        <v>13</v>
      </c>
      <c r="D170" t="s">
        <v>37</v>
      </c>
      <c r="E170">
        <v>18.25</v>
      </c>
      <c r="L170" t="s">
        <v>5</v>
      </c>
    </row>
    <row r="172" spans="2:12" ht="16" x14ac:dyDescent="0.2">
      <c r="B172" t="s">
        <v>2</v>
      </c>
      <c r="C172" t="s">
        <v>12</v>
      </c>
      <c r="D172" s="1" t="s">
        <v>22</v>
      </c>
      <c r="E172">
        <v>20.45</v>
      </c>
      <c r="L172" t="s">
        <v>5</v>
      </c>
    </row>
    <row r="173" spans="2:12" ht="16" x14ac:dyDescent="0.2">
      <c r="B173" t="s">
        <v>2</v>
      </c>
      <c r="C173" t="s">
        <v>12</v>
      </c>
      <c r="D173" s="1" t="s">
        <v>22</v>
      </c>
      <c r="E173">
        <v>20.11</v>
      </c>
      <c r="L173" t="s">
        <v>5</v>
      </c>
    </row>
    <row r="174" spans="2:12" ht="16" x14ac:dyDescent="0.2">
      <c r="B174" t="s">
        <v>3</v>
      </c>
      <c r="C174" t="s">
        <v>12</v>
      </c>
      <c r="D174" s="1" t="s">
        <v>22</v>
      </c>
      <c r="E174">
        <v>19.75</v>
      </c>
      <c r="L174" t="s">
        <v>5</v>
      </c>
    </row>
    <row r="175" spans="2:12" ht="16" x14ac:dyDescent="0.2">
      <c r="B175" t="s">
        <v>3</v>
      </c>
      <c r="C175" t="s">
        <v>12</v>
      </c>
      <c r="D175" s="1" t="s">
        <v>22</v>
      </c>
      <c r="E175">
        <v>19.760000000000002</v>
      </c>
      <c r="L175" t="s">
        <v>5</v>
      </c>
    </row>
    <row r="176" spans="2:12" ht="16" x14ac:dyDescent="0.2">
      <c r="B176" t="s">
        <v>4</v>
      </c>
      <c r="C176" t="s">
        <v>12</v>
      </c>
      <c r="D176" s="1" t="s">
        <v>22</v>
      </c>
      <c r="E176">
        <v>20.399999999999999</v>
      </c>
      <c r="L176" t="s">
        <v>5</v>
      </c>
    </row>
    <row r="177" spans="2:12" ht="16" x14ac:dyDescent="0.2">
      <c r="B177" t="s">
        <v>4</v>
      </c>
      <c r="C177" t="s">
        <v>12</v>
      </c>
      <c r="D177" s="1" t="s">
        <v>22</v>
      </c>
      <c r="E177">
        <v>20.59</v>
      </c>
      <c r="L177" t="s">
        <v>5</v>
      </c>
    </row>
    <row r="178" spans="2:12" ht="16" x14ac:dyDescent="0.2">
      <c r="B178" t="s">
        <v>5</v>
      </c>
      <c r="C178" t="s">
        <v>12</v>
      </c>
      <c r="D178" s="1" t="s">
        <v>22</v>
      </c>
      <c r="E178">
        <v>20.149999999999999</v>
      </c>
      <c r="L178" t="s">
        <v>5</v>
      </c>
    </row>
    <row r="179" spans="2:12" ht="16" x14ac:dyDescent="0.2">
      <c r="B179" t="s">
        <v>5</v>
      </c>
      <c r="C179" t="s">
        <v>12</v>
      </c>
      <c r="D179" s="1" t="s">
        <v>22</v>
      </c>
      <c r="E179">
        <v>20.18</v>
      </c>
      <c r="L179" t="s">
        <v>5</v>
      </c>
    </row>
    <row r="180" spans="2:12" ht="16" x14ac:dyDescent="0.2">
      <c r="B180" t="s">
        <v>6</v>
      </c>
      <c r="C180" t="s">
        <v>13</v>
      </c>
      <c r="D180" s="1" t="s">
        <v>22</v>
      </c>
      <c r="E180">
        <v>19.420000000000002</v>
      </c>
      <c r="L180" t="s">
        <v>5</v>
      </c>
    </row>
    <row r="181" spans="2:12" ht="16" x14ac:dyDescent="0.2">
      <c r="B181" t="s">
        <v>6</v>
      </c>
      <c r="C181" t="s">
        <v>13</v>
      </c>
      <c r="D181" s="1" t="s">
        <v>22</v>
      </c>
      <c r="E181">
        <v>19.690000000000001</v>
      </c>
      <c r="L181" t="s">
        <v>5</v>
      </c>
    </row>
    <row r="182" spans="2:12" ht="16" x14ac:dyDescent="0.2">
      <c r="B182" t="s">
        <v>7</v>
      </c>
      <c r="C182" t="s">
        <v>13</v>
      </c>
      <c r="D182" s="1" t="s">
        <v>22</v>
      </c>
      <c r="E182">
        <v>19.309999999999999</v>
      </c>
      <c r="L182" t="s">
        <v>5</v>
      </c>
    </row>
    <row r="183" spans="2:12" ht="16" x14ac:dyDescent="0.2">
      <c r="B183" t="s">
        <v>7</v>
      </c>
      <c r="C183" t="s">
        <v>13</v>
      </c>
      <c r="D183" s="1" t="s">
        <v>22</v>
      </c>
      <c r="E183">
        <v>19.239999999999998</v>
      </c>
      <c r="L183" t="s">
        <v>5</v>
      </c>
    </row>
    <row r="184" spans="2:12" ht="16" x14ac:dyDescent="0.2">
      <c r="B184" t="s">
        <v>8</v>
      </c>
      <c r="C184" t="s">
        <v>13</v>
      </c>
      <c r="D184" s="1" t="s">
        <v>22</v>
      </c>
      <c r="E184">
        <v>19.260000000000002</v>
      </c>
      <c r="L184" t="s">
        <v>5</v>
      </c>
    </row>
    <row r="185" spans="2:12" ht="16" x14ac:dyDescent="0.2">
      <c r="B185" t="s">
        <v>8</v>
      </c>
      <c r="C185" t="s">
        <v>13</v>
      </c>
      <c r="D185" s="1" t="s">
        <v>22</v>
      </c>
      <c r="E185">
        <v>19.190000000000001</v>
      </c>
      <c r="L185" t="s">
        <v>5</v>
      </c>
    </row>
    <row r="186" spans="2:12" ht="16" x14ac:dyDescent="0.2">
      <c r="B186" t="s">
        <v>9</v>
      </c>
      <c r="C186" t="s">
        <v>13</v>
      </c>
      <c r="D186" s="1" t="s">
        <v>22</v>
      </c>
      <c r="E186">
        <v>19.600000000000001</v>
      </c>
      <c r="L186" t="s">
        <v>5</v>
      </c>
    </row>
    <row r="187" spans="2:12" ht="16" x14ac:dyDescent="0.2">
      <c r="B187" t="s">
        <v>9</v>
      </c>
      <c r="C187" t="s">
        <v>13</v>
      </c>
      <c r="D187" s="1" t="s">
        <v>22</v>
      </c>
      <c r="E187">
        <v>19.72</v>
      </c>
      <c r="L187" t="s">
        <v>5</v>
      </c>
    </row>
    <row r="188" spans="2:12" x14ac:dyDescent="0.2">
      <c r="D188" s="1"/>
    </row>
    <row r="189" spans="2:12" ht="16" x14ac:dyDescent="0.2">
      <c r="B189" t="s">
        <v>2</v>
      </c>
      <c r="C189" t="s">
        <v>12</v>
      </c>
      <c r="D189" s="1" t="s">
        <v>23</v>
      </c>
      <c r="E189">
        <v>29.78</v>
      </c>
      <c r="L189" t="s">
        <v>6</v>
      </c>
    </row>
    <row r="190" spans="2:12" ht="16" x14ac:dyDescent="0.2">
      <c r="B190" t="s">
        <v>2</v>
      </c>
      <c r="C190" t="s">
        <v>12</v>
      </c>
      <c r="D190" s="1" t="s">
        <v>23</v>
      </c>
      <c r="E190">
        <v>29.53</v>
      </c>
      <c r="L190" t="s">
        <v>6</v>
      </c>
    </row>
    <row r="191" spans="2:12" ht="16" x14ac:dyDescent="0.2">
      <c r="B191" t="s">
        <v>3</v>
      </c>
      <c r="C191" t="s">
        <v>12</v>
      </c>
      <c r="D191" s="1" t="s">
        <v>23</v>
      </c>
      <c r="E191">
        <v>28.69</v>
      </c>
      <c r="L191" t="s">
        <v>6</v>
      </c>
    </row>
    <row r="192" spans="2:12" ht="16" x14ac:dyDescent="0.2">
      <c r="B192" t="s">
        <v>3</v>
      </c>
      <c r="C192" t="s">
        <v>12</v>
      </c>
      <c r="D192" s="1" t="s">
        <v>23</v>
      </c>
      <c r="E192">
        <v>28.57</v>
      </c>
      <c r="L192" t="s">
        <v>6</v>
      </c>
    </row>
    <row r="193" spans="2:12" ht="16" x14ac:dyDescent="0.2">
      <c r="B193" t="s">
        <v>4</v>
      </c>
      <c r="C193" t="s">
        <v>12</v>
      </c>
      <c r="D193" s="1" t="s">
        <v>23</v>
      </c>
      <c r="E193">
        <v>29.35</v>
      </c>
      <c r="L193" t="s">
        <v>6</v>
      </c>
    </row>
    <row r="194" spans="2:12" ht="16" x14ac:dyDescent="0.2">
      <c r="B194" t="s">
        <v>4</v>
      </c>
      <c r="C194" t="s">
        <v>12</v>
      </c>
      <c r="D194" s="1" t="s">
        <v>23</v>
      </c>
      <c r="E194">
        <v>29.06</v>
      </c>
      <c r="L194" t="s">
        <v>6</v>
      </c>
    </row>
    <row r="195" spans="2:12" ht="16" x14ac:dyDescent="0.2">
      <c r="B195" t="s">
        <v>5</v>
      </c>
      <c r="C195" t="s">
        <v>12</v>
      </c>
      <c r="D195" s="1" t="s">
        <v>23</v>
      </c>
      <c r="E195">
        <v>28.84</v>
      </c>
      <c r="L195" t="s">
        <v>6</v>
      </c>
    </row>
    <row r="196" spans="2:12" ht="16" x14ac:dyDescent="0.2">
      <c r="B196" t="s">
        <v>5</v>
      </c>
      <c r="C196" t="s">
        <v>12</v>
      </c>
      <c r="D196" s="1" t="s">
        <v>23</v>
      </c>
      <c r="E196">
        <v>28.83</v>
      </c>
      <c r="L196" t="s">
        <v>6</v>
      </c>
    </row>
    <row r="197" spans="2:12" ht="16" x14ac:dyDescent="0.2">
      <c r="B197" t="s">
        <v>6</v>
      </c>
      <c r="C197" t="s">
        <v>13</v>
      </c>
      <c r="D197" s="1" t="s">
        <v>23</v>
      </c>
      <c r="E197">
        <v>29.1</v>
      </c>
      <c r="L197" t="s">
        <v>6</v>
      </c>
    </row>
    <row r="198" spans="2:12" ht="16" x14ac:dyDescent="0.2">
      <c r="B198" t="s">
        <v>6</v>
      </c>
      <c r="C198" t="s">
        <v>13</v>
      </c>
      <c r="D198" s="1" t="s">
        <v>23</v>
      </c>
      <c r="E198">
        <v>29.54</v>
      </c>
      <c r="L198" t="s">
        <v>6</v>
      </c>
    </row>
    <row r="199" spans="2:12" ht="16" x14ac:dyDescent="0.2">
      <c r="B199" t="s">
        <v>7</v>
      </c>
      <c r="C199" t="s">
        <v>13</v>
      </c>
      <c r="D199" s="1" t="s">
        <v>23</v>
      </c>
      <c r="E199">
        <v>29.42</v>
      </c>
      <c r="L199" t="s">
        <v>6</v>
      </c>
    </row>
    <row r="200" spans="2:12" ht="16" x14ac:dyDescent="0.2">
      <c r="B200" t="s">
        <v>7</v>
      </c>
      <c r="C200" t="s">
        <v>13</v>
      </c>
      <c r="D200" s="1" t="s">
        <v>23</v>
      </c>
      <c r="E200">
        <v>29.16</v>
      </c>
      <c r="L200" t="s">
        <v>6</v>
      </c>
    </row>
    <row r="201" spans="2:12" ht="16" x14ac:dyDescent="0.2">
      <c r="B201" t="s">
        <v>8</v>
      </c>
      <c r="C201" t="s">
        <v>13</v>
      </c>
      <c r="D201" s="1" t="s">
        <v>23</v>
      </c>
      <c r="E201">
        <v>30.44</v>
      </c>
      <c r="L201" t="s">
        <v>6</v>
      </c>
    </row>
    <row r="202" spans="2:12" ht="16" x14ac:dyDescent="0.2">
      <c r="B202" t="s">
        <v>8</v>
      </c>
      <c r="C202" t="s">
        <v>13</v>
      </c>
      <c r="D202" s="1" t="s">
        <v>23</v>
      </c>
      <c r="E202">
        <v>29.28</v>
      </c>
      <c r="L202" t="s">
        <v>6</v>
      </c>
    </row>
    <row r="203" spans="2:12" ht="16" x14ac:dyDescent="0.2">
      <c r="B203" t="s">
        <v>9</v>
      </c>
      <c r="C203" t="s">
        <v>13</v>
      </c>
      <c r="D203" s="1" t="s">
        <v>23</v>
      </c>
      <c r="E203">
        <v>29.36</v>
      </c>
      <c r="L203" t="s">
        <v>6</v>
      </c>
    </row>
    <row r="204" spans="2:12" ht="16" x14ac:dyDescent="0.2">
      <c r="B204" t="s">
        <v>9</v>
      </c>
      <c r="C204" t="s">
        <v>13</v>
      </c>
      <c r="D204" s="1" t="s">
        <v>23</v>
      </c>
      <c r="E204">
        <v>29.4</v>
      </c>
      <c r="L204" t="s">
        <v>6</v>
      </c>
    </row>
    <row r="205" spans="2:12" x14ac:dyDescent="0.2">
      <c r="D205" s="1"/>
    </row>
    <row r="206" spans="2:12" ht="16" x14ac:dyDescent="0.2">
      <c r="B206" t="s">
        <v>2</v>
      </c>
      <c r="C206" t="s">
        <v>12</v>
      </c>
      <c r="D206" s="1" t="s">
        <v>24</v>
      </c>
      <c r="E206">
        <v>26.5</v>
      </c>
      <c r="L206" t="s">
        <v>6</v>
      </c>
    </row>
    <row r="207" spans="2:12" ht="16" x14ac:dyDescent="0.2">
      <c r="B207" t="s">
        <v>2</v>
      </c>
      <c r="C207" t="s">
        <v>12</v>
      </c>
      <c r="D207" s="1" t="s">
        <v>24</v>
      </c>
      <c r="E207">
        <v>25.44</v>
      </c>
      <c r="L207" t="s">
        <v>6</v>
      </c>
    </row>
    <row r="208" spans="2:12" ht="16" x14ac:dyDescent="0.2">
      <c r="B208" t="s">
        <v>3</v>
      </c>
      <c r="C208" t="s">
        <v>12</v>
      </c>
      <c r="D208" s="1" t="s">
        <v>24</v>
      </c>
      <c r="E208">
        <v>24.56</v>
      </c>
      <c r="L208" t="s">
        <v>6</v>
      </c>
    </row>
    <row r="209" spans="2:12" ht="16" x14ac:dyDescent="0.2">
      <c r="B209" t="s">
        <v>3</v>
      </c>
      <c r="C209" t="s">
        <v>12</v>
      </c>
      <c r="D209" s="1" t="s">
        <v>24</v>
      </c>
      <c r="E209">
        <v>24.7</v>
      </c>
      <c r="L209" t="s">
        <v>6</v>
      </c>
    </row>
    <row r="210" spans="2:12" ht="16" x14ac:dyDescent="0.2">
      <c r="B210" t="s">
        <v>4</v>
      </c>
      <c r="C210" t="s">
        <v>12</v>
      </c>
      <c r="D210" s="1" t="s">
        <v>24</v>
      </c>
      <c r="E210">
        <v>25.22</v>
      </c>
      <c r="L210" t="s">
        <v>6</v>
      </c>
    </row>
    <row r="211" spans="2:12" ht="16" x14ac:dyDescent="0.2">
      <c r="B211" t="s">
        <v>4</v>
      </c>
      <c r="C211" t="s">
        <v>12</v>
      </c>
      <c r="D211" s="1" t="s">
        <v>24</v>
      </c>
      <c r="E211">
        <v>24.79</v>
      </c>
      <c r="L211" t="s">
        <v>6</v>
      </c>
    </row>
    <row r="212" spans="2:12" ht="16" x14ac:dyDescent="0.2">
      <c r="B212" t="s">
        <v>5</v>
      </c>
      <c r="C212" t="s">
        <v>12</v>
      </c>
      <c r="D212" s="1" t="s">
        <v>24</v>
      </c>
      <c r="E212">
        <v>24.79</v>
      </c>
      <c r="L212" t="s">
        <v>6</v>
      </c>
    </row>
    <row r="213" spans="2:12" ht="16" x14ac:dyDescent="0.2">
      <c r="B213" t="s">
        <v>5</v>
      </c>
      <c r="C213" t="s">
        <v>12</v>
      </c>
      <c r="D213" s="1" t="s">
        <v>24</v>
      </c>
      <c r="E213">
        <v>24.75</v>
      </c>
      <c r="L213" t="s">
        <v>6</v>
      </c>
    </row>
    <row r="214" spans="2:12" ht="16" x14ac:dyDescent="0.2">
      <c r="B214" t="s">
        <v>6</v>
      </c>
      <c r="C214" t="s">
        <v>13</v>
      </c>
      <c r="D214" s="1" t="s">
        <v>24</v>
      </c>
      <c r="E214">
        <v>22.55</v>
      </c>
      <c r="L214" t="s">
        <v>6</v>
      </c>
    </row>
    <row r="215" spans="2:12" ht="16" x14ac:dyDescent="0.2">
      <c r="B215" t="s">
        <v>6</v>
      </c>
      <c r="C215" t="s">
        <v>13</v>
      </c>
      <c r="D215" s="1" t="s">
        <v>24</v>
      </c>
      <c r="E215">
        <v>22.8</v>
      </c>
      <c r="L215" t="s">
        <v>6</v>
      </c>
    </row>
    <row r="216" spans="2:12" ht="16" x14ac:dyDescent="0.2">
      <c r="B216" t="s">
        <v>7</v>
      </c>
      <c r="C216" t="s">
        <v>13</v>
      </c>
      <c r="D216" s="1" t="s">
        <v>24</v>
      </c>
      <c r="E216">
        <v>22.99</v>
      </c>
      <c r="L216" t="s">
        <v>6</v>
      </c>
    </row>
    <row r="217" spans="2:12" ht="16" x14ac:dyDescent="0.2">
      <c r="B217" t="s">
        <v>7</v>
      </c>
      <c r="C217" t="s">
        <v>13</v>
      </c>
      <c r="D217" s="1" t="s">
        <v>24</v>
      </c>
      <c r="E217">
        <v>22.86</v>
      </c>
      <c r="L217" t="s">
        <v>6</v>
      </c>
    </row>
    <row r="218" spans="2:12" ht="16" x14ac:dyDescent="0.2">
      <c r="B218" t="s">
        <v>8</v>
      </c>
      <c r="C218" t="s">
        <v>13</v>
      </c>
      <c r="D218" s="1" t="s">
        <v>24</v>
      </c>
      <c r="E218">
        <v>22.5</v>
      </c>
      <c r="L218" t="s">
        <v>6</v>
      </c>
    </row>
    <row r="219" spans="2:12" ht="16" x14ac:dyDescent="0.2">
      <c r="B219" t="s">
        <v>8</v>
      </c>
      <c r="C219" t="s">
        <v>13</v>
      </c>
      <c r="D219" s="1" t="s">
        <v>24</v>
      </c>
      <c r="E219">
        <v>22.58</v>
      </c>
      <c r="L219" t="s">
        <v>6</v>
      </c>
    </row>
    <row r="220" spans="2:12" ht="16" x14ac:dyDescent="0.2">
      <c r="B220" t="s">
        <v>9</v>
      </c>
      <c r="C220" t="s">
        <v>13</v>
      </c>
      <c r="D220" s="1" t="s">
        <v>24</v>
      </c>
      <c r="E220">
        <v>22.23</v>
      </c>
      <c r="L220" t="s">
        <v>6</v>
      </c>
    </row>
    <row r="221" spans="2:12" ht="16" x14ac:dyDescent="0.2">
      <c r="B221" t="s">
        <v>9</v>
      </c>
      <c r="C221" t="s">
        <v>13</v>
      </c>
      <c r="D221" s="1" t="s">
        <v>24</v>
      </c>
      <c r="E221">
        <v>22.14</v>
      </c>
      <c r="L221" t="s">
        <v>6</v>
      </c>
    </row>
    <row r="222" spans="2:12" x14ac:dyDescent="0.2">
      <c r="D222" s="1"/>
    </row>
    <row r="223" spans="2:12" ht="16" x14ac:dyDescent="0.2">
      <c r="B223" t="s">
        <v>2</v>
      </c>
      <c r="C223" t="s">
        <v>12</v>
      </c>
      <c r="D223" s="1" t="s">
        <v>25</v>
      </c>
      <c r="E223">
        <v>22.41</v>
      </c>
      <c r="L223" t="s">
        <v>6</v>
      </c>
    </row>
    <row r="224" spans="2:12" ht="16" x14ac:dyDescent="0.2">
      <c r="B224" t="s">
        <v>2</v>
      </c>
      <c r="C224" t="s">
        <v>12</v>
      </c>
      <c r="D224" s="1" t="s">
        <v>25</v>
      </c>
      <c r="E224">
        <v>22.36</v>
      </c>
      <c r="L224" t="s">
        <v>6</v>
      </c>
    </row>
    <row r="225" spans="2:12" ht="16" x14ac:dyDescent="0.2">
      <c r="B225" t="s">
        <v>3</v>
      </c>
      <c r="C225" t="s">
        <v>12</v>
      </c>
      <c r="D225" s="1" t="s">
        <v>25</v>
      </c>
      <c r="E225">
        <v>21.16</v>
      </c>
      <c r="L225" t="s">
        <v>6</v>
      </c>
    </row>
    <row r="226" spans="2:12" ht="16" x14ac:dyDescent="0.2">
      <c r="B226" t="s">
        <v>3</v>
      </c>
      <c r="C226" t="s">
        <v>12</v>
      </c>
      <c r="D226" s="1" t="s">
        <v>25</v>
      </c>
      <c r="E226">
        <v>21.46</v>
      </c>
      <c r="L226" t="s">
        <v>6</v>
      </c>
    </row>
    <row r="227" spans="2:12" ht="16" x14ac:dyDescent="0.2">
      <c r="B227" t="s">
        <v>4</v>
      </c>
      <c r="C227" t="s">
        <v>12</v>
      </c>
      <c r="D227" s="1" t="s">
        <v>25</v>
      </c>
      <c r="E227">
        <v>21.8</v>
      </c>
      <c r="L227" t="s">
        <v>6</v>
      </c>
    </row>
    <row r="228" spans="2:12" ht="16" x14ac:dyDescent="0.2">
      <c r="B228" t="s">
        <v>4</v>
      </c>
      <c r="C228" t="s">
        <v>12</v>
      </c>
      <c r="D228" s="1" t="s">
        <v>25</v>
      </c>
      <c r="E228">
        <v>21.88</v>
      </c>
      <c r="L228" t="s">
        <v>6</v>
      </c>
    </row>
    <row r="229" spans="2:12" ht="16" x14ac:dyDescent="0.2">
      <c r="B229" t="s">
        <v>5</v>
      </c>
      <c r="C229" t="s">
        <v>12</v>
      </c>
      <c r="D229" s="1" t="s">
        <v>25</v>
      </c>
      <c r="E229">
        <v>21.62</v>
      </c>
      <c r="L229" t="s">
        <v>6</v>
      </c>
    </row>
    <row r="230" spans="2:12" ht="16" x14ac:dyDescent="0.2">
      <c r="B230" t="s">
        <v>5</v>
      </c>
      <c r="C230" t="s">
        <v>12</v>
      </c>
      <c r="D230" s="1" t="s">
        <v>25</v>
      </c>
      <c r="E230">
        <v>21.57</v>
      </c>
      <c r="L230" t="s">
        <v>6</v>
      </c>
    </row>
    <row r="231" spans="2:12" ht="16" x14ac:dyDescent="0.2">
      <c r="B231" t="s">
        <v>6</v>
      </c>
      <c r="C231" t="s">
        <v>13</v>
      </c>
      <c r="D231" s="1" t="s">
        <v>25</v>
      </c>
      <c r="E231">
        <v>22.02</v>
      </c>
      <c r="L231" t="s">
        <v>6</v>
      </c>
    </row>
    <row r="232" spans="2:12" ht="16" x14ac:dyDescent="0.2">
      <c r="B232" t="s">
        <v>6</v>
      </c>
      <c r="C232" t="s">
        <v>13</v>
      </c>
      <c r="D232" s="1" t="s">
        <v>25</v>
      </c>
      <c r="E232">
        <v>21.94</v>
      </c>
      <c r="L232" t="s">
        <v>6</v>
      </c>
    </row>
    <row r="233" spans="2:12" ht="16" x14ac:dyDescent="0.2">
      <c r="B233" t="s">
        <v>7</v>
      </c>
      <c r="C233" t="s">
        <v>13</v>
      </c>
      <c r="D233" s="1" t="s">
        <v>25</v>
      </c>
      <c r="E233">
        <v>21.91</v>
      </c>
      <c r="L233" t="s">
        <v>6</v>
      </c>
    </row>
    <row r="234" spans="2:12" ht="16" x14ac:dyDescent="0.2">
      <c r="B234" t="s">
        <v>7</v>
      </c>
      <c r="C234" t="s">
        <v>13</v>
      </c>
      <c r="D234" s="1" t="s">
        <v>25</v>
      </c>
      <c r="E234">
        <v>22</v>
      </c>
      <c r="L234" t="s">
        <v>6</v>
      </c>
    </row>
    <row r="235" spans="2:12" ht="16" x14ac:dyDescent="0.2">
      <c r="B235" t="s">
        <v>8</v>
      </c>
      <c r="C235" t="s">
        <v>13</v>
      </c>
      <c r="D235" s="1" t="s">
        <v>25</v>
      </c>
      <c r="E235">
        <v>21.52</v>
      </c>
      <c r="L235" t="s">
        <v>7</v>
      </c>
    </row>
    <row r="236" spans="2:12" ht="16" x14ac:dyDescent="0.2">
      <c r="B236" t="s">
        <v>8</v>
      </c>
      <c r="C236" t="s">
        <v>13</v>
      </c>
      <c r="D236" s="1" t="s">
        <v>25</v>
      </c>
      <c r="E236">
        <v>21.53</v>
      </c>
      <c r="L236" t="s">
        <v>7</v>
      </c>
    </row>
    <row r="237" spans="2:12" ht="16" x14ac:dyDescent="0.2">
      <c r="B237" t="s">
        <v>9</v>
      </c>
      <c r="C237" t="s">
        <v>13</v>
      </c>
      <c r="D237" s="1" t="s">
        <v>25</v>
      </c>
      <c r="E237">
        <v>21.75</v>
      </c>
      <c r="L237" t="s">
        <v>7</v>
      </c>
    </row>
    <row r="238" spans="2:12" ht="16" x14ac:dyDescent="0.2">
      <c r="B238" t="s">
        <v>9</v>
      </c>
      <c r="C238" t="s">
        <v>13</v>
      </c>
      <c r="D238" s="1" t="s">
        <v>25</v>
      </c>
      <c r="E238">
        <v>21.76</v>
      </c>
      <c r="L238" t="s">
        <v>7</v>
      </c>
    </row>
    <row r="239" spans="2:12" x14ac:dyDescent="0.2">
      <c r="D239" s="1"/>
    </row>
    <row r="240" spans="2:12" ht="16" x14ac:dyDescent="0.2">
      <c r="B240" t="s">
        <v>2</v>
      </c>
      <c r="C240" t="s">
        <v>12</v>
      </c>
      <c r="D240" s="1" t="s">
        <v>26</v>
      </c>
      <c r="E240">
        <v>21.72</v>
      </c>
      <c r="L240" t="s">
        <v>7</v>
      </c>
    </row>
    <row r="241" spans="2:12" ht="16" x14ac:dyDescent="0.2">
      <c r="B241" t="s">
        <v>2</v>
      </c>
      <c r="C241" t="s">
        <v>12</v>
      </c>
      <c r="D241" s="1" t="s">
        <v>26</v>
      </c>
      <c r="E241">
        <v>21.63</v>
      </c>
      <c r="L241" t="s">
        <v>7</v>
      </c>
    </row>
    <row r="242" spans="2:12" ht="16" x14ac:dyDescent="0.2">
      <c r="B242" t="s">
        <v>3</v>
      </c>
      <c r="C242" t="s">
        <v>12</v>
      </c>
      <c r="D242" s="1" t="s">
        <v>26</v>
      </c>
      <c r="E242">
        <v>21</v>
      </c>
      <c r="L242" t="s">
        <v>7</v>
      </c>
    </row>
    <row r="243" spans="2:12" ht="16" x14ac:dyDescent="0.2">
      <c r="B243" t="s">
        <v>3</v>
      </c>
      <c r="C243" t="s">
        <v>12</v>
      </c>
      <c r="D243" s="1" t="s">
        <v>26</v>
      </c>
      <c r="E243">
        <v>21.12</v>
      </c>
      <c r="L243" t="s">
        <v>7</v>
      </c>
    </row>
    <row r="244" spans="2:12" ht="16" x14ac:dyDescent="0.2">
      <c r="B244" t="s">
        <v>4</v>
      </c>
      <c r="C244" t="s">
        <v>12</v>
      </c>
      <c r="D244" s="1" t="s">
        <v>26</v>
      </c>
      <c r="E244">
        <v>21.09</v>
      </c>
      <c r="L244" t="s">
        <v>7</v>
      </c>
    </row>
    <row r="245" spans="2:12" ht="16" x14ac:dyDescent="0.2">
      <c r="B245" t="s">
        <v>4</v>
      </c>
      <c r="C245" t="s">
        <v>12</v>
      </c>
      <c r="D245" s="1" t="s">
        <v>26</v>
      </c>
      <c r="E245">
        <v>21.4</v>
      </c>
      <c r="L245" t="s">
        <v>7</v>
      </c>
    </row>
    <row r="246" spans="2:12" ht="16" x14ac:dyDescent="0.2">
      <c r="B246" t="s">
        <v>5</v>
      </c>
      <c r="C246" t="s">
        <v>12</v>
      </c>
      <c r="D246" s="1" t="s">
        <v>26</v>
      </c>
      <c r="E246">
        <v>21.14</v>
      </c>
      <c r="L246" t="s">
        <v>7</v>
      </c>
    </row>
    <row r="247" spans="2:12" ht="16" x14ac:dyDescent="0.2">
      <c r="B247" t="s">
        <v>5</v>
      </c>
      <c r="C247" t="s">
        <v>12</v>
      </c>
      <c r="D247" s="1" t="s">
        <v>26</v>
      </c>
      <c r="E247">
        <v>21.1</v>
      </c>
      <c r="L247" t="s">
        <v>7</v>
      </c>
    </row>
    <row r="248" spans="2:12" ht="16" x14ac:dyDescent="0.2">
      <c r="B248" t="s">
        <v>6</v>
      </c>
      <c r="C248" t="s">
        <v>13</v>
      </c>
      <c r="D248" s="1" t="s">
        <v>26</v>
      </c>
      <c r="E248">
        <v>21.14</v>
      </c>
      <c r="L248" t="s">
        <v>7</v>
      </c>
    </row>
    <row r="249" spans="2:12" ht="16" x14ac:dyDescent="0.2">
      <c r="B249" t="s">
        <v>6</v>
      </c>
      <c r="C249" t="s">
        <v>13</v>
      </c>
      <c r="D249" s="1" t="s">
        <v>26</v>
      </c>
      <c r="E249">
        <v>21.13</v>
      </c>
      <c r="L249" t="s">
        <v>7</v>
      </c>
    </row>
    <row r="250" spans="2:12" ht="16" x14ac:dyDescent="0.2">
      <c r="B250" t="s">
        <v>7</v>
      </c>
      <c r="C250" t="s">
        <v>13</v>
      </c>
      <c r="D250" s="1" t="s">
        <v>26</v>
      </c>
      <c r="E250">
        <v>21.18</v>
      </c>
      <c r="L250" t="s">
        <v>7</v>
      </c>
    </row>
    <row r="251" spans="2:12" ht="16" x14ac:dyDescent="0.2">
      <c r="B251" t="s">
        <v>7</v>
      </c>
      <c r="C251" t="s">
        <v>13</v>
      </c>
      <c r="D251" s="1" t="s">
        <v>26</v>
      </c>
      <c r="E251">
        <v>21.18</v>
      </c>
      <c r="L251" t="s">
        <v>7</v>
      </c>
    </row>
    <row r="252" spans="2:12" ht="16" x14ac:dyDescent="0.2">
      <c r="B252" t="s">
        <v>8</v>
      </c>
      <c r="C252" t="s">
        <v>13</v>
      </c>
      <c r="D252" s="1" t="s">
        <v>26</v>
      </c>
      <c r="E252">
        <v>21.6</v>
      </c>
      <c r="L252" t="s">
        <v>7</v>
      </c>
    </row>
    <row r="253" spans="2:12" ht="16" x14ac:dyDescent="0.2">
      <c r="B253" t="s">
        <v>8</v>
      </c>
      <c r="C253" t="s">
        <v>13</v>
      </c>
      <c r="D253" s="1" t="s">
        <v>26</v>
      </c>
      <c r="E253">
        <v>21.4</v>
      </c>
      <c r="L253" t="s">
        <v>7</v>
      </c>
    </row>
    <row r="254" spans="2:12" ht="16" x14ac:dyDescent="0.2">
      <c r="B254" t="s">
        <v>9</v>
      </c>
      <c r="C254" t="s">
        <v>13</v>
      </c>
      <c r="D254" s="1" t="s">
        <v>26</v>
      </c>
      <c r="E254">
        <v>21.39</v>
      </c>
      <c r="L254" t="s">
        <v>7</v>
      </c>
    </row>
    <row r="255" spans="2:12" ht="16" x14ac:dyDescent="0.2">
      <c r="B255" t="s">
        <v>9</v>
      </c>
      <c r="C255" t="s">
        <v>13</v>
      </c>
      <c r="D255" s="1" t="s">
        <v>26</v>
      </c>
      <c r="E255">
        <v>21.06</v>
      </c>
      <c r="L255" t="s">
        <v>7</v>
      </c>
    </row>
    <row r="256" spans="2:12" x14ac:dyDescent="0.2">
      <c r="D256" s="1"/>
    </row>
    <row r="257" spans="2:12" x14ac:dyDescent="0.2">
      <c r="B257" t="s">
        <v>2</v>
      </c>
      <c r="C257" t="s">
        <v>12</v>
      </c>
      <c r="D257" t="s">
        <v>33</v>
      </c>
      <c r="E257">
        <v>37.36</v>
      </c>
      <c r="L257" t="s">
        <v>7</v>
      </c>
    </row>
    <row r="258" spans="2:12" x14ac:dyDescent="0.2">
      <c r="B258" t="s">
        <v>2</v>
      </c>
      <c r="C258" t="s">
        <v>12</v>
      </c>
      <c r="D258" t="s">
        <v>33</v>
      </c>
      <c r="E258">
        <v>35.909999999999997</v>
      </c>
      <c r="L258" t="s">
        <v>7</v>
      </c>
    </row>
    <row r="259" spans="2:12" x14ac:dyDescent="0.2">
      <c r="B259" t="s">
        <v>3</v>
      </c>
      <c r="C259" t="s">
        <v>12</v>
      </c>
      <c r="D259" t="s">
        <v>33</v>
      </c>
      <c r="E259">
        <v>33.549999999999997</v>
      </c>
      <c r="L259" t="s">
        <v>7</v>
      </c>
    </row>
    <row r="260" spans="2:12" x14ac:dyDescent="0.2">
      <c r="B260" t="s">
        <v>3</v>
      </c>
      <c r="C260" t="s">
        <v>12</v>
      </c>
      <c r="D260" t="s">
        <v>33</v>
      </c>
      <c r="E260">
        <v>32.53</v>
      </c>
      <c r="L260" t="s">
        <v>7</v>
      </c>
    </row>
    <row r="261" spans="2:12" x14ac:dyDescent="0.2">
      <c r="B261" t="s">
        <v>4</v>
      </c>
      <c r="C261" t="s">
        <v>12</v>
      </c>
      <c r="D261" t="s">
        <v>33</v>
      </c>
      <c r="E261">
        <v>31.99</v>
      </c>
      <c r="L261" t="s">
        <v>7</v>
      </c>
    </row>
    <row r="262" spans="2:12" x14ac:dyDescent="0.2">
      <c r="B262" t="s">
        <v>4</v>
      </c>
      <c r="C262" t="s">
        <v>12</v>
      </c>
      <c r="D262" t="s">
        <v>33</v>
      </c>
      <c r="E262">
        <v>33.450000000000003</v>
      </c>
      <c r="L262" t="s">
        <v>7</v>
      </c>
    </row>
    <row r="263" spans="2:12" x14ac:dyDescent="0.2">
      <c r="B263" t="s">
        <v>5</v>
      </c>
      <c r="C263" t="s">
        <v>12</v>
      </c>
      <c r="D263" t="s">
        <v>33</v>
      </c>
      <c r="E263" t="s">
        <v>1</v>
      </c>
      <c r="L263" t="s">
        <v>7</v>
      </c>
    </row>
    <row r="264" spans="2:12" x14ac:dyDescent="0.2">
      <c r="B264" t="s">
        <v>5</v>
      </c>
      <c r="C264" t="s">
        <v>12</v>
      </c>
      <c r="D264" t="s">
        <v>33</v>
      </c>
      <c r="E264">
        <v>37.340000000000003</v>
      </c>
      <c r="L264" t="s">
        <v>7</v>
      </c>
    </row>
    <row r="265" spans="2:12" x14ac:dyDescent="0.2">
      <c r="B265" t="s">
        <v>6</v>
      </c>
      <c r="C265" t="s">
        <v>13</v>
      </c>
      <c r="D265" t="s">
        <v>33</v>
      </c>
      <c r="E265">
        <v>25.2</v>
      </c>
      <c r="L265" t="s">
        <v>7</v>
      </c>
    </row>
    <row r="266" spans="2:12" x14ac:dyDescent="0.2">
      <c r="B266" t="s">
        <v>6</v>
      </c>
      <c r="C266" t="s">
        <v>13</v>
      </c>
      <c r="D266" t="s">
        <v>33</v>
      </c>
      <c r="E266">
        <v>25.5</v>
      </c>
      <c r="L266" t="s">
        <v>7</v>
      </c>
    </row>
    <row r="267" spans="2:12" x14ac:dyDescent="0.2">
      <c r="B267" t="s">
        <v>7</v>
      </c>
      <c r="C267" t="s">
        <v>13</v>
      </c>
      <c r="D267" t="s">
        <v>33</v>
      </c>
      <c r="E267">
        <v>25.61</v>
      </c>
      <c r="L267" t="s">
        <v>7</v>
      </c>
    </row>
    <row r="268" spans="2:12" x14ac:dyDescent="0.2">
      <c r="B268" t="s">
        <v>7</v>
      </c>
      <c r="C268" t="s">
        <v>13</v>
      </c>
      <c r="D268" t="s">
        <v>33</v>
      </c>
      <c r="E268">
        <v>25.74</v>
      </c>
      <c r="L268" t="s">
        <v>7</v>
      </c>
    </row>
    <row r="269" spans="2:12" x14ac:dyDescent="0.2">
      <c r="B269" t="s">
        <v>8</v>
      </c>
      <c r="C269" t="s">
        <v>13</v>
      </c>
      <c r="D269" t="s">
        <v>33</v>
      </c>
      <c r="E269">
        <v>25.11</v>
      </c>
      <c r="L269" t="s">
        <v>7</v>
      </c>
    </row>
    <row r="270" spans="2:12" x14ac:dyDescent="0.2">
      <c r="B270" t="s">
        <v>8</v>
      </c>
      <c r="C270" t="s">
        <v>13</v>
      </c>
      <c r="D270" t="s">
        <v>33</v>
      </c>
      <c r="E270">
        <v>25.14</v>
      </c>
      <c r="L270" t="s">
        <v>7</v>
      </c>
    </row>
    <row r="271" spans="2:12" x14ac:dyDescent="0.2">
      <c r="B271" t="s">
        <v>9</v>
      </c>
      <c r="C271" t="s">
        <v>13</v>
      </c>
      <c r="D271" t="s">
        <v>33</v>
      </c>
      <c r="E271">
        <v>25.06</v>
      </c>
      <c r="L271" t="s">
        <v>7</v>
      </c>
    </row>
    <row r="272" spans="2:12" x14ac:dyDescent="0.2">
      <c r="B272" t="s">
        <v>9</v>
      </c>
      <c r="C272" t="s">
        <v>13</v>
      </c>
      <c r="D272" t="s">
        <v>33</v>
      </c>
      <c r="E272">
        <v>24.92</v>
      </c>
      <c r="L272" t="s">
        <v>7</v>
      </c>
    </row>
    <row r="274" spans="2:12" ht="16" x14ac:dyDescent="0.2">
      <c r="B274" t="s">
        <v>2</v>
      </c>
      <c r="C274" t="s">
        <v>12</v>
      </c>
      <c r="D274" s="1" t="s">
        <v>27</v>
      </c>
      <c r="E274">
        <v>19.79</v>
      </c>
      <c r="L274" t="s">
        <v>7</v>
      </c>
    </row>
    <row r="275" spans="2:12" ht="16" x14ac:dyDescent="0.2">
      <c r="B275" t="s">
        <v>2</v>
      </c>
      <c r="C275" t="s">
        <v>12</v>
      </c>
      <c r="D275" s="1" t="s">
        <v>27</v>
      </c>
      <c r="E275">
        <v>19.329999999999998</v>
      </c>
      <c r="L275" t="s">
        <v>7</v>
      </c>
    </row>
    <row r="276" spans="2:12" ht="16" x14ac:dyDescent="0.2">
      <c r="B276" t="s">
        <v>3</v>
      </c>
      <c r="C276" t="s">
        <v>12</v>
      </c>
      <c r="D276" s="1" t="s">
        <v>27</v>
      </c>
      <c r="E276">
        <v>18.53</v>
      </c>
      <c r="L276" t="s">
        <v>7</v>
      </c>
    </row>
    <row r="277" spans="2:12" ht="16" x14ac:dyDescent="0.2">
      <c r="B277" t="s">
        <v>3</v>
      </c>
      <c r="C277" t="s">
        <v>12</v>
      </c>
      <c r="D277" s="1" t="s">
        <v>27</v>
      </c>
      <c r="E277">
        <v>22.7</v>
      </c>
      <c r="L277" t="s">
        <v>7</v>
      </c>
    </row>
    <row r="278" spans="2:12" ht="16" x14ac:dyDescent="0.2">
      <c r="B278" t="s">
        <v>4</v>
      </c>
      <c r="C278" t="s">
        <v>12</v>
      </c>
      <c r="D278" s="1" t="s">
        <v>27</v>
      </c>
      <c r="E278">
        <v>19.2</v>
      </c>
      <c r="L278" t="s">
        <v>7</v>
      </c>
    </row>
    <row r="279" spans="2:12" ht="16" x14ac:dyDescent="0.2">
      <c r="B279" t="s">
        <v>4</v>
      </c>
      <c r="C279" t="s">
        <v>12</v>
      </c>
      <c r="D279" s="1" t="s">
        <v>27</v>
      </c>
      <c r="E279">
        <v>19.05</v>
      </c>
      <c r="L279" t="s">
        <v>7</v>
      </c>
    </row>
    <row r="280" spans="2:12" ht="16" x14ac:dyDescent="0.2">
      <c r="B280" t="s">
        <v>5</v>
      </c>
      <c r="C280" t="s">
        <v>12</v>
      </c>
      <c r="D280" s="1" t="s">
        <v>27</v>
      </c>
      <c r="E280">
        <v>18.809999999999999</v>
      </c>
      <c r="L280" t="s">
        <v>7</v>
      </c>
    </row>
    <row r="281" spans="2:12" ht="16" x14ac:dyDescent="0.2">
      <c r="B281" t="s">
        <v>5</v>
      </c>
      <c r="C281" t="s">
        <v>12</v>
      </c>
      <c r="D281" s="1" t="s">
        <v>27</v>
      </c>
      <c r="E281">
        <v>18.89</v>
      </c>
      <c r="L281" t="s">
        <v>7</v>
      </c>
    </row>
    <row r="282" spans="2:12" ht="16" x14ac:dyDescent="0.2">
      <c r="B282" t="s">
        <v>6</v>
      </c>
      <c r="C282" t="s">
        <v>13</v>
      </c>
      <c r="D282" s="1" t="s">
        <v>27</v>
      </c>
      <c r="E282">
        <v>18.87</v>
      </c>
      <c r="L282" t="s">
        <v>8</v>
      </c>
    </row>
    <row r="283" spans="2:12" ht="16" x14ac:dyDescent="0.2">
      <c r="B283" t="s">
        <v>6</v>
      </c>
      <c r="C283" t="s">
        <v>13</v>
      </c>
      <c r="D283" s="1" t="s">
        <v>27</v>
      </c>
      <c r="E283">
        <v>19.16</v>
      </c>
      <c r="L283" t="s">
        <v>8</v>
      </c>
    </row>
    <row r="284" spans="2:12" ht="16" x14ac:dyDescent="0.2">
      <c r="B284" t="s">
        <v>7</v>
      </c>
      <c r="C284" t="s">
        <v>13</v>
      </c>
      <c r="D284" s="1" t="s">
        <v>27</v>
      </c>
      <c r="E284">
        <v>19.07</v>
      </c>
      <c r="L284" t="s">
        <v>8</v>
      </c>
    </row>
    <row r="285" spans="2:12" ht="16" x14ac:dyDescent="0.2">
      <c r="B285" t="s">
        <v>7</v>
      </c>
      <c r="C285" t="s">
        <v>13</v>
      </c>
      <c r="D285" s="1" t="s">
        <v>27</v>
      </c>
      <c r="E285">
        <v>19.03</v>
      </c>
      <c r="L285" t="s">
        <v>8</v>
      </c>
    </row>
    <row r="286" spans="2:12" ht="16" x14ac:dyDescent="0.2">
      <c r="B286" t="s">
        <v>8</v>
      </c>
      <c r="C286" t="s">
        <v>13</v>
      </c>
      <c r="D286" s="1" t="s">
        <v>27</v>
      </c>
      <c r="E286">
        <v>19.29</v>
      </c>
      <c r="L286" t="s">
        <v>8</v>
      </c>
    </row>
    <row r="287" spans="2:12" ht="16" x14ac:dyDescent="0.2">
      <c r="B287" t="s">
        <v>8</v>
      </c>
      <c r="C287" t="s">
        <v>13</v>
      </c>
      <c r="D287" s="1" t="s">
        <v>27</v>
      </c>
      <c r="E287">
        <v>18.72</v>
      </c>
      <c r="L287" t="s">
        <v>8</v>
      </c>
    </row>
    <row r="288" spans="2:12" ht="16" x14ac:dyDescent="0.2">
      <c r="B288" t="s">
        <v>9</v>
      </c>
      <c r="C288" t="s">
        <v>13</v>
      </c>
      <c r="D288" s="1" t="s">
        <v>27</v>
      </c>
      <c r="E288">
        <v>18.73</v>
      </c>
      <c r="L288" t="s">
        <v>8</v>
      </c>
    </row>
    <row r="289" spans="2:12" ht="16" x14ac:dyDescent="0.2">
      <c r="B289" t="s">
        <v>9</v>
      </c>
      <c r="C289" t="s">
        <v>13</v>
      </c>
      <c r="D289" s="1" t="s">
        <v>27</v>
      </c>
      <c r="E289">
        <v>18.79</v>
      </c>
      <c r="L289" t="s">
        <v>8</v>
      </c>
    </row>
    <row r="290" spans="2:12" x14ac:dyDescent="0.2">
      <c r="D290" s="1"/>
    </row>
    <row r="291" spans="2:12" ht="16" x14ac:dyDescent="0.2">
      <c r="B291" t="s">
        <v>2</v>
      </c>
      <c r="C291" t="s">
        <v>12</v>
      </c>
      <c r="D291" s="1" t="s">
        <v>28</v>
      </c>
      <c r="E291">
        <v>18.329999999999998</v>
      </c>
      <c r="L291" t="s">
        <v>8</v>
      </c>
    </row>
    <row r="292" spans="2:12" ht="16" x14ac:dyDescent="0.2">
      <c r="B292" t="s">
        <v>2</v>
      </c>
      <c r="C292" t="s">
        <v>12</v>
      </c>
      <c r="D292" s="1" t="s">
        <v>28</v>
      </c>
      <c r="E292">
        <v>20.329999999999998</v>
      </c>
      <c r="L292" t="s">
        <v>8</v>
      </c>
    </row>
    <row r="293" spans="2:12" ht="16" x14ac:dyDescent="0.2">
      <c r="B293" t="s">
        <v>3</v>
      </c>
      <c r="C293" t="s">
        <v>12</v>
      </c>
      <c r="D293" s="1" t="s">
        <v>28</v>
      </c>
      <c r="E293">
        <v>17.23</v>
      </c>
      <c r="L293" t="s">
        <v>8</v>
      </c>
    </row>
    <row r="294" spans="2:12" ht="16" x14ac:dyDescent="0.2">
      <c r="B294" t="s">
        <v>3</v>
      </c>
      <c r="C294" t="s">
        <v>12</v>
      </c>
      <c r="D294" s="1" t="s">
        <v>28</v>
      </c>
      <c r="E294">
        <v>17.43</v>
      </c>
      <c r="L294" t="s">
        <v>8</v>
      </c>
    </row>
    <row r="295" spans="2:12" ht="16" x14ac:dyDescent="0.2">
      <c r="B295" t="s">
        <v>4</v>
      </c>
      <c r="C295" t="s">
        <v>12</v>
      </c>
      <c r="D295" s="1" t="s">
        <v>28</v>
      </c>
      <c r="E295">
        <v>17.93</v>
      </c>
      <c r="L295" t="s">
        <v>8</v>
      </c>
    </row>
    <row r="296" spans="2:12" ht="16" x14ac:dyDescent="0.2">
      <c r="B296" t="s">
        <v>4</v>
      </c>
      <c r="C296" t="s">
        <v>12</v>
      </c>
      <c r="D296" s="1" t="s">
        <v>28</v>
      </c>
      <c r="E296">
        <v>18.03</v>
      </c>
      <c r="L296" t="s">
        <v>8</v>
      </c>
    </row>
    <row r="297" spans="2:12" ht="16" x14ac:dyDescent="0.2">
      <c r="B297" t="s">
        <v>5</v>
      </c>
      <c r="C297" t="s">
        <v>12</v>
      </c>
      <c r="D297" s="1" t="s">
        <v>28</v>
      </c>
      <c r="E297">
        <v>16.97</v>
      </c>
      <c r="L297" t="s">
        <v>8</v>
      </c>
    </row>
    <row r="298" spans="2:12" ht="16" x14ac:dyDescent="0.2">
      <c r="B298" t="s">
        <v>5</v>
      </c>
      <c r="C298" t="s">
        <v>12</v>
      </c>
      <c r="D298" s="1" t="s">
        <v>28</v>
      </c>
      <c r="E298">
        <v>17.27</v>
      </c>
      <c r="L298" t="s">
        <v>8</v>
      </c>
    </row>
    <row r="299" spans="2:12" ht="16" x14ac:dyDescent="0.2">
      <c r="B299" t="s">
        <v>6</v>
      </c>
      <c r="C299" t="s">
        <v>13</v>
      </c>
      <c r="D299" s="1" t="s">
        <v>28</v>
      </c>
      <c r="E299">
        <v>18.100000000000001</v>
      </c>
      <c r="L299" t="s">
        <v>8</v>
      </c>
    </row>
    <row r="300" spans="2:12" ht="16" x14ac:dyDescent="0.2">
      <c r="B300" t="s">
        <v>6</v>
      </c>
      <c r="C300" t="s">
        <v>13</v>
      </c>
      <c r="D300" s="1" t="s">
        <v>28</v>
      </c>
      <c r="E300">
        <v>18.22</v>
      </c>
      <c r="L300" t="s">
        <v>8</v>
      </c>
    </row>
    <row r="301" spans="2:12" ht="16" x14ac:dyDescent="0.2">
      <c r="B301" t="s">
        <v>7</v>
      </c>
      <c r="C301" t="s">
        <v>13</v>
      </c>
      <c r="D301" s="1" t="s">
        <v>28</v>
      </c>
      <c r="E301">
        <v>17.89</v>
      </c>
      <c r="L301" t="s">
        <v>8</v>
      </c>
    </row>
    <row r="302" spans="2:12" ht="16" x14ac:dyDescent="0.2">
      <c r="B302" t="s">
        <v>7</v>
      </c>
      <c r="C302" t="s">
        <v>13</v>
      </c>
      <c r="D302" s="1" t="s">
        <v>28</v>
      </c>
      <c r="E302">
        <v>18</v>
      </c>
      <c r="L302" t="s">
        <v>8</v>
      </c>
    </row>
    <row r="303" spans="2:12" ht="16" x14ac:dyDescent="0.2">
      <c r="B303" t="s">
        <v>8</v>
      </c>
      <c r="C303" t="s">
        <v>13</v>
      </c>
      <c r="D303" s="1" t="s">
        <v>28</v>
      </c>
      <c r="E303">
        <v>17.73</v>
      </c>
      <c r="L303" t="s">
        <v>8</v>
      </c>
    </row>
    <row r="304" spans="2:12" ht="16" x14ac:dyDescent="0.2">
      <c r="B304" t="s">
        <v>8</v>
      </c>
      <c r="C304" t="s">
        <v>13</v>
      </c>
      <c r="D304" s="1" t="s">
        <v>28</v>
      </c>
      <c r="E304">
        <v>17.62</v>
      </c>
      <c r="L304" t="s">
        <v>8</v>
      </c>
    </row>
    <row r="305" spans="2:12" ht="16" x14ac:dyDescent="0.2">
      <c r="B305" t="s">
        <v>9</v>
      </c>
      <c r="C305" t="s">
        <v>13</v>
      </c>
      <c r="D305" s="1" t="s">
        <v>28</v>
      </c>
      <c r="E305">
        <v>18.05</v>
      </c>
      <c r="L305" t="s">
        <v>8</v>
      </c>
    </row>
    <row r="306" spans="2:12" ht="16" x14ac:dyDescent="0.2">
      <c r="B306" t="s">
        <v>9</v>
      </c>
      <c r="C306" t="s">
        <v>13</v>
      </c>
      <c r="D306" s="1" t="s">
        <v>28</v>
      </c>
      <c r="E306">
        <v>17.899999999999999</v>
      </c>
      <c r="L306" t="s">
        <v>8</v>
      </c>
    </row>
    <row r="307" spans="2:12" x14ac:dyDescent="0.2">
      <c r="D307" s="1"/>
    </row>
    <row r="308" spans="2:12" ht="16" x14ac:dyDescent="0.2">
      <c r="B308" t="s">
        <v>2</v>
      </c>
      <c r="C308" t="s">
        <v>12</v>
      </c>
      <c r="D308" s="1" t="s">
        <v>29</v>
      </c>
      <c r="E308">
        <v>31.12</v>
      </c>
      <c r="L308" t="s">
        <v>8</v>
      </c>
    </row>
    <row r="309" spans="2:12" ht="16" x14ac:dyDescent="0.2">
      <c r="B309" t="s">
        <v>2</v>
      </c>
      <c r="C309" t="s">
        <v>12</v>
      </c>
      <c r="D309" s="1" t="s">
        <v>29</v>
      </c>
      <c r="E309">
        <v>31.08</v>
      </c>
      <c r="L309" t="s">
        <v>8</v>
      </c>
    </row>
    <row r="310" spans="2:12" ht="16" x14ac:dyDescent="0.2">
      <c r="B310" t="s">
        <v>3</v>
      </c>
      <c r="C310" t="s">
        <v>12</v>
      </c>
      <c r="D310" s="1" t="s">
        <v>29</v>
      </c>
      <c r="E310">
        <v>28.87</v>
      </c>
      <c r="L310" t="s">
        <v>8</v>
      </c>
    </row>
    <row r="311" spans="2:12" ht="16" x14ac:dyDescent="0.2">
      <c r="B311" t="s">
        <v>3</v>
      </c>
      <c r="C311" t="s">
        <v>12</v>
      </c>
      <c r="D311" s="1" t="s">
        <v>29</v>
      </c>
      <c r="E311">
        <v>30.3</v>
      </c>
      <c r="L311" t="s">
        <v>8</v>
      </c>
    </row>
    <row r="312" spans="2:12" ht="16" x14ac:dyDescent="0.2">
      <c r="B312" t="s">
        <v>4</v>
      </c>
      <c r="C312" t="s">
        <v>12</v>
      </c>
      <c r="D312" s="1" t="s">
        <v>29</v>
      </c>
      <c r="E312">
        <v>22.95</v>
      </c>
      <c r="L312" t="s">
        <v>8</v>
      </c>
    </row>
    <row r="313" spans="2:12" ht="16" x14ac:dyDescent="0.2">
      <c r="B313" t="s">
        <v>4</v>
      </c>
      <c r="C313" t="s">
        <v>12</v>
      </c>
      <c r="D313" s="1" t="s">
        <v>29</v>
      </c>
      <c r="E313">
        <v>23.09</v>
      </c>
      <c r="L313" t="s">
        <v>8</v>
      </c>
    </row>
    <row r="314" spans="2:12" ht="16" x14ac:dyDescent="0.2">
      <c r="B314" t="s">
        <v>5</v>
      </c>
      <c r="C314" t="s">
        <v>12</v>
      </c>
      <c r="D314" s="1" t="s">
        <v>29</v>
      </c>
      <c r="E314">
        <v>29.37</v>
      </c>
      <c r="L314" t="s">
        <v>8</v>
      </c>
    </row>
    <row r="315" spans="2:12" ht="16" x14ac:dyDescent="0.2">
      <c r="B315" t="s">
        <v>5</v>
      </c>
      <c r="C315" t="s">
        <v>12</v>
      </c>
      <c r="D315" s="1" t="s">
        <v>29</v>
      </c>
      <c r="E315">
        <v>29.06</v>
      </c>
      <c r="L315" t="s">
        <v>8</v>
      </c>
    </row>
    <row r="316" spans="2:12" ht="16" x14ac:dyDescent="0.2">
      <c r="B316" t="s">
        <v>6</v>
      </c>
      <c r="C316" t="s">
        <v>13</v>
      </c>
      <c r="D316" s="1" t="s">
        <v>29</v>
      </c>
      <c r="E316">
        <v>21.71</v>
      </c>
      <c r="L316" t="s">
        <v>8</v>
      </c>
    </row>
    <row r="317" spans="2:12" ht="16" x14ac:dyDescent="0.2">
      <c r="B317" t="s">
        <v>6</v>
      </c>
      <c r="C317" t="s">
        <v>13</v>
      </c>
      <c r="D317" s="1" t="s">
        <v>29</v>
      </c>
      <c r="E317">
        <v>21.88</v>
      </c>
      <c r="L317" t="s">
        <v>8</v>
      </c>
    </row>
    <row r="318" spans="2:12" ht="16" x14ac:dyDescent="0.2">
      <c r="B318" t="s">
        <v>7</v>
      </c>
      <c r="C318" t="s">
        <v>13</v>
      </c>
      <c r="D318" s="1" t="s">
        <v>29</v>
      </c>
      <c r="E318">
        <v>22.59</v>
      </c>
      <c r="L318" t="s">
        <v>8</v>
      </c>
    </row>
    <row r="319" spans="2:12" ht="16" x14ac:dyDescent="0.2">
      <c r="B319" t="s">
        <v>7</v>
      </c>
      <c r="C319" t="s">
        <v>13</v>
      </c>
      <c r="D319" s="1" t="s">
        <v>29</v>
      </c>
      <c r="E319">
        <v>22.49</v>
      </c>
      <c r="L319" t="s">
        <v>8</v>
      </c>
    </row>
    <row r="320" spans="2:12" ht="16" x14ac:dyDescent="0.2">
      <c r="B320" t="s">
        <v>8</v>
      </c>
      <c r="C320" t="s">
        <v>13</v>
      </c>
      <c r="D320" s="1" t="s">
        <v>29</v>
      </c>
      <c r="E320">
        <v>21.31</v>
      </c>
      <c r="L320" t="s">
        <v>8</v>
      </c>
    </row>
    <row r="321" spans="2:12" ht="16" x14ac:dyDescent="0.2">
      <c r="B321" t="s">
        <v>8</v>
      </c>
      <c r="C321" t="s">
        <v>13</v>
      </c>
      <c r="D321" s="1" t="s">
        <v>29</v>
      </c>
      <c r="E321">
        <v>21.4</v>
      </c>
      <c r="L321" t="s">
        <v>8</v>
      </c>
    </row>
    <row r="322" spans="2:12" ht="16" x14ac:dyDescent="0.2">
      <c r="B322" t="s">
        <v>9</v>
      </c>
      <c r="C322" t="s">
        <v>13</v>
      </c>
      <c r="D322" s="1" t="s">
        <v>29</v>
      </c>
      <c r="E322">
        <v>22.23</v>
      </c>
      <c r="L322" t="s">
        <v>8</v>
      </c>
    </row>
    <row r="323" spans="2:12" ht="16" x14ac:dyDescent="0.2">
      <c r="B323" t="s">
        <v>9</v>
      </c>
      <c r="C323" t="s">
        <v>13</v>
      </c>
      <c r="D323" s="1" t="s">
        <v>29</v>
      </c>
      <c r="E323">
        <v>22.25</v>
      </c>
      <c r="L323" t="s">
        <v>8</v>
      </c>
    </row>
    <row r="324" spans="2:12" x14ac:dyDescent="0.2">
      <c r="D324" s="1"/>
    </row>
    <row r="325" spans="2:12" ht="16" x14ac:dyDescent="0.2">
      <c r="B325" t="s">
        <v>2</v>
      </c>
      <c r="C325" t="s">
        <v>12</v>
      </c>
      <c r="D325" s="1" t="s">
        <v>30</v>
      </c>
      <c r="E325">
        <v>23.69</v>
      </c>
      <c r="L325" t="s">
        <v>8</v>
      </c>
    </row>
    <row r="326" spans="2:12" ht="16" x14ac:dyDescent="0.2">
      <c r="B326" t="s">
        <v>2</v>
      </c>
      <c r="C326" t="s">
        <v>12</v>
      </c>
      <c r="D326" s="1" t="s">
        <v>30</v>
      </c>
      <c r="E326">
        <v>23.6</v>
      </c>
      <c r="L326" t="s">
        <v>8</v>
      </c>
    </row>
    <row r="327" spans="2:12" ht="16" x14ac:dyDescent="0.2">
      <c r="B327" t="s">
        <v>3</v>
      </c>
      <c r="C327" t="s">
        <v>12</v>
      </c>
      <c r="D327" s="1" t="s">
        <v>30</v>
      </c>
      <c r="E327">
        <v>23.44</v>
      </c>
      <c r="L327" t="s">
        <v>8</v>
      </c>
    </row>
    <row r="328" spans="2:12" ht="16" x14ac:dyDescent="0.2">
      <c r="B328" t="s">
        <v>3</v>
      </c>
      <c r="C328" t="s">
        <v>12</v>
      </c>
      <c r="D328" s="1" t="s">
        <v>30</v>
      </c>
      <c r="E328">
        <v>23.68</v>
      </c>
      <c r="L328" t="s">
        <v>8</v>
      </c>
    </row>
    <row r="329" spans="2:12" ht="16" x14ac:dyDescent="0.2">
      <c r="B329" t="s">
        <v>4</v>
      </c>
      <c r="C329" t="s">
        <v>12</v>
      </c>
      <c r="D329" s="1" t="s">
        <v>30</v>
      </c>
      <c r="E329">
        <v>25.39</v>
      </c>
      <c r="L329" t="s">
        <v>9</v>
      </c>
    </row>
    <row r="330" spans="2:12" ht="16" x14ac:dyDescent="0.2">
      <c r="B330" t="s">
        <v>4</v>
      </c>
      <c r="C330" t="s">
        <v>12</v>
      </c>
      <c r="D330" s="1" t="s">
        <v>30</v>
      </c>
      <c r="E330">
        <v>25.76</v>
      </c>
      <c r="L330" t="s">
        <v>9</v>
      </c>
    </row>
    <row r="331" spans="2:12" ht="16" x14ac:dyDescent="0.2">
      <c r="B331" t="s">
        <v>5</v>
      </c>
      <c r="C331" t="s">
        <v>12</v>
      </c>
      <c r="D331" s="1" t="s">
        <v>30</v>
      </c>
      <c r="E331">
        <v>23.97</v>
      </c>
      <c r="L331" t="s">
        <v>9</v>
      </c>
    </row>
    <row r="332" spans="2:12" ht="16" x14ac:dyDescent="0.2">
      <c r="B332" t="s">
        <v>5</v>
      </c>
      <c r="C332" t="s">
        <v>12</v>
      </c>
      <c r="D332" s="1" t="s">
        <v>30</v>
      </c>
      <c r="E332">
        <v>24.07</v>
      </c>
      <c r="L332" t="s">
        <v>9</v>
      </c>
    </row>
    <row r="333" spans="2:12" ht="16" x14ac:dyDescent="0.2">
      <c r="B333" t="s">
        <v>6</v>
      </c>
      <c r="C333" t="s">
        <v>13</v>
      </c>
      <c r="D333" s="1" t="s">
        <v>30</v>
      </c>
      <c r="E333">
        <v>24.23</v>
      </c>
      <c r="L333" t="s">
        <v>9</v>
      </c>
    </row>
    <row r="334" spans="2:12" ht="16" x14ac:dyDescent="0.2">
      <c r="B334" t="s">
        <v>6</v>
      </c>
      <c r="C334" t="s">
        <v>13</v>
      </c>
      <c r="D334" s="1" t="s">
        <v>30</v>
      </c>
      <c r="E334">
        <v>24.21</v>
      </c>
      <c r="L334" t="s">
        <v>9</v>
      </c>
    </row>
    <row r="335" spans="2:12" ht="16" x14ac:dyDescent="0.2">
      <c r="B335" t="s">
        <v>7</v>
      </c>
      <c r="C335" t="s">
        <v>13</v>
      </c>
      <c r="D335" s="1" t="s">
        <v>30</v>
      </c>
      <c r="E335">
        <v>24.44</v>
      </c>
      <c r="L335" t="s">
        <v>9</v>
      </c>
    </row>
    <row r="336" spans="2:12" ht="16" x14ac:dyDescent="0.2">
      <c r="B336" t="s">
        <v>7</v>
      </c>
      <c r="C336" t="s">
        <v>13</v>
      </c>
      <c r="D336" s="1" t="s">
        <v>30</v>
      </c>
      <c r="E336">
        <v>24.33</v>
      </c>
      <c r="L336" t="s">
        <v>9</v>
      </c>
    </row>
    <row r="337" spans="2:12" ht="16" x14ac:dyDescent="0.2">
      <c r="B337" t="s">
        <v>8</v>
      </c>
      <c r="C337" t="s">
        <v>13</v>
      </c>
      <c r="D337" s="1" t="s">
        <v>30</v>
      </c>
      <c r="E337">
        <v>25.83</v>
      </c>
      <c r="L337" t="s">
        <v>9</v>
      </c>
    </row>
    <row r="338" spans="2:12" ht="16" x14ac:dyDescent="0.2">
      <c r="B338" t="s">
        <v>8</v>
      </c>
      <c r="C338" t="s">
        <v>13</v>
      </c>
      <c r="D338" s="1" t="s">
        <v>30</v>
      </c>
      <c r="E338">
        <v>25.64</v>
      </c>
      <c r="L338" t="s">
        <v>9</v>
      </c>
    </row>
    <row r="339" spans="2:12" ht="16" x14ac:dyDescent="0.2">
      <c r="B339" t="s">
        <v>9</v>
      </c>
      <c r="C339" t="s">
        <v>13</v>
      </c>
      <c r="D339" s="1" t="s">
        <v>30</v>
      </c>
      <c r="E339">
        <v>24.47</v>
      </c>
      <c r="L339" t="s">
        <v>9</v>
      </c>
    </row>
    <row r="340" spans="2:12" ht="16" x14ac:dyDescent="0.2">
      <c r="B340" t="s">
        <v>9</v>
      </c>
      <c r="C340" t="s">
        <v>13</v>
      </c>
      <c r="D340" s="1" t="s">
        <v>30</v>
      </c>
      <c r="E340">
        <v>24.25</v>
      </c>
      <c r="L340" t="s">
        <v>9</v>
      </c>
    </row>
    <row r="341" spans="2:12" x14ac:dyDescent="0.2">
      <c r="D341" s="1"/>
    </row>
    <row r="342" spans="2:12" ht="16" x14ac:dyDescent="0.2">
      <c r="B342" t="s">
        <v>2</v>
      </c>
      <c r="C342" t="s">
        <v>12</v>
      </c>
      <c r="D342" s="1" t="s">
        <v>31</v>
      </c>
      <c r="E342">
        <v>21.04</v>
      </c>
      <c r="L342" t="s">
        <v>9</v>
      </c>
    </row>
    <row r="343" spans="2:12" ht="16" x14ac:dyDescent="0.2">
      <c r="B343" t="s">
        <v>2</v>
      </c>
      <c r="C343" t="s">
        <v>12</v>
      </c>
      <c r="D343" s="1" t="s">
        <v>31</v>
      </c>
      <c r="E343">
        <v>20.76</v>
      </c>
      <c r="L343" t="s">
        <v>9</v>
      </c>
    </row>
    <row r="344" spans="2:12" ht="16" x14ac:dyDescent="0.2">
      <c r="B344" t="s">
        <v>3</v>
      </c>
      <c r="C344" t="s">
        <v>12</v>
      </c>
      <c r="D344" s="1" t="s">
        <v>31</v>
      </c>
      <c r="E344">
        <v>20.09</v>
      </c>
      <c r="L344" t="s">
        <v>9</v>
      </c>
    </row>
    <row r="345" spans="2:12" ht="16" x14ac:dyDescent="0.2">
      <c r="B345" t="s">
        <v>3</v>
      </c>
      <c r="C345" t="s">
        <v>12</v>
      </c>
      <c r="D345" s="1" t="s">
        <v>31</v>
      </c>
      <c r="E345">
        <v>20.260000000000002</v>
      </c>
      <c r="L345" t="s">
        <v>9</v>
      </c>
    </row>
    <row r="346" spans="2:12" ht="16" x14ac:dyDescent="0.2">
      <c r="B346" t="s">
        <v>4</v>
      </c>
      <c r="C346" t="s">
        <v>12</v>
      </c>
      <c r="D346" s="1" t="s">
        <v>31</v>
      </c>
      <c r="E346">
        <v>20.55</v>
      </c>
      <c r="L346" t="s">
        <v>9</v>
      </c>
    </row>
    <row r="347" spans="2:12" ht="16" x14ac:dyDescent="0.2">
      <c r="B347" t="s">
        <v>4</v>
      </c>
      <c r="C347" t="s">
        <v>12</v>
      </c>
      <c r="D347" s="1" t="s">
        <v>31</v>
      </c>
      <c r="E347">
        <v>20.7</v>
      </c>
      <c r="L347" t="s">
        <v>9</v>
      </c>
    </row>
    <row r="348" spans="2:12" ht="16" x14ac:dyDescent="0.2">
      <c r="B348" t="s">
        <v>5</v>
      </c>
      <c r="C348" t="s">
        <v>12</v>
      </c>
      <c r="D348" s="1" t="s">
        <v>31</v>
      </c>
      <c r="E348">
        <v>19.989999999999998</v>
      </c>
      <c r="L348" t="s">
        <v>9</v>
      </c>
    </row>
    <row r="349" spans="2:12" ht="16" x14ac:dyDescent="0.2">
      <c r="B349" t="s">
        <v>5</v>
      </c>
      <c r="C349" t="s">
        <v>12</v>
      </c>
      <c r="D349" s="1" t="s">
        <v>31</v>
      </c>
      <c r="E349">
        <v>20.170000000000002</v>
      </c>
      <c r="L349" t="s">
        <v>9</v>
      </c>
    </row>
    <row r="350" spans="2:12" ht="16" x14ac:dyDescent="0.2">
      <c r="B350" t="s">
        <v>6</v>
      </c>
      <c r="C350" t="s">
        <v>13</v>
      </c>
      <c r="D350" s="1" t="s">
        <v>31</v>
      </c>
      <c r="E350">
        <v>20.56</v>
      </c>
      <c r="L350" t="s">
        <v>9</v>
      </c>
    </row>
    <row r="351" spans="2:12" ht="16" x14ac:dyDescent="0.2">
      <c r="B351" t="s">
        <v>6</v>
      </c>
      <c r="C351" t="s">
        <v>13</v>
      </c>
      <c r="D351" s="1" t="s">
        <v>31</v>
      </c>
      <c r="E351">
        <v>20.79</v>
      </c>
      <c r="L351" t="s">
        <v>9</v>
      </c>
    </row>
    <row r="352" spans="2:12" ht="16" x14ac:dyDescent="0.2">
      <c r="B352" t="s">
        <v>7</v>
      </c>
      <c r="C352" t="s">
        <v>13</v>
      </c>
      <c r="D352" s="1" t="s">
        <v>31</v>
      </c>
      <c r="E352">
        <v>20.48</v>
      </c>
      <c r="L352" t="s">
        <v>9</v>
      </c>
    </row>
    <row r="353" spans="2:12" ht="16" x14ac:dyDescent="0.2">
      <c r="B353" t="s">
        <v>7</v>
      </c>
      <c r="C353" t="s">
        <v>13</v>
      </c>
      <c r="D353" s="1" t="s">
        <v>31</v>
      </c>
      <c r="E353">
        <v>20.74</v>
      </c>
      <c r="L353" t="s">
        <v>9</v>
      </c>
    </row>
    <row r="354" spans="2:12" ht="16" x14ac:dyDescent="0.2">
      <c r="B354" t="s">
        <v>8</v>
      </c>
      <c r="C354" t="s">
        <v>13</v>
      </c>
      <c r="D354" s="1" t="s">
        <v>31</v>
      </c>
      <c r="E354">
        <v>20.73</v>
      </c>
      <c r="L354" t="s">
        <v>9</v>
      </c>
    </row>
    <row r="355" spans="2:12" ht="16" x14ac:dyDescent="0.2">
      <c r="B355" t="s">
        <v>8</v>
      </c>
      <c r="C355" t="s">
        <v>13</v>
      </c>
      <c r="D355" s="1" t="s">
        <v>31</v>
      </c>
      <c r="E355">
        <v>20.72</v>
      </c>
      <c r="L355" t="s">
        <v>9</v>
      </c>
    </row>
    <row r="356" spans="2:12" ht="16" x14ac:dyDescent="0.2">
      <c r="B356" t="s">
        <v>9</v>
      </c>
      <c r="C356" t="s">
        <v>13</v>
      </c>
      <c r="D356" s="1" t="s">
        <v>31</v>
      </c>
      <c r="E356">
        <v>21.29</v>
      </c>
      <c r="L356" t="s">
        <v>9</v>
      </c>
    </row>
    <row r="357" spans="2:12" ht="16" x14ac:dyDescent="0.2">
      <c r="B357" t="s">
        <v>9</v>
      </c>
      <c r="C357" t="s">
        <v>13</v>
      </c>
      <c r="D357" s="1" t="s">
        <v>31</v>
      </c>
      <c r="E357">
        <v>20.75</v>
      </c>
      <c r="L357" t="s">
        <v>9</v>
      </c>
    </row>
    <row r="358" spans="2:12" x14ac:dyDescent="0.2">
      <c r="D358" s="1"/>
    </row>
    <row r="359" spans="2:12" ht="16" x14ac:dyDescent="0.2">
      <c r="B359" t="s">
        <v>2</v>
      </c>
      <c r="C359" t="s">
        <v>12</v>
      </c>
      <c r="D359" s="1" t="s">
        <v>32</v>
      </c>
      <c r="E359">
        <v>22.45</v>
      </c>
      <c r="L359" t="s">
        <v>9</v>
      </c>
    </row>
    <row r="360" spans="2:12" ht="16" x14ac:dyDescent="0.2">
      <c r="B360" t="s">
        <v>2</v>
      </c>
      <c r="C360" t="s">
        <v>12</v>
      </c>
      <c r="D360" s="1" t="s">
        <v>32</v>
      </c>
      <c r="E360">
        <v>22.05</v>
      </c>
      <c r="L360" t="s">
        <v>9</v>
      </c>
    </row>
    <row r="361" spans="2:12" ht="16" x14ac:dyDescent="0.2">
      <c r="B361" t="s">
        <v>3</v>
      </c>
      <c r="C361" t="s">
        <v>12</v>
      </c>
      <c r="D361" s="1" t="s">
        <v>32</v>
      </c>
      <c r="E361">
        <v>21.13</v>
      </c>
      <c r="L361" t="s">
        <v>9</v>
      </c>
    </row>
    <row r="362" spans="2:12" ht="16" x14ac:dyDescent="0.2">
      <c r="B362" t="s">
        <v>3</v>
      </c>
      <c r="C362" t="s">
        <v>12</v>
      </c>
      <c r="D362" s="1" t="s">
        <v>32</v>
      </c>
      <c r="E362">
        <v>21.04</v>
      </c>
      <c r="L362" t="s">
        <v>9</v>
      </c>
    </row>
    <row r="363" spans="2:12" ht="16" x14ac:dyDescent="0.2">
      <c r="B363" t="s">
        <v>4</v>
      </c>
      <c r="C363" t="s">
        <v>12</v>
      </c>
      <c r="D363" s="1" t="s">
        <v>32</v>
      </c>
      <c r="E363">
        <v>21.19</v>
      </c>
      <c r="L363" t="s">
        <v>9</v>
      </c>
    </row>
    <row r="364" spans="2:12" ht="16" x14ac:dyDescent="0.2">
      <c r="B364" t="s">
        <v>4</v>
      </c>
      <c r="C364" t="s">
        <v>12</v>
      </c>
      <c r="D364" s="1" t="s">
        <v>32</v>
      </c>
      <c r="E364">
        <v>21.28</v>
      </c>
      <c r="L364" t="s">
        <v>9</v>
      </c>
    </row>
    <row r="365" spans="2:12" ht="16" x14ac:dyDescent="0.2">
      <c r="B365" t="s">
        <v>5</v>
      </c>
      <c r="C365" t="s">
        <v>12</v>
      </c>
      <c r="D365" s="1" t="s">
        <v>32</v>
      </c>
      <c r="E365">
        <v>21.17</v>
      </c>
      <c r="L365" t="s">
        <v>9</v>
      </c>
    </row>
    <row r="366" spans="2:12" ht="16" x14ac:dyDescent="0.2">
      <c r="B366" t="s">
        <v>5</v>
      </c>
      <c r="C366" t="s">
        <v>12</v>
      </c>
      <c r="D366" s="1" t="s">
        <v>32</v>
      </c>
      <c r="E366">
        <v>21.27</v>
      </c>
      <c r="L366" t="s">
        <v>9</v>
      </c>
    </row>
    <row r="367" spans="2:12" ht="16" x14ac:dyDescent="0.2">
      <c r="B367" t="s">
        <v>6</v>
      </c>
      <c r="C367" t="s">
        <v>13</v>
      </c>
      <c r="D367" s="1" t="s">
        <v>32</v>
      </c>
      <c r="E367">
        <v>21.26</v>
      </c>
      <c r="L367" t="s">
        <v>9</v>
      </c>
    </row>
    <row r="368" spans="2:12" ht="16" x14ac:dyDescent="0.2">
      <c r="B368" t="s">
        <v>6</v>
      </c>
      <c r="C368" t="s">
        <v>13</v>
      </c>
      <c r="D368" s="1" t="s">
        <v>32</v>
      </c>
      <c r="E368">
        <v>21.42</v>
      </c>
      <c r="L368" t="s">
        <v>9</v>
      </c>
    </row>
    <row r="369" spans="2:12" ht="16" x14ac:dyDescent="0.2">
      <c r="B369" t="s">
        <v>7</v>
      </c>
      <c r="C369" t="s">
        <v>13</v>
      </c>
      <c r="D369" s="1" t="s">
        <v>32</v>
      </c>
      <c r="E369">
        <v>21.37</v>
      </c>
      <c r="L369" t="s">
        <v>9</v>
      </c>
    </row>
    <row r="370" spans="2:12" ht="16" x14ac:dyDescent="0.2">
      <c r="B370" t="s">
        <v>7</v>
      </c>
      <c r="C370" t="s">
        <v>13</v>
      </c>
      <c r="D370" s="1" t="s">
        <v>32</v>
      </c>
      <c r="E370">
        <v>21.45</v>
      </c>
      <c r="L370" t="s">
        <v>9</v>
      </c>
    </row>
    <row r="371" spans="2:12" ht="16" x14ac:dyDescent="0.2">
      <c r="B371" t="s">
        <v>8</v>
      </c>
      <c r="C371" t="s">
        <v>13</v>
      </c>
      <c r="D371" s="1" t="s">
        <v>32</v>
      </c>
      <c r="E371">
        <v>21.41</v>
      </c>
      <c r="L371" t="s">
        <v>9</v>
      </c>
    </row>
    <row r="372" spans="2:12" ht="16" x14ac:dyDescent="0.2">
      <c r="B372" t="s">
        <v>8</v>
      </c>
      <c r="C372" t="s">
        <v>13</v>
      </c>
      <c r="D372" s="1" t="s">
        <v>32</v>
      </c>
      <c r="E372">
        <v>21.6</v>
      </c>
      <c r="L372" t="s">
        <v>9</v>
      </c>
    </row>
    <row r="373" spans="2:12" ht="16" x14ac:dyDescent="0.2">
      <c r="B373" t="s">
        <v>9</v>
      </c>
      <c r="C373" t="s">
        <v>13</v>
      </c>
      <c r="D373" s="1" t="s">
        <v>32</v>
      </c>
      <c r="E373">
        <v>21.88</v>
      </c>
      <c r="L373" t="s">
        <v>9</v>
      </c>
    </row>
    <row r="374" spans="2:12" ht="16" x14ac:dyDescent="0.2">
      <c r="B374" t="s">
        <v>9</v>
      </c>
      <c r="C374" t="s">
        <v>13</v>
      </c>
      <c r="D374" s="1" t="s">
        <v>32</v>
      </c>
      <c r="E374">
        <v>22.03</v>
      </c>
      <c r="L374" t="s">
        <v>9</v>
      </c>
    </row>
  </sheetData>
  <sortState ref="B2:E374">
    <sortCondition ref="D2:D374"/>
    <sortCondition ref="B2:B374"/>
    <sortCondition ref="C2:C37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B367B-6005-7C4B-8493-1395FB21BD22}">
  <dimension ref="A1:A5"/>
  <sheetViews>
    <sheetView workbookViewId="0">
      <selection activeCell="A5" sqref="A5"/>
    </sheetView>
  </sheetViews>
  <sheetFormatPr baseColWidth="10" defaultRowHeight="15" x14ac:dyDescent="0.2"/>
  <sheetData>
    <row r="1" spans="1:1" x14ac:dyDescent="0.2">
      <c r="A1" t="s">
        <v>60</v>
      </c>
    </row>
    <row r="3" spans="1:1" x14ac:dyDescent="0.2">
      <c r="A3" t="s">
        <v>61</v>
      </c>
    </row>
    <row r="5" spans="1:1" x14ac:dyDescent="0.2">
      <c r="A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Analysis</vt:lpstr>
      <vt:lpstr>WO Outliers</vt:lpstr>
      <vt:lpstr>GeoMean</vt:lpstr>
      <vt:lpstr>Raw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hta-admin</dc:creator>
  <cp:lastModifiedBy>Sam Feldstein</cp:lastModifiedBy>
  <dcterms:created xsi:type="dcterms:W3CDTF">2018-03-08T22:00:54Z</dcterms:created>
  <dcterms:modified xsi:type="dcterms:W3CDTF">2019-01-09T18:08:27Z</dcterms:modified>
</cp:coreProperties>
</file>