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1/Run 4/"/>
    </mc:Choice>
  </mc:AlternateContent>
  <xr:revisionPtr revIDLastSave="0" documentId="13_ncr:1_{89A0AA61-57CD-2B4E-969D-0D7BA694CC70}" xr6:coauthVersionLast="40" xr6:coauthVersionMax="40" xr10:uidLastSave="{00000000-0000-0000-0000-000000000000}"/>
  <bookViews>
    <workbookView xWindow="5220" yWindow="460" windowWidth="23580" windowHeight="15700" activeTab="2" xr2:uid="{00000000-000D-0000-FFFF-FFFF00000000}"/>
  </bookViews>
  <sheets>
    <sheet name="Summary" sheetId="4" r:id="rId1"/>
    <sheet name="Analysis" sheetId="2" r:id="rId2"/>
    <sheet name="WO Outliers" sheetId="6" r:id="rId3"/>
    <sheet name="GeoMean" sheetId="3" r:id="rId4"/>
    <sheet name="Raw" sheetId="1" r:id="rId5"/>
    <sheet name="No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9" i="3" l="1"/>
  <c r="F271" i="3" l="1"/>
  <c r="I269" i="3"/>
  <c r="F269" i="3"/>
  <c r="I268" i="3"/>
  <c r="I267" i="3"/>
  <c r="F267" i="3"/>
  <c r="F265" i="3"/>
  <c r="F263" i="3"/>
  <c r="F261" i="3"/>
  <c r="I259" i="3"/>
  <c r="I260" i="3" s="1"/>
  <c r="F259" i="3"/>
  <c r="F257" i="3"/>
  <c r="I261" i="3" l="1"/>
  <c r="F19" i="6"/>
  <c r="F84" i="6" l="1"/>
  <c r="I157" i="6"/>
  <c r="I159" i="6" s="1"/>
  <c r="I106" i="6"/>
  <c r="I107" i="6" s="1"/>
  <c r="I63" i="6"/>
  <c r="I65" i="6" s="1"/>
  <c r="I55" i="6"/>
  <c r="I56" i="6" s="1"/>
  <c r="I80" i="6"/>
  <c r="I82" i="6" s="1"/>
  <c r="I72" i="6"/>
  <c r="I73" i="6" s="1"/>
  <c r="I21" i="6"/>
  <c r="I23" i="6" s="1"/>
  <c r="I369" i="6"/>
  <c r="I371" i="6" s="1"/>
  <c r="I361" i="6"/>
  <c r="I362" i="6" s="1"/>
  <c r="I352" i="6"/>
  <c r="I353" i="6" s="1"/>
  <c r="I344" i="6"/>
  <c r="I345" i="6" s="1"/>
  <c r="I335" i="6"/>
  <c r="I336" i="6" s="1"/>
  <c r="I327" i="6"/>
  <c r="I329" i="6" s="1"/>
  <c r="I318" i="6"/>
  <c r="I320" i="6" s="1"/>
  <c r="I310" i="6"/>
  <c r="I312" i="6" s="1"/>
  <c r="I301" i="6"/>
  <c r="I303" i="6" s="1"/>
  <c r="I293" i="6"/>
  <c r="I294" i="6" s="1"/>
  <c r="I284" i="6"/>
  <c r="I285" i="6" s="1"/>
  <c r="I276" i="6"/>
  <c r="I278" i="6" s="1"/>
  <c r="I267" i="6"/>
  <c r="I269" i="6" s="1"/>
  <c r="I259" i="6"/>
  <c r="I261" i="6" s="1"/>
  <c r="I250" i="6"/>
  <c r="I252" i="6" s="1"/>
  <c r="I242" i="6"/>
  <c r="I243" i="6" s="1"/>
  <c r="I233" i="6"/>
  <c r="I234" i="6" s="1"/>
  <c r="I225" i="6"/>
  <c r="I226" i="6" s="1"/>
  <c r="I216" i="6"/>
  <c r="I217" i="6" s="1"/>
  <c r="I208" i="6"/>
  <c r="I210" i="6" s="1"/>
  <c r="I199" i="6"/>
  <c r="I201" i="6" s="1"/>
  <c r="I191" i="6"/>
  <c r="I193" i="6" s="1"/>
  <c r="I182" i="6"/>
  <c r="I184" i="6" s="1"/>
  <c r="I174" i="6"/>
  <c r="I175" i="6" s="1"/>
  <c r="I148" i="6"/>
  <c r="I149" i="6" s="1"/>
  <c r="I140" i="6"/>
  <c r="I142" i="6" s="1"/>
  <c r="I131" i="6"/>
  <c r="I133" i="6" s="1"/>
  <c r="I123" i="6"/>
  <c r="I125" i="6" s="1"/>
  <c r="I104" i="6"/>
  <c r="I97" i="6"/>
  <c r="I98" i="6" s="1"/>
  <c r="I89" i="6"/>
  <c r="I90" i="6" s="1"/>
  <c r="I46" i="6"/>
  <c r="I47" i="6" s="1"/>
  <c r="I38" i="6"/>
  <c r="I40" i="6" s="1"/>
  <c r="I29" i="6"/>
  <c r="I31" i="6" s="1"/>
  <c r="I12" i="6"/>
  <c r="I14" i="6" s="1"/>
  <c r="I4" i="6"/>
  <c r="I5" i="6" s="1"/>
  <c r="I227" i="6" l="1"/>
  <c r="I286" i="6"/>
  <c r="I91" i="6"/>
  <c r="I108" i="6"/>
  <c r="I346" i="6"/>
  <c r="I48" i="6"/>
  <c r="I218" i="6"/>
  <c r="I57" i="6"/>
  <c r="I150" i="6"/>
  <c r="I337" i="6"/>
  <c r="I74" i="6"/>
  <c r="I158" i="6"/>
  <c r="I64" i="6"/>
  <c r="I81" i="6"/>
  <c r="I141" i="6"/>
  <c r="I176" i="6"/>
  <c r="I209" i="6"/>
  <c r="I277" i="6"/>
  <c r="I30" i="6"/>
  <c r="I132" i="6"/>
  <c r="I200" i="6"/>
  <c r="I235" i="6"/>
  <c r="I268" i="6"/>
  <c r="I354" i="6"/>
  <c r="I39" i="6"/>
  <c r="I244" i="6"/>
  <c r="I363" i="6"/>
  <c r="I6" i="6"/>
  <c r="I99" i="6"/>
  <c r="I295" i="6"/>
  <c r="I13" i="6"/>
  <c r="I22" i="6"/>
  <c r="I124" i="6"/>
  <c r="I183" i="6"/>
  <c r="I192" i="6"/>
  <c r="I251" i="6"/>
  <c r="I260" i="6"/>
  <c r="I319" i="6"/>
  <c r="I328" i="6"/>
  <c r="I302" i="6"/>
  <c r="I311" i="6"/>
  <c r="I370" i="6"/>
  <c r="F373" i="6" l="1"/>
  <c r="F371" i="6"/>
  <c r="F369" i="6"/>
  <c r="F367" i="6"/>
  <c r="F365" i="6"/>
  <c r="F363" i="6"/>
  <c r="F361" i="6"/>
  <c r="F359" i="6"/>
  <c r="F356" i="6"/>
  <c r="F354" i="6"/>
  <c r="F352" i="6"/>
  <c r="F350" i="6"/>
  <c r="F348" i="6"/>
  <c r="F346" i="6"/>
  <c r="F344" i="6"/>
  <c r="F342" i="6"/>
  <c r="F339" i="6"/>
  <c r="F337" i="6"/>
  <c r="F335" i="6"/>
  <c r="F333" i="6"/>
  <c r="F331" i="6"/>
  <c r="F329" i="6"/>
  <c r="F327" i="6"/>
  <c r="F325" i="6"/>
  <c r="F322" i="6"/>
  <c r="F320" i="6"/>
  <c r="F318" i="6"/>
  <c r="F316" i="6"/>
  <c r="F314" i="6"/>
  <c r="F312" i="6"/>
  <c r="F310" i="6"/>
  <c r="F308" i="6"/>
  <c r="F305" i="6"/>
  <c r="F303" i="6"/>
  <c r="F301" i="6"/>
  <c r="F299" i="6"/>
  <c r="F297" i="6"/>
  <c r="F295" i="6"/>
  <c r="F293" i="6"/>
  <c r="F291" i="6"/>
  <c r="F288" i="6"/>
  <c r="F286" i="6"/>
  <c r="F284" i="6"/>
  <c r="F282" i="6"/>
  <c r="F280" i="6"/>
  <c r="F278" i="6"/>
  <c r="F276" i="6"/>
  <c r="F274" i="6"/>
  <c r="F271" i="6"/>
  <c r="F269" i="6"/>
  <c r="G269" i="6" s="1"/>
  <c r="F267" i="6"/>
  <c r="F265" i="6"/>
  <c r="G265" i="6" s="1"/>
  <c r="F263" i="6"/>
  <c r="G263" i="6" s="1"/>
  <c r="F261" i="6"/>
  <c r="G261" i="6" s="1"/>
  <c r="F259" i="6"/>
  <c r="F257" i="6"/>
  <c r="G257" i="6" s="1"/>
  <c r="F254" i="6"/>
  <c r="F252" i="6"/>
  <c r="F250" i="6"/>
  <c r="F248" i="6"/>
  <c r="F246" i="6"/>
  <c r="F244" i="6"/>
  <c r="F242" i="6"/>
  <c r="F240" i="6"/>
  <c r="F237" i="6"/>
  <c r="F235" i="6"/>
  <c r="F233" i="6"/>
  <c r="F231" i="6"/>
  <c r="F229" i="6"/>
  <c r="F227" i="6"/>
  <c r="F225" i="6"/>
  <c r="F223" i="6"/>
  <c r="F220" i="6"/>
  <c r="F218" i="6"/>
  <c r="F216" i="6"/>
  <c r="F214" i="6"/>
  <c r="F212" i="6"/>
  <c r="F210" i="6"/>
  <c r="F208" i="6"/>
  <c r="F206" i="6"/>
  <c r="F203" i="6"/>
  <c r="F201" i="6"/>
  <c r="F199" i="6"/>
  <c r="F197" i="6"/>
  <c r="F195" i="6"/>
  <c r="F193" i="6"/>
  <c r="F191" i="6"/>
  <c r="F189" i="6"/>
  <c r="F186" i="6"/>
  <c r="F184" i="6"/>
  <c r="F182" i="6"/>
  <c r="F180" i="6"/>
  <c r="F178" i="6"/>
  <c r="F176" i="6"/>
  <c r="F174" i="6"/>
  <c r="F172" i="6"/>
  <c r="F169" i="6"/>
  <c r="F167" i="6"/>
  <c r="F165" i="6"/>
  <c r="F163" i="6"/>
  <c r="N197" i="6" s="1"/>
  <c r="F161" i="6"/>
  <c r="F159" i="6"/>
  <c r="F157" i="6"/>
  <c r="F155" i="6"/>
  <c r="N19" i="6" s="1"/>
  <c r="F152" i="6"/>
  <c r="N152" i="6" s="1"/>
  <c r="F150" i="6"/>
  <c r="F148" i="6"/>
  <c r="F146" i="6"/>
  <c r="F144" i="6"/>
  <c r="N144" i="6" s="1"/>
  <c r="F142" i="6"/>
  <c r="F140" i="6"/>
  <c r="F138" i="6"/>
  <c r="N138" i="6" s="1"/>
  <c r="F135" i="6"/>
  <c r="F133" i="6"/>
  <c r="F131" i="6"/>
  <c r="N131" i="6" s="1"/>
  <c r="F129" i="6"/>
  <c r="N129" i="6" s="1"/>
  <c r="F127" i="6"/>
  <c r="F125" i="6"/>
  <c r="F123" i="6"/>
  <c r="F121" i="6"/>
  <c r="F118" i="6"/>
  <c r="G322" i="6" s="1"/>
  <c r="F116" i="6"/>
  <c r="F114" i="6"/>
  <c r="F112" i="6"/>
  <c r="N112" i="6" s="1"/>
  <c r="F110" i="6"/>
  <c r="F108" i="6"/>
  <c r="F106" i="6"/>
  <c r="F104" i="6"/>
  <c r="F101" i="6"/>
  <c r="F99" i="6"/>
  <c r="F97" i="6"/>
  <c r="G97" i="6" s="1"/>
  <c r="F95" i="6"/>
  <c r="N95" i="6" s="1"/>
  <c r="F93" i="6"/>
  <c r="F91" i="6"/>
  <c r="F89" i="6"/>
  <c r="F87" i="6"/>
  <c r="N87" i="6" s="1"/>
  <c r="F82" i="6"/>
  <c r="F80" i="6"/>
  <c r="F78" i="6"/>
  <c r="F76" i="6"/>
  <c r="F74" i="6"/>
  <c r="N74" i="6" s="1"/>
  <c r="F72" i="6"/>
  <c r="F70" i="6"/>
  <c r="F67" i="6"/>
  <c r="F65" i="6"/>
  <c r="N65" i="6" s="1"/>
  <c r="F63" i="6"/>
  <c r="F61" i="6"/>
  <c r="F59" i="6"/>
  <c r="F57" i="6"/>
  <c r="F55" i="6"/>
  <c r="F53" i="6"/>
  <c r="F50" i="6"/>
  <c r="F48" i="6"/>
  <c r="F46" i="6"/>
  <c r="F44" i="6"/>
  <c r="F42" i="6"/>
  <c r="F40" i="6"/>
  <c r="F38" i="6"/>
  <c r="F36" i="6"/>
  <c r="F33" i="6"/>
  <c r="F31" i="6"/>
  <c r="F29" i="6"/>
  <c r="F27" i="6"/>
  <c r="F25" i="6"/>
  <c r="F23" i="6"/>
  <c r="F21" i="6"/>
  <c r="F16" i="6"/>
  <c r="F14" i="6"/>
  <c r="F12" i="6"/>
  <c r="F10" i="6"/>
  <c r="F8" i="6"/>
  <c r="F6" i="6"/>
  <c r="F4" i="6"/>
  <c r="F2" i="6"/>
  <c r="N50" i="6" l="1"/>
  <c r="N59" i="6"/>
  <c r="N2" i="6"/>
  <c r="N10" i="6"/>
  <c r="N27" i="6"/>
  <c r="N36" i="6"/>
  <c r="N44" i="6"/>
  <c r="N53" i="6"/>
  <c r="N61" i="6"/>
  <c r="N70" i="6"/>
  <c r="N78" i="6"/>
  <c r="N265" i="6"/>
  <c r="N367" i="6"/>
  <c r="N29" i="6"/>
  <c r="N38" i="6"/>
  <c r="N72" i="6"/>
  <c r="N278" i="6"/>
  <c r="N267" i="6"/>
  <c r="G276" i="6"/>
  <c r="N301" i="6"/>
  <c r="N335" i="6"/>
  <c r="G344" i="6"/>
  <c r="G308" i="6"/>
  <c r="N186" i="6"/>
  <c r="G16" i="6"/>
  <c r="G369" i="6"/>
  <c r="N223" i="6"/>
  <c r="N231" i="6"/>
  <c r="N6" i="6"/>
  <c r="N220" i="6"/>
  <c r="N16" i="6"/>
  <c r="G25" i="6"/>
  <c r="N40" i="6"/>
  <c r="N125" i="6"/>
  <c r="N369" i="6"/>
  <c r="N199" i="6"/>
  <c r="N254" i="6"/>
  <c r="N193" i="6"/>
  <c r="N210" i="6"/>
  <c r="N288" i="6"/>
  <c r="N312" i="6"/>
  <c r="N346" i="6"/>
  <c r="G6" i="6"/>
  <c r="N25" i="6"/>
  <c r="G8" i="6"/>
  <c r="N48" i="6"/>
  <c r="G84" i="6"/>
  <c r="N91" i="6"/>
  <c r="G310" i="6"/>
  <c r="N127" i="6"/>
  <c r="N359" i="6"/>
  <c r="N180" i="6"/>
  <c r="N227" i="6"/>
  <c r="G267" i="6"/>
  <c r="H265" i="6" s="1"/>
  <c r="N282" i="6"/>
  <c r="G288" i="6"/>
  <c r="G297" i="6"/>
  <c r="N322" i="6"/>
  <c r="N331" i="6"/>
  <c r="G356" i="6"/>
  <c r="N363" i="6"/>
  <c r="N118" i="6"/>
  <c r="N23" i="6"/>
  <c r="G50" i="6"/>
  <c r="N57" i="6"/>
  <c r="N84" i="6"/>
  <c r="N93" i="6"/>
  <c r="N108" i="6"/>
  <c r="N135" i="6"/>
  <c r="N142" i="6"/>
  <c r="N310" i="6"/>
  <c r="N189" i="6"/>
  <c r="G229" i="6"/>
  <c r="N244" i="6"/>
  <c r="N291" i="6"/>
  <c r="N299" i="6"/>
  <c r="N325" i="6"/>
  <c r="N333" i="6"/>
  <c r="N356" i="6"/>
  <c r="G38" i="6"/>
  <c r="G59" i="6"/>
  <c r="G72" i="6"/>
  <c r="G93" i="6"/>
  <c r="N114" i="6"/>
  <c r="G135" i="6"/>
  <c r="N99" i="6"/>
  <c r="G176" i="6"/>
  <c r="G199" i="6"/>
  <c r="N206" i="6"/>
  <c r="N240" i="6"/>
  <c r="N257" i="6"/>
  <c r="N295" i="6"/>
  <c r="G335" i="6"/>
  <c r="N342" i="6"/>
  <c r="N4" i="6"/>
  <c r="N8" i="6"/>
  <c r="G63" i="6"/>
  <c r="G331" i="6"/>
  <c r="N123" i="6"/>
  <c r="G142" i="6"/>
  <c r="G148" i="6"/>
  <c r="G152" i="6"/>
  <c r="N176" i="6"/>
  <c r="N233" i="6"/>
  <c r="N274" i="6"/>
  <c r="N308" i="6"/>
  <c r="G365" i="6"/>
  <c r="G165" i="6"/>
  <c r="G29" i="6"/>
  <c r="G40" i="6"/>
  <c r="N63" i="6"/>
  <c r="G74" i="6"/>
  <c r="N97" i="6"/>
  <c r="N148" i="6"/>
  <c r="N172" i="6"/>
  <c r="G208" i="6"/>
  <c r="N214" i="6"/>
  <c r="G220" i="6"/>
  <c r="N242" i="6"/>
  <c r="N248" i="6"/>
  <c r="N261" i="6"/>
  <c r="N316" i="6"/>
  <c r="N329" i="6"/>
  <c r="N350" i="6"/>
  <c r="G354" i="6"/>
  <c r="G218" i="6"/>
  <c r="N116" i="6"/>
  <c r="N201" i="6"/>
  <c r="N269" i="6"/>
  <c r="N284" i="6"/>
  <c r="G284" i="6"/>
  <c r="N339" i="6"/>
  <c r="G339" i="6"/>
  <c r="N348" i="6"/>
  <c r="G348" i="6"/>
  <c r="G4" i="6"/>
  <c r="N12" i="6"/>
  <c r="G12" i="6"/>
  <c r="N21" i="6"/>
  <c r="G21" i="6"/>
  <c r="G31" i="6"/>
  <c r="G36" i="6"/>
  <c r="G44" i="6"/>
  <c r="G48" i="6"/>
  <c r="G53" i="6"/>
  <c r="G57" i="6"/>
  <c r="G61" i="6"/>
  <c r="N67" i="6"/>
  <c r="G67" i="6"/>
  <c r="N76" i="6"/>
  <c r="O70" i="6" s="1"/>
  <c r="G76" i="6"/>
  <c r="N80" i="6"/>
  <c r="G80" i="6"/>
  <c r="N89" i="6"/>
  <c r="O87" i="6" s="1"/>
  <c r="G89" i="6"/>
  <c r="G99" i="6"/>
  <c r="N104" i="6"/>
  <c r="G363" i="6"/>
  <c r="G295" i="6"/>
  <c r="G227" i="6"/>
  <c r="G159" i="6"/>
  <c r="G123" i="6"/>
  <c r="G161" i="6"/>
  <c r="N110" i="6"/>
  <c r="N365" i="6"/>
  <c r="N297" i="6"/>
  <c r="N229" i="6"/>
  <c r="N195" i="6"/>
  <c r="N203" i="6"/>
  <c r="G203" i="6"/>
  <c r="N212" i="6"/>
  <c r="G212" i="6"/>
  <c r="N252" i="6"/>
  <c r="N263" i="6"/>
  <c r="N271" i="6"/>
  <c r="G271" i="6"/>
  <c r="N280" i="6"/>
  <c r="G280" i="6"/>
  <c r="N320" i="6"/>
  <c r="G325" i="6"/>
  <c r="G333" i="6"/>
  <c r="N361" i="6"/>
  <c r="O359" i="6" s="1"/>
  <c r="G361" i="6"/>
  <c r="G350" i="6"/>
  <c r="G214" i="6"/>
  <c r="G163" i="6"/>
  <c r="G138" i="6"/>
  <c r="N216" i="6"/>
  <c r="G216" i="6"/>
  <c r="G2" i="6"/>
  <c r="H2" i="6" s="1"/>
  <c r="G10" i="6"/>
  <c r="N82" i="6"/>
  <c r="N184" i="6"/>
  <c r="G189" i="6"/>
  <c r="G197" i="6"/>
  <c r="N225" i="6"/>
  <c r="G225" i="6"/>
  <c r="G240" i="6"/>
  <c r="G252" i="6"/>
  <c r="N293" i="6"/>
  <c r="G293" i="6"/>
  <c r="G320" i="6"/>
  <c r="G329" i="6"/>
  <c r="G371" i="6"/>
  <c r="G342" i="6"/>
  <c r="G206" i="6"/>
  <c r="G155" i="6"/>
  <c r="N133" i="6"/>
  <c r="G133" i="6"/>
  <c r="N371" i="6"/>
  <c r="N303" i="6"/>
  <c r="N235" i="6"/>
  <c r="G167" i="6"/>
  <c r="G180" i="6"/>
  <c r="N14" i="6"/>
  <c r="N31" i="6"/>
  <c r="G14" i="6"/>
  <c r="G19" i="6"/>
  <c r="G23" i="6"/>
  <c r="G27" i="6"/>
  <c r="N33" i="6"/>
  <c r="G33" i="6"/>
  <c r="N42" i="6"/>
  <c r="G42" i="6"/>
  <c r="N46" i="6"/>
  <c r="G46" i="6"/>
  <c r="N55" i="6"/>
  <c r="G55" i="6"/>
  <c r="G65" i="6"/>
  <c r="G70" i="6"/>
  <c r="G78" i="6"/>
  <c r="G82" i="6"/>
  <c r="G87" i="6"/>
  <c r="G91" i="6"/>
  <c r="G95" i="6"/>
  <c r="N101" i="6"/>
  <c r="G101" i="6"/>
  <c r="N121" i="6"/>
  <c r="G121" i="6"/>
  <c r="G125" i="6"/>
  <c r="G129" i="6"/>
  <c r="G146" i="6"/>
  <c r="N146" i="6"/>
  <c r="G157" i="6"/>
  <c r="N106" i="6"/>
  <c r="N344" i="6"/>
  <c r="N276" i="6"/>
  <c r="N208" i="6"/>
  <c r="G172" i="6"/>
  <c r="N174" i="6"/>
  <c r="G184" i="6"/>
  <c r="G193" i="6"/>
  <c r="G235" i="6"/>
  <c r="G244" i="6"/>
  <c r="G248" i="6"/>
  <c r="G303" i="6"/>
  <c r="G312" i="6"/>
  <c r="G316" i="6"/>
  <c r="N337" i="6"/>
  <c r="N352" i="6"/>
  <c r="G352" i="6"/>
  <c r="N140" i="6"/>
  <c r="N150" i="6"/>
  <c r="G150" i="6"/>
  <c r="N218" i="6"/>
  <c r="N286" i="6"/>
  <c r="N354" i="6"/>
  <c r="G127" i="6"/>
  <c r="G131" i="6"/>
  <c r="G140" i="6"/>
  <c r="G144" i="6"/>
  <c r="G169" i="6"/>
  <c r="G174" i="6"/>
  <c r="N178" i="6"/>
  <c r="G178" i="6"/>
  <c r="N182" i="6"/>
  <c r="G182" i="6"/>
  <c r="G186" i="6"/>
  <c r="N191" i="6"/>
  <c r="G191" i="6"/>
  <c r="G195" i="6"/>
  <c r="G201" i="6"/>
  <c r="G210" i="6"/>
  <c r="G223" i="6"/>
  <c r="G231" i="6"/>
  <c r="G233" i="6"/>
  <c r="N237" i="6"/>
  <c r="G237" i="6"/>
  <c r="G242" i="6"/>
  <c r="N246" i="6"/>
  <c r="G246" i="6"/>
  <c r="N250" i="6"/>
  <c r="G250" i="6"/>
  <c r="G254" i="6"/>
  <c r="N259" i="6"/>
  <c r="G259" i="6"/>
  <c r="H257" i="6" s="1"/>
  <c r="G274" i="6"/>
  <c r="G278" i="6"/>
  <c r="G282" i="6"/>
  <c r="G286" i="6"/>
  <c r="G291" i="6"/>
  <c r="G299" i="6"/>
  <c r="G301" i="6"/>
  <c r="N305" i="6"/>
  <c r="G305" i="6"/>
  <c r="N314" i="6"/>
  <c r="G314" i="6"/>
  <c r="N318" i="6"/>
  <c r="G318" i="6"/>
  <c r="N327" i="6"/>
  <c r="G327" i="6"/>
  <c r="G337" i="6"/>
  <c r="G346" i="6"/>
  <c r="G359" i="6"/>
  <c r="G367" i="6"/>
  <c r="N373" i="6"/>
  <c r="G373" i="6"/>
  <c r="H87" i="6" l="1"/>
  <c r="O44" i="6"/>
  <c r="O367" i="6"/>
  <c r="P359" i="6" s="1"/>
  <c r="Q359" i="6" s="1"/>
  <c r="R359" i="6" s="1"/>
  <c r="O248" i="6"/>
  <c r="O180" i="6"/>
  <c r="O206" i="6"/>
  <c r="O129" i="6"/>
  <c r="O19" i="6"/>
  <c r="O257" i="6"/>
  <c r="P257" i="6" s="1"/>
  <c r="Q257" i="6" s="1"/>
  <c r="R257" i="6" s="1"/>
  <c r="O291" i="6"/>
  <c r="O240" i="6"/>
  <c r="P240" i="6" s="1"/>
  <c r="Q240" i="6" s="1"/>
  <c r="R240" i="6" s="1"/>
  <c r="O138" i="6"/>
  <c r="O274" i="6"/>
  <c r="O53" i="6"/>
  <c r="O36" i="6"/>
  <c r="P36" i="6" s="1"/>
  <c r="Q36" i="6" s="1"/>
  <c r="R36" i="6" s="1"/>
  <c r="I257" i="6"/>
  <c r="J257" i="6" s="1"/>
  <c r="K257" i="6" s="1"/>
  <c r="O189" i="6"/>
  <c r="P189" i="6" s="1"/>
  <c r="Q189" i="6" s="1"/>
  <c r="R189" i="6" s="1"/>
  <c r="O325" i="6"/>
  <c r="O121" i="6"/>
  <c r="P121" i="6" s="1"/>
  <c r="Q121" i="6" s="1"/>
  <c r="R121" i="6" s="1"/>
  <c r="O265" i="6"/>
  <c r="O112" i="6"/>
  <c r="O2" i="6"/>
  <c r="H274" i="6"/>
  <c r="O146" i="6"/>
  <c r="O342" i="6"/>
  <c r="O78" i="6"/>
  <c r="P70" i="6" s="1"/>
  <c r="Q70" i="6" s="1"/>
  <c r="R70" i="6" s="1"/>
  <c r="O61" i="6"/>
  <c r="P53" i="6" s="1"/>
  <c r="Q53" i="6" s="1"/>
  <c r="R53" i="6" s="1"/>
  <c r="O333" i="6"/>
  <c r="O197" i="6"/>
  <c r="H316" i="6"/>
  <c r="H367" i="6"/>
  <c r="O316" i="6"/>
  <c r="H231" i="6"/>
  <c r="H308" i="6"/>
  <c r="O172" i="6"/>
  <c r="P172" i="6" s="1"/>
  <c r="Q172" i="6" s="1"/>
  <c r="R172" i="6" s="1"/>
  <c r="H70" i="6"/>
  <c r="O299" i="6"/>
  <c r="H359" i="6"/>
  <c r="H129" i="6"/>
  <c r="H19" i="6"/>
  <c r="H206" i="6"/>
  <c r="O282" i="6"/>
  <c r="P274" i="6" s="1"/>
  <c r="Q274" i="6" s="1"/>
  <c r="R274" i="6" s="1"/>
  <c r="O308" i="6"/>
  <c r="O231" i="6"/>
  <c r="O95" i="6"/>
  <c r="P87" i="6" s="1"/>
  <c r="Q87" i="6" s="1"/>
  <c r="R87" i="6" s="1"/>
  <c r="O27" i="6"/>
  <c r="P19" i="6" s="1"/>
  <c r="Q19" i="6" s="1"/>
  <c r="R19" i="6" s="1"/>
  <c r="H325" i="6"/>
  <c r="O10" i="6"/>
  <c r="H138" i="6"/>
  <c r="H282" i="6"/>
  <c r="H223" i="6"/>
  <c r="H146" i="6"/>
  <c r="H121" i="6"/>
  <c r="H95" i="6"/>
  <c r="H78" i="6"/>
  <c r="H27" i="6"/>
  <c r="H342" i="6"/>
  <c r="O223" i="6"/>
  <c r="H163" i="6"/>
  <c r="H61" i="6"/>
  <c r="H44" i="6"/>
  <c r="H299" i="6"/>
  <c r="O350" i="6"/>
  <c r="P342" i="6" s="1"/>
  <c r="Q342" i="6" s="1"/>
  <c r="R342" i="6" s="1"/>
  <c r="H172" i="6"/>
  <c r="H197" i="6"/>
  <c r="H214" i="6"/>
  <c r="O104" i="6"/>
  <c r="P104" i="6" s="1"/>
  <c r="Q104" i="6" s="1"/>
  <c r="R104" i="6" s="1"/>
  <c r="H36" i="6"/>
  <c r="H180" i="6"/>
  <c r="H10" i="6"/>
  <c r="H291" i="6"/>
  <c r="H248" i="6"/>
  <c r="H155" i="6"/>
  <c r="H240" i="6"/>
  <c r="H189" i="6"/>
  <c r="O214" i="6"/>
  <c r="H350" i="6"/>
  <c r="H333" i="6"/>
  <c r="H53" i="6"/>
  <c r="F263" i="2"/>
  <c r="F261" i="2"/>
  <c r="F259" i="2"/>
  <c r="G259" i="2" s="1"/>
  <c r="F257" i="2"/>
  <c r="G257" i="2" s="1"/>
  <c r="F155" i="3"/>
  <c r="F84" i="3"/>
  <c r="F2" i="3"/>
  <c r="I106" i="3"/>
  <c r="I369" i="3"/>
  <c r="I371" i="3" s="1"/>
  <c r="I361" i="3"/>
  <c r="I362" i="3" s="1"/>
  <c r="I352" i="3"/>
  <c r="I354" i="3" s="1"/>
  <c r="I344" i="3"/>
  <c r="I346" i="3" s="1"/>
  <c r="I335" i="3"/>
  <c r="I337" i="3" s="1"/>
  <c r="I327" i="3"/>
  <c r="I329" i="3" s="1"/>
  <c r="I318" i="3"/>
  <c r="I320" i="3" s="1"/>
  <c r="I310" i="3"/>
  <c r="I312" i="3" s="1"/>
  <c r="I301" i="3"/>
  <c r="I303" i="3" s="1"/>
  <c r="I293" i="3"/>
  <c r="I295" i="3" s="1"/>
  <c r="I284" i="3"/>
  <c r="I286" i="3" s="1"/>
  <c r="I276" i="3"/>
  <c r="I278" i="3" s="1"/>
  <c r="I250" i="3"/>
  <c r="I252" i="3" s="1"/>
  <c r="I242" i="3"/>
  <c r="I244" i="3" s="1"/>
  <c r="I233" i="3"/>
  <c r="I235" i="3" s="1"/>
  <c r="I225" i="3"/>
  <c r="I227" i="3" s="1"/>
  <c r="I216" i="3"/>
  <c r="I218" i="3" s="1"/>
  <c r="I208" i="3"/>
  <c r="I210" i="3" s="1"/>
  <c r="I199" i="3"/>
  <c r="I201" i="3" s="1"/>
  <c r="I191" i="3"/>
  <c r="I193" i="3" s="1"/>
  <c r="I182" i="3"/>
  <c r="I184" i="3" s="1"/>
  <c r="I174" i="3"/>
  <c r="I176" i="3" s="1"/>
  <c r="I157" i="3"/>
  <c r="I159" i="3" s="1"/>
  <c r="I148" i="3"/>
  <c r="I150" i="3" s="1"/>
  <c r="I140" i="3"/>
  <c r="I142" i="3" s="1"/>
  <c r="I131" i="3"/>
  <c r="I133" i="3" s="1"/>
  <c r="I123" i="3"/>
  <c r="I125" i="3" s="1"/>
  <c r="I108" i="3"/>
  <c r="I97" i="3"/>
  <c r="I99" i="3" s="1"/>
  <c r="I89" i="3"/>
  <c r="I91" i="3" s="1"/>
  <c r="I80" i="3"/>
  <c r="I82" i="3" s="1"/>
  <c r="I72" i="3"/>
  <c r="I74" i="3" s="1"/>
  <c r="I63" i="3"/>
  <c r="I65" i="3" s="1"/>
  <c r="I55" i="3"/>
  <c r="I57" i="3" s="1"/>
  <c r="I46" i="3"/>
  <c r="I47" i="3" s="1"/>
  <c r="I38" i="3"/>
  <c r="I39" i="3" s="1"/>
  <c r="I29" i="3"/>
  <c r="I30" i="3" s="1"/>
  <c r="I21" i="3"/>
  <c r="I22" i="3" s="1"/>
  <c r="I12" i="3"/>
  <c r="I13" i="3" s="1"/>
  <c r="I4" i="3"/>
  <c r="I5" i="3" s="1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F314" i="3"/>
  <c r="F312" i="3"/>
  <c r="F310" i="3"/>
  <c r="F308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8" i="3"/>
  <c r="F276" i="3"/>
  <c r="F274" i="3"/>
  <c r="F254" i="3"/>
  <c r="F252" i="3"/>
  <c r="F250" i="3"/>
  <c r="F248" i="3"/>
  <c r="F246" i="3"/>
  <c r="F244" i="3"/>
  <c r="F242" i="3"/>
  <c r="F240" i="3"/>
  <c r="F237" i="3"/>
  <c r="F235" i="3"/>
  <c r="F233" i="3"/>
  <c r="F231" i="3"/>
  <c r="F229" i="3"/>
  <c r="F227" i="3"/>
  <c r="F225" i="3"/>
  <c r="F223" i="3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F178" i="3"/>
  <c r="F176" i="3"/>
  <c r="F174" i="3"/>
  <c r="F172" i="3"/>
  <c r="F167" i="3"/>
  <c r="F165" i="3"/>
  <c r="F163" i="3"/>
  <c r="F161" i="3"/>
  <c r="F159" i="3"/>
  <c r="F157" i="3"/>
  <c r="F152" i="3"/>
  <c r="F150" i="3"/>
  <c r="F148" i="3"/>
  <c r="F146" i="3"/>
  <c r="F144" i="3"/>
  <c r="F142" i="3"/>
  <c r="F140" i="3"/>
  <c r="F138" i="3"/>
  <c r="F135" i="3"/>
  <c r="F133" i="3"/>
  <c r="F131" i="3"/>
  <c r="F129" i="3"/>
  <c r="F127" i="3"/>
  <c r="F125" i="3"/>
  <c r="F123" i="3"/>
  <c r="F121" i="3"/>
  <c r="F118" i="3"/>
  <c r="F116" i="3"/>
  <c r="F114" i="3"/>
  <c r="F112" i="3"/>
  <c r="F110" i="3"/>
  <c r="F108" i="3"/>
  <c r="F106" i="3"/>
  <c r="F104" i="3"/>
  <c r="F101" i="3"/>
  <c r="F99" i="3"/>
  <c r="F97" i="3"/>
  <c r="F95" i="3"/>
  <c r="F93" i="3"/>
  <c r="F91" i="3"/>
  <c r="F89" i="3"/>
  <c r="F87" i="3"/>
  <c r="F82" i="3"/>
  <c r="F80" i="3"/>
  <c r="F78" i="3"/>
  <c r="F76" i="3"/>
  <c r="F74" i="3"/>
  <c r="F72" i="3"/>
  <c r="F70" i="3"/>
  <c r="F67" i="3"/>
  <c r="F65" i="3"/>
  <c r="F63" i="3"/>
  <c r="F61" i="3"/>
  <c r="F59" i="3"/>
  <c r="F57" i="3"/>
  <c r="F55" i="3"/>
  <c r="F53" i="3"/>
  <c r="F50" i="3"/>
  <c r="F48" i="3"/>
  <c r="F46" i="3"/>
  <c r="F44" i="3"/>
  <c r="F42" i="3"/>
  <c r="F40" i="3"/>
  <c r="F38" i="3"/>
  <c r="F36" i="3"/>
  <c r="F33" i="3"/>
  <c r="F31" i="3"/>
  <c r="F29" i="3"/>
  <c r="F27" i="3"/>
  <c r="F25" i="3"/>
  <c r="F23" i="3"/>
  <c r="F21" i="3"/>
  <c r="F19" i="3"/>
  <c r="F16" i="3"/>
  <c r="F14" i="3"/>
  <c r="F12" i="3"/>
  <c r="F10" i="3"/>
  <c r="F8" i="3"/>
  <c r="F6" i="3"/>
  <c r="F4" i="3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F342" i="2"/>
  <c r="F339" i="2"/>
  <c r="F337" i="2"/>
  <c r="F335" i="2"/>
  <c r="F333" i="2"/>
  <c r="F331" i="2"/>
  <c r="F329" i="2"/>
  <c r="F327" i="2"/>
  <c r="F325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F295" i="2"/>
  <c r="F293" i="2"/>
  <c r="F291" i="2"/>
  <c r="F288" i="2"/>
  <c r="G288" i="2" s="1"/>
  <c r="F286" i="2"/>
  <c r="F284" i="2"/>
  <c r="F282" i="2"/>
  <c r="F280" i="2"/>
  <c r="F278" i="2"/>
  <c r="F276" i="2"/>
  <c r="F274" i="2"/>
  <c r="F271" i="2"/>
  <c r="F269" i="2"/>
  <c r="G269" i="2" s="1"/>
  <c r="F267" i="2"/>
  <c r="G267" i="2" s="1"/>
  <c r="F265" i="2"/>
  <c r="G265" i="2" s="1"/>
  <c r="G261" i="2"/>
  <c r="F254" i="2"/>
  <c r="F252" i="2"/>
  <c r="F250" i="2"/>
  <c r="F248" i="2"/>
  <c r="F246" i="2"/>
  <c r="F244" i="2"/>
  <c r="F242" i="2"/>
  <c r="F240" i="2"/>
  <c r="F237" i="2"/>
  <c r="F235" i="2"/>
  <c r="F233" i="2"/>
  <c r="F231" i="2"/>
  <c r="F229" i="2"/>
  <c r="F227" i="2"/>
  <c r="F225" i="2"/>
  <c r="N225" i="2" s="1"/>
  <c r="F223" i="2"/>
  <c r="F220" i="2"/>
  <c r="F218" i="2"/>
  <c r="F216" i="2"/>
  <c r="N214" i="2"/>
  <c r="F214" i="2"/>
  <c r="F212" i="2"/>
  <c r="F210" i="2"/>
  <c r="F208" i="2"/>
  <c r="F206" i="2"/>
  <c r="F203" i="2"/>
  <c r="F201" i="2"/>
  <c r="F199" i="2"/>
  <c r="F197" i="2"/>
  <c r="F195" i="2"/>
  <c r="F193" i="2"/>
  <c r="F191" i="2"/>
  <c r="N191" i="2" s="1"/>
  <c r="F189" i="2"/>
  <c r="F186" i="2"/>
  <c r="F184" i="2"/>
  <c r="F182" i="2"/>
  <c r="F180" i="2"/>
  <c r="F178" i="2"/>
  <c r="G178" i="2" s="1"/>
  <c r="F176" i="2"/>
  <c r="F174" i="2"/>
  <c r="F172" i="2"/>
  <c r="F169" i="2"/>
  <c r="F167" i="2"/>
  <c r="N269" i="2" s="1"/>
  <c r="F165" i="2"/>
  <c r="F163" i="2"/>
  <c r="F161" i="2"/>
  <c r="F159" i="2"/>
  <c r="N227" i="2" s="1"/>
  <c r="F157" i="2"/>
  <c r="F155" i="2"/>
  <c r="F152" i="2"/>
  <c r="N150" i="2"/>
  <c r="F150" i="2"/>
  <c r="F148" i="2"/>
  <c r="F146" i="2"/>
  <c r="N146" i="2" s="1"/>
  <c r="F144" i="2"/>
  <c r="F142" i="2"/>
  <c r="F140" i="2"/>
  <c r="F138" i="2"/>
  <c r="F135" i="2"/>
  <c r="N135" i="2" s="1"/>
  <c r="F133" i="2"/>
  <c r="F131" i="2"/>
  <c r="N131" i="2" s="1"/>
  <c r="F129" i="2"/>
  <c r="N129" i="2" s="1"/>
  <c r="F127" i="2"/>
  <c r="F125" i="2"/>
  <c r="F123" i="2"/>
  <c r="N123" i="2" s="1"/>
  <c r="F121" i="2"/>
  <c r="F118" i="2"/>
  <c r="F116" i="2"/>
  <c r="F114" i="2"/>
  <c r="F112" i="2"/>
  <c r="G163" i="2" s="1"/>
  <c r="F110" i="2"/>
  <c r="F108" i="2"/>
  <c r="F106" i="2"/>
  <c r="G225" i="2" s="1"/>
  <c r="F104" i="2"/>
  <c r="N104" i="2" s="1"/>
  <c r="F101" i="2"/>
  <c r="F99" i="2"/>
  <c r="F97" i="2"/>
  <c r="G97" i="2" s="1"/>
  <c r="F95" i="2"/>
  <c r="N95" i="2" s="1"/>
  <c r="F93" i="2"/>
  <c r="N93" i="2" s="1"/>
  <c r="F91" i="2"/>
  <c r="F89" i="2"/>
  <c r="F87" i="2"/>
  <c r="N87" i="2" s="1"/>
  <c r="F84" i="2"/>
  <c r="G84" i="2" s="1"/>
  <c r="F82" i="2"/>
  <c r="F80" i="2"/>
  <c r="F78" i="2"/>
  <c r="N78" i="2" s="1"/>
  <c r="F76" i="2"/>
  <c r="F74" i="2"/>
  <c r="F72" i="2"/>
  <c r="G72" i="2" s="1"/>
  <c r="F70" i="2"/>
  <c r="N70" i="2" s="1"/>
  <c r="F67" i="2"/>
  <c r="F65" i="2"/>
  <c r="F63" i="2"/>
  <c r="N63" i="2" s="1"/>
  <c r="F61" i="2"/>
  <c r="N61" i="2" s="1"/>
  <c r="F59" i="2"/>
  <c r="G59" i="2" s="1"/>
  <c r="F57" i="2"/>
  <c r="N57" i="2" s="1"/>
  <c r="F55" i="2"/>
  <c r="F53" i="2"/>
  <c r="N53" i="2" s="1"/>
  <c r="N50" i="2"/>
  <c r="G50" i="2"/>
  <c r="F50" i="2"/>
  <c r="F48" i="2"/>
  <c r="F46" i="2"/>
  <c r="F44" i="2"/>
  <c r="N44" i="2" s="1"/>
  <c r="F42" i="2"/>
  <c r="F40" i="2"/>
  <c r="G40" i="2" s="1"/>
  <c r="F38" i="2"/>
  <c r="G38" i="2" s="1"/>
  <c r="F36" i="2"/>
  <c r="N36" i="2" s="1"/>
  <c r="F33" i="2"/>
  <c r="F31" i="2"/>
  <c r="N29" i="2"/>
  <c r="F29" i="2"/>
  <c r="F27" i="2"/>
  <c r="N27" i="2" s="1"/>
  <c r="F25" i="2"/>
  <c r="G25" i="2" s="1"/>
  <c r="F23" i="2"/>
  <c r="F21" i="2"/>
  <c r="F19" i="2"/>
  <c r="N19" i="2" s="1"/>
  <c r="G16" i="2"/>
  <c r="F16" i="2"/>
  <c r="F14" i="2"/>
  <c r="F12" i="2"/>
  <c r="F10" i="2"/>
  <c r="N10" i="2" s="1"/>
  <c r="F8" i="2"/>
  <c r="F6" i="2"/>
  <c r="F4" i="2"/>
  <c r="N4" i="2" s="1"/>
  <c r="F2" i="2"/>
  <c r="I274" i="6" l="1"/>
  <c r="J274" i="6" s="1"/>
  <c r="K274" i="6" s="1"/>
  <c r="P325" i="6"/>
  <c r="Q325" i="6" s="1"/>
  <c r="R325" i="6" s="1"/>
  <c r="P138" i="6"/>
  <c r="Q138" i="6" s="1"/>
  <c r="R138" i="6" s="1"/>
  <c r="P206" i="6"/>
  <c r="Q206" i="6" s="1"/>
  <c r="R206" i="6" s="1"/>
  <c r="P2" i="6"/>
  <c r="Q2" i="6" s="1"/>
  <c r="R2" i="6" s="1"/>
  <c r="P291" i="6"/>
  <c r="Q291" i="6" s="1"/>
  <c r="R291" i="6" s="1"/>
  <c r="N261" i="2"/>
  <c r="N31" i="2"/>
  <c r="N38" i="2"/>
  <c r="N97" i="2"/>
  <c r="G63" i="2"/>
  <c r="N263" i="2"/>
  <c r="N6" i="2"/>
  <c r="N59" i="2"/>
  <c r="N65" i="2"/>
  <c r="N72" i="2"/>
  <c r="N99" i="2"/>
  <c r="N178" i="2"/>
  <c r="G186" i="2"/>
  <c r="G203" i="2"/>
  <c r="N293" i="2"/>
  <c r="N327" i="2"/>
  <c r="N361" i="2"/>
  <c r="N25" i="2"/>
  <c r="N365" i="2"/>
  <c r="N23" i="2"/>
  <c r="N74" i="2"/>
  <c r="G127" i="2"/>
  <c r="N216" i="2"/>
  <c r="N180" i="2"/>
  <c r="N229" i="2"/>
  <c r="I240" i="6"/>
  <c r="F380" i="3"/>
  <c r="G261" i="3" s="1"/>
  <c r="F388" i="3"/>
  <c r="G269" i="3" s="1"/>
  <c r="I64" i="3"/>
  <c r="G23" i="3"/>
  <c r="F382" i="3"/>
  <c r="G263" i="3" s="1"/>
  <c r="F390" i="3"/>
  <c r="G271" i="3" s="1"/>
  <c r="F376" i="3"/>
  <c r="G257" i="3" s="1"/>
  <c r="F384" i="3"/>
  <c r="G265" i="3" s="1"/>
  <c r="G295" i="3"/>
  <c r="G312" i="3"/>
  <c r="G363" i="3"/>
  <c r="F378" i="3"/>
  <c r="G259" i="3" s="1"/>
  <c r="F386" i="3"/>
  <c r="G267" i="3" s="1"/>
  <c r="G280" i="3"/>
  <c r="I325" i="6"/>
  <c r="I36" i="6"/>
  <c r="J36" i="6" s="1"/>
  <c r="K36" i="6" s="1"/>
  <c r="P308" i="6"/>
  <c r="Q308" i="6" s="1"/>
  <c r="R308" i="6" s="1"/>
  <c r="I155" i="6"/>
  <c r="J155" i="6" s="1"/>
  <c r="K155" i="6" s="1"/>
  <c r="J325" i="6"/>
  <c r="K325" i="6" s="1"/>
  <c r="I189" i="6"/>
  <c r="J189" i="6" s="1"/>
  <c r="K189" i="6" s="1"/>
  <c r="I291" i="6"/>
  <c r="J291" i="6" s="1"/>
  <c r="K291" i="6" s="1"/>
  <c r="P223" i="6"/>
  <c r="Q223" i="6" s="1"/>
  <c r="R223" i="6" s="1"/>
  <c r="I206" i="6"/>
  <c r="I359" i="6"/>
  <c r="J359" i="6" s="1"/>
  <c r="K359" i="6" s="1"/>
  <c r="I70" i="6"/>
  <c r="J70" i="6" s="1"/>
  <c r="K70" i="6" s="1"/>
  <c r="I53" i="6"/>
  <c r="J53" i="6" s="1"/>
  <c r="K53" i="6" s="1"/>
  <c r="I138" i="6"/>
  <c r="J138" i="6" s="1"/>
  <c r="K138" i="6" s="1"/>
  <c r="I342" i="6"/>
  <c r="J342" i="6" s="1"/>
  <c r="K342" i="6" s="1"/>
  <c r="I121" i="6"/>
  <c r="J121" i="6" s="1"/>
  <c r="K121" i="6" s="1"/>
  <c r="I19" i="6"/>
  <c r="J19" i="6" s="1"/>
  <c r="K19" i="6" s="1"/>
  <c r="I223" i="6"/>
  <c r="J223" i="6" s="1"/>
  <c r="K223" i="6" s="1"/>
  <c r="J206" i="6"/>
  <c r="K206" i="6" s="1"/>
  <c r="I172" i="6"/>
  <c r="J172" i="6" s="1"/>
  <c r="K172" i="6" s="1"/>
  <c r="I2" i="6"/>
  <c r="J2" i="6" s="1"/>
  <c r="K2" i="6" s="1"/>
  <c r="I87" i="6"/>
  <c r="J87" i="6" s="1"/>
  <c r="K87" i="6" s="1"/>
  <c r="I308" i="6"/>
  <c r="J308" i="6" s="1"/>
  <c r="K308" i="6" s="1"/>
  <c r="J240" i="6"/>
  <c r="K240" i="6" s="1"/>
  <c r="N176" i="2"/>
  <c r="N278" i="2"/>
  <c r="N257" i="2"/>
  <c r="N40" i="2"/>
  <c r="N48" i="2"/>
  <c r="N82" i="2"/>
  <c r="G93" i="2"/>
  <c r="G159" i="2"/>
  <c r="N114" i="2"/>
  <c r="N127" i="2"/>
  <c r="G152" i="2"/>
  <c r="N280" i="2"/>
  <c r="N320" i="2"/>
  <c r="N329" i="2"/>
  <c r="N354" i="2"/>
  <c r="N363" i="2"/>
  <c r="I217" i="3"/>
  <c r="N259" i="2"/>
  <c r="N252" i="2"/>
  <c r="N2" i="2"/>
  <c r="G2" i="2"/>
  <c r="N14" i="2"/>
  <c r="N116" i="2"/>
  <c r="N142" i="2"/>
  <c r="N148" i="2"/>
  <c r="G193" i="2"/>
  <c r="N212" i="2"/>
  <c r="G216" i="2"/>
  <c r="N233" i="2"/>
  <c r="N242" i="2"/>
  <c r="N314" i="2"/>
  <c r="N348" i="2"/>
  <c r="I31" i="3"/>
  <c r="I285" i="3"/>
  <c r="I302" i="3"/>
  <c r="I319" i="3"/>
  <c r="I336" i="3"/>
  <c r="I353" i="3"/>
  <c r="G263" i="2"/>
  <c r="H257" i="2" s="1"/>
  <c r="G131" i="2"/>
  <c r="G4" i="2"/>
  <c r="G29" i="2"/>
  <c r="N91" i="2"/>
  <c r="N125" i="2"/>
  <c r="N344" i="2"/>
  <c r="N174" i="2"/>
  <c r="N182" i="2"/>
  <c r="N193" i="2"/>
  <c r="N308" i="2"/>
  <c r="N316" i="2"/>
  <c r="N342" i="2"/>
  <c r="N350" i="2"/>
  <c r="I14" i="3"/>
  <c r="I370" i="3"/>
  <c r="I345" i="3"/>
  <c r="I328" i="3"/>
  <c r="I311" i="3"/>
  <c r="I294" i="3"/>
  <c r="I277" i="3"/>
  <c r="I251" i="3"/>
  <c r="I234" i="3"/>
  <c r="I200" i="3"/>
  <c r="I158" i="3"/>
  <c r="I90" i="3"/>
  <c r="I98" i="3"/>
  <c r="I73" i="3"/>
  <c r="I81" i="3"/>
  <c r="I48" i="3"/>
  <c r="I23" i="3"/>
  <c r="I40" i="3"/>
  <c r="I6" i="3"/>
  <c r="I56" i="3"/>
  <c r="I132" i="3"/>
  <c r="I149" i="3"/>
  <c r="I183" i="3"/>
  <c r="I107" i="3"/>
  <c r="I124" i="3"/>
  <c r="I141" i="3"/>
  <c r="I175" i="3"/>
  <c r="I192" i="3"/>
  <c r="I209" i="3"/>
  <c r="I226" i="3"/>
  <c r="I243" i="3"/>
  <c r="I363" i="3"/>
  <c r="G138" i="2"/>
  <c r="N144" i="2"/>
  <c r="G144" i="2"/>
  <c r="G197" i="2"/>
  <c r="N223" i="2"/>
  <c r="O223" i="2" s="1"/>
  <c r="G223" i="2"/>
  <c r="G299" i="2"/>
  <c r="G325" i="2"/>
  <c r="G333" i="2"/>
  <c r="G359" i="2"/>
  <c r="G367" i="2"/>
  <c r="G210" i="2"/>
  <c r="N8" i="2"/>
  <c r="G8" i="2"/>
  <c r="N21" i="2"/>
  <c r="G21" i="2"/>
  <c r="G36" i="2"/>
  <c r="G44" i="2"/>
  <c r="G53" i="2"/>
  <c r="G61" i="2"/>
  <c r="N89" i="2"/>
  <c r="O87" i="2" s="1"/>
  <c r="G89" i="2"/>
  <c r="G148" i="2"/>
  <c r="G278" i="2"/>
  <c r="N133" i="2"/>
  <c r="O129" i="2" s="1"/>
  <c r="G133" i="2"/>
  <c r="G201" i="2"/>
  <c r="G214" i="2"/>
  <c r="G248" i="2"/>
  <c r="N12" i="2"/>
  <c r="G12" i="2"/>
  <c r="G31" i="2"/>
  <c r="G48" i="2"/>
  <c r="G57" i="2"/>
  <c r="N67" i="2"/>
  <c r="O61" i="2" s="1"/>
  <c r="G67" i="2"/>
  <c r="N76" i="2"/>
  <c r="O70" i="2" s="1"/>
  <c r="G76" i="2"/>
  <c r="N80" i="2"/>
  <c r="G80" i="2"/>
  <c r="G99" i="2"/>
  <c r="N112" i="2"/>
  <c r="G123" i="2"/>
  <c r="G140" i="2"/>
  <c r="N140" i="2"/>
  <c r="N356" i="2"/>
  <c r="N322" i="2"/>
  <c r="N288" i="2"/>
  <c r="N237" i="2"/>
  <c r="N203" i="2"/>
  <c r="N235" i="2"/>
  <c r="G235" i="2"/>
  <c r="N16" i="2"/>
  <c r="N84" i="2"/>
  <c r="N108" i="2"/>
  <c r="N118" i="2"/>
  <c r="G135" i="2"/>
  <c r="G146" i="2"/>
  <c r="N359" i="2"/>
  <c r="N325" i="2"/>
  <c r="N291" i="2"/>
  <c r="N206" i="2"/>
  <c r="N240" i="2"/>
  <c r="G169" i="2"/>
  <c r="G176" i="2"/>
  <c r="N189" i="2"/>
  <c r="G189" i="2"/>
  <c r="N244" i="2"/>
  <c r="G244" i="2"/>
  <c r="G6" i="2"/>
  <c r="G10" i="2"/>
  <c r="G14" i="2"/>
  <c r="G19" i="2"/>
  <c r="G23" i="2"/>
  <c r="G27" i="2"/>
  <c r="N33" i="2"/>
  <c r="O27" i="2" s="1"/>
  <c r="G33" i="2"/>
  <c r="N42" i="2"/>
  <c r="G42" i="2"/>
  <c r="N46" i="2"/>
  <c r="G46" i="2"/>
  <c r="N55" i="2"/>
  <c r="G55" i="2"/>
  <c r="G65" i="2"/>
  <c r="G70" i="2"/>
  <c r="G74" i="2"/>
  <c r="G78" i="2"/>
  <c r="G82" i="2"/>
  <c r="G87" i="2"/>
  <c r="G91" i="2"/>
  <c r="G95" i="2"/>
  <c r="N101" i="2"/>
  <c r="G101" i="2"/>
  <c r="N121" i="2"/>
  <c r="G121" i="2"/>
  <c r="G125" i="2"/>
  <c r="G129" i="2"/>
  <c r="H129" i="2" s="1"/>
  <c r="N138" i="2"/>
  <c r="G142" i="2"/>
  <c r="G150" i="2"/>
  <c r="G155" i="2"/>
  <c r="N369" i="2"/>
  <c r="N335" i="2"/>
  <c r="N301" i="2"/>
  <c r="N267" i="2"/>
  <c r="N250" i="2"/>
  <c r="G165" i="2"/>
  <c r="G184" i="2"/>
  <c r="N184" i="2"/>
  <c r="G206" i="2"/>
  <c r="N220" i="2"/>
  <c r="G240" i="2"/>
  <c r="G252" i="2"/>
  <c r="N284" i="2"/>
  <c r="G291" i="2"/>
  <c r="N318" i="2"/>
  <c r="N352" i="2"/>
  <c r="G344" i="2"/>
  <c r="G310" i="2"/>
  <c r="G365" i="2"/>
  <c r="G331" i="2"/>
  <c r="G297" i="2"/>
  <c r="G157" i="2"/>
  <c r="G161" i="2"/>
  <c r="G172" i="2"/>
  <c r="H172" i="2" s="1"/>
  <c r="N172" i="2"/>
  <c r="G180" i="2"/>
  <c r="G191" i="2"/>
  <c r="N195" i="2"/>
  <c r="G195" i="2"/>
  <c r="N199" i="2"/>
  <c r="G199" i="2"/>
  <c r="N208" i="2"/>
  <c r="G208" i="2"/>
  <c r="G212" i="2"/>
  <c r="G218" i="2"/>
  <c r="N231" i="2"/>
  <c r="O231" i="2" s="1"/>
  <c r="G231" i="2"/>
  <c r="N254" i="2"/>
  <c r="N271" i="2"/>
  <c r="N286" i="2"/>
  <c r="G286" i="2"/>
  <c r="N295" i="2"/>
  <c r="G295" i="2"/>
  <c r="G303" i="2"/>
  <c r="G312" i="2"/>
  <c r="G337" i="2"/>
  <c r="G346" i="2"/>
  <c r="G371" i="2"/>
  <c r="N106" i="2"/>
  <c r="O104" i="2" s="1"/>
  <c r="N110" i="2"/>
  <c r="G369" i="2"/>
  <c r="G335" i="2"/>
  <c r="G301" i="2"/>
  <c r="G356" i="2"/>
  <c r="G322" i="2"/>
  <c r="O146" i="2"/>
  <c r="N152" i="2"/>
  <c r="N346" i="2"/>
  <c r="N312" i="2"/>
  <c r="N367" i="2"/>
  <c r="N333" i="2"/>
  <c r="N299" i="2"/>
  <c r="N265" i="2"/>
  <c r="N248" i="2"/>
  <c r="G167" i="2"/>
  <c r="N371" i="2"/>
  <c r="N337" i="2"/>
  <c r="N303" i="2"/>
  <c r="G174" i="2"/>
  <c r="G182" i="2"/>
  <c r="N186" i="2"/>
  <c r="N197" i="2"/>
  <c r="N201" i="2"/>
  <c r="N210" i="2"/>
  <c r="N218" i="2"/>
  <c r="O214" i="2" s="1"/>
  <c r="G227" i="2"/>
  <c r="G237" i="2"/>
  <c r="G246" i="2"/>
  <c r="G250" i="2"/>
  <c r="N274" i="2"/>
  <c r="G274" i="2"/>
  <c r="G276" i="2"/>
  <c r="N282" i="2"/>
  <c r="G282" i="2"/>
  <c r="N305" i="2"/>
  <c r="N339" i="2"/>
  <c r="N373" i="2"/>
  <c r="N246" i="2"/>
  <c r="N276" i="2"/>
  <c r="N297" i="2"/>
  <c r="G308" i="2"/>
  <c r="N310" i="2"/>
  <c r="G316" i="2"/>
  <c r="G320" i="2"/>
  <c r="G329" i="2"/>
  <c r="N331" i="2"/>
  <c r="G342" i="2"/>
  <c r="G350" i="2"/>
  <c r="G354" i="2"/>
  <c r="G363" i="2"/>
  <c r="G220" i="2"/>
  <c r="G229" i="2"/>
  <c r="G233" i="2"/>
  <c r="G242" i="2"/>
  <c r="G254" i="2"/>
  <c r="G271" i="2"/>
  <c r="H265" i="2" s="1"/>
  <c r="G280" i="2"/>
  <c r="G284" i="2"/>
  <c r="G293" i="2"/>
  <c r="G305" i="2"/>
  <c r="G314" i="2"/>
  <c r="G318" i="2"/>
  <c r="G327" i="2"/>
  <c r="G339" i="2"/>
  <c r="G348" i="2"/>
  <c r="G352" i="2"/>
  <c r="G361" i="2"/>
  <c r="G373" i="2"/>
  <c r="G33" i="3" l="1"/>
  <c r="G365" i="3"/>
  <c r="G212" i="3"/>
  <c r="G348" i="3"/>
  <c r="G195" i="3"/>
  <c r="G70" i="3"/>
  <c r="G25" i="3"/>
  <c r="G6" i="3"/>
  <c r="G297" i="3"/>
  <c r="G140" i="3"/>
  <c r="G2" i="3"/>
  <c r="K267" i="3"/>
  <c r="H265" i="3"/>
  <c r="O265" i="2"/>
  <c r="O44" i="2"/>
  <c r="O325" i="2"/>
  <c r="G44" i="3"/>
  <c r="H257" i="3"/>
  <c r="K259" i="3"/>
  <c r="O359" i="2"/>
  <c r="O19" i="2"/>
  <c r="I257" i="2"/>
  <c r="J257" i="2" s="1"/>
  <c r="K257" i="2" s="1"/>
  <c r="G331" i="3"/>
  <c r="G246" i="3"/>
  <c r="G178" i="3"/>
  <c r="G36" i="3"/>
  <c r="G346" i="3"/>
  <c r="G278" i="3"/>
  <c r="G67" i="3"/>
  <c r="G169" i="3"/>
  <c r="G93" i="3"/>
  <c r="O316" i="2"/>
  <c r="O95" i="2"/>
  <c r="O172" i="2"/>
  <c r="P172" i="2" s="1"/>
  <c r="Q172" i="2" s="1"/>
  <c r="R172" i="2" s="1"/>
  <c r="O121" i="2"/>
  <c r="P121" i="2" s="1"/>
  <c r="Q121" i="2" s="1"/>
  <c r="R121" i="2" s="1"/>
  <c r="O53" i="2"/>
  <c r="O36" i="2"/>
  <c r="G84" i="3"/>
  <c r="G314" i="3"/>
  <c r="G229" i="3"/>
  <c r="G159" i="3"/>
  <c r="G89" i="3"/>
  <c r="G19" i="3"/>
  <c r="G329" i="3"/>
  <c r="G210" i="3"/>
  <c r="G59" i="3"/>
  <c r="G144" i="3"/>
  <c r="G74" i="3"/>
  <c r="G308" i="3"/>
  <c r="G148" i="3"/>
  <c r="G373" i="3"/>
  <c r="G339" i="3"/>
  <c r="G305" i="3"/>
  <c r="G254" i="3"/>
  <c r="G220" i="3"/>
  <c r="G186" i="3"/>
  <c r="G114" i="3"/>
  <c r="G78" i="3"/>
  <c r="G371" i="3"/>
  <c r="G146" i="3"/>
  <c r="G369" i="3"/>
  <c r="G301" i="3"/>
  <c r="G216" i="3"/>
  <c r="G118" i="3"/>
  <c r="G274" i="3"/>
  <c r="H274" i="3" s="1"/>
  <c r="G337" i="3"/>
  <c r="G218" i="3"/>
  <c r="G165" i="3"/>
  <c r="G318" i="3"/>
  <c r="G233" i="3"/>
  <c r="G152" i="3"/>
  <c r="G131" i="3"/>
  <c r="G252" i="3"/>
  <c r="G184" i="3"/>
  <c r="G129" i="3"/>
  <c r="G95" i="3"/>
  <c r="G50" i="3"/>
  <c r="K46" i="3" s="1"/>
  <c r="K47" i="3" s="1"/>
  <c r="G16" i="3"/>
  <c r="G352" i="3"/>
  <c r="G284" i="3"/>
  <c r="G199" i="3"/>
  <c r="G135" i="3"/>
  <c r="G57" i="3"/>
  <c r="G223" i="3"/>
  <c r="G63" i="3"/>
  <c r="G356" i="3"/>
  <c r="G322" i="3"/>
  <c r="G288" i="3"/>
  <c r="G237" i="3"/>
  <c r="G203" i="3"/>
  <c r="G123" i="3"/>
  <c r="G106" i="3"/>
  <c r="G53" i="3"/>
  <c r="G10" i="3"/>
  <c r="G303" i="3"/>
  <c r="G244" i="3"/>
  <c r="G176" i="3"/>
  <c r="H172" i="3" s="1"/>
  <c r="G112" i="3"/>
  <c r="G76" i="3"/>
  <c r="G42" i="3"/>
  <c r="G8" i="3"/>
  <c r="G335" i="3"/>
  <c r="G250" i="3"/>
  <c r="G182" i="3"/>
  <c r="G127" i="3"/>
  <c r="G110" i="3"/>
  <c r="G40" i="3"/>
  <c r="G342" i="3"/>
  <c r="G189" i="3"/>
  <c r="G29" i="3"/>
  <c r="G150" i="3"/>
  <c r="G167" i="3"/>
  <c r="G138" i="3"/>
  <c r="G87" i="3"/>
  <c r="G361" i="3"/>
  <c r="G327" i="3"/>
  <c r="G293" i="3"/>
  <c r="H291" i="3" s="1"/>
  <c r="G242" i="3"/>
  <c r="G208" i="3"/>
  <c r="G174" i="3"/>
  <c r="G82" i="3"/>
  <c r="G48" i="3"/>
  <c r="G14" i="3"/>
  <c r="G367" i="3"/>
  <c r="G333" i="3"/>
  <c r="G299" i="3"/>
  <c r="G248" i="3"/>
  <c r="G214" i="3"/>
  <c r="G180" i="3"/>
  <c r="G142" i="3"/>
  <c r="G116" i="3"/>
  <c r="G91" i="3"/>
  <c r="G55" i="3"/>
  <c r="G21" i="3"/>
  <c r="G99" i="3"/>
  <c r="G354" i="3"/>
  <c r="G320" i="3"/>
  <c r="G286" i="3"/>
  <c r="G235" i="3"/>
  <c r="G201" i="3"/>
  <c r="G163" i="3"/>
  <c r="G359" i="3"/>
  <c r="G325" i="3"/>
  <c r="K327" i="3" s="1"/>
  <c r="K328" i="3" s="1"/>
  <c r="G291" i="3"/>
  <c r="G240" i="3"/>
  <c r="K242" i="3" s="1"/>
  <c r="K243" i="3" s="1"/>
  <c r="G206" i="3"/>
  <c r="G172" i="3"/>
  <c r="G133" i="3"/>
  <c r="G80" i="3"/>
  <c r="G46" i="3"/>
  <c r="G12" i="3"/>
  <c r="K12" i="3" s="1"/>
  <c r="G97" i="3"/>
  <c r="G61" i="3"/>
  <c r="G27" i="3"/>
  <c r="G227" i="3"/>
  <c r="G193" i="3"/>
  <c r="G157" i="3"/>
  <c r="G121" i="3"/>
  <c r="G104" i="3"/>
  <c r="G344" i="3"/>
  <c r="G310" i="3"/>
  <c r="G276" i="3"/>
  <c r="G225" i="3"/>
  <c r="H223" i="3" s="1"/>
  <c r="G191" i="3"/>
  <c r="G101" i="3"/>
  <c r="G65" i="3"/>
  <c r="G31" i="3"/>
  <c r="G155" i="3"/>
  <c r="G350" i="3"/>
  <c r="G316" i="3"/>
  <c r="G282" i="3"/>
  <c r="H282" i="3" s="1"/>
  <c r="G231" i="3"/>
  <c r="G197" i="3"/>
  <c r="G161" i="3"/>
  <c r="G125" i="3"/>
  <c r="G108" i="3"/>
  <c r="G72" i="3"/>
  <c r="G38" i="3"/>
  <c r="G4" i="3"/>
  <c r="H342" i="2"/>
  <c r="H316" i="2"/>
  <c r="H274" i="2"/>
  <c r="O342" i="2"/>
  <c r="H27" i="2"/>
  <c r="H10" i="2"/>
  <c r="O78" i="2"/>
  <c r="P87" i="2"/>
  <c r="Q87" i="2" s="1"/>
  <c r="R87" i="2" s="1"/>
  <c r="O2" i="2"/>
  <c r="H180" i="3"/>
  <c r="O308" i="2"/>
  <c r="P308" i="2" s="1"/>
  <c r="Q308" i="2" s="1"/>
  <c r="R308" i="2" s="1"/>
  <c r="H163" i="2"/>
  <c r="O138" i="2"/>
  <c r="O350" i="2"/>
  <c r="H138" i="2"/>
  <c r="H155" i="2"/>
  <c r="I155" i="2" s="1"/>
  <c r="J155" i="2" s="1"/>
  <c r="K155" i="2" s="1"/>
  <c r="P70" i="2"/>
  <c r="Q70" i="2" s="1"/>
  <c r="R70" i="2" s="1"/>
  <c r="P19" i="2"/>
  <c r="Q19" i="2" s="1"/>
  <c r="R19" i="2" s="1"/>
  <c r="H2" i="2"/>
  <c r="I2" i="2" s="1"/>
  <c r="J2" i="2" s="1"/>
  <c r="K2" i="2" s="1"/>
  <c r="O257" i="2"/>
  <c r="K310" i="3"/>
  <c r="K72" i="3"/>
  <c r="K73" i="3" s="1"/>
  <c r="P53" i="2"/>
  <c r="Q53" i="2" s="1"/>
  <c r="R53" i="2" s="1"/>
  <c r="P138" i="2"/>
  <c r="Q138" i="2" s="1"/>
  <c r="R138" i="2" s="1"/>
  <c r="P223" i="2"/>
  <c r="Q223" i="2" s="1"/>
  <c r="R223" i="2" s="1"/>
  <c r="O274" i="2"/>
  <c r="O180" i="2"/>
  <c r="H87" i="2"/>
  <c r="H70" i="2"/>
  <c r="H189" i="2"/>
  <c r="O240" i="2"/>
  <c r="H61" i="2"/>
  <c r="H197" i="2"/>
  <c r="H36" i="2"/>
  <c r="O299" i="2"/>
  <c r="O333" i="2"/>
  <c r="P325" i="2" s="1"/>
  <c r="Q325" i="2" s="1"/>
  <c r="R325" i="2" s="1"/>
  <c r="H240" i="2"/>
  <c r="H19" i="2"/>
  <c r="I19" i="2" s="1"/>
  <c r="J19" i="2" s="1"/>
  <c r="K19" i="2" s="1"/>
  <c r="O189" i="2"/>
  <c r="O206" i="2"/>
  <c r="P206" i="2" s="1"/>
  <c r="Q206" i="2" s="1"/>
  <c r="R206" i="2" s="1"/>
  <c r="H146" i="2"/>
  <c r="I138" i="2" s="1"/>
  <c r="J138" i="2" s="1"/>
  <c r="K138" i="2" s="1"/>
  <c r="O10" i="2"/>
  <c r="P2" i="2" s="1"/>
  <c r="Q2" i="2" s="1"/>
  <c r="R2" i="2" s="1"/>
  <c r="H53" i="2"/>
  <c r="I53" i="2" s="1"/>
  <c r="J53" i="2" s="1"/>
  <c r="K53" i="2" s="1"/>
  <c r="H367" i="2"/>
  <c r="H333" i="2"/>
  <c r="H299" i="2"/>
  <c r="H206" i="2"/>
  <c r="I206" i="2" s="1"/>
  <c r="J206" i="2" s="1"/>
  <c r="K206" i="2" s="1"/>
  <c r="O112" i="2"/>
  <c r="P104" i="2" s="1"/>
  <c r="Q104" i="2" s="1"/>
  <c r="R104" i="2" s="1"/>
  <c r="H214" i="2"/>
  <c r="H282" i="2"/>
  <c r="H308" i="2"/>
  <c r="I308" i="2" s="1"/>
  <c r="J308" i="2" s="1"/>
  <c r="K308" i="2" s="1"/>
  <c r="O282" i="2"/>
  <c r="H350" i="2"/>
  <c r="I342" i="2" s="1"/>
  <c r="J342" i="2" s="1"/>
  <c r="K342" i="2" s="1"/>
  <c r="P257" i="2"/>
  <c r="Q257" i="2" s="1"/>
  <c r="R257" i="2" s="1"/>
  <c r="O197" i="2"/>
  <c r="O248" i="2"/>
  <c r="O367" i="2"/>
  <c r="P359" i="2" s="1"/>
  <c r="Q359" i="2" s="1"/>
  <c r="R359" i="2" s="1"/>
  <c r="H231" i="2"/>
  <c r="H180" i="2"/>
  <c r="I172" i="2" s="1"/>
  <c r="J172" i="2" s="1"/>
  <c r="K172" i="2" s="1"/>
  <c r="H291" i="2"/>
  <c r="H121" i="2"/>
  <c r="I121" i="2" s="1"/>
  <c r="J121" i="2" s="1"/>
  <c r="K121" i="2" s="1"/>
  <c r="H95" i="2"/>
  <c r="H78" i="2"/>
  <c r="O291" i="2"/>
  <c r="H248" i="2"/>
  <c r="H44" i="2"/>
  <c r="H359" i="2"/>
  <c r="I359" i="2" s="1"/>
  <c r="J359" i="2" s="1"/>
  <c r="K359" i="2" s="1"/>
  <c r="H325" i="2"/>
  <c r="I325" i="2" s="1"/>
  <c r="J325" i="2" s="1"/>
  <c r="K325" i="2" s="1"/>
  <c r="H223" i="2"/>
  <c r="K80" i="3" l="1"/>
  <c r="K81" i="3" s="1"/>
  <c r="K293" i="3"/>
  <c r="K294" i="3" s="1"/>
  <c r="K174" i="3"/>
  <c r="K175" i="3" s="1"/>
  <c r="K208" i="3"/>
  <c r="K209" i="3" s="1"/>
  <c r="K38" i="3"/>
  <c r="K40" i="3" s="1"/>
  <c r="H70" i="3"/>
  <c r="K55" i="3"/>
  <c r="K56" i="3" s="1"/>
  <c r="K318" i="3"/>
  <c r="K319" i="3" s="1"/>
  <c r="K123" i="3"/>
  <c r="K124" i="3" s="1"/>
  <c r="H206" i="3"/>
  <c r="H359" i="3"/>
  <c r="H10" i="3"/>
  <c r="H163" i="3"/>
  <c r="I274" i="3"/>
  <c r="J274" i="3" s="1"/>
  <c r="K274" i="3" s="1"/>
  <c r="K21" i="3"/>
  <c r="K22" i="3" s="1"/>
  <c r="I274" i="2"/>
  <c r="J274" i="2" s="1"/>
  <c r="K274" i="2" s="1"/>
  <c r="K284" i="3"/>
  <c r="K285" i="3" s="1"/>
  <c r="K361" i="3"/>
  <c r="K362" i="3" s="1"/>
  <c r="H308" i="3"/>
  <c r="H78" i="3"/>
  <c r="I70" i="3" s="1"/>
  <c r="J70" i="3" s="1"/>
  <c r="K70" i="3" s="1"/>
  <c r="K191" i="3"/>
  <c r="K192" i="3" s="1"/>
  <c r="H53" i="3"/>
  <c r="K63" i="3"/>
  <c r="K64" i="3" s="1"/>
  <c r="K199" i="3"/>
  <c r="K200" i="3" s="1"/>
  <c r="H316" i="3"/>
  <c r="K276" i="3"/>
  <c r="K277" i="3" s="1"/>
  <c r="H299" i="3"/>
  <c r="I291" i="3" s="1"/>
  <c r="J291" i="3" s="1"/>
  <c r="K291" i="3" s="1"/>
  <c r="P36" i="2"/>
  <c r="Q36" i="2" s="1"/>
  <c r="R36" i="2" s="1"/>
  <c r="I257" i="3"/>
  <c r="J257" i="3" s="1"/>
  <c r="K257" i="3" s="1"/>
  <c r="P342" i="2"/>
  <c r="Q342" i="2" s="1"/>
  <c r="R342" i="2" s="1"/>
  <c r="K261" i="3"/>
  <c r="K260" i="3"/>
  <c r="P189" i="2"/>
  <c r="Q189" i="2" s="1"/>
  <c r="R189" i="2" s="1"/>
  <c r="H36" i="3"/>
  <c r="K301" i="3"/>
  <c r="K302" i="3" s="1"/>
  <c r="P291" i="2"/>
  <c r="Q291" i="2" s="1"/>
  <c r="R291" i="2" s="1"/>
  <c r="H231" i="3"/>
  <c r="I223" i="3" s="1"/>
  <c r="J223" i="3" s="1"/>
  <c r="K223" i="3" s="1"/>
  <c r="H155" i="3"/>
  <c r="H342" i="3"/>
  <c r="H95" i="3"/>
  <c r="H129" i="3"/>
  <c r="H87" i="3"/>
  <c r="I87" i="3" s="1"/>
  <c r="J87" i="3" s="1"/>
  <c r="K87" i="3" s="1"/>
  <c r="H214" i="3"/>
  <c r="H367" i="3"/>
  <c r="I359" i="3" s="1"/>
  <c r="J359" i="3" s="1"/>
  <c r="K359" i="3" s="1"/>
  <c r="H325" i="3"/>
  <c r="H240" i="3"/>
  <c r="K225" i="3"/>
  <c r="K226" i="3" s="1"/>
  <c r="K148" i="3"/>
  <c r="K149" i="3" s="1"/>
  <c r="H333" i="3"/>
  <c r="K269" i="3"/>
  <c r="K268" i="3"/>
  <c r="K97" i="3"/>
  <c r="K98" i="3" s="1"/>
  <c r="K131" i="3"/>
  <c r="K132" i="3" s="1"/>
  <c r="H189" i="3"/>
  <c r="I206" i="3"/>
  <c r="J206" i="3" s="1"/>
  <c r="K206" i="3" s="1"/>
  <c r="K344" i="3"/>
  <c r="K345" i="3" s="1"/>
  <c r="H2" i="3"/>
  <c r="H248" i="3"/>
  <c r="I240" i="3" s="1"/>
  <c r="J240" i="3" s="1"/>
  <c r="K240" i="3" s="1"/>
  <c r="K233" i="3"/>
  <c r="K234" i="3" s="1"/>
  <c r="K335" i="3"/>
  <c r="K336" i="3" s="1"/>
  <c r="H44" i="3"/>
  <c r="K89" i="3"/>
  <c r="K90" i="3" s="1"/>
  <c r="K250" i="3"/>
  <c r="K251" i="3" s="1"/>
  <c r="K369" i="3"/>
  <c r="K370" i="3" s="1"/>
  <c r="H121" i="3"/>
  <c r="I121" i="3" s="1"/>
  <c r="J121" i="3" s="1"/>
  <c r="K121" i="3" s="1"/>
  <c r="H146" i="3"/>
  <c r="K216" i="3"/>
  <c r="K218" i="3" s="1"/>
  <c r="H197" i="3"/>
  <c r="K182" i="3"/>
  <c r="K183" i="3" s="1"/>
  <c r="K14" i="3"/>
  <c r="K13" i="3"/>
  <c r="H138" i="3"/>
  <c r="K140" i="3"/>
  <c r="K133" i="3"/>
  <c r="H19" i="3"/>
  <c r="K29" i="3"/>
  <c r="H27" i="3"/>
  <c r="H350" i="3"/>
  <c r="K352" i="3"/>
  <c r="H61" i="3"/>
  <c r="I53" i="3" s="1"/>
  <c r="J53" i="3" s="1"/>
  <c r="K53" i="3" s="1"/>
  <c r="K4" i="3"/>
  <c r="K150" i="3"/>
  <c r="I70" i="2"/>
  <c r="J70" i="2" s="1"/>
  <c r="K70" i="2" s="1"/>
  <c r="I172" i="3"/>
  <c r="J172" i="3" s="1"/>
  <c r="K172" i="3" s="1"/>
  <c r="K176" i="3"/>
  <c r="K363" i="3"/>
  <c r="K295" i="3"/>
  <c r="K48" i="3"/>
  <c r="K337" i="3"/>
  <c r="K329" i="3"/>
  <c r="I325" i="3"/>
  <c r="J325" i="3" s="1"/>
  <c r="K325" i="3" s="1"/>
  <c r="K311" i="3"/>
  <c r="K312" i="3"/>
  <c r="K286" i="3"/>
  <c r="K278" i="3"/>
  <c r="K244" i="3"/>
  <c r="K210" i="3"/>
  <c r="K193" i="3"/>
  <c r="K74" i="3"/>
  <c r="K57" i="3"/>
  <c r="K65" i="3"/>
  <c r="I87" i="2"/>
  <c r="J87" i="2" s="1"/>
  <c r="K87" i="2" s="1"/>
  <c r="I291" i="2"/>
  <c r="J291" i="2" s="1"/>
  <c r="K291" i="2" s="1"/>
  <c r="P240" i="2"/>
  <c r="Q240" i="2" s="1"/>
  <c r="R240" i="2" s="1"/>
  <c r="I36" i="2"/>
  <c r="J36" i="2" s="1"/>
  <c r="K36" i="2" s="1"/>
  <c r="I223" i="2"/>
  <c r="J223" i="2" s="1"/>
  <c r="K223" i="2" s="1"/>
  <c r="I240" i="2"/>
  <c r="J240" i="2" s="1"/>
  <c r="K240" i="2" s="1"/>
  <c r="I189" i="2"/>
  <c r="J189" i="2" s="1"/>
  <c r="K189" i="2" s="1"/>
  <c r="P274" i="2"/>
  <c r="Q274" i="2" s="1"/>
  <c r="R274" i="2" s="1"/>
  <c r="K320" i="3" l="1"/>
  <c r="I2" i="3"/>
  <c r="J2" i="3" s="1"/>
  <c r="K2" i="3" s="1"/>
  <c r="K82" i="3"/>
  <c r="K235" i="3"/>
  <c r="K125" i="3"/>
  <c r="K23" i="3"/>
  <c r="I308" i="3"/>
  <c r="J308" i="3" s="1"/>
  <c r="K308" i="3" s="1"/>
  <c r="I155" i="3"/>
  <c r="J155" i="3" s="1"/>
  <c r="K155" i="3" s="1"/>
  <c r="K227" i="3"/>
  <c r="K303" i="3"/>
  <c r="K39" i="3"/>
  <c r="I342" i="3"/>
  <c r="J342" i="3" s="1"/>
  <c r="K342" i="3" s="1"/>
  <c r="K201" i="3"/>
  <c r="K371" i="3"/>
  <c r="I36" i="3"/>
  <c r="J36" i="3" s="1"/>
  <c r="K36" i="3" s="1"/>
  <c r="K99" i="3"/>
  <c r="K346" i="3"/>
  <c r="K217" i="3"/>
  <c r="I138" i="3"/>
  <c r="J138" i="3" s="1"/>
  <c r="K138" i="3" s="1"/>
  <c r="K91" i="3"/>
  <c r="I189" i="3"/>
  <c r="J189" i="3" s="1"/>
  <c r="K189" i="3" s="1"/>
  <c r="K184" i="3"/>
  <c r="K252" i="3"/>
  <c r="K31" i="3"/>
  <c r="K30" i="3"/>
  <c r="K141" i="3"/>
  <c r="K142" i="3"/>
  <c r="K353" i="3"/>
  <c r="K354" i="3"/>
  <c r="I19" i="3"/>
  <c r="J19" i="3" s="1"/>
  <c r="K19" i="3" s="1"/>
  <c r="K6" i="3"/>
  <c r="K5" i="3"/>
</calcChain>
</file>

<file path=xl/sharedStrings.xml><?xml version="1.0" encoding="utf-8"?>
<sst xmlns="http://schemas.openxmlformats.org/spreadsheetml/2006/main" count="4365" uniqueCount="63">
  <si>
    <t>N/A</t>
  </si>
  <si>
    <t>Gene</t>
  </si>
  <si>
    <t>Geneotype</t>
  </si>
  <si>
    <t>Cq</t>
  </si>
  <si>
    <t>Sample</t>
  </si>
  <si>
    <t>1_1</t>
  </si>
  <si>
    <t>1_3</t>
  </si>
  <si>
    <t>1_4</t>
  </si>
  <si>
    <t>1_5</t>
  </si>
  <si>
    <t>3_1</t>
  </si>
  <si>
    <t>3_2</t>
  </si>
  <si>
    <t>3_4</t>
  </si>
  <si>
    <t>3_5</t>
  </si>
  <si>
    <t>KO</t>
  </si>
  <si>
    <t>WT</t>
  </si>
  <si>
    <t>OPN4</t>
  </si>
  <si>
    <t>GAPDH</t>
  </si>
  <si>
    <t>Hprt</t>
  </si>
  <si>
    <t>Beta-s</t>
  </si>
  <si>
    <t>Cbx7</t>
  </si>
  <si>
    <t>CTXN1</t>
  </si>
  <si>
    <t>NALCN</t>
  </si>
  <si>
    <t>Ddit4</t>
  </si>
  <si>
    <t>LIM2</t>
  </si>
  <si>
    <t>FABp7</t>
  </si>
  <si>
    <t>Glo1</t>
  </si>
  <si>
    <t>Gucy2f</t>
  </si>
  <si>
    <t>Igf2</t>
  </si>
  <si>
    <t>Klhl33</t>
  </si>
  <si>
    <t>Ktn1</t>
  </si>
  <si>
    <t>PTPRT</t>
  </si>
  <si>
    <t>RNPS1</t>
  </si>
  <si>
    <t>Samd7</t>
  </si>
  <si>
    <t>Sgcg</t>
  </si>
  <si>
    <t>Slc25a37</t>
  </si>
  <si>
    <t>Srebf1</t>
  </si>
  <si>
    <t>DMXL1</t>
  </si>
  <si>
    <t>Average</t>
  </si>
  <si>
    <t>dCt(Gapdh)</t>
  </si>
  <si>
    <t>ddCt</t>
  </si>
  <si>
    <t>FC</t>
  </si>
  <si>
    <t>FC (negative)</t>
  </si>
  <si>
    <t>dCt(HPRT)</t>
  </si>
  <si>
    <t>Samples Run</t>
  </si>
  <si>
    <t>012118_1_1</t>
  </si>
  <si>
    <t>012118_1_3</t>
  </si>
  <si>
    <t>012118_1_4</t>
  </si>
  <si>
    <t>012118_1_5</t>
  </si>
  <si>
    <t>012118_2_1</t>
  </si>
  <si>
    <t>012118_2_2</t>
  </si>
  <si>
    <t>012118_2_4</t>
  </si>
  <si>
    <t>012118_2_5</t>
  </si>
  <si>
    <t>Control Genes:</t>
  </si>
  <si>
    <t>GAPDH (HKG)</t>
  </si>
  <si>
    <t>HPRT (HKG)</t>
  </si>
  <si>
    <t>Genes Run:</t>
  </si>
  <si>
    <t>W/O Outliers</t>
  </si>
  <si>
    <t>GAPDH FC</t>
  </si>
  <si>
    <t>HPRT FC</t>
  </si>
  <si>
    <t>sgcg has very high standard deviation for KO Cq valuies</t>
  </si>
  <si>
    <t xml:space="preserve"> </t>
  </si>
  <si>
    <t>GeoMean</t>
  </si>
  <si>
    <t>dCt (Geomean)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</si>
</sst>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BB6B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1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B6B4"/>
      <color rgb="FFC4BC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A9AA-1F8A-E249-B38C-B46C7D929944}">
  <dimension ref="A1:N22"/>
  <sheetViews>
    <sheetView workbookViewId="0">
      <selection activeCell="N21" sqref="N21:N22"/>
    </sheetView>
  </sheetViews>
  <sheetFormatPr baseColWidth="10" defaultRowHeight="15" x14ac:dyDescent="0.2"/>
  <sheetData>
    <row r="1" spans="1:14" x14ac:dyDescent="0.2">
      <c r="A1" s="10">
        <v>43216</v>
      </c>
    </row>
    <row r="2" spans="1:14" x14ac:dyDescent="0.2">
      <c r="J2" t="s">
        <v>56</v>
      </c>
      <c r="N2" t="s">
        <v>61</v>
      </c>
    </row>
    <row r="3" spans="1:14" x14ac:dyDescent="0.2">
      <c r="G3" t="s">
        <v>57</v>
      </c>
      <c r="H3" t="s">
        <v>58</v>
      </c>
      <c r="K3" t="s">
        <v>57</v>
      </c>
      <c r="L3" t="s">
        <v>58</v>
      </c>
    </row>
    <row r="4" spans="1:14" ht="16" x14ac:dyDescent="0.2">
      <c r="B4" t="s">
        <v>43</v>
      </c>
      <c r="C4" t="s">
        <v>44</v>
      </c>
      <c r="E4" t="s">
        <v>55</v>
      </c>
      <c r="F4" s="3" t="s">
        <v>18</v>
      </c>
      <c r="G4" s="8">
        <v>2.3660818798978149</v>
      </c>
      <c r="H4" s="8">
        <v>2.1398356578005524</v>
      </c>
      <c r="K4" s="8">
        <v>2.3660818798978149</v>
      </c>
      <c r="L4" s="8">
        <v>2.1904844907379721</v>
      </c>
      <c r="N4" s="8">
        <v>2.288352902093429</v>
      </c>
    </row>
    <row r="5" spans="1:14" ht="16" x14ac:dyDescent="0.2">
      <c r="C5" t="s">
        <v>45</v>
      </c>
      <c r="F5" s="3" t="s">
        <v>19</v>
      </c>
      <c r="G5" s="5">
        <v>1.2141948843950463</v>
      </c>
      <c r="H5" s="5">
        <v>1.0980928137870489</v>
      </c>
      <c r="K5" s="5">
        <v>1.2141948843950463</v>
      </c>
      <c r="L5" s="5">
        <v>1.1240841179661969</v>
      </c>
      <c r="N5" s="5">
        <v>1.1743069464410925</v>
      </c>
    </row>
    <row r="6" spans="1:14" ht="16" x14ac:dyDescent="0.2">
      <c r="C6" t="s">
        <v>46</v>
      </c>
      <c r="F6" s="3" t="s">
        <v>20</v>
      </c>
      <c r="G6" s="5">
        <v>-1.0052121400414755</v>
      </c>
      <c r="H6" s="5">
        <v>-1.1114938763335287</v>
      </c>
      <c r="K6" s="5">
        <v>-1.0052121400414755</v>
      </c>
      <c r="L6" s="5">
        <v>-1.0857936863109936</v>
      </c>
      <c r="N6" s="5">
        <v>-1.0393563981454186</v>
      </c>
    </row>
    <row r="7" spans="1:14" ht="16" x14ac:dyDescent="0.2">
      <c r="C7" t="s">
        <v>47</v>
      </c>
      <c r="F7" s="3" t="s">
        <v>22</v>
      </c>
      <c r="G7" s="5">
        <v>1.1358324229717423</v>
      </c>
      <c r="H7" s="5">
        <v>1.0272234197008852</v>
      </c>
      <c r="K7" s="5">
        <v>1.1358324229717423</v>
      </c>
      <c r="L7" s="5">
        <v>1.0515372809940053</v>
      </c>
      <c r="N7" s="5">
        <v>1.0985187974608255</v>
      </c>
    </row>
    <row r="8" spans="1:14" ht="16" x14ac:dyDescent="0.2">
      <c r="C8" t="s">
        <v>48</v>
      </c>
      <c r="F8" s="3" t="s">
        <v>36</v>
      </c>
      <c r="G8" s="8">
        <v>1.5026406122597173</v>
      </c>
      <c r="H8" s="5">
        <v>1.358957181613454</v>
      </c>
      <c r="K8" s="5">
        <v>1.34723357686569</v>
      </c>
      <c r="L8" s="5">
        <v>1.2472494213316012</v>
      </c>
      <c r="N8" s="5">
        <v>1.3029751386082449</v>
      </c>
    </row>
    <row r="9" spans="1:14" ht="16" x14ac:dyDescent="0.2">
      <c r="C9" t="s">
        <v>49</v>
      </c>
      <c r="F9" s="3" t="s">
        <v>24</v>
      </c>
      <c r="G9" s="8">
        <v>2.0437942973082346</v>
      </c>
      <c r="H9" s="8">
        <v>1.8483654144625186</v>
      </c>
      <c r="K9" s="8">
        <v>2.0437942973082346</v>
      </c>
      <c r="L9" s="8">
        <v>1.8921152934511893</v>
      </c>
      <c r="N9" s="8">
        <v>1.9766529008409799</v>
      </c>
    </row>
    <row r="10" spans="1:14" ht="16" x14ac:dyDescent="0.2">
      <c r="C10" t="s">
        <v>50</v>
      </c>
      <c r="F10" s="3" t="s">
        <v>25</v>
      </c>
      <c r="G10" s="5">
        <v>1.2934730542683754</v>
      </c>
      <c r="H10" s="5">
        <v>1.169790355711271</v>
      </c>
      <c r="K10" s="5">
        <v>1.2934730542683754</v>
      </c>
      <c r="L10" s="5">
        <v>1.197478704618927</v>
      </c>
      <c r="N10" s="5">
        <v>1.2509807216149762</v>
      </c>
    </row>
    <row r="11" spans="1:14" ht="16" x14ac:dyDescent="0.2">
      <c r="C11" t="s">
        <v>51</v>
      </c>
      <c r="F11" s="3" t="s">
        <v>26</v>
      </c>
      <c r="G11" s="5">
        <v>-1.1496940575726147</v>
      </c>
      <c r="H11" s="5">
        <v>-1.2712519613982007</v>
      </c>
      <c r="K11" s="5">
        <v>-1.1496940575726147</v>
      </c>
      <c r="L11" s="5">
        <v>-1.2418578120734856</v>
      </c>
      <c r="N11" s="5">
        <v>-1.18874596420867</v>
      </c>
    </row>
    <row r="12" spans="1:14" ht="16" x14ac:dyDescent="0.2">
      <c r="F12" s="3" t="s">
        <v>27</v>
      </c>
      <c r="G12" s="5">
        <v>1.3115292652283816</v>
      </c>
      <c r="H12" s="5">
        <v>1.1861200205403926</v>
      </c>
      <c r="K12" s="5">
        <v>1.3115292652283816</v>
      </c>
      <c r="L12" s="5">
        <v>1.2141948843950434</v>
      </c>
      <c r="N12" s="5">
        <v>1.2684437617160744</v>
      </c>
    </row>
    <row r="13" spans="1:14" ht="16" x14ac:dyDescent="0.2">
      <c r="F13" s="3" t="s">
        <v>28</v>
      </c>
      <c r="G13" s="9">
        <v>-4.4038032053247704</v>
      </c>
      <c r="H13" s="9">
        <v>-4.8694201953176508</v>
      </c>
      <c r="K13" s="9">
        <v>-4.403803205324766</v>
      </c>
      <c r="L13" s="9">
        <v>-4.7568284600108877</v>
      </c>
      <c r="N13" s="9">
        <v>-4.5533881409736425</v>
      </c>
    </row>
    <row r="14" spans="1:14" ht="16" x14ac:dyDescent="0.2">
      <c r="B14" t="s">
        <v>52</v>
      </c>
      <c r="C14" t="s">
        <v>15</v>
      </c>
      <c r="F14" s="3" t="s">
        <v>29</v>
      </c>
      <c r="G14" s="5">
        <v>1.1912696404258685</v>
      </c>
      <c r="H14" s="5">
        <v>1.0773596959157685</v>
      </c>
      <c r="K14" s="5">
        <v>1.1912696404258685</v>
      </c>
      <c r="L14" s="5">
        <v>1.1028602576308837</v>
      </c>
      <c r="N14" s="5">
        <v>1.1521348276256895</v>
      </c>
    </row>
    <row r="15" spans="1:14" ht="16" x14ac:dyDescent="0.2">
      <c r="C15" t="s">
        <v>53</v>
      </c>
      <c r="F15" s="3" t="s">
        <v>23</v>
      </c>
      <c r="G15" s="5">
        <v>-1.0069555500567187</v>
      </c>
      <c r="H15" s="5">
        <v>-1.1134216182286887</v>
      </c>
      <c r="K15" s="5">
        <v>-1.0069555500567187</v>
      </c>
      <c r="L15" s="5">
        <v>-1.0876768545615523</v>
      </c>
      <c r="N15" s="5">
        <v>-1.041159026945603</v>
      </c>
    </row>
    <row r="16" spans="1:14" ht="16" x14ac:dyDescent="0.2">
      <c r="C16" t="s">
        <v>54</v>
      </c>
      <c r="F16" s="3" t="s">
        <v>21</v>
      </c>
      <c r="G16" s="5">
        <v>1.1009508013311926</v>
      </c>
      <c r="H16" s="5">
        <v>-1.0043415672919254</v>
      </c>
      <c r="K16" s="5">
        <v>1.1009508013311926</v>
      </c>
      <c r="L16" s="5">
        <v>1.0192443785950762</v>
      </c>
      <c r="N16" s="5">
        <v>1.0647830840905319</v>
      </c>
    </row>
    <row r="17" spans="6:14" ht="16" x14ac:dyDescent="0.2">
      <c r="F17" s="3" t="s">
        <v>30</v>
      </c>
      <c r="G17" s="5">
        <v>1.0643701824533591</v>
      </c>
      <c r="H17" s="5">
        <v>-1.038859103297666</v>
      </c>
      <c r="K17" s="5">
        <v>1.0643701824533591</v>
      </c>
      <c r="L17" s="5">
        <v>-1.0148383894369097</v>
      </c>
      <c r="N17" s="5">
        <v>1.0294041878314235</v>
      </c>
    </row>
    <row r="18" spans="6:14" ht="16" x14ac:dyDescent="0.2">
      <c r="F18" s="3" t="s">
        <v>31</v>
      </c>
      <c r="G18" s="5">
        <v>1.1667536657321766</v>
      </c>
      <c r="H18" s="5">
        <v>1.0551879539819822</v>
      </c>
      <c r="K18" s="5">
        <v>1.1667536657321766</v>
      </c>
      <c r="L18" s="5">
        <v>1.0801637217256341</v>
      </c>
      <c r="N18" s="5">
        <v>1.1284242357334147</v>
      </c>
    </row>
    <row r="19" spans="6:14" ht="16" x14ac:dyDescent="0.2">
      <c r="F19" s="3" t="s">
        <v>32</v>
      </c>
      <c r="G19" s="5">
        <v>1.4351982139585466</v>
      </c>
      <c r="H19" s="5">
        <v>1.2979636674166128</v>
      </c>
      <c r="K19" s="5">
        <v>1.4351982139585466</v>
      </c>
      <c r="L19" s="5">
        <v>1.328685814096511</v>
      </c>
      <c r="N19" s="5">
        <v>1.3880500188493821</v>
      </c>
    </row>
    <row r="20" spans="6:14" ht="16" x14ac:dyDescent="0.2">
      <c r="F20" s="3" t="s">
        <v>33</v>
      </c>
      <c r="G20" s="9">
        <v>-66.256955125848108</v>
      </c>
      <c r="H20" s="9">
        <v>-73.262346278315945</v>
      </c>
      <c r="K20" s="9">
        <v>-66.256955125848108</v>
      </c>
      <c r="L20" s="9">
        <v>-71.568359238944709</v>
      </c>
      <c r="N20" s="9">
        <v>-68.507519446435225</v>
      </c>
    </row>
    <row r="21" spans="6:14" ht="16" x14ac:dyDescent="0.2">
      <c r="F21" s="3" t="s">
        <v>34</v>
      </c>
      <c r="G21" s="5">
        <v>1.4514551566995328</v>
      </c>
      <c r="H21" s="6">
        <v>1.3126661111737545</v>
      </c>
      <c r="K21" s="5">
        <v>1.4514551566995328</v>
      </c>
      <c r="L21" s="6">
        <v>1.3437362572969338</v>
      </c>
      <c r="N21" s="5">
        <v>1.4037728991167866</v>
      </c>
    </row>
    <row r="22" spans="6:14" ht="16" x14ac:dyDescent="0.2">
      <c r="F22" s="3" t="s">
        <v>35</v>
      </c>
      <c r="G22" s="5">
        <v>1.1328838852957983</v>
      </c>
      <c r="H22" s="5">
        <v>1.0245568230328004</v>
      </c>
      <c r="K22" s="5">
        <v>1.1328838852957983</v>
      </c>
      <c r="L22" s="5">
        <v>1.123435009006696</v>
      </c>
      <c r="N22" s="5">
        <v>1.0956671232203856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6522-CE5B-AE4B-810C-12D94A4A89D9}">
  <dimension ref="B1:R374"/>
  <sheetViews>
    <sheetView topLeftCell="A361" workbookViewId="0">
      <selection activeCell="B1" sqref="A1:XFD1048576"/>
    </sheetView>
  </sheetViews>
  <sheetFormatPr baseColWidth="10" defaultRowHeight="15" x14ac:dyDescent="0.2"/>
  <cols>
    <col min="7" max="7" width="8.83203125"/>
  </cols>
  <sheetData>
    <row r="1" spans="2:18" x14ac:dyDescent="0.2">
      <c r="B1" t="s">
        <v>4</v>
      </c>
      <c r="C1" t="s">
        <v>2</v>
      </c>
      <c r="D1" t="s">
        <v>1</v>
      </c>
      <c r="E1" t="s">
        <v>3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ht="16" x14ac:dyDescent="0.2">
      <c r="B2" s="1" t="s">
        <v>5</v>
      </c>
      <c r="C2" t="s">
        <v>13</v>
      </c>
      <c r="D2" s="3" t="s">
        <v>18</v>
      </c>
      <c r="E2">
        <v>19.059999999999999</v>
      </c>
      <c r="F2">
        <f>AVERAGE(E2:E3)</f>
        <v>19.03</v>
      </c>
      <c r="G2">
        <f>F2-$F$104</f>
        <v>3.5950000000000006</v>
      </c>
      <c r="H2">
        <f>AVERAGE(G2,G4,G6,G8)</f>
        <v>3.8812500000000001</v>
      </c>
      <c r="I2">
        <f>H2-H10</f>
        <v>-1.2424999999999993</v>
      </c>
      <c r="J2" s="8">
        <f>2^-I2</f>
        <v>2.3660818798978149</v>
      </c>
      <c r="K2" s="8">
        <f>-1/J2</f>
        <v>-0.42263964256519621</v>
      </c>
      <c r="N2">
        <f>F2-$F$155</f>
        <v>-1.634999999999998</v>
      </c>
      <c r="O2">
        <f>AVERAGE(N2,N4,N6,N8)</f>
        <v>-1.4312499999999986</v>
      </c>
      <c r="P2">
        <f>O2-O10</f>
        <v>-1.0974999999999975</v>
      </c>
      <c r="Q2" s="8">
        <f>2^-P2</f>
        <v>2.1398356578005524</v>
      </c>
      <c r="R2" s="8">
        <f>-1/Q2</f>
        <v>-0.46732560809265988</v>
      </c>
    </row>
    <row r="3" spans="2:18" ht="16" x14ac:dyDescent="0.2">
      <c r="B3" s="1" t="s">
        <v>5</v>
      </c>
      <c r="C3" t="s">
        <v>13</v>
      </c>
      <c r="D3" s="3" t="s">
        <v>18</v>
      </c>
      <c r="E3">
        <v>19</v>
      </c>
    </row>
    <row r="4" spans="2:18" ht="16" x14ac:dyDescent="0.2">
      <c r="B4" s="1" t="s">
        <v>6</v>
      </c>
      <c r="C4" t="s">
        <v>13</v>
      </c>
      <c r="D4" s="3" t="s">
        <v>18</v>
      </c>
      <c r="E4">
        <v>18.38</v>
      </c>
      <c r="F4">
        <f>AVERAGE(E4:E5)</f>
        <v>18.305</v>
      </c>
      <c r="G4">
        <f>F4-$F$106</f>
        <v>3.6649999999999991</v>
      </c>
      <c r="N4">
        <f>F4-$F$157</f>
        <v>-1.6050000000000004</v>
      </c>
    </row>
    <row r="5" spans="2:18" ht="16" x14ac:dyDescent="0.2">
      <c r="B5" s="1" t="s">
        <v>6</v>
      </c>
      <c r="C5" t="s">
        <v>13</v>
      </c>
      <c r="D5" s="3" t="s">
        <v>18</v>
      </c>
      <c r="E5">
        <v>18.23</v>
      </c>
    </row>
    <row r="6" spans="2:18" ht="16" x14ac:dyDescent="0.2">
      <c r="B6" s="1" t="s">
        <v>7</v>
      </c>
      <c r="C6" t="s">
        <v>13</v>
      </c>
      <c r="D6" s="3" t="s">
        <v>18</v>
      </c>
      <c r="E6">
        <v>18.75</v>
      </c>
      <c r="F6">
        <f>AVERAGE(E6:E7)</f>
        <v>18.72</v>
      </c>
      <c r="G6">
        <f>F6-$F$108</f>
        <v>3.8599999999999994</v>
      </c>
      <c r="N6">
        <f>F6-$F$159</f>
        <v>-1.5199999999999996</v>
      </c>
    </row>
    <row r="7" spans="2:18" ht="16" x14ac:dyDescent="0.2">
      <c r="B7" s="1" t="s">
        <v>7</v>
      </c>
      <c r="C7" t="s">
        <v>13</v>
      </c>
      <c r="D7" s="3" t="s">
        <v>18</v>
      </c>
      <c r="E7">
        <v>18.690000000000001</v>
      </c>
    </row>
    <row r="8" spans="2:18" ht="16" x14ac:dyDescent="0.2">
      <c r="B8" s="1" t="s">
        <v>8</v>
      </c>
      <c r="C8" t="s">
        <v>13</v>
      </c>
      <c r="D8" s="3" t="s">
        <v>18</v>
      </c>
      <c r="E8">
        <v>19.350000000000001</v>
      </c>
      <c r="F8">
        <f>AVERAGE(E8:E9)</f>
        <v>19.365000000000002</v>
      </c>
      <c r="G8">
        <f>F8-$F$110</f>
        <v>4.4050000000000011</v>
      </c>
      <c r="N8">
        <f>F8-$F$161</f>
        <v>-0.96499999999999631</v>
      </c>
    </row>
    <row r="9" spans="2:18" ht="16" x14ac:dyDescent="0.2">
      <c r="B9" s="1" t="s">
        <v>8</v>
      </c>
      <c r="C9" t="s">
        <v>13</v>
      </c>
      <c r="D9" s="3" t="s">
        <v>18</v>
      </c>
      <c r="E9">
        <v>19.38</v>
      </c>
    </row>
    <row r="10" spans="2:18" ht="16" x14ac:dyDescent="0.2">
      <c r="B10" s="1" t="s">
        <v>9</v>
      </c>
      <c r="C10" t="s">
        <v>14</v>
      </c>
      <c r="D10" s="3" t="s">
        <v>18</v>
      </c>
      <c r="E10">
        <v>20.420000000000002</v>
      </c>
      <c r="F10">
        <f>AVERAGE(E10:E11)</f>
        <v>20.329999999999998</v>
      </c>
      <c r="G10">
        <f>F10-$F$112</f>
        <v>5.3149999999999977</v>
      </c>
      <c r="H10">
        <f>AVERAGE(G10,G12,G14,G16)</f>
        <v>5.1237499999999994</v>
      </c>
      <c r="N10">
        <f>F10-$F$163</f>
        <v>-0.26000000000000156</v>
      </c>
      <c r="O10">
        <f>AVERAGE(N10,N12,N14,N16)</f>
        <v>-0.3337500000000011</v>
      </c>
    </row>
    <row r="11" spans="2:18" ht="16" x14ac:dyDescent="0.2">
      <c r="B11" s="1" t="s">
        <v>9</v>
      </c>
      <c r="C11" t="s">
        <v>14</v>
      </c>
      <c r="D11" s="3" t="s">
        <v>18</v>
      </c>
      <c r="E11">
        <v>20.239999999999998</v>
      </c>
    </row>
    <row r="12" spans="2:18" ht="16" x14ac:dyDescent="0.2">
      <c r="B12" s="1" t="s">
        <v>10</v>
      </c>
      <c r="C12" t="s">
        <v>14</v>
      </c>
      <c r="D12" s="3" t="s">
        <v>18</v>
      </c>
      <c r="E12">
        <v>20.309999999999999</v>
      </c>
      <c r="F12">
        <f>AVERAGE(E12:E13)</f>
        <v>20.195</v>
      </c>
      <c r="G12">
        <f>F12-$F$114</f>
        <v>5.0100000000000016</v>
      </c>
      <c r="N12">
        <f>F12-$F$165</f>
        <v>-0.21999999999999886</v>
      </c>
    </row>
    <row r="13" spans="2:18" ht="16" x14ac:dyDescent="0.2">
      <c r="B13" s="1" t="s">
        <v>10</v>
      </c>
      <c r="C13" t="s">
        <v>14</v>
      </c>
      <c r="D13" s="3" t="s">
        <v>18</v>
      </c>
      <c r="E13">
        <v>20.079999999999998</v>
      </c>
    </row>
    <row r="14" spans="2:18" ht="16" x14ac:dyDescent="0.2">
      <c r="B14" s="1" t="s">
        <v>11</v>
      </c>
      <c r="C14" t="s">
        <v>14</v>
      </c>
      <c r="D14" s="3" t="s">
        <v>18</v>
      </c>
      <c r="E14">
        <v>19.59</v>
      </c>
      <c r="F14">
        <f>AVERAGE(E14:E15)</f>
        <v>19.445</v>
      </c>
      <c r="G14">
        <f>F14-$F$116</f>
        <v>4.8450000000000006</v>
      </c>
      <c r="N14">
        <f>F14-$F$167</f>
        <v>-0.54500000000000171</v>
      </c>
    </row>
    <row r="15" spans="2:18" ht="16" x14ac:dyDescent="0.2">
      <c r="B15" s="1" t="s">
        <v>11</v>
      </c>
      <c r="C15" t="s">
        <v>14</v>
      </c>
      <c r="D15" s="3" t="s">
        <v>18</v>
      </c>
      <c r="E15">
        <v>19.3</v>
      </c>
    </row>
    <row r="16" spans="2:18" ht="16" x14ac:dyDescent="0.2">
      <c r="B16" s="1" t="s">
        <v>12</v>
      </c>
      <c r="C16" t="s">
        <v>14</v>
      </c>
      <c r="D16" s="3" t="s">
        <v>18</v>
      </c>
      <c r="E16">
        <v>20.52</v>
      </c>
      <c r="F16">
        <f>AVERAGE(E16:E17)</f>
        <v>20.585000000000001</v>
      </c>
      <c r="G16">
        <f>F16-$F$118</f>
        <v>5.3249999999999993</v>
      </c>
      <c r="N16">
        <f>F16-$F$169</f>
        <v>-0.31000000000000227</v>
      </c>
    </row>
    <row r="17" spans="2:18" ht="16" x14ac:dyDescent="0.2">
      <c r="B17" s="1" t="s">
        <v>12</v>
      </c>
      <c r="C17" t="s">
        <v>14</v>
      </c>
      <c r="D17" s="3" t="s">
        <v>18</v>
      </c>
      <c r="E17">
        <v>20.65</v>
      </c>
    </row>
    <row r="18" spans="2:18" x14ac:dyDescent="0.2">
      <c r="B18" s="1"/>
      <c r="D18" s="3"/>
    </row>
    <row r="19" spans="2:18" ht="16" x14ac:dyDescent="0.2">
      <c r="B19" s="1" t="s">
        <v>5</v>
      </c>
      <c r="C19" t="s">
        <v>13</v>
      </c>
      <c r="D19" s="3" t="s">
        <v>19</v>
      </c>
      <c r="E19">
        <v>23.15</v>
      </c>
      <c r="F19">
        <f>AVERAGE(E19:E20)</f>
        <v>23.155000000000001</v>
      </c>
      <c r="G19">
        <f>F19-$F$104</f>
        <v>7.7200000000000006</v>
      </c>
      <c r="H19">
        <f>AVERAGE(G19,G21,G23,G25)</f>
        <v>8.3687500000000004</v>
      </c>
      <c r="I19">
        <f>H19-H27</f>
        <v>-0.27999999999999936</v>
      </c>
      <c r="J19" s="5">
        <f>2^-I19</f>
        <v>1.2141948843950463</v>
      </c>
      <c r="K19" s="5">
        <f>-1/J19</f>
        <v>-0.82359101726757356</v>
      </c>
      <c r="N19">
        <f>F19-$F$155</f>
        <v>2.490000000000002</v>
      </c>
      <c r="O19">
        <f>AVERAGE(N19,N21,N23,N25)</f>
        <v>3.0562500000000012</v>
      </c>
      <c r="P19">
        <f>O19-O27</f>
        <v>-0.1349999999999989</v>
      </c>
      <c r="Q19" s="5">
        <f>2^-P19</f>
        <v>1.0980928137870489</v>
      </c>
      <c r="R19" s="5">
        <f>-1/Q19</f>
        <v>-0.91066983359197917</v>
      </c>
    </row>
    <row r="20" spans="2:18" ht="16" x14ac:dyDescent="0.2">
      <c r="B20" s="1" t="s">
        <v>5</v>
      </c>
      <c r="C20" t="s">
        <v>13</v>
      </c>
      <c r="D20" s="3" t="s">
        <v>19</v>
      </c>
      <c r="E20">
        <v>23.16</v>
      </c>
    </row>
    <row r="21" spans="2:18" ht="16" x14ac:dyDescent="0.2">
      <c r="B21" s="1" t="s">
        <v>6</v>
      </c>
      <c r="C21" t="s">
        <v>13</v>
      </c>
      <c r="D21" s="3" t="s">
        <v>19</v>
      </c>
      <c r="E21">
        <v>22.7</v>
      </c>
      <c r="F21">
        <f>AVERAGE(E21:E22)</f>
        <v>22.810000000000002</v>
      </c>
      <c r="G21">
        <f>F21-$F$106</f>
        <v>8.1700000000000017</v>
      </c>
      <c r="N21">
        <f>F21-$F$157</f>
        <v>2.9000000000000021</v>
      </c>
    </row>
    <row r="22" spans="2:18" ht="16" x14ac:dyDescent="0.2">
      <c r="B22" s="1" t="s">
        <v>6</v>
      </c>
      <c r="C22" t="s">
        <v>13</v>
      </c>
      <c r="D22" s="3" t="s">
        <v>19</v>
      </c>
      <c r="E22">
        <v>22.92</v>
      </c>
    </row>
    <row r="23" spans="2:18" ht="16" x14ac:dyDescent="0.2">
      <c r="B23" s="1" t="s">
        <v>7</v>
      </c>
      <c r="C23" t="s">
        <v>13</v>
      </c>
      <c r="D23" s="3" t="s">
        <v>19</v>
      </c>
      <c r="E23">
        <v>23.5</v>
      </c>
      <c r="F23">
        <f>AVERAGE(E23:E24)</f>
        <v>23.45</v>
      </c>
      <c r="G23">
        <f>F23-$F$108</f>
        <v>8.59</v>
      </c>
      <c r="N23">
        <f>F23-$F$159</f>
        <v>3.2100000000000009</v>
      </c>
    </row>
    <row r="24" spans="2:18" ht="16" x14ac:dyDescent="0.2">
      <c r="B24" s="1" t="s">
        <v>7</v>
      </c>
      <c r="C24" t="s">
        <v>13</v>
      </c>
      <c r="D24" s="3" t="s">
        <v>19</v>
      </c>
      <c r="E24">
        <v>23.4</v>
      </c>
    </row>
    <row r="25" spans="2:18" ht="16" x14ac:dyDescent="0.2">
      <c r="B25" s="1" t="s">
        <v>8</v>
      </c>
      <c r="C25" t="s">
        <v>13</v>
      </c>
      <c r="D25" s="3" t="s">
        <v>19</v>
      </c>
      <c r="E25">
        <v>23.85</v>
      </c>
      <c r="F25">
        <f>AVERAGE(E25:E26)</f>
        <v>23.954999999999998</v>
      </c>
      <c r="G25">
        <f>F25-$F$110</f>
        <v>8.9949999999999974</v>
      </c>
      <c r="N25">
        <f>F25-$F$161</f>
        <v>3.625</v>
      </c>
    </row>
    <row r="26" spans="2:18" ht="16" x14ac:dyDescent="0.2">
      <c r="B26" s="1" t="s">
        <v>8</v>
      </c>
      <c r="C26" t="s">
        <v>13</v>
      </c>
      <c r="D26" s="3" t="s">
        <v>19</v>
      </c>
      <c r="E26">
        <v>24.06</v>
      </c>
    </row>
    <row r="27" spans="2:18" ht="16" x14ac:dyDescent="0.2">
      <c r="B27" s="1" t="s">
        <v>9</v>
      </c>
      <c r="C27" t="s">
        <v>14</v>
      </c>
      <c r="D27" s="3" t="s">
        <v>19</v>
      </c>
      <c r="E27">
        <v>24.23</v>
      </c>
      <c r="F27">
        <f>AVERAGE(E27:E28)</f>
        <v>24.255000000000003</v>
      </c>
      <c r="G27">
        <f>F27-$F$112</f>
        <v>9.240000000000002</v>
      </c>
      <c r="H27">
        <f>AVERAGE(G27,G29,G31,G33)</f>
        <v>8.6487499999999997</v>
      </c>
      <c r="N27">
        <f>F27-$F$163</f>
        <v>3.6650000000000027</v>
      </c>
      <c r="O27">
        <f>AVERAGE(N27,N29,N31,N33)</f>
        <v>3.1912500000000001</v>
      </c>
    </row>
    <row r="28" spans="2:18" ht="16" x14ac:dyDescent="0.2">
      <c r="B28" s="1" t="s">
        <v>9</v>
      </c>
      <c r="C28" t="s">
        <v>14</v>
      </c>
      <c r="D28" s="3" t="s">
        <v>19</v>
      </c>
      <c r="E28">
        <v>24.28</v>
      </c>
    </row>
    <row r="29" spans="2:18" ht="16" x14ac:dyDescent="0.2">
      <c r="B29" s="1" t="s">
        <v>10</v>
      </c>
      <c r="C29" t="s">
        <v>14</v>
      </c>
      <c r="D29" s="3" t="s">
        <v>19</v>
      </c>
      <c r="E29">
        <v>23.8</v>
      </c>
      <c r="F29">
        <f>AVERAGE(E29:E30)</f>
        <v>23.795000000000002</v>
      </c>
      <c r="G29">
        <f>F29-$F$114</f>
        <v>8.610000000000003</v>
      </c>
      <c r="N29">
        <f>F29-$F$165</f>
        <v>3.3800000000000026</v>
      </c>
    </row>
    <row r="30" spans="2:18" ht="16" x14ac:dyDescent="0.2">
      <c r="B30" s="1" t="s">
        <v>10</v>
      </c>
      <c r="C30" t="s">
        <v>14</v>
      </c>
      <c r="D30" s="3" t="s">
        <v>19</v>
      </c>
      <c r="E30">
        <v>23.79</v>
      </c>
    </row>
    <row r="31" spans="2:18" ht="16" x14ac:dyDescent="0.2">
      <c r="B31" s="1" t="s">
        <v>11</v>
      </c>
      <c r="C31" t="s">
        <v>14</v>
      </c>
      <c r="D31" s="3" t="s">
        <v>19</v>
      </c>
      <c r="E31">
        <v>23.03</v>
      </c>
      <c r="F31">
        <f>AVERAGE(E31:E32)</f>
        <v>22.855</v>
      </c>
      <c r="G31">
        <f>F31-$F$116</f>
        <v>8.2550000000000008</v>
      </c>
      <c r="N31">
        <f>F31-$F$167</f>
        <v>2.8649999999999984</v>
      </c>
    </row>
    <row r="32" spans="2:18" ht="16" x14ac:dyDescent="0.2">
      <c r="B32" s="1" t="s">
        <v>11</v>
      </c>
      <c r="C32" t="s">
        <v>14</v>
      </c>
      <c r="D32" s="3" t="s">
        <v>19</v>
      </c>
      <c r="E32">
        <v>22.68</v>
      </c>
    </row>
    <row r="33" spans="2:18" ht="16" x14ac:dyDescent="0.2">
      <c r="B33" s="1" t="s">
        <v>12</v>
      </c>
      <c r="C33" t="s">
        <v>14</v>
      </c>
      <c r="D33" s="3" t="s">
        <v>19</v>
      </c>
      <c r="E33">
        <v>23.69</v>
      </c>
      <c r="F33">
        <f>AVERAGE(E33:E34)</f>
        <v>23.75</v>
      </c>
      <c r="G33">
        <f>F33-$F$118</f>
        <v>8.4899999999999984</v>
      </c>
      <c r="N33">
        <f>F33-$F$169</f>
        <v>2.8549999999999969</v>
      </c>
    </row>
    <row r="34" spans="2:18" ht="16" x14ac:dyDescent="0.2">
      <c r="B34" s="1" t="s">
        <v>12</v>
      </c>
      <c r="C34" t="s">
        <v>14</v>
      </c>
      <c r="D34" s="3" t="s">
        <v>19</v>
      </c>
      <c r="E34">
        <v>23.81</v>
      </c>
    </row>
    <row r="35" spans="2:18" x14ac:dyDescent="0.2">
      <c r="B35" s="1"/>
      <c r="D35" s="3"/>
    </row>
    <row r="36" spans="2:18" ht="16" x14ac:dyDescent="0.2">
      <c r="B36" s="1" t="s">
        <v>5</v>
      </c>
      <c r="C36" t="s">
        <v>13</v>
      </c>
      <c r="D36" s="3" t="s">
        <v>20</v>
      </c>
      <c r="E36">
        <v>22</v>
      </c>
      <c r="F36">
        <f>AVERAGE(E36:E37)</f>
        <v>22</v>
      </c>
      <c r="G36">
        <f>F36-$F$104</f>
        <v>6.5649999999999995</v>
      </c>
      <c r="H36">
        <f>AVERAGE(G36,G38,G40,G42)</f>
        <v>6.3837499999999991</v>
      </c>
      <c r="I36">
        <f>H36-H44</f>
        <v>7.499999999999396E-3</v>
      </c>
      <c r="J36" s="5">
        <f>2^-I36</f>
        <v>0.99481488550142216</v>
      </c>
      <c r="K36" s="5">
        <f>-1/J36</f>
        <v>-1.0052121400414755</v>
      </c>
      <c r="N36">
        <f>F36-$F$155</f>
        <v>1.3350000000000009</v>
      </c>
      <c r="O36">
        <f>AVERAGE(N36,N38,N40,N42)</f>
        <v>1.0712500000000009</v>
      </c>
      <c r="P36">
        <f>O36-O44</f>
        <v>0.15250000000000252</v>
      </c>
      <c r="Q36" s="5">
        <f>2^-P36</f>
        <v>0.89969006693827935</v>
      </c>
      <c r="R36" s="5">
        <f>-1/Q36</f>
        <v>-1.1114938763335287</v>
      </c>
    </row>
    <row r="37" spans="2:18" ht="16" x14ac:dyDescent="0.2">
      <c r="B37" s="1" t="s">
        <v>5</v>
      </c>
      <c r="C37" t="s">
        <v>13</v>
      </c>
      <c r="D37" s="3" t="s">
        <v>20</v>
      </c>
      <c r="E37">
        <v>22</v>
      </c>
    </row>
    <row r="38" spans="2:18" ht="16" x14ac:dyDescent="0.2">
      <c r="B38" s="1" t="s">
        <v>6</v>
      </c>
      <c r="C38" t="s">
        <v>13</v>
      </c>
      <c r="D38" s="3" t="s">
        <v>20</v>
      </c>
      <c r="E38">
        <v>21.18</v>
      </c>
      <c r="F38">
        <f>AVERAGE(E38:E39)</f>
        <v>21.115000000000002</v>
      </c>
      <c r="G38">
        <f>F38-$F$106</f>
        <v>6.4750000000000014</v>
      </c>
      <c r="N38">
        <f>F38-$F$157</f>
        <v>1.2050000000000018</v>
      </c>
    </row>
    <row r="39" spans="2:18" ht="16" x14ac:dyDescent="0.2">
      <c r="B39" s="1" t="s">
        <v>6</v>
      </c>
      <c r="C39" t="s">
        <v>13</v>
      </c>
      <c r="D39" s="3" t="s">
        <v>20</v>
      </c>
      <c r="E39">
        <v>21.05</v>
      </c>
    </row>
    <row r="40" spans="2:18" ht="16" x14ac:dyDescent="0.2">
      <c r="B40" s="1" t="s">
        <v>7</v>
      </c>
      <c r="C40" t="s">
        <v>13</v>
      </c>
      <c r="D40" s="3" t="s">
        <v>20</v>
      </c>
      <c r="E40">
        <v>21.25</v>
      </c>
      <c r="F40">
        <f>AVERAGE(E40:E41)</f>
        <v>21.29</v>
      </c>
      <c r="G40">
        <f>F40-$F$108</f>
        <v>6.43</v>
      </c>
      <c r="N40">
        <f>F40-$F$159</f>
        <v>1.0500000000000007</v>
      </c>
    </row>
    <row r="41" spans="2:18" ht="16" x14ac:dyDescent="0.2">
      <c r="B41" s="1" t="s">
        <v>7</v>
      </c>
      <c r="C41" t="s">
        <v>13</v>
      </c>
      <c r="D41" s="3" t="s">
        <v>20</v>
      </c>
      <c r="E41">
        <v>21.33</v>
      </c>
    </row>
    <row r="42" spans="2:18" ht="16" x14ac:dyDescent="0.2">
      <c r="B42" s="1" t="s">
        <v>8</v>
      </c>
      <c r="C42" t="s">
        <v>13</v>
      </c>
      <c r="D42" s="3" t="s">
        <v>20</v>
      </c>
      <c r="E42">
        <v>21.11</v>
      </c>
      <c r="F42">
        <f>AVERAGE(E42:E43)</f>
        <v>21.024999999999999</v>
      </c>
      <c r="G42">
        <f>F42-$F$110</f>
        <v>6.0649999999999977</v>
      </c>
      <c r="N42">
        <f>F42-$F$161</f>
        <v>0.69500000000000028</v>
      </c>
    </row>
    <row r="43" spans="2:18" ht="16" x14ac:dyDescent="0.2">
      <c r="B43" s="1" t="s">
        <v>8</v>
      </c>
      <c r="C43" t="s">
        <v>13</v>
      </c>
      <c r="D43" s="3" t="s">
        <v>20</v>
      </c>
      <c r="E43">
        <v>20.94</v>
      </c>
    </row>
    <row r="44" spans="2:18" ht="16" x14ac:dyDescent="0.2">
      <c r="B44" s="1" t="s">
        <v>9</v>
      </c>
      <c r="C44" t="s">
        <v>14</v>
      </c>
      <c r="D44" s="3" t="s">
        <v>20</v>
      </c>
      <c r="E44">
        <v>21.69</v>
      </c>
      <c r="F44">
        <f>AVERAGE(E44:E45)</f>
        <v>21.555</v>
      </c>
      <c r="G44">
        <f>F44-$F$112</f>
        <v>6.5399999999999991</v>
      </c>
      <c r="H44">
        <f>AVERAGE(G44,G46,G48,G50)</f>
        <v>6.3762499999999998</v>
      </c>
      <c r="N44">
        <f>F44-$F$163</f>
        <v>0.96499999999999986</v>
      </c>
      <c r="O44">
        <f>AVERAGE(N44,N46,N48,N50)</f>
        <v>0.9187499999999984</v>
      </c>
    </row>
    <row r="45" spans="2:18" ht="16" x14ac:dyDescent="0.2">
      <c r="B45" s="1" t="s">
        <v>9</v>
      </c>
      <c r="C45" t="s">
        <v>14</v>
      </c>
      <c r="D45" s="3" t="s">
        <v>20</v>
      </c>
      <c r="E45">
        <v>21.42</v>
      </c>
    </row>
    <row r="46" spans="2:18" ht="16" x14ac:dyDescent="0.2">
      <c r="B46" s="1" t="s">
        <v>10</v>
      </c>
      <c r="C46" t="s">
        <v>14</v>
      </c>
      <c r="D46" s="3" t="s">
        <v>20</v>
      </c>
      <c r="E46">
        <v>21.82</v>
      </c>
      <c r="F46">
        <f>AVERAGE(E46:E47)</f>
        <v>21.75</v>
      </c>
      <c r="G46">
        <f>F46-$F$114</f>
        <v>6.5650000000000013</v>
      </c>
      <c r="N46">
        <f>F46-$F$165</f>
        <v>1.3350000000000009</v>
      </c>
    </row>
    <row r="47" spans="2:18" ht="16" x14ac:dyDescent="0.2">
      <c r="B47" s="1" t="s">
        <v>10</v>
      </c>
      <c r="C47" t="s">
        <v>14</v>
      </c>
      <c r="D47" s="3" t="s">
        <v>20</v>
      </c>
      <c r="E47">
        <v>21.68</v>
      </c>
    </row>
    <row r="48" spans="2:18" ht="16" x14ac:dyDescent="0.2">
      <c r="B48" s="1" t="s">
        <v>11</v>
      </c>
      <c r="C48" t="s">
        <v>14</v>
      </c>
      <c r="D48" s="3" t="s">
        <v>20</v>
      </c>
      <c r="E48">
        <v>21.1</v>
      </c>
      <c r="F48">
        <f>AVERAGE(E48:E49)</f>
        <v>20.844999999999999</v>
      </c>
      <c r="G48">
        <f>F48-$F$116</f>
        <v>6.2449999999999992</v>
      </c>
      <c r="N48">
        <f>F48-$F$167</f>
        <v>0.85499999999999687</v>
      </c>
    </row>
    <row r="49" spans="2:18" ht="16" x14ac:dyDescent="0.2">
      <c r="B49" s="1" t="s">
        <v>11</v>
      </c>
      <c r="C49" t="s">
        <v>14</v>
      </c>
      <c r="D49" s="3" t="s">
        <v>20</v>
      </c>
      <c r="E49">
        <v>20.59</v>
      </c>
    </row>
    <row r="50" spans="2:18" ht="16" x14ac:dyDescent="0.2">
      <c r="B50" s="1" t="s">
        <v>12</v>
      </c>
      <c r="C50" t="s">
        <v>14</v>
      </c>
      <c r="D50" s="3" t="s">
        <v>20</v>
      </c>
      <c r="E50">
        <v>21.41</v>
      </c>
      <c r="F50">
        <f>AVERAGE(E50:E51)</f>
        <v>21.414999999999999</v>
      </c>
      <c r="G50">
        <f>F50-$F$118</f>
        <v>6.1549999999999976</v>
      </c>
      <c r="N50">
        <f>F50-$F$169</f>
        <v>0.51999999999999602</v>
      </c>
    </row>
    <row r="51" spans="2:18" ht="16" x14ac:dyDescent="0.2">
      <c r="B51" s="1" t="s">
        <v>12</v>
      </c>
      <c r="C51" t="s">
        <v>14</v>
      </c>
      <c r="D51" s="3" t="s">
        <v>20</v>
      </c>
      <c r="E51">
        <v>21.42</v>
      </c>
    </row>
    <row r="52" spans="2:18" x14ac:dyDescent="0.2">
      <c r="B52" s="1"/>
      <c r="D52" s="3"/>
    </row>
    <row r="53" spans="2:18" ht="16" x14ac:dyDescent="0.2">
      <c r="B53" s="1" t="s">
        <v>5</v>
      </c>
      <c r="C53" t="s">
        <v>13</v>
      </c>
      <c r="D53" s="3" t="s">
        <v>22</v>
      </c>
      <c r="E53">
        <v>20.440000000000001</v>
      </c>
      <c r="F53">
        <f>AVERAGE(E53:E54)</f>
        <v>20.440000000000001</v>
      </c>
      <c r="G53">
        <f>F53-$F$104</f>
        <v>5.0050000000000008</v>
      </c>
      <c r="H53">
        <f>AVERAGE(G53,G55,G57,G59)</f>
        <v>4.817499999999999</v>
      </c>
      <c r="I53">
        <f>H53-H61</f>
        <v>-0.18374999999999986</v>
      </c>
      <c r="J53" s="5">
        <f>2^-I53</f>
        <v>1.1358324229717423</v>
      </c>
      <c r="K53" s="5">
        <f>-1/J53</f>
        <v>-0.88041156404361465</v>
      </c>
      <c r="N53">
        <f>F53-$F$155</f>
        <v>-0.22499999999999787</v>
      </c>
      <c r="O53">
        <f>AVERAGE(N53,N55,N57,N59)</f>
        <v>-0.49499999999999922</v>
      </c>
      <c r="P53">
        <f>O53-O61</f>
        <v>-3.874999999999762E-2</v>
      </c>
      <c r="Q53" s="5">
        <f>2^-P53</f>
        <v>1.0272234197008852</v>
      </c>
      <c r="R53" s="5">
        <f>-1/Q53</f>
        <v>-0.97349805390066724</v>
      </c>
    </row>
    <row r="54" spans="2:18" ht="16" x14ac:dyDescent="0.2">
      <c r="B54" s="1" t="s">
        <v>5</v>
      </c>
      <c r="C54" t="s">
        <v>13</v>
      </c>
      <c r="D54" s="3" t="s">
        <v>22</v>
      </c>
      <c r="E54">
        <v>20.440000000000001</v>
      </c>
    </row>
    <row r="55" spans="2:18" ht="16" x14ac:dyDescent="0.2">
      <c r="B55" s="1" t="s">
        <v>6</v>
      </c>
      <c r="C55" t="s">
        <v>13</v>
      </c>
      <c r="D55" s="3" t="s">
        <v>22</v>
      </c>
      <c r="E55">
        <v>19.52</v>
      </c>
      <c r="F55">
        <f>AVERAGE(E55:E56)</f>
        <v>19.445</v>
      </c>
      <c r="G55">
        <f>F55-$F$106</f>
        <v>4.8049999999999997</v>
      </c>
      <c r="N55">
        <f>F55-$F$157</f>
        <v>-0.46499999999999986</v>
      </c>
    </row>
    <row r="56" spans="2:18" ht="16" x14ac:dyDescent="0.2">
      <c r="B56" s="1" t="s">
        <v>6</v>
      </c>
      <c r="C56" t="s">
        <v>13</v>
      </c>
      <c r="D56" s="3" t="s">
        <v>22</v>
      </c>
      <c r="E56">
        <v>19.37</v>
      </c>
    </row>
    <row r="57" spans="2:18" ht="16" x14ac:dyDescent="0.2">
      <c r="B57" s="1" t="s">
        <v>7</v>
      </c>
      <c r="C57" t="s">
        <v>13</v>
      </c>
      <c r="D57" s="3" t="s">
        <v>22</v>
      </c>
      <c r="E57">
        <v>19.84</v>
      </c>
      <c r="F57">
        <f>AVERAGE(E57:E58)</f>
        <v>19.744999999999997</v>
      </c>
      <c r="G57">
        <f>F57-$F$108</f>
        <v>4.884999999999998</v>
      </c>
      <c r="N57">
        <f>F57-$F$159</f>
        <v>-0.49500000000000099</v>
      </c>
    </row>
    <row r="58" spans="2:18" ht="16" x14ac:dyDescent="0.2">
      <c r="B58" s="1" t="s">
        <v>7</v>
      </c>
      <c r="C58" t="s">
        <v>13</v>
      </c>
      <c r="D58" s="3" t="s">
        <v>22</v>
      </c>
      <c r="E58">
        <v>19.649999999999999</v>
      </c>
    </row>
    <row r="59" spans="2:18" ht="16" x14ac:dyDescent="0.2">
      <c r="B59" s="1" t="s">
        <v>8</v>
      </c>
      <c r="C59" t="s">
        <v>13</v>
      </c>
      <c r="D59" s="3" t="s">
        <v>22</v>
      </c>
      <c r="E59">
        <v>19.54</v>
      </c>
      <c r="F59">
        <f>AVERAGE(E59:E60)</f>
        <v>19.535</v>
      </c>
      <c r="G59">
        <f>F59-$F$110</f>
        <v>4.5749999999999993</v>
      </c>
      <c r="N59">
        <f>F59-$F$161</f>
        <v>-0.79499999999999815</v>
      </c>
    </row>
    <row r="60" spans="2:18" ht="16" x14ac:dyDescent="0.2">
      <c r="B60" s="1" t="s">
        <v>8</v>
      </c>
      <c r="C60" t="s">
        <v>13</v>
      </c>
      <c r="D60" s="3" t="s">
        <v>22</v>
      </c>
      <c r="E60">
        <v>19.53</v>
      </c>
    </row>
    <row r="61" spans="2:18" ht="16" x14ac:dyDescent="0.2">
      <c r="B61" s="1" t="s">
        <v>9</v>
      </c>
      <c r="C61" t="s">
        <v>14</v>
      </c>
      <c r="D61" s="3" t="s">
        <v>22</v>
      </c>
      <c r="E61">
        <v>20.03</v>
      </c>
      <c r="F61">
        <f>AVERAGE(E61:E62)</f>
        <v>20.085000000000001</v>
      </c>
      <c r="G61">
        <f>F61-$F$112</f>
        <v>5.07</v>
      </c>
      <c r="H61">
        <f>AVERAGE(G61,G63,G65,G67)</f>
        <v>5.0012499999999989</v>
      </c>
      <c r="N61">
        <f>F61-$F$163</f>
        <v>-0.50499999999999901</v>
      </c>
      <c r="O61">
        <f>AVERAGE(N61,N63,N65,N67)</f>
        <v>-0.4562500000000016</v>
      </c>
    </row>
    <row r="62" spans="2:18" ht="16" x14ac:dyDescent="0.2">
      <c r="B62" s="1" t="s">
        <v>9</v>
      </c>
      <c r="C62" t="s">
        <v>14</v>
      </c>
      <c r="D62" s="3" t="s">
        <v>22</v>
      </c>
      <c r="E62">
        <v>20.14</v>
      </c>
    </row>
    <row r="63" spans="2:18" ht="16" x14ac:dyDescent="0.2">
      <c r="B63" s="1" t="s">
        <v>10</v>
      </c>
      <c r="C63" t="s">
        <v>14</v>
      </c>
      <c r="D63" s="3" t="s">
        <v>22</v>
      </c>
      <c r="E63">
        <v>20.34</v>
      </c>
      <c r="F63">
        <f>AVERAGE(E63:E64)</f>
        <v>20.414999999999999</v>
      </c>
      <c r="G63">
        <f>F63-$F$114</f>
        <v>5.23</v>
      </c>
      <c r="N63">
        <f>F63-$F$165</f>
        <v>0</v>
      </c>
    </row>
    <row r="64" spans="2:18" ht="16" x14ac:dyDescent="0.2">
      <c r="B64" s="1" t="s">
        <v>10</v>
      </c>
      <c r="C64" t="s">
        <v>14</v>
      </c>
      <c r="D64" s="3" t="s">
        <v>22</v>
      </c>
      <c r="E64">
        <v>20.49</v>
      </c>
    </row>
    <row r="65" spans="2:18" ht="16" x14ac:dyDescent="0.2">
      <c r="B65" s="1" t="s">
        <v>11</v>
      </c>
      <c r="C65" t="s">
        <v>14</v>
      </c>
      <c r="D65" s="3" t="s">
        <v>22</v>
      </c>
      <c r="E65">
        <v>19.63</v>
      </c>
      <c r="F65">
        <f>AVERAGE(E65:E66)</f>
        <v>19.549999999999997</v>
      </c>
      <c r="G65">
        <f>F65-$F$116</f>
        <v>4.9499999999999975</v>
      </c>
      <c r="N65">
        <f>F65-$F$167</f>
        <v>-0.44000000000000483</v>
      </c>
    </row>
    <row r="66" spans="2:18" ht="16" x14ac:dyDescent="0.2">
      <c r="B66" s="1" t="s">
        <v>11</v>
      </c>
      <c r="C66" t="s">
        <v>14</v>
      </c>
      <c r="D66" s="3" t="s">
        <v>22</v>
      </c>
      <c r="E66">
        <v>19.47</v>
      </c>
    </row>
    <row r="67" spans="2:18" ht="16" x14ac:dyDescent="0.2">
      <c r="B67" s="1" t="s">
        <v>12</v>
      </c>
      <c r="C67" t="s">
        <v>14</v>
      </c>
      <c r="D67" s="3" t="s">
        <v>22</v>
      </c>
      <c r="E67">
        <v>19.920000000000002</v>
      </c>
      <c r="F67">
        <f>AVERAGE(E67:E68)</f>
        <v>20.015000000000001</v>
      </c>
      <c r="G67">
        <f>F67-$F$118</f>
        <v>4.754999999999999</v>
      </c>
      <c r="N67">
        <f>F67-$F$169</f>
        <v>-0.88000000000000256</v>
      </c>
    </row>
    <row r="68" spans="2:18" ht="16" x14ac:dyDescent="0.2">
      <c r="B68" s="1" t="s">
        <v>12</v>
      </c>
      <c r="C68" t="s">
        <v>14</v>
      </c>
      <c r="D68" s="3" t="s">
        <v>22</v>
      </c>
      <c r="E68">
        <v>20.11</v>
      </c>
    </row>
    <row r="69" spans="2:18" x14ac:dyDescent="0.2">
      <c r="B69" s="1"/>
      <c r="D69" s="3"/>
    </row>
    <row r="70" spans="2:18" ht="16" x14ac:dyDescent="0.2">
      <c r="B70" s="1" t="s">
        <v>5</v>
      </c>
      <c r="C70" t="s">
        <v>13</v>
      </c>
      <c r="D70" s="3" t="s">
        <v>36</v>
      </c>
      <c r="E70">
        <v>24.42</v>
      </c>
      <c r="F70">
        <f>AVERAGE(E70:E71)</f>
        <v>24.295000000000002</v>
      </c>
      <c r="G70">
        <f>F70-$F$104</f>
        <v>8.8600000000000012</v>
      </c>
      <c r="H70">
        <f>AVERAGE(G70,G72,G74,G76)</f>
        <v>9.0537500000000009</v>
      </c>
      <c r="I70">
        <f>H70-H78</f>
        <v>-0.58749999999999858</v>
      </c>
      <c r="J70" s="8">
        <f>2^-I70</f>
        <v>1.5026406122597173</v>
      </c>
      <c r="K70" s="8">
        <f>-1/J70</f>
        <v>-0.66549512361187224</v>
      </c>
      <c r="N70">
        <f>F70-$F$155</f>
        <v>3.6300000000000026</v>
      </c>
      <c r="O70">
        <f>AVERAGE(N70,N72,N74,N76)</f>
        <v>3.7412500000000017</v>
      </c>
      <c r="P70">
        <f>O70-O78</f>
        <v>-0.44249999999999723</v>
      </c>
      <c r="Q70" s="5">
        <f>2^-P70</f>
        <v>1.358957181613454</v>
      </c>
      <c r="R70" s="5">
        <f>-1/Q70</f>
        <v>-0.73585835781280939</v>
      </c>
    </row>
    <row r="71" spans="2:18" ht="16" x14ac:dyDescent="0.2">
      <c r="B71" s="1" t="s">
        <v>5</v>
      </c>
      <c r="C71" t="s">
        <v>13</v>
      </c>
      <c r="D71" s="3" t="s">
        <v>36</v>
      </c>
      <c r="E71">
        <v>24.17</v>
      </c>
    </row>
    <row r="72" spans="2:18" ht="16" x14ac:dyDescent="0.2">
      <c r="B72" s="1" t="s">
        <v>6</v>
      </c>
      <c r="C72" t="s">
        <v>13</v>
      </c>
      <c r="D72" s="3" t="s">
        <v>36</v>
      </c>
      <c r="E72">
        <v>23.26</v>
      </c>
      <c r="F72">
        <f>AVERAGE(E72:E73)</f>
        <v>23.255000000000003</v>
      </c>
      <c r="G72">
        <f>F72-$F$106</f>
        <v>8.615000000000002</v>
      </c>
      <c r="N72">
        <f>F72-$F$157</f>
        <v>3.3450000000000024</v>
      </c>
    </row>
    <row r="73" spans="2:18" ht="16" x14ac:dyDescent="0.2">
      <c r="B73" s="1" t="s">
        <v>6</v>
      </c>
      <c r="C73" t="s">
        <v>13</v>
      </c>
      <c r="D73" s="3" t="s">
        <v>36</v>
      </c>
      <c r="E73">
        <v>23.25</v>
      </c>
    </row>
    <row r="74" spans="2:18" ht="16" x14ac:dyDescent="0.2">
      <c r="B74" s="1" t="s">
        <v>7</v>
      </c>
      <c r="C74" t="s">
        <v>13</v>
      </c>
      <c r="D74" s="3" t="s">
        <v>36</v>
      </c>
      <c r="E74">
        <v>24.2</v>
      </c>
      <c r="F74">
        <f>AVERAGE(E74:E75)</f>
        <v>24.145</v>
      </c>
      <c r="G74">
        <f>F74-$F$108</f>
        <v>9.2850000000000001</v>
      </c>
      <c r="N74">
        <f>F74-$F$159</f>
        <v>3.9050000000000011</v>
      </c>
    </row>
    <row r="75" spans="2:18" ht="16" x14ac:dyDescent="0.2">
      <c r="B75" s="1" t="s">
        <v>7</v>
      </c>
      <c r="C75" t="s">
        <v>13</v>
      </c>
      <c r="D75" s="3" t="s">
        <v>36</v>
      </c>
      <c r="E75">
        <v>24.09</v>
      </c>
    </row>
    <row r="76" spans="2:18" ht="16" x14ac:dyDescent="0.2">
      <c r="B76" s="1" t="s">
        <v>8</v>
      </c>
      <c r="C76" t="s">
        <v>13</v>
      </c>
      <c r="D76" s="3" t="s">
        <v>36</v>
      </c>
      <c r="E76">
        <v>24.29</v>
      </c>
      <c r="F76">
        <f>AVERAGE(E76:E77)</f>
        <v>24.414999999999999</v>
      </c>
      <c r="G76">
        <f>F76-$F$110</f>
        <v>9.4549999999999983</v>
      </c>
      <c r="N76">
        <f>F76-$F$161</f>
        <v>4.0850000000000009</v>
      </c>
    </row>
    <row r="77" spans="2:18" ht="16" x14ac:dyDescent="0.2">
      <c r="B77" s="1" t="s">
        <v>8</v>
      </c>
      <c r="C77" t="s">
        <v>13</v>
      </c>
      <c r="D77" s="3" t="s">
        <v>36</v>
      </c>
      <c r="E77">
        <v>24.54</v>
      </c>
    </row>
    <row r="78" spans="2:18" ht="16" x14ac:dyDescent="0.2">
      <c r="B78" s="1" t="s">
        <v>9</v>
      </c>
      <c r="C78" t="s">
        <v>14</v>
      </c>
      <c r="D78" s="3" t="s">
        <v>36</v>
      </c>
      <c r="E78">
        <v>24.79</v>
      </c>
      <c r="F78">
        <f>AVERAGE(E78:E79)</f>
        <v>24.71</v>
      </c>
      <c r="G78">
        <f>F78-$F$112</f>
        <v>9.6950000000000003</v>
      </c>
      <c r="H78">
        <f>AVERAGE(G78,G80,G82,G84)</f>
        <v>9.6412499999999994</v>
      </c>
      <c r="N78">
        <f>F78-$F$163</f>
        <v>4.120000000000001</v>
      </c>
      <c r="O78">
        <f>AVERAGE(N78,N80,N82,N84)</f>
        <v>4.183749999999999</v>
      </c>
    </row>
    <row r="79" spans="2:18" ht="16" x14ac:dyDescent="0.2">
      <c r="B79" s="1" t="s">
        <v>9</v>
      </c>
      <c r="C79" t="s">
        <v>14</v>
      </c>
      <c r="D79" s="3" t="s">
        <v>36</v>
      </c>
      <c r="E79">
        <v>24.63</v>
      </c>
    </row>
    <row r="80" spans="2:18" ht="16" x14ac:dyDescent="0.2">
      <c r="B80" s="1" t="s">
        <v>10</v>
      </c>
      <c r="C80" t="s">
        <v>14</v>
      </c>
      <c r="D80" s="3" t="s">
        <v>36</v>
      </c>
      <c r="E80">
        <v>24.16</v>
      </c>
      <c r="F80">
        <f>AVERAGE(E80:E81)</f>
        <v>23.965</v>
      </c>
      <c r="G80">
        <f>F80-$F$114</f>
        <v>8.7800000000000011</v>
      </c>
      <c r="N80">
        <f>F80-$F$165</f>
        <v>3.5500000000000007</v>
      </c>
    </row>
    <row r="81" spans="2:18" ht="16" x14ac:dyDescent="0.2">
      <c r="B81" s="1" t="s">
        <v>10</v>
      </c>
      <c r="C81" t="s">
        <v>14</v>
      </c>
      <c r="D81" s="3" t="s">
        <v>36</v>
      </c>
      <c r="E81">
        <v>23.77</v>
      </c>
    </row>
    <row r="82" spans="2:18" ht="16" x14ac:dyDescent="0.2">
      <c r="B82" s="1" t="s">
        <v>11</v>
      </c>
      <c r="C82" t="s">
        <v>14</v>
      </c>
      <c r="D82" s="3" t="s">
        <v>36</v>
      </c>
      <c r="E82">
        <v>24.12</v>
      </c>
      <c r="F82">
        <f>AVERAGE(E82:E83)</f>
        <v>24.11</v>
      </c>
      <c r="G82">
        <f>F82-$F$116</f>
        <v>9.51</v>
      </c>
      <c r="N82">
        <f>F82-$F$167</f>
        <v>4.1199999999999974</v>
      </c>
    </row>
    <row r="83" spans="2:18" ht="16" x14ac:dyDescent="0.2">
      <c r="B83" s="1" t="s">
        <v>11</v>
      </c>
      <c r="C83" t="s">
        <v>14</v>
      </c>
      <c r="D83" s="3" t="s">
        <v>36</v>
      </c>
      <c r="E83">
        <v>24.1</v>
      </c>
    </row>
    <row r="84" spans="2:18" ht="16" x14ac:dyDescent="0.2">
      <c r="B84" s="1" t="s">
        <v>12</v>
      </c>
      <c r="C84" t="s">
        <v>14</v>
      </c>
      <c r="D84" s="3" t="s">
        <v>36</v>
      </c>
      <c r="E84">
        <v>25.21</v>
      </c>
      <c r="F84">
        <f>AVERAGE(E84:E85)</f>
        <v>25.84</v>
      </c>
      <c r="G84">
        <f>F84-$F$118</f>
        <v>10.579999999999998</v>
      </c>
      <c r="N84">
        <f>F84-$F$169</f>
        <v>4.9449999999999967</v>
      </c>
    </row>
    <row r="85" spans="2:18" ht="16" x14ac:dyDescent="0.2">
      <c r="B85" s="1" t="s">
        <v>12</v>
      </c>
      <c r="C85" t="s">
        <v>14</v>
      </c>
      <c r="D85" s="3" t="s">
        <v>36</v>
      </c>
      <c r="E85">
        <v>26.47</v>
      </c>
    </row>
    <row r="86" spans="2:18" x14ac:dyDescent="0.2">
      <c r="B86" s="1"/>
      <c r="D86" s="3"/>
    </row>
    <row r="87" spans="2:18" ht="16" x14ac:dyDescent="0.2">
      <c r="B87" s="1" t="s">
        <v>5</v>
      </c>
      <c r="C87" t="s">
        <v>13</v>
      </c>
      <c r="D87" s="3" t="s">
        <v>24</v>
      </c>
      <c r="E87">
        <v>21.72</v>
      </c>
      <c r="F87">
        <f>AVERAGE(E87:E88)</f>
        <v>21.66</v>
      </c>
      <c r="G87">
        <f>F87-$F$104</f>
        <v>6.2249999999999996</v>
      </c>
      <c r="H87">
        <f>AVERAGE(G87,G89,G91,G93)</f>
        <v>6.4249999999999989</v>
      </c>
      <c r="I87">
        <f>H87-H95</f>
        <v>-1.0312500000000009</v>
      </c>
      <c r="J87" s="8">
        <f>2^-I87</f>
        <v>2.0437942973082346</v>
      </c>
      <c r="K87" s="8">
        <f>-1/J87</f>
        <v>-0.48928603104384977</v>
      </c>
      <c r="N87">
        <f>F87-$F$155</f>
        <v>0.99500000000000099</v>
      </c>
      <c r="O87">
        <f>AVERAGE(N87,N89,N91,N93)</f>
        <v>1.1125000000000007</v>
      </c>
      <c r="P87">
        <f>O87-O95</f>
        <v>-0.88624999999999776</v>
      </c>
      <c r="Q87" s="8">
        <f>2^-P87</f>
        <v>1.8483654144625186</v>
      </c>
      <c r="R87" s="8">
        <f>-1/Q87</f>
        <v>-0.54101856276659854</v>
      </c>
    </row>
    <row r="88" spans="2:18" ht="16" x14ac:dyDescent="0.2">
      <c r="B88" s="1" t="s">
        <v>5</v>
      </c>
      <c r="C88" t="s">
        <v>13</v>
      </c>
      <c r="D88" s="3" t="s">
        <v>24</v>
      </c>
      <c r="E88">
        <v>21.6</v>
      </c>
    </row>
    <row r="89" spans="2:18" ht="16" x14ac:dyDescent="0.2">
      <c r="B89" s="1" t="s">
        <v>6</v>
      </c>
      <c r="C89" t="s">
        <v>13</v>
      </c>
      <c r="D89" s="3" t="s">
        <v>24</v>
      </c>
      <c r="E89">
        <v>20.58</v>
      </c>
      <c r="F89">
        <f>AVERAGE(E89:E90)</f>
        <v>20.509999999999998</v>
      </c>
      <c r="G89">
        <f>F89-$F$106</f>
        <v>5.8699999999999974</v>
      </c>
      <c r="N89">
        <f>F89-$F$157</f>
        <v>0.59999999999999787</v>
      </c>
    </row>
    <row r="90" spans="2:18" ht="16" x14ac:dyDescent="0.2">
      <c r="B90" s="1" t="s">
        <v>6</v>
      </c>
      <c r="C90" t="s">
        <v>13</v>
      </c>
      <c r="D90" s="3" t="s">
        <v>24</v>
      </c>
      <c r="E90">
        <v>20.440000000000001</v>
      </c>
    </row>
    <row r="91" spans="2:18" ht="16" x14ac:dyDescent="0.2">
      <c r="B91" s="1" t="s">
        <v>7</v>
      </c>
      <c r="C91" t="s">
        <v>13</v>
      </c>
      <c r="D91" s="3" t="s">
        <v>24</v>
      </c>
      <c r="E91">
        <v>21.84</v>
      </c>
      <c r="F91">
        <f>AVERAGE(E91:E92)</f>
        <v>21.84</v>
      </c>
      <c r="G91">
        <f>F91-$F$108</f>
        <v>6.98</v>
      </c>
      <c r="N91">
        <f>F91-$F$159</f>
        <v>1.6000000000000014</v>
      </c>
    </row>
    <row r="92" spans="2:18" ht="16" x14ac:dyDescent="0.2">
      <c r="B92" s="1" t="s">
        <v>7</v>
      </c>
      <c r="C92" t="s">
        <v>13</v>
      </c>
      <c r="D92" s="3" t="s">
        <v>24</v>
      </c>
      <c r="E92">
        <v>21.84</v>
      </c>
    </row>
    <row r="93" spans="2:18" ht="16" x14ac:dyDescent="0.2">
      <c r="B93" s="1" t="s">
        <v>8</v>
      </c>
      <c r="C93" t="s">
        <v>13</v>
      </c>
      <c r="D93" s="3" t="s">
        <v>24</v>
      </c>
      <c r="E93">
        <v>21.62</v>
      </c>
      <c r="F93">
        <f>AVERAGE(E93:E94)</f>
        <v>21.585000000000001</v>
      </c>
      <c r="G93">
        <f>F93-$F$110</f>
        <v>6.625</v>
      </c>
      <c r="N93">
        <f>F93-$F$161</f>
        <v>1.2550000000000026</v>
      </c>
    </row>
    <row r="94" spans="2:18" ht="16" x14ac:dyDescent="0.2">
      <c r="B94" s="1" t="s">
        <v>8</v>
      </c>
      <c r="C94" t="s">
        <v>13</v>
      </c>
      <c r="D94" s="3" t="s">
        <v>24</v>
      </c>
      <c r="E94">
        <v>21.55</v>
      </c>
    </row>
    <row r="95" spans="2:18" ht="16" x14ac:dyDescent="0.2">
      <c r="B95" s="1" t="s">
        <v>9</v>
      </c>
      <c r="C95" t="s">
        <v>14</v>
      </c>
      <c r="D95" s="3" t="s">
        <v>24</v>
      </c>
      <c r="E95">
        <v>23.12</v>
      </c>
      <c r="F95">
        <f>AVERAGE(E95:E96)</f>
        <v>23.185000000000002</v>
      </c>
      <c r="G95">
        <f>F95-$F$112</f>
        <v>8.1700000000000017</v>
      </c>
      <c r="H95">
        <f>AVERAGE(G95,G97,G99,G101)</f>
        <v>7.4562499999999998</v>
      </c>
      <c r="N95">
        <f>F95-$F$163</f>
        <v>2.5950000000000024</v>
      </c>
      <c r="O95">
        <f>AVERAGE(N95,N97,N99,N101)</f>
        <v>1.9987499999999985</v>
      </c>
    </row>
    <row r="96" spans="2:18" ht="16" x14ac:dyDescent="0.2">
      <c r="B96" s="1" t="s">
        <v>9</v>
      </c>
      <c r="C96" t="s">
        <v>14</v>
      </c>
      <c r="D96" s="3" t="s">
        <v>24</v>
      </c>
      <c r="E96">
        <v>23.25</v>
      </c>
    </row>
    <row r="97" spans="2:18" ht="16" x14ac:dyDescent="0.2">
      <c r="B97" s="1" t="s">
        <v>10</v>
      </c>
      <c r="C97" t="s">
        <v>14</v>
      </c>
      <c r="D97" s="3" t="s">
        <v>24</v>
      </c>
      <c r="E97">
        <v>21.97</v>
      </c>
      <c r="F97">
        <f>AVERAGE(E97:E98)</f>
        <v>21.984999999999999</v>
      </c>
      <c r="G97">
        <f>F97-$F$114</f>
        <v>6.8000000000000007</v>
      </c>
      <c r="N97">
        <f>F97-$F$165</f>
        <v>1.5700000000000003</v>
      </c>
    </row>
    <row r="98" spans="2:18" ht="16" x14ac:dyDescent="0.2">
      <c r="B98" s="1" t="s">
        <v>10</v>
      </c>
      <c r="C98" t="s">
        <v>14</v>
      </c>
      <c r="D98" s="3" t="s">
        <v>24</v>
      </c>
      <c r="E98">
        <v>22</v>
      </c>
    </row>
    <row r="99" spans="2:18" ht="16" x14ac:dyDescent="0.2">
      <c r="B99" s="1" t="s">
        <v>11</v>
      </c>
      <c r="C99" t="s">
        <v>14</v>
      </c>
      <c r="D99" s="3" t="s">
        <v>24</v>
      </c>
      <c r="E99">
        <v>22.02</v>
      </c>
      <c r="F99">
        <f>AVERAGE(E99:E100)</f>
        <v>21.83</v>
      </c>
      <c r="G99">
        <f>F99-$F$116</f>
        <v>7.2299999999999986</v>
      </c>
      <c r="N99">
        <f>F99-$F$167</f>
        <v>1.8399999999999963</v>
      </c>
    </row>
    <row r="100" spans="2:18" ht="16" x14ac:dyDescent="0.2">
      <c r="B100" s="1" t="s">
        <v>11</v>
      </c>
      <c r="C100" t="s">
        <v>14</v>
      </c>
      <c r="D100" s="3" t="s">
        <v>24</v>
      </c>
      <c r="E100">
        <v>21.64</v>
      </c>
    </row>
    <row r="101" spans="2:18" ht="16" x14ac:dyDescent="0.2">
      <c r="B101" s="1" t="s">
        <v>12</v>
      </c>
      <c r="C101" t="s">
        <v>14</v>
      </c>
      <c r="D101" s="3" t="s">
        <v>24</v>
      </c>
      <c r="E101">
        <v>23.19</v>
      </c>
      <c r="F101">
        <f>AVERAGE(E101:E102)</f>
        <v>22.884999999999998</v>
      </c>
      <c r="G101">
        <f>F101-$F$118</f>
        <v>7.6249999999999964</v>
      </c>
      <c r="N101">
        <f>F101-$F$169</f>
        <v>1.9899999999999949</v>
      </c>
    </row>
    <row r="102" spans="2:18" ht="16" x14ac:dyDescent="0.2">
      <c r="B102" s="1" t="s">
        <v>12</v>
      </c>
      <c r="C102" t="s">
        <v>14</v>
      </c>
      <c r="D102" s="3" t="s">
        <v>24</v>
      </c>
      <c r="E102">
        <v>22.58</v>
      </c>
    </row>
    <row r="103" spans="2:18" x14ac:dyDescent="0.2">
      <c r="B103" s="1"/>
      <c r="D103" s="3"/>
    </row>
    <row r="104" spans="2:18" ht="16" x14ac:dyDescent="0.2">
      <c r="B104" s="1" t="s">
        <v>5</v>
      </c>
      <c r="C104" t="s">
        <v>13</v>
      </c>
      <c r="D104" s="3" t="s">
        <v>16</v>
      </c>
      <c r="E104">
        <v>15.41</v>
      </c>
      <c r="F104">
        <f>AVERAGE(E104:E105)</f>
        <v>15.435</v>
      </c>
      <c r="N104">
        <f>F104-$F$155</f>
        <v>-5.2299999999999986</v>
      </c>
      <c r="O104">
        <f>AVERAGE(N104,N106,N108,N110)</f>
        <v>-5.3124999999999982</v>
      </c>
      <c r="P104">
        <f>O104-O112</f>
        <v>0.14500000000000224</v>
      </c>
      <c r="Q104">
        <f>2^-P104</f>
        <v>0.90437937756108677</v>
      </c>
      <c r="R104">
        <f>-1/Q104</f>
        <v>-1.1057306533202704</v>
      </c>
    </row>
    <row r="105" spans="2:18" ht="16" x14ac:dyDescent="0.2">
      <c r="B105" s="1" t="s">
        <v>5</v>
      </c>
      <c r="C105" t="s">
        <v>13</v>
      </c>
      <c r="D105" s="3" t="s">
        <v>16</v>
      </c>
      <c r="E105">
        <v>15.46</v>
      </c>
    </row>
    <row r="106" spans="2:18" ht="16" x14ac:dyDescent="0.2">
      <c r="B106" s="1" t="s">
        <v>6</v>
      </c>
      <c r="C106" t="s">
        <v>13</v>
      </c>
      <c r="D106" s="3" t="s">
        <v>16</v>
      </c>
      <c r="E106">
        <v>14.69</v>
      </c>
      <c r="F106">
        <f>AVERAGE(E106:E107)</f>
        <v>14.64</v>
      </c>
      <c r="N106">
        <f>F106-$F$157</f>
        <v>-5.27</v>
      </c>
    </row>
    <row r="107" spans="2:18" ht="16" x14ac:dyDescent="0.2">
      <c r="B107" s="1" t="s">
        <v>6</v>
      </c>
      <c r="C107" t="s">
        <v>13</v>
      </c>
      <c r="D107" s="3" t="s">
        <v>16</v>
      </c>
      <c r="E107">
        <v>14.59</v>
      </c>
    </row>
    <row r="108" spans="2:18" ht="16" x14ac:dyDescent="0.2">
      <c r="B108" s="1" t="s">
        <v>7</v>
      </c>
      <c r="C108" t="s">
        <v>13</v>
      </c>
      <c r="D108" s="3" t="s">
        <v>16</v>
      </c>
      <c r="E108">
        <v>15.03</v>
      </c>
      <c r="F108">
        <f>AVERAGE(E108:E109)</f>
        <v>14.86</v>
      </c>
      <c r="N108">
        <f>F108-$F$159</f>
        <v>-5.379999999999999</v>
      </c>
    </row>
    <row r="109" spans="2:18" ht="16" x14ac:dyDescent="0.2">
      <c r="B109" s="1" t="s">
        <v>7</v>
      </c>
      <c r="C109" t="s">
        <v>13</v>
      </c>
      <c r="D109" s="3" t="s">
        <v>16</v>
      </c>
      <c r="E109">
        <v>14.69</v>
      </c>
    </row>
    <row r="110" spans="2:18" ht="16" x14ac:dyDescent="0.2">
      <c r="B110" s="1" t="s">
        <v>8</v>
      </c>
      <c r="C110" t="s">
        <v>13</v>
      </c>
      <c r="D110" s="3" t="s">
        <v>16</v>
      </c>
      <c r="E110">
        <v>14.94</v>
      </c>
      <c r="F110">
        <f>AVERAGE(E110:E111)</f>
        <v>14.96</v>
      </c>
      <c r="N110">
        <f>F110-$F$161</f>
        <v>-5.3699999999999974</v>
      </c>
    </row>
    <row r="111" spans="2:18" ht="16" x14ac:dyDescent="0.2">
      <c r="B111" s="1" t="s">
        <v>8</v>
      </c>
      <c r="C111" t="s">
        <v>13</v>
      </c>
      <c r="D111" s="3" t="s">
        <v>16</v>
      </c>
      <c r="E111">
        <v>14.98</v>
      </c>
    </row>
    <row r="112" spans="2:18" ht="16" x14ac:dyDescent="0.2">
      <c r="B112" s="1" t="s">
        <v>9</v>
      </c>
      <c r="C112" t="s">
        <v>14</v>
      </c>
      <c r="D112" s="3" t="s">
        <v>16</v>
      </c>
      <c r="E112">
        <v>15.05</v>
      </c>
      <c r="F112">
        <f>AVERAGE(E112:E113)</f>
        <v>15.015000000000001</v>
      </c>
      <c r="N112">
        <f>F112-$F$163</f>
        <v>-5.5749999999999993</v>
      </c>
      <c r="O112">
        <f>AVERAGE(N112,N114,N116,N118)</f>
        <v>-5.4575000000000005</v>
      </c>
    </row>
    <row r="113" spans="2:18" ht="16" x14ac:dyDescent="0.2">
      <c r="B113" s="1" t="s">
        <v>9</v>
      </c>
      <c r="C113" t="s">
        <v>14</v>
      </c>
      <c r="D113" s="3" t="s">
        <v>16</v>
      </c>
      <c r="E113">
        <v>14.98</v>
      </c>
    </row>
    <row r="114" spans="2:18" ht="16" x14ac:dyDescent="0.2">
      <c r="B114" s="1" t="s">
        <v>10</v>
      </c>
      <c r="C114" t="s">
        <v>14</v>
      </c>
      <c r="D114" s="3" t="s">
        <v>16</v>
      </c>
      <c r="E114">
        <v>15.2</v>
      </c>
      <c r="F114">
        <f>AVERAGE(E114:E115)</f>
        <v>15.184999999999999</v>
      </c>
      <c r="N114">
        <f>F114-$F$165</f>
        <v>-5.23</v>
      </c>
    </row>
    <row r="115" spans="2:18" ht="16" x14ac:dyDescent="0.2">
      <c r="B115" s="1" t="s">
        <v>10</v>
      </c>
      <c r="C115" t="s">
        <v>14</v>
      </c>
      <c r="D115" s="3" t="s">
        <v>16</v>
      </c>
      <c r="E115">
        <v>15.17</v>
      </c>
    </row>
    <row r="116" spans="2:18" ht="16" x14ac:dyDescent="0.2">
      <c r="B116" s="1" t="s">
        <v>11</v>
      </c>
      <c r="C116" t="s">
        <v>14</v>
      </c>
      <c r="D116" s="3" t="s">
        <v>16</v>
      </c>
      <c r="E116">
        <v>14.75</v>
      </c>
      <c r="F116">
        <f>AVERAGE(E116:E117)</f>
        <v>14.6</v>
      </c>
      <c r="N116">
        <f>F116-$F$167</f>
        <v>-5.3900000000000023</v>
      </c>
    </row>
    <row r="117" spans="2:18" ht="16" x14ac:dyDescent="0.2">
      <c r="B117" s="1" t="s">
        <v>11</v>
      </c>
      <c r="C117" t="s">
        <v>14</v>
      </c>
      <c r="D117" s="3" t="s">
        <v>16</v>
      </c>
      <c r="E117">
        <v>14.45</v>
      </c>
    </row>
    <row r="118" spans="2:18" ht="16" x14ac:dyDescent="0.2">
      <c r="B118" s="1" t="s">
        <v>12</v>
      </c>
      <c r="C118" t="s">
        <v>14</v>
      </c>
      <c r="D118" s="3" t="s">
        <v>16</v>
      </c>
      <c r="E118">
        <v>15.31</v>
      </c>
      <c r="F118">
        <f>AVERAGE(E118:E119)</f>
        <v>15.260000000000002</v>
      </c>
      <c r="N118">
        <f>F118-$F$169</f>
        <v>-5.6350000000000016</v>
      </c>
    </row>
    <row r="119" spans="2:18" ht="16" x14ac:dyDescent="0.2">
      <c r="B119" s="1" t="s">
        <v>12</v>
      </c>
      <c r="C119" t="s">
        <v>14</v>
      </c>
      <c r="D119" s="3" t="s">
        <v>16</v>
      </c>
      <c r="E119">
        <v>15.21</v>
      </c>
    </row>
    <row r="120" spans="2:18" x14ac:dyDescent="0.2">
      <c r="B120" s="1"/>
      <c r="D120" s="3"/>
    </row>
    <row r="121" spans="2:18" ht="16" x14ac:dyDescent="0.2">
      <c r="B121" s="1" t="s">
        <v>5</v>
      </c>
      <c r="C121" t="s">
        <v>13</v>
      </c>
      <c r="D121" s="3" t="s">
        <v>25</v>
      </c>
      <c r="E121">
        <v>18.12</v>
      </c>
      <c r="F121">
        <f>AVERAGE(E121:E122)</f>
        <v>18.14</v>
      </c>
      <c r="G121">
        <f>F121-$F$104</f>
        <v>2.7050000000000001</v>
      </c>
      <c r="H121">
        <f>AVERAGE(G121,G123,G125,G127)</f>
        <v>2.9262500000000009</v>
      </c>
      <c r="I121">
        <f>H121-H129</f>
        <v>-0.37124999999999986</v>
      </c>
      <c r="J121" s="5">
        <f>2^-I121</f>
        <v>1.2934730542683754</v>
      </c>
      <c r="K121" s="5">
        <f>-1/J121</f>
        <v>-0.77311235568461689</v>
      </c>
      <c r="N121">
        <f>F121-$F$155</f>
        <v>-2.5249999999999986</v>
      </c>
      <c r="O121">
        <f>AVERAGE(N121,N123,N125,N127)</f>
        <v>-2.3862499999999978</v>
      </c>
      <c r="P121">
        <f>O121-O129</f>
        <v>-0.22624999999999762</v>
      </c>
      <c r="Q121" s="5">
        <f>2^-P121</f>
        <v>1.169790355711271</v>
      </c>
      <c r="R121" s="5">
        <f>-1/Q121</f>
        <v>-0.85485403014112482</v>
      </c>
    </row>
    <row r="122" spans="2:18" ht="16" x14ac:dyDescent="0.2">
      <c r="B122" s="1" t="s">
        <v>5</v>
      </c>
      <c r="C122" t="s">
        <v>13</v>
      </c>
      <c r="D122" s="3" t="s">
        <v>25</v>
      </c>
      <c r="E122">
        <v>18.16</v>
      </c>
    </row>
    <row r="123" spans="2:18" ht="16" x14ac:dyDescent="0.2">
      <c r="B123" s="1" t="s">
        <v>6</v>
      </c>
      <c r="C123" t="s">
        <v>13</v>
      </c>
      <c r="D123" s="3" t="s">
        <v>25</v>
      </c>
      <c r="E123">
        <v>17.170000000000002</v>
      </c>
      <c r="F123">
        <f>AVERAGE(E123:E124)</f>
        <v>17.130000000000003</v>
      </c>
      <c r="G123">
        <f>F123-$F$106</f>
        <v>2.490000000000002</v>
      </c>
      <c r="N123">
        <f>F123-$F$157</f>
        <v>-2.7799999999999976</v>
      </c>
    </row>
    <row r="124" spans="2:18" ht="16" x14ac:dyDescent="0.2">
      <c r="B124" s="1" t="s">
        <v>6</v>
      </c>
      <c r="C124" t="s">
        <v>13</v>
      </c>
      <c r="D124" s="3" t="s">
        <v>25</v>
      </c>
      <c r="E124">
        <v>17.09</v>
      </c>
    </row>
    <row r="125" spans="2:18" ht="16" x14ac:dyDescent="0.2">
      <c r="B125" s="1" t="s">
        <v>7</v>
      </c>
      <c r="C125" t="s">
        <v>13</v>
      </c>
      <c r="D125" s="3" t="s">
        <v>25</v>
      </c>
      <c r="E125">
        <v>18.11</v>
      </c>
      <c r="F125">
        <f>AVERAGE(E125:E126)</f>
        <v>18.115000000000002</v>
      </c>
      <c r="G125">
        <f>F125-$F$108</f>
        <v>3.2550000000000026</v>
      </c>
      <c r="N125">
        <f>F125-$F$159</f>
        <v>-2.1249999999999964</v>
      </c>
    </row>
    <row r="126" spans="2:18" ht="16" x14ac:dyDescent="0.2">
      <c r="B126" s="1" t="s">
        <v>7</v>
      </c>
      <c r="C126" t="s">
        <v>13</v>
      </c>
      <c r="D126" s="3" t="s">
        <v>25</v>
      </c>
      <c r="E126">
        <v>18.12</v>
      </c>
    </row>
    <row r="127" spans="2:18" ht="16" x14ac:dyDescent="0.2">
      <c r="B127" s="1" t="s">
        <v>8</v>
      </c>
      <c r="C127" t="s">
        <v>13</v>
      </c>
      <c r="D127" s="3" t="s">
        <v>25</v>
      </c>
      <c r="E127">
        <v>18.21</v>
      </c>
      <c r="F127">
        <f>AVERAGE(E127:E128)</f>
        <v>18.215</v>
      </c>
      <c r="G127">
        <f>F127-$F$110</f>
        <v>3.254999999999999</v>
      </c>
      <c r="N127">
        <f>F127-$F$161</f>
        <v>-2.1149999999999984</v>
      </c>
    </row>
    <row r="128" spans="2:18" ht="16" x14ac:dyDescent="0.2">
      <c r="B128" s="1" t="s">
        <v>8</v>
      </c>
      <c r="C128" t="s">
        <v>13</v>
      </c>
      <c r="D128" s="3" t="s">
        <v>25</v>
      </c>
      <c r="E128">
        <v>18.22</v>
      </c>
    </row>
    <row r="129" spans="2:18" ht="16" x14ac:dyDescent="0.2">
      <c r="B129" s="1" t="s">
        <v>9</v>
      </c>
      <c r="C129" t="s">
        <v>14</v>
      </c>
      <c r="D129" s="3" t="s">
        <v>25</v>
      </c>
      <c r="E129">
        <v>18.350000000000001</v>
      </c>
      <c r="F129">
        <f>AVERAGE(E129:E130)</f>
        <v>18.380000000000003</v>
      </c>
      <c r="G129">
        <f>F129-$F$112</f>
        <v>3.365000000000002</v>
      </c>
      <c r="H129">
        <f>AVERAGE(G129,G131,G133,G135)</f>
        <v>3.2975000000000008</v>
      </c>
      <c r="N129">
        <f>F129-$F$163</f>
        <v>-2.2099999999999973</v>
      </c>
      <c r="O129">
        <f>AVERAGE(N129,N131,N133,N135)</f>
        <v>-2.16</v>
      </c>
    </row>
    <row r="130" spans="2:18" ht="16" x14ac:dyDescent="0.2">
      <c r="B130" s="1" t="s">
        <v>9</v>
      </c>
      <c r="C130" t="s">
        <v>14</v>
      </c>
      <c r="D130" s="3" t="s">
        <v>25</v>
      </c>
      <c r="E130">
        <v>18.41</v>
      </c>
    </row>
    <row r="131" spans="2:18" ht="16" x14ac:dyDescent="0.2">
      <c r="B131" s="1" t="s">
        <v>10</v>
      </c>
      <c r="C131" t="s">
        <v>14</v>
      </c>
      <c r="D131" s="3" t="s">
        <v>25</v>
      </c>
      <c r="E131">
        <v>18.079999999999998</v>
      </c>
      <c r="F131">
        <f>AVERAGE(E131:E132)</f>
        <v>18.074999999999999</v>
      </c>
      <c r="G131">
        <f>F131-$F$114</f>
        <v>2.8900000000000006</v>
      </c>
      <c r="N131">
        <f>F131-$F$165</f>
        <v>-2.34</v>
      </c>
    </row>
    <row r="132" spans="2:18" ht="16" x14ac:dyDescent="0.2">
      <c r="B132" s="1" t="s">
        <v>10</v>
      </c>
      <c r="C132" t="s">
        <v>14</v>
      </c>
      <c r="D132" s="3" t="s">
        <v>25</v>
      </c>
      <c r="E132">
        <v>18.07</v>
      </c>
    </row>
    <row r="133" spans="2:18" ht="16" x14ac:dyDescent="0.2">
      <c r="B133" s="1" t="s">
        <v>11</v>
      </c>
      <c r="C133" t="s">
        <v>14</v>
      </c>
      <c r="D133" s="3" t="s">
        <v>25</v>
      </c>
      <c r="E133">
        <v>17.899999999999999</v>
      </c>
      <c r="F133">
        <f>AVERAGE(E133:E134)</f>
        <v>17.71</v>
      </c>
      <c r="G133">
        <f>F133-$F$116</f>
        <v>3.1100000000000012</v>
      </c>
      <c r="N133">
        <f>F133-$F$167</f>
        <v>-2.2800000000000011</v>
      </c>
    </row>
    <row r="134" spans="2:18" ht="16" x14ac:dyDescent="0.2">
      <c r="B134" s="1" t="s">
        <v>11</v>
      </c>
      <c r="C134" t="s">
        <v>14</v>
      </c>
      <c r="D134" s="3" t="s">
        <v>25</v>
      </c>
      <c r="E134">
        <v>17.52</v>
      </c>
    </row>
    <row r="135" spans="2:18" ht="16" x14ac:dyDescent="0.2">
      <c r="B135" s="1" t="s">
        <v>12</v>
      </c>
      <c r="C135" t="s">
        <v>14</v>
      </c>
      <c r="D135" s="3" t="s">
        <v>25</v>
      </c>
      <c r="E135">
        <v>19.16</v>
      </c>
      <c r="F135">
        <f>AVERAGE(E135:E136)</f>
        <v>19.085000000000001</v>
      </c>
      <c r="G135">
        <f>F135-$F$118</f>
        <v>3.8249999999999993</v>
      </c>
      <c r="N135">
        <f>F135-$F$169</f>
        <v>-1.8100000000000023</v>
      </c>
    </row>
    <row r="136" spans="2:18" ht="16" x14ac:dyDescent="0.2">
      <c r="B136" s="1" t="s">
        <v>12</v>
      </c>
      <c r="C136" t="s">
        <v>14</v>
      </c>
      <c r="D136" s="3" t="s">
        <v>25</v>
      </c>
      <c r="E136">
        <v>19.010000000000002</v>
      </c>
    </row>
    <row r="137" spans="2:18" x14ac:dyDescent="0.2">
      <c r="B137" s="1"/>
      <c r="D137" s="3"/>
    </row>
    <row r="138" spans="2:18" ht="16" x14ac:dyDescent="0.2">
      <c r="B138" s="1" t="s">
        <v>5</v>
      </c>
      <c r="C138" t="s">
        <v>13</v>
      </c>
      <c r="D138" s="3" t="s">
        <v>26</v>
      </c>
      <c r="E138">
        <v>22.15</v>
      </c>
      <c r="F138">
        <f>AVERAGE(E138:E139)</f>
        <v>22.14</v>
      </c>
      <c r="G138">
        <f>F138-$F$104</f>
        <v>6.7050000000000001</v>
      </c>
      <c r="H138">
        <f>AVERAGE(G138,G140,G142,G144)</f>
        <v>7.2374999999999989</v>
      </c>
      <c r="I138">
        <f>H138-H146</f>
        <v>0.20124999999999904</v>
      </c>
      <c r="J138" s="5">
        <f>2^-I138</f>
        <v>0.86979661538073139</v>
      </c>
      <c r="K138" s="5">
        <f>-1/J138</f>
        <v>-1.1496940575726147</v>
      </c>
      <c r="N138">
        <f>F138-$F$155</f>
        <v>1.4750000000000014</v>
      </c>
      <c r="O138">
        <f>AVERAGE(N138,N140,N142,N144)</f>
        <v>1.9250000000000007</v>
      </c>
      <c r="P138">
        <f>O138-O146</f>
        <v>0.34625000000000217</v>
      </c>
      <c r="Q138" s="5">
        <f>2^-P138</f>
        <v>0.78662612162276535</v>
      </c>
      <c r="R138" s="5">
        <f>-1/Q138</f>
        <v>-1.2712519613982007</v>
      </c>
    </row>
    <row r="139" spans="2:18" ht="16" x14ac:dyDescent="0.2">
      <c r="B139" s="1" t="s">
        <v>5</v>
      </c>
      <c r="C139" t="s">
        <v>13</v>
      </c>
      <c r="D139" s="3" t="s">
        <v>26</v>
      </c>
      <c r="E139">
        <v>22.13</v>
      </c>
    </row>
    <row r="140" spans="2:18" ht="16" x14ac:dyDescent="0.2">
      <c r="B140" s="1" t="s">
        <v>6</v>
      </c>
      <c r="C140" t="s">
        <v>13</v>
      </c>
      <c r="D140" s="3" t="s">
        <v>26</v>
      </c>
      <c r="E140">
        <v>21.63</v>
      </c>
      <c r="F140">
        <f>AVERAGE(E140:E141)</f>
        <v>21.58</v>
      </c>
      <c r="G140">
        <f>F140-$F$106</f>
        <v>6.9399999999999977</v>
      </c>
      <c r="N140">
        <f>F140-$F$157</f>
        <v>1.6699999999999982</v>
      </c>
    </row>
    <row r="141" spans="2:18" ht="16" x14ac:dyDescent="0.2">
      <c r="B141" s="1" t="s">
        <v>6</v>
      </c>
      <c r="C141" t="s">
        <v>13</v>
      </c>
      <c r="D141" s="3" t="s">
        <v>26</v>
      </c>
      <c r="E141">
        <v>21.53</v>
      </c>
    </row>
    <row r="142" spans="2:18" ht="16" x14ac:dyDescent="0.2">
      <c r="B142" s="1" t="s">
        <v>7</v>
      </c>
      <c r="C142" t="s">
        <v>13</v>
      </c>
      <c r="D142" s="3" t="s">
        <v>26</v>
      </c>
      <c r="E142">
        <v>22.46</v>
      </c>
      <c r="F142">
        <f>AVERAGE(E142:E143)</f>
        <v>22.53</v>
      </c>
      <c r="G142">
        <f>F142-$F$108</f>
        <v>7.6700000000000017</v>
      </c>
      <c r="N142">
        <f>F142-$F$159</f>
        <v>2.2900000000000027</v>
      </c>
    </row>
    <row r="143" spans="2:18" ht="16" x14ac:dyDescent="0.2">
      <c r="B143" s="1" t="s">
        <v>7</v>
      </c>
      <c r="C143" t="s">
        <v>13</v>
      </c>
      <c r="D143" s="3" t="s">
        <v>26</v>
      </c>
      <c r="E143">
        <v>22.6</v>
      </c>
    </row>
    <row r="144" spans="2:18" ht="16" x14ac:dyDescent="0.2">
      <c r="B144" s="1" t="s">
        <v>8</v>
      </c>
      <c r="C144" t="s">
        <v>13</v>
      </c>
      <c r="D144" s="3" t="s">
        <v>26</v>
      </c>
      <c r="E144">
        <v>22.65</v>
      </c>
      <c r="F144">
        <f>AVERAGE(E144:E145)</f>
        <v>22.594999999999999</v>
      </c>
      <c r="G144">
        <f>F144-$F$110</f>
        <v>7.634999999999998</v>
      </c>
      <c r="N144">
        <f>F144-$F$161</f>
        <v>2.2650000000000006</v>
      </c>
    </row>
    <row r="145" spans="2:15" ht="16" x14ac:dyDescent="0.2">
      <c r="B145" s="1" t="s">
        <v>8</v>
      </c>
      <c r="C145" t="s">
        <v>13</v>
      </c>
      <c r="D145" s="3" t="s">
        <v>26</v>
      </c>
      <c r="E145">
        <v>22.54</v>
      </c>
    </row>
    <row r="146" spans="2:15" ht="16" x14ac:dyDescent="0.2">
      <c r="B146" s="1" t="s">
        <v>9</v>
      </c>
      <c r="C146" t="s">
        <v>14</v>
      </c>
      <c r="D146" s="3" t="s">
        <v>26</v>
      </c>
      <c r="E146">
        <v>22.25</v>
      </c>
      <c r="F146">
        <f>AVERAGE(E146:E147)</f>
        <v>22.265000000000001</v>
      </c>
      <c r="G146">
        <f>F146-$F$112</f>
        <v>7.25</v>
      </c>
      <c r="H146">
        <f>AVERAGE(G146,G148,G150,G152)</f>
        <v>7.0362499999999999</v>
      </c>
      <c r="N146">
        <f>F146-$F$163</f>
        <v>1.6750000000000007</v>
      </c>
      <c r="O146">
        <f>AVERAGE(N146,N148,N150,N152)</f>
        <v>1.5787499999999985</v>
      </c>
    </row>
    <row r="147" spans="2:15" ht="16" x14ac:dyDescent="0.2">
      <c r="B147" s="1" t="s">
        <v>9</v>
      </c>
      <c r="C147" t="s">
        <v>14</v>
      </c>
      <c r="D147" s="3" t="s">
        <v>26</v>
      </c>
      <c r="E147">
        <v>22.28</v>
      </c>
    </row>
    <row r="148" spans="2:15" ht="16" x14ac:dyDescent="0.2">
      <c r="B148" s="1" t="s">
        <v>10</v>
      </c>
      <c r="C148" t="s">
        <v>14</v>
      </c>
      <c r="D148" s="3" t="s">
        <v>26</v>
      </c>
      <c r="E148">
        <v>21.7</v>
      </c>
      <c r="F148">
        <f>AVERAGE(E148:E149)</f>
        <v>21.65</v>
      </c>
      <c r="G148">
        <f>F148-$F$114</f>
        <v>6.4649999999999999</v>
      </c>
      <c r="N148">
        <f>F148-$F$165</f>
        <v>1.2349999999999994</v>
      </c>
    </row>
    <row r="149" spans="2:15" ht="16" x14ac:dyDescent="0.2">
      <c r="B149" s="1" t="s">
        <v>10</v>
      </c>
      <c r="C149" t="s">
        <v>14</v>
      </c>
      <c r="D149" s="3" t="s">
        <v>26</v>
      </c>
      <c r="E149">
        <v>21.6</v>
      </c>
    </row>
    <row r="150" spans="2:15" ht="16" x14ac:dyDescent="0.2">
      <c r="B150" s="1" t="s">
        <v>11</v>
      </c>
      <c r="C150" t="s">
        <v>14</v>
      </c>
      <c r="D150" s="3" t="s">
        <v>26</v>
      </c>
      <c r="E150">
        <v>21.66</v>
      </c>
      <c r="F150">
        <f>AVERAGE(E150:E151)</f>
        <v>21.57</v>
      </c>
      <c r="G150">
        <f>F150-$F$116</f>
        <v>6.9700000000000006</v>
      </c>
      <c r="N150">
        <f>F150-$F$167</f>
        <v>1.5799999999999983</v>
      </c>
    </row>
    <row r="151" spans="2:15" ht="16" x14ac:dyDescent="0.2">
      <c r="B151" s="1" t="s">
        <v>11</v>
      </c>
      <c r="C151" t="s">
        <v>14</v>
      </c>
      <c r="D151" s="3" t="s">
        <v>26</v>
      </c>
      <c r="E151">
        <v>21.48</v>
      </c>
    </row>
    <row r="152" spans="2:15" ht="16" x14ac:dyDescent="0.2">
      <c r="B152" s="1" t="s">
        <v>12</v>
      </c>
      <c r="C152" t="s">
        <v>14</v>
      </c>
      <c r="D152" s="3" t="s">
        <v>26</v>
      </c>
      <c r="E152">
        <v>22.73</v>
      </c>
      <c r="F152">
        <f>AVERAGE(E152:E153)</f>
        <v>22.72</v>
      </c>
      <c r="G152">
        <f>F152-$F$118</f>
        <v>7.4599999999999973</v>
      </c>
      <c r="N152">
        <f>F152-$F$169</f>
        <v>1.8249999999999957</v>
      </c>
    </row>
    <row r="153" spans="2:15" ht="16" x14ac:dyDescent="0.2">
      <c r="B153" s="1" t="s">
        <v>12</v>
      </c>
      <c r="C153" t="s">
        <v>14</v>
      </c>
      <c r="D153" s="3" t="s">
        <v>26</v>
      </c>
      <c r="E153">
        <v>22.71</v>
      </c>
    </row>
    <row r="154" spans="2:15" x14ac:dyDescent="0.2">
      <c r="B154" s="1"/>
      <c r="D154" s="3"/>
    </row>
    <row r="155" spans="2:15" ht="16" x14ac:dyDescent="0.2">
      <c r="B155" s="1" t="s">
        <v>5</v>
      </c>
      <c r="C155" t="s">
        <v>13</v>
      </c>
      <c r="D155" s="3" t="s">
        <v>17</v>
      </c>
      <c r="E155">
        <v>20.66</v>
      </c>
      <c r="F155">
        <f>AVERAGE(E155:E156)</f>
        <v>20.664999999999999</v>
      </c>
      <c r="G155">
        <f>F155-$F$104</f>
        <v>5.2299999999999986</v>
      </c>
      <c r="H155">
        <f>AVERAGE(G155,G157,G159,G161)</f>
        <v>5.3124999999999982</v>
      </c>
      <c r="I155">
        <f>H155-H163</f>
        <v>-0.14500000000000224</v>
      </c>
      <c r="J155">
        <f>2^-I155</f>
        <v>1.1057306533202704</v>
      </c>
      <c r="K155">
        <f>-1/J155</f>
        <v>-0.90437937756108677</v>
      </c>
    </row>
    <row r="156" spans="2:15" ht="16" x14ac:dyDescent="0.2">
      <c r="B156" s="1" t="s">
        <v>5</v>
      </c>
      <c r="C156" t="s">
        <v>13</v>
      </c>
      <c r="D156" s="3" t="s">
        <v>17</v>
      </c>
      <c r="E156">
        <v>20.67</v>
      </c>
    </row>
    <row r="157" spans="2:15" ht="16" x14ac:dyDescent="0.2">
      <c r="B157" s="1" t="s">
        <v>6</v>
      </c>
      <c r="C157" t="s">
        <v>13</v>
      </c>
      <c r="D157" s="3" t="s">
        <v>17</v>
      </c>
      <c r="E157">
        <v>20</v>
      </c>
      <c r="F157">
        <f>AVERAGE(E157:E158)</f>
        <v>19.91</v>
      </c>
      <c r="G157">
        <f>F157-$F$106</f>
        <v>5.27</v>
      </c>
    </row>
    <row r="158" spans="2:15" ht="16" x14ac:dyDescent="0.2">
      <c r="B158" s="1" t="s">
        <v>6</v>
      </c>
      <c r="C158" t="s">
        <v>13</v>
      </c>
      <c r="D158" s="3" t="s">
        <v>17</v>
      </c>
      <c r="E158">
        <v>19.82</v>
      </c>
    </row>
    <row r="159" spans="2:15" ht="16" x14ac:dyDescent="0.2">
      <c r="B159" s="1" t="s">
        <v>7</v>
      </c>
      <c r="C159" t="s">
        <v>13</v>
      </c>
      <c r="D159" s="3" t="s">
        <v>17</v>
      </c>
      <c r="E159">
        <v>20.239999999999998</v>
      </c>
      <c r="F159">
        <f>AVERAGE(E159:E160)</f>
        <v>20.239999999999998</v>
      </c>
      <c r="G159">
        <f>F159-$F$108</f>
        <v>5.379999999999999</v>
      </c>
    </row>
    <row r="160" spans="2:15" ht="16" x14ac:dyDescent="0.2">
      <c r="B160" s="1" t="s">
        <v>7</v>
      </c>
      <c r="C160" t="s">
        <v>13</v>
      </c>
      <c r="D160" s="3" t="s">
        <v>17</v>
      </c>
      <c r="E160">
        <v>20.239999999999998</v>
      </c>
    </row>
    <row r="161" spans="2:18" ht="16" x14ac:dyDescent="0.2">
      <c r="B161" s="1" t="s">
        <v>8</v>
      </c>
      <c r="C161" t="s">
        <v>13</v>
      </c>
      <c r="D161" s="3" t="s">
        <v>17</v>
      </c>
      <c r="E161">
        <v>20.37</v>
      </c>
      <c r="F161">
        <f>AVERAGE(E161:E162)</f>
        <v>20.329999999999998</v>
      </c>
      <c r="G161">
        <f>F161-$F$110</f>
        <v>5.3699999999999974</v>
      </c>
    </row>
    <row r="162" spans="2:18" ht="16" x14ac:dyDescent="0.2">
      <c r="B162" s="1" t="s">
        <v>8</v>
      </c>
      <c r="C162" t="s">
        <v>13</v>
      </c>
      <c r="D162" s="3" t="s">
        <v>17</v>
      </c>
      <c r="E162">
        <v>20.29</v>
      </c>
    </row>
    <row r="163" spans="2:18" ht="16" x14ac:dyDescent="0.2">
      <c r="B163" s="1" t="s">
        <v>9</v>
      </c>
      <c r="C163" t="s">
        <v>14</v>
      </c>
      <c r="D163" s="3" t="s">
        <v>17</v>
      </c>
      <c r="E163">
        <v>20.56</v>
      </c>
      <c r="F163">
        <f>AVERAGE(E163:E164)</f>
        <v>20.59</v>
      </c>
      <c r="G163">
        <f>F163-$F$112</f>
        <v>5.5749999999999993</v>
      </c>
      <c r="H163">
        <f>AVERAGE(G163,G165,G167,G169)</f>
        <v>5.4575000000000005</v>
      </c>
    </row>
    <row r="164" spans="2:18" ht="16" x14ac:dyDescent="0.2">
      <c r="B164" s="1" t="s">
        <v>9</v>
      </c>
      <c r="C164" t="s">
        <v>14</v>
      </c>
      <c r="D164" s="3" t="s">
        <v>17</v>
      </c>
      <c r="E164">
        <v>20.62</v>
      </c>
    </row>
    <row r="165" spans="2:18" ht="16" x14ac:dyDescent="0.2">
      <c r="B165" s="1" t="s">
        <v>10</v>
      </c>
      <c r="C165" t="s">
        <v>14</v>
      </c>
      <c r="D165" s="3" t="s">
        <v>17</v>
      </c>
      <c r="E165">
        <v>20.45</v>
      </c>
      <c r="F165">
        <f>AVERAGE(E165:E166)</f>
        <v>20.414999999999999</v>
      </c>
      <c r="G165">
        <f>F165-$F$114</f>
        <v>5.23</v>
      </c>
    </row>
    <row r="166" spans="2:18" ht="16" x14ac:dyDescent="0.2">
      <c r="B166" s="1" t="s">
        <v>10</v>
      </c>
      <c r="C166" t="s">
        <v>14</v>
      </c>
      <c r="D166" s="3" t="s">
        <v>17</v>
      </c>
      <c r="E166">
        <v>20.38</v>
      </c>
    </row>
    <row r="167" spans="2:18" ht="16" x14ac:dyDescent="0.2">
      <c r="B167" s="1" t="s">
        <v>11</v>
      </c>
      <c r="C167" t="s">
        <v>14</v>
      </c>
      <c r="D167" s="3" t="s">
        <v>17</v>
      </c>
      <c r="E167">
        <v>20.07</v>
      </c>
      <c r="F167">
        <f>AVERAGE(E167:E168)</f>
        <v>19.990000000000002</v>
      </c>
      <c r="G167">
        <f>F167-$F$116</f>
        <v>5.3900000000000023</v>
      </c>
    </row>
    <row r="168" spans="2:18" ht="16" x14ac:dyDescent="0.2">
      <c r="B168" s="1" t="s">
        <v>11</v>
      </c>
      <c r="C168" t="s">
        <v>14</v>
      </c>
      <c r="D168" s="3" t="s">
        <v>17</v>
      </c>
      <c r="E168">
        <v>19.91</v>
      </c>
    </row>
    <row r="169" spans="2:18" ht="16" x14ac:dyDescent="0.2">
      <c r="B169" s="1" t="s">
        <v>12</v>
      </c>
      <c r="C169" t="s">
        <v>14</v>
      </c>
      <c r="D169" s="3" t="s">
        <v>17</v>
      </c>
      <c r="E169">
        <v>20.76</v>
      </c>
      <c r="F169">
        <f>AVERAGE(E169:E170)</f>
        <v>20.895000000000003</v>
      </c>
      <c r="G169">
        <f>F169-$F$118</f>
        <v>5.6350000000000016</v>
      </c>
    </row>
    <row r="170" spans="2:18" ht="16" x14ac:dyDescent="0.2">
      <c r="B170" s="1" t="s">
        <v>12</v>
      </c>
      <c r="C170" t="s">
        <v>14</v>
      </c>
      <c r="D170" s="3" t="s">
        <v>17</v>
      </c>
      <c r="E170">
        <v>21.03</v>
      </c>
    </row>
    <row r="171" spans="2:18" x14ac:dyDescent="0.2">
      <c r="B171" s="1"/>
      <c r="D171" s="3"/>
    </row>
    <row r="172" spans="2:18" ht="16" x14ac:dyDescent="0.2">
      <c r="B172" s="1" t="s">
        <v>5</v>
      </c>
      <c r="C172" t="s">
        <v>13</v>
      </c>
      <c r="D172" s="3" t="s">
        <v>27</v>
      </c>
      <c r="E172">
        <v>30.38</v>
      </c>
      <c r="F172">
        <f>AVERAGE(E172:E173)</f>
        <v>30.225000000000001</v>
      </c>
      <c r="G172">
        <f>F172-$F$104</f>
        <v>14.790000000000001</v>
      </c>
      <c r="H172">
        <f>AVERAGE(G172,G174,G176,G178)</f>
        <v>14.50375</v>
      </c>
      <c r="I172">
        <f>H172-H180</f>
        <v>-0.39124999999999943</v>
      </c>
      <c r="J172" s="5">
        <f>2^-I172</f>
        <v>1.3115292652283816</v>
      </c>
      <c r="K172" s="5">
        <f>-1/J172</f>
        <v>-0.76246868942407175</v>
      </c>
      <c r="N172">
        <f>F172-$F$155</f>
        <v>9.5600000000000023</v>
      </c>
      <c r="O172">
        <f>AVERAGE(N172,N174,N176,N178)</f>
        <v>9.1912500000000019</v>
      </c>
      <c r="P172">
        <f>O172-O180</f>
        <v>-0.24624999999999631</v>
      </c>
      <c r="Q172" s="5">
        <f>2^-P172</f>
        <v>1.1861200205403926</v>
      </c>
      <c r="R172" s="5">
        <f>-1/Q172</f>
        <v>-0.84308500209312975</v>
      </c>
    </row>
    <row r="173" spans="2:18" ht="16" x14ac:dyDescent="0.2">
      <c r="B173" s="1" t="s">
        <v>5</v>
      </c>
      <c r="C173" t="s">
        <v>13</v>
      </c>
      <c r="D173" s="3" t="s">
        <v>27</v>
      </c>
      <c r="E173">
        <v>30.07</v>
      </c>
    </row>
    <row r="174" spans="2:18" ht="16" x14ac:dyDescent="0.2">
      <c r="B174" s="1" t="s">
        <v>6</v>
      </c>
      <c r="C174" t="s">
        <v>13</v>
      </c>
      <c r="D174" s="3" t="s">
        <v>27</v>
      </c>
      <c r="E174">
        <v>29.23</v>
      </c>
      <c r="F174">
        <f>AVERAGE(E174:E175)</f>
        <v>29.185000000000002</v>
      </c>
      <c r="G174">
        <f>F174-$F$106</f>
        <v>14.545000000000002</v>
      </c>
      <c r="N174">
        <f>F174-$F$157</f>
        <v>9.2750000000000021</v>
      </c>
    </row>
    <row r="175" spans="2:18" ht="16" x14ac:dyDescent="0.2">
      <c r="B175" s="1" t="s">
        <v>6</v>
      </c>
      <c r="C175" t="s">
        <v>13</v>
      </c>
      <c r="D175" s="3" t="s">
        <v>27</v>
      </c>
      <c r="E175">
        <v>29.14</v>
      </c>
    </row>
    <row r="176" spans="2:18" ht="16" x14ac:dyDescent="0.2">
      <c r="B176" s="1" t="s">
        <v>7</v>
      </c>
      <c r="C176" t="s">
        <v>13</v>
      </c>
      <c r="D176" s="3" t="s">
        <v>27</v>
      </c>
      <c r="E176">
        <v>29.34</v>
      </c>
      <c r="F176">
        <f>AVERAGE(E176:E177)</f>
        <v>29.490000000000002</v>
      </c>
      <c r="G176">
        <f>F176-$F$108</f>
        <v>14.630000000000003</v>
      </c>
      <c r="N176">
        <f>F176-$F$159</f>
        <v>9.2500000000000036</v>
      </c>
    </row>
    <row r="177" spans="2:18" ht="16" x14ac:dyDescent="0.2">
      <c r="B177" s="1" t="s">
        <v>7</v>
      </c>
      <c r="C177" t="s">
        <v>13</v>
      </c>
      <c r="D177" s="3" t="s">
        <v>27</v>
      </c>
      <c r="E177">
        <v>29.64</v>
      </c>
    </row>
    <row r="178" spans="2:18" ht="16" x14ac:dyDescent="0.2">
      <c r="B178" s="1" t="s">
        <v>8</v>
      </c>
      <c r="C178" t="s">
        <v>13</v>
      </c>
      <c r="D178" s="3" t="s">
        <v>27</v>
      </c>
      <c r="E178">
        <v>28.99</v>
      </c>
      <c r="F178">
        <f>AVERAGE(E178:E179)</f>
        <v>29.009999999999998</v>
      </c>
      <c r="G178">
        <f>F178-$F$110</f>
        <v>14.049999999999997</v>
      </c>
      <c r="N178">
        <f>F178-$F$161</f>
        <v>8.68</v>
      </c>
    </row>
    <row r="179" spans="2:18" ht="16" x14ac:dyDescent="0.2">
      <c r="B179" s="1" t="s">
        <v>8</v>
      </c>
      <c r="C179" t="s">
        <v>13</v>
      </c>
      <c r="D179" s="3" t="s">
        <v>27</v>
      </c>
      <c r="E179">
        <v>29.03</v>
      </c>
    </row>
    <row r="180" spans="2:18" ht="16" x14ac:dyDescent="0.2">
      <c r="B180" s="1" t="s">
        <v>9</v>
      </c>
      <c r="C180" t="s">
        <v>14</v>
      </c>
      <c r="D180" s="3" t="s">
        <v>27</v>
      </c>
      <c r="E180">
        <v>29.82</v>
      </c>
      <c r="F180">
        <f>AVERAGE(E180:E181)</f>
        <v>29.82</v>
      </c>
      <c r="G180">
        <f>F180-$F$112</f>
        <v>14.805</v>
      </c>
      <c r="H180">
        <f>AVERAGE(G180,G182,G184,G186)</f>
        <v>14.895</v>
      </c>
      <c r="N180">
        <f>F180-$F$163</f>
        <v>9.23</v>
      </c>
      <c r="O180">
        <f>AVERAGE(N180,N182,N184,N186)</f>
        <v>9.4374999999999982</v>
      </c>
    </row>
    <row r="181" spans="2:18" ht="16" x14ac:dyDescent="0.2">
      <c r="B181" s="1" t="s">
        <v>9</v>
      </c>
      <c r="C181" t="s">
        <v>14</v>
      </c>
      <c r="D181" s="3" t="s">
        <v>27</v>
      </c>
      <c r="E181">
        <v>29.82</v>
      </c>
    </row>
    <row r="182" spans="2:18" ht="16" x14ac:dyDescent="0.2">
      <c r="B182" s="1" t="s">
        <v>10</v>
      </c>
      <c r="C182" t="s">
        <v>14</v>
      </c>
      <c r="D182" s="3" t="s">
        <v>27</v>
      </c>
      <c r="E182">
        <v>29.95</v>
      </c>
      <c r="F182">
        <f>AVERAGE(E182:E183)</f>
        <v>30.02</v>
      </c>
      <c r="G182">
        <f>F182-$F$114</f>
        <v>14.835000000000001</v>
      </c>
      <c r="N182">
        <f>F182-$F$165</f>
        <v>9.6050000000000004</v>
      </c>
    </row>
    <row r="183" spans="2:18" ht="16" x14ac:dyDescent="0.2">
      <c r="B183" s="1" t="s">
        <v>10</v>
      </c>
      <c r="C183" t="s">
        <v>14</v>
      </c>
      <c r="D183" s="3" t="s">
        <v>27</v>
      </c>
      <c r="E183">
        <v>30.09</v>
      </c>
    </row>
    <row r="184" spans="2:18" ht="16" x14ac:dyDescent="0.2">
      <c r="B184" s="1" t="s">
        <v>11</v>
      </c>
      <c r="C184" t="s">
        <v>14</v>
      </c>
      <c r="D184" s="3" t="s">
        <v>27</v>
      </c>
      <c r="E184">
        <v>29.63</v>
      </c>
      <c r="F184">
        <f>AVERAGE(E184:E185)</f>
        <v>29.424999999999997</v>
      </c>
      <c r="G184">
        <f>F184-$F$116</f>
        <v>14.824999999999998</v>
      </c>
      <c r="N184">
        <f>F184-$F$167</f>
        <v>9.4349999999999952</v>
      </c>
    </row>
    <row r="185" spans="2:18" ht="16" x14ac:dyDescent="0.2">
      <c r="B185" s="1" t="s">
        <v>11</v>
      </c>
      <c r="C185" t="s">
        <v>14</v>
      </c>
      <c r="D185" s="3" t="s">
        <v>27</v>
      </c>
      <c r="E185">
        <v>29.22</v>
      </c>
    </row>
    <row r="186" spans="2:18" ht="16" x14ac:dyDescent="0.2">
      <c r="B186" s="1" t="s">
        <v>12</v>
      </c>
      <c r="C186" t="s">
        <v>14</v>
      </c>
      <c r="D186" s="3" t="s">
        <v>27</v>
      </c>
      <c r="E186">
        <v>30.35</v>
      </c>
      <c r="F186">
        <f>AVERAGE(E186:E187)</f>
        <v>30.375</v>
      </c>
      <c r="G186">
        <f>F186-$F$118</f>
        <v>15.114999999999998</v>
      </c>
      <c r="N186">
        <f>F186-$F$169</f>
        <v>9.4799999999999969</v>
      </c>
    </row>
    <row r="187" spans="2:18" ht="16" x14ac:dyDescent="0.2">
      <c r="B187" s="1" t="s">
        <v>12</v>
      </c>
      <c r="C187" t="s">
        <v>14</v>
      </c>
      <c r="D187" s="3" t="s">
        <v>27</v>
      </c>
      <c r="E187">
        <v>30.4</v>
      </c>
    </row>
    <row r="188" spans="2:18" x14ac:dyDescent="0.2">
      <c r="B188" s="1"/>
      <c r="D188" s="3"/>
    </row>
    <row r="189" spans="2:18" ht="16" x14ac:dyDescent="0.2">
      <c r="B189" s="1" t="s">
        <v>5</v>
      </c>
      <c r="C189" t="s">
        <v>13</v>
      </c>
      <c r="D189" s="3" t="s">
        <v>28</v>
      </c>
      <c r="E189">
        <v>26.73</v>
      </c>
      <c r="F189">
        <f>AVERAGE(E189:E190)</f>
        <v>26.645</v>
      </c>
      <c r="G189">
        <f>F189-$F$104</f>
        <v>11.209999999999999</v>
      </c>
      <c r="H189">
        <f>AVERAGE(G189,G191,G193,G195)</f>
        <v>11.237499999999999</v>
      </c>
      <c r="I189">
        <f>H189-H197</f>
        <v>2.1387499999999999</v>
      </c>
      <c r="J189" s="9">
        <f>2^-I189</f>
        <v>0.22707645037154953</v>
      </c>
      <c r="K189" s="9">
        <f>-1/J189</f>
        <v>-4.403803205324766</v>
      </c>
      <c r="N189">
        <f>F189-$F$155</f>
        <v>5.98</v>
      </c>
      <c r="O189">
        <f>AVERAGE(N189,N191,N193,N195)</f>
        <v>5.9250000000000007</v>
      </c>
      <c r="P189">
        <f>O189-O197</f>
        <v>2.2837500000000013</v>
      </c>
      <c r="Q189" s="9">
        <f>2^-P189</f>
        <v>0.20536325884580314</v>
      </c>
      <c r="R189" s="9">
        <f>-1/Q189</f>
        <v>-4.8694201953176508</v>
      </c>
    </row>
    <row r="190" spans="2:18" ht="16" x14ac:dyDescent="0.2">
      <c r="B190" s="1" t="s">
        <v>5</v>
      </c>
      <c r="C190" t="s">
        <v>13</v>
      </c>
      <c r="D190" s="3" t="s">
        <v>28</v>
      </c>
      <c r="E190">
        <v>26.56</v>
      </c>
    </row>
    <row r="191" spans="2:18" ht="16" x14ac:dyDescent="0.2">
      <c r="B191" s="1" t="s">
        <v>6</v>
      </c>
      <c r="C191" t="s">
        <v>13</v>
      </c>
      <c r="D191" s="3" t="s">
        <v>28</v>
      </c>
      <c r="E191">
        <v>26.05</v>
      </c>
      <c r="F191">
        <f>AVERAGE(E191:E192)</f>
        <v>26.05</v>
      </c>
      <c r="G191">
        <f>F191-$F$106</f>
        <v>11.41</v>
      </c>
      <c r="N191">
        <f>F191-$F$157</f>
        <v>6.1400000000000006</v>
      </c>
    </row>
    <row r="192" spans="2:18" ht="16" x14ac:dyDescent="0.2">
      <c r="B192" s="1" t="s">
        <v>6</v>
      </c>
      <c r="C192" t="s">
        <v>13</v>
      </c>
      <c r="D192" s="3" t="s">
        <v>28</v>
      </c>
      <c r="E192">
        <v>26.05</v>
      </c>
    </row>
    <row r="193" spans="2:18" ht="16" x14ac:dyDescent="0.2">
      <c r="B193" s="1" t="s">
        <v>7</v>
      </c>
      <c r="C193" t="s">
        <v>13</v>
      </c>
      <c r="D193" s="3" t="s">
        <v>28</v>
      </c>
      <c r="E193">
        <v>26.01</v>
      </c>
      <c r="F193">
        <f>AVERAGE(E193:E194)</f>
        <v>26</v>
      </c>
      <c r="G193">
        <f>F193-$F$108</f>
        <v>11.14</v>
      </c>
      <c r="N193">
        <f>F193-$F$159</f>
        <v>5.7600000000000016</v>
      </c>
    </row>
    <row r="194" spans="2:18" ht="16" x14ac:dyDescent="0.2">
      <c r="B194" s="1" t="s">
        <v>7</v>
      </c>
      <c r="C194" t="s">
        <v>13</v>
      </c>
      <c r="D194" s="3" t="s">
        <v>28</v>
      </c>
      <c r="E194">
        <v>25.99</v>
      </c>
    </row>
    <row r="195" spans="2:18" ht="16" x14ac:dyDescent="0.2">
      <c r="B195" s="1" t="s">
        <v>8</v>
      </c>
      <c r="C195" t="s">
        <v>13</v>
      </c>
      <c r="D195" s="3" t="s">
        <v>28</v>
      </c>
      <c r="E195">
        <v>26.15</v>
      </c>
      <c r="F195">
        <f>AVERAGE(E195:E196)</f>
        <v>26.15</v>
      </c>
      <c r="G195">
        <f>F195-$F$110</f>
        <v>11.189999999999998</v>
      </c>
      <c r="N195">
        <f>F195-$F$161</f>
        <v>5.82</v>
      </c>
    </row>
    <row r="196" spans="2:18" ht="16" x14ac:dyDescent="0.2">
      <c r="B196" s="1" t="s">
        <v>8</v>
      </c>
      <c r="C196" t="s">
        <v>13</v>
      </c>
      <c r="D196" s="3" t="s">
        <v>28</v>
      </c>
      <c r="E196">
        <v>26.15</v>
      </c>
    </row>
    <row r="197" spans="2:18" ht="16" x14ac:dyDescent="0.2">
      <c r="B197" s="1" t="s">
        <v>9</v>
      </c>
      <c r="C197" t="s">
        <v>14</v>
      </c>
      <c r="D197" s="3" t="s">
        <v>28</v>
      </c>
      <c r="E197">
        <v>24.01</v>
      </c>
      <c r="F197">
        <f>AVERAGE(E197:E198)</f>
        <v>24.01</v>
      </c>
      <c r="G197">
        <f>F197-$F$112</f>
        <v>8.995000000000001</v>
      </c>
      <c r="H197">
        <f>AVERAGE(G197,G199,G201,G203)</f>
        <v>9.098749999999999</v>
      </c>
      <c r="N197">
        <f>F197-$F$163</f>
        <v>3.4200000000000017</v>
      </c>
      <c r="O197">
        <f>AVERAGE(N197,N199,N201,N203)</f>
        <v>3.6412499999999994</v>
      </c>
    </row>
    <row r="198" spans="2:18" ht="16" x14ac:dyDescent="0.2">
      <c r="B198" s="1" t="s">
        <v>9</v>
      </c>
      <c r="C198" t="s">
        <v>14</v>
      </c>
      <c r="D198" s="3" t="s">
        <v>28</v>
      </c>
      <c r="E198">
        <v>24.01</v>
      </c>
    </row>
    <row r="199" spans="2:18" ht="16" x14ac:dyDescent="0.2">
      <c r="B199" s="1" t="s">
        <v>10</v>
      </c>
      <c r="C199" t="s">
        <v>14</v>
      </c>
      <c r="D199" s="3" t="s">
        <v>28</v>
      </c>
      <c r="E199">
        <v>24.51</v>
      </c>
      <c r="F199">
        <f>AVERAGE(E199:E200)</f>
        <v>24.57</v>
      </c>
      <c r="G199">
        <f>F199-$F$114</f>
        <v>9.3850000000000016</v>
      </c>
      <c r="N199">
        <f>F199-$F$165</f>
        <v>4.1550000000000011</v>
      </c>
    </row>
    <row r="200" spans="2:18" ht="16" x14ac:dyDescent="0.2">
      <c r="B200" s="1" t="s">
        <v>10</v>
      </c>
      <c r="C200" t="s">
        <v>14</v>
      </c>
      <c r="D200" s="3" t="s">
        <v>28</v>
      </c>
      <c r="E200">
        <v>24.63</v>
      </c>
    </row>
    <row r="201" spans="2:18" ht="16" x14ac:dyDescent="0.2">
      <c r="B201" s="1" t="s">
        <v>11</v>
      </c>
      <c r="C201" t="s">
        <v>14</v>
      </c>
      <c r="D201" s="3" t="s">
        <v>28</v>
      </c>
      <c r="E201">
        <v>24.02</v>
      </c>
      <c r="F201">
        <f>AVERAGE(E201:E202)</f>
        <v>23.914999999999999</v>
      </c>
      <c r="G201">
        <f>F201-$F$116</f>
        <v>9.3149999999999995</v>
      </c>
      <c r="N201">
        <f>F201-$F$167</f>
        <v>3.9249999999999972</v>
      </c>
    </row>
    <row r="202" spans="2:18" ht="16" x14ac:dyDescent="0.2">
      <c r="B202" s="1" t="s">
        <v>11</v>
      </c>
      <c r="C202" t="s">
        <v>14</v>
      </c>
      <c r="D202" s="3" t="s">
        <v>28</v>
      </c>
      <c r="E202">
        <v>23.81</v>
      </c>
    </row>
    <row r="203" spans="2:18" ht="16" x14ac:dyDescent="0.2">
      <c r="B203" s="1" t="s">
        <v>12</v>
      </c>
      <c r="C203" t="s">
        <v>14</v>
      </c>
      <c r="D203" s="3" t="s">
        <v>28</v>
      </c>
      <c r="E203">
        <v>23.96</v>
      </c>
      <c r="F203">
        <f>AVERAGE(E203:E204)</f>
        <v>23.96</v>
      </c>
      <c r="G203">
        <f>F203-$F$118</f>
        <v>8.6999999999999993</v>
      </c>
      <c r="N203">
        <f>F203-$F$169</f>
        <v>3.0649999999999977</v>
      </c>
    </row>
    <row r="204" spans="2:18" ht="16" x14ac:dyDescent="0.2">
      <c r="B204" s="1" t="s">
        <v>12</v>
      </c>
      <c r="C204" t="s">
        <v>14</v>
      </c>
      <c r="D204" s="3" t="s">
        <v>28</v>
      </c>
      <c r="E204">
        <v>23.96</v>
      </c>
    </row>
    <row r="205" spans="2:18" x14ac:dyDescent="0.2">
      <c r="B205" s="1"/>
      <c r="D205" s="3"/>
    </row>
    <row r="206" spans="2:18" ht="16" x14ac:dyDescent="0.2">
      <c r="B206" s="1" t="s">
        <v>5</v>
      </c>
      <c r="C206" t="s">
        <v>13</v>
      </c>
      <c r="D206" s="3" t="s">
        <v>29</v>
      </c>
      <c r="E206">
        <v>24.65</v>
      </c>
      <c r="F206">
        <f>AVERAGE(E206:E207)</f>
        <v>24.52</v>
      </c>
      <c r="G206">
        <f>F206-$F$104</f>
        <v>9.0849999999999991</v>
      </c>
      <c r="H206">
        <f>AVERAGE(G206,G208,G210,G212)</f>
        <v>9.15625</v>
      </c>
      <c r="I206">
        <f>H206-H214</f>
        <v>-0.25249999999999773</v>
      </c>
      <c r="J206" s="5">
        <f>2^-I206</f>
        <v>1.1912696404258685</v>
      </c>
      <c r="K206" s="5">
        <f>-1/J206</f>
        <v>-0.83944051461137614</v>
      </c>
      <c r="N206">
        <f>F206-$F$155</f>
        <v>3.8550000000000004</v>
      </c>
      <c r="O206">
        <f>AVERAGE(N206,N208,N210,N212)</f>
        <v>3.84375</v>
      </c>
      <c r="P206">
        <f>O206-O214</f>
        <v>-0.10749999999999815</v>
      </c>
      <c r="Q206" s="5">
        <f>2^-P206</f>
        <v>1.0773596959157685</v>
      </c>
      <c r="R206" s="5">
        <f>-1/Q206</f>
        <v>-0.9281951086447392</v>
      </c>
    </row>
    <row r="207" spans="2:18" ht="16" x14ac:dyDescent="0.2">
      <c r="B207" s="1" t="s">
        <v>5</v>
      </c>
      <c r="C207" t="s">
        <v>13</v>
      </c>
      <c r="D207" s="3" t="s">
        <v>29</v>
      </c>
      <c r="E207">
        <v>24.39</v>
      </c>
    </row>
    <row r="208" spans="2:18" ht="16" x14ac:dyDescent="0.2">
      <c r="B208" s="1" t="s">
        <v>6</v>
      </c>
      <c r="C208" t="s">
        <v>13</v>
      </c>
      <c r="D208" s="3" t="s">
        <v>29</v>
      </c>
      <c r="E208">
        <v>23.46</v>
      </c>
      <c r="F208">
        <f>AVERAGE(E208:E209)</f>
        <v>23.454999999999998</v>
      </c>
      <c r="G208">
        <f>F208-$F$106</f>
        <v>8.8149999999999977</v>
      </c>
      <c r="N208">
        <f>F208-$F$157</f>
        <v>3.5449999999999982</v>
      </c>
    </row>
    <row r="209" spans="2:18" ht="16" x14ac:dyDescent="0.2">
      <c r="B209" s="1" t="s">
        <v>6</v>
      </c>
      <c r="C209" t="s">
        <v>13</v>
      </c>
      <c r="D209" s="3" t="s">
        <v>29</v>
      </c>
      <c r="E209">
        <v>23.45</v>
      </c>
    </row>
    <row r="210" spans="2:18" ht="16" x14ac:dyDescent="0.2">
      <c r="B210" s="1" t="s">
        <v>7</v>
      </c>
      <c r="C210" t="s">
        <v>13</v>
      </c>
      <c r="D210" s="3" t="s">
        <v>29</v>
      </c>
      <c r="E210">
        <v>24.21</v>
      </c>
      <c r="F210">
        <f>AVERAGE(E210:E211)</f>
        <v>24.27</v>
      </c>
      <c r="G210">
        <f>F210-$F$108</f>
        <v>9.41</v>
      </c>
      <c r="N210">
        <f>F210-$F$159</f>
        <v>4.0300000000000011</v>
      </c>
    </row>
    <row r="211" spans="2:18" ht="16" x14ac:dyDescent="0.2">
      <c r="B211" s="1" t="s">
        <v>7</v>
      </c>
      <c r="C211" t="s">
        <v>13</v>
      </c>
      <c r="D211" s="3" t="s">
        <v>29</v>
      </c>
      <c r="E211">
        <v>24.33</v>
      </c>
    </row>
    <row r="212" spans="2:18" ht="16" x14ac:dyDescent="0.2">
      <c r="B212" s="1" t="s">
        <v>8</v>
      </c>
      <c r="C212" t="s">
        <v>13</v>
      </c>
      <c r="D212" s="3" t="s">
        <v>29</v>
      </c>
      <c r="E212">
        <v>24.29</v>
      </c>
      <c r="F212">
        <f>AVERAGE(E212:E213)</f>
        <v>24.274999999999999</v>
      </c>
      <c r="G212">
        <f>F212-$F$110</f>
        <v>9.3149999999999977</v>
      </c>
      <c r="N212">
        <f>F212-$F$161</f>
        <v>3.9450000000000003</v>
      </c>
    </row>
    <row r="213" spans="2:18" ht="16" x14ac:dyDescent="0.2">
      <c r="B213" s="1" t="s">
        <v>8</v>
      </c>
      <c r="C213" t="s">
        <v>13</v>
      </c>
      <c r="D213" s="3" t="s">
        <v>29</v>
      </c>
      <c r="E213">
        <v>24.26</v>
      </c>
    </row>
    <row r="214" spans="2:18" ht="16" x14ac:dyDescent="0.2">
      <c r="B214" s="1" t="s">
        <v>9</v>
      </c>
      <c r="C214" t="s">
        <v>14</v>
      </c>
      <c r="D214" s="3" t="s">
        <v>29</v>
      </c>
      <c r="E214">
        <v>24.51</v>
      </c>
      <c r="F214">
        <f>AVERAGE(E214:E215)</f>
        <v>24.664999999999999</v>
      </c>
      <c r="G214">
        <f>F214-$F$112</f>
        <v>9.6499999999999986</v>
      </c>
      <c r="H214">
        <f>AVERAGE(G214,G216,G218,G220)</f>
        <v>9.4087499999999977</v>
      </c>
      <c r="N214">
        <f>F214-$F$163</f>
        <v>4.0749999999999993</v>
      </c>
      <c r="O214">
        <f>AVERAGE(N214,N216,N218,N220)</f>
        <v>3.9512499999999982</v>
      </c>
    </row>
    <row r="215" spans="2:18" ht="16" x14ac:dyDescent="0.2">
      <c r="B215" s="1" t="s">
        <v>9</v>
      </c>
      <c r="C215" t="s">
        <v>14</v>
      </c>
      <c r="D215" s="3" t="s">
        <v>29</v>
      </c>
      <c r="E215">
        <v>24.82</v>
      </c>
    </row>
    <row r="216" spans="2:18" ht="16" x14ac:dyDescent="0.2">
      <c r="B216" s="1" t="s">
        <v>10</v>
      </c>
      <c r="C216" t="s">
        <v>14</v>
      </c>
      <c r="D216" s="3" t="s">
        <v>29</v>
      </c>
      <c r="E216">
        <v>23.95</v>
      </c>
      <c r="F216">
        <f>AVERAGE(E216:E217)</f>
        <v>23.965</v>
      </c>
      <c r="G216">
        <f>F216-$F$114</f>
        <v>8.7800000000000011</v>
      </c>
      <c r="N216">
        <f>F216-$F$165</f>
        <v>3.5500000000000007</v>
      </c>
    </row>
    <row r="217" spans="2:18" ht="16" x14ac:dyDescent="0.2">
      <c r="B217" s="1" t="s">
        <v>10</v>
      </c>
      <c r="C217" t="s">
        <v>14</v>
      </c>
      <c r="D217" s="3" t="s">
        <v>29</v>
      </c>
      <c r="E217">
        <v>23.98</v>
      </c>
    </row>
    <row r="218" spans="2:18" ht="16" x14ac:dyDescent="0.2">
      <c r="B218" s="1" t="s">
        <v>11</v>
      </c>
      <c r="C218" t="s">
        <v>14</v>
      </c>
      <c r="D218" s="3" t="s">
        <v>29</v>
      </c>
      <c r="E218">
        <v>24.1</v>
      </c>
      <c r="F218">
        <f>AVERAGE(E218:E219)</f>
        <v>24.055</v>
      </c>
      <c r="G218">
        <f>F218-$F$116</f>
        <v>9.4550000000000001</v>
      </c>
      <c r="N218">
        <f>F218-$F$167</f>
        <v>4.0649999999999977</v>
      </c>
    </row>
    <row r="219" spans="2:18" ht="16" x14ac:dyDescent="0.2">
      <c r="B219" s="1" t="s">
        <v>11</v>
      </c>
      <c r="C219" t="s">
        <v>14</v>
      </c>
      <c r="D219" s="3" t="s">
        <v>29</v>
      </c>
      <c r="E219">
        <v>24.01</v>
      </c>
    </row>
    <row r="220" spans="2:18" ht="16" x14ac:dyDescent="0.2">
      <c r="B220" s="1" t="s">
        <v>12</v>
      </c>
      <c r="C220" t="s">
        <v>14</v>
      </c>
      <c r="D220" s="3" t="s">
        <v>29</v>
      </c>
      <c r="E220">
        <v>25.13</v>
      </c>
      <c r="F220">
        <f>AVERAGE(E220:E221)</f>
        <v>25.009999999999998</v>
      </c>
      <c r="G220">
        <f>F220-$F$118</f>
        <v>9.7499999999999964</v>
      </c>
      <c r="N220">
        <f>F220-$F$169</f>
        <v>4.1149999999999949</v>
      </c>
    </row>
    <row r="221" spans="2:18" ht="16" x14ac:dyDescent="0.2">
      <c r="B221" s="1" t="s">
        <v>12</v>
      </c>
      <c r="C221" t="s">
        <v>14</v>
      </c>
      <c r="D221" s="3" t="s">
        <v>29</v>
      </c>
      <c r="E221">
        <v>24.89</v>
      </c>
    </row>
    <row r="222" spans="2:18" x14ac:dyDescent="0.2">
      <c r="B222" s="1"/>
      <c r="D222" s="3"/>
    </row>
    <row r="223" spans="2:18" ht="16" x14ac:dyDescent="0.2">
      <c r="B223" s="1" t="s">
        <v>5</v>
      </c>
      <c r="C223" t="s">
        <v>13</v>
      </c>
      <c r="D223" s="3" t="s">
        <v>23</v>
      </c>
      <c r="E223">
        <v>21.17</v>
      </c>
      <c r="F223">
        <f>AVERAGE(E223:E224)</f>
        <v>21.145000000000003</v>
      </c>
      <c r="G223">
        <f>F223-$F$104</f>
        <v>5.7100000000000026</v>
      </c>
      <c r="H223">
        <f>AVERAGE(G223,G225,G227,G229)</f>
        <v>5.5049999999999999</v>
      </c>
      <c r="I223">
        <f>H223-H231</f>
        <v>9.9999999999997868E-3</v>
      </c>
      <c r="J223" s="5">
        <f>2^-I223</f>
        <v>0.99309249543703604</v>
      </c>
      <c r="K223" s="5">
        <f>-1/J223</f>
        <v>-1.0069555500567187</v>
      </c>
      <c r="N223">
        <f>F223-$F$155</f>
        <v>0.48000000000000398</v>
      </c>
      <c r="O223">
        <f>AVERAGE(N223,N225,N227,N229)</f>
        <v>0.19250000000000167</v>
      </c>
      <c r="P223">
        <f>O223-O231</f>
        <v>0.15500000000000291</v>
      </c>
      <c r="Q223" s="5">
        <f>2^-P223</f>
        <v>0.89813237288393233</v>
      </c>
      <c r="R223" s="5">
        <f>-1/Q223</f>
        <v>-1.1134216182286887</v>
      </c>
    </row>
    <row r="224" spans="2:18" ht="16" x14ac:dyDescent="0.2">
      <c r="B224" s="1" t="s">
        <v>5</v>
      </c>
      <c r="C224" t="s">
        <v>13</v>
      </c>
      <c r="D224" s="3" t="s">
        <v>23</v>
      </c>
      <c r="E224">
        <v>21.12</v>
      </c>
    </row>
    <row r="225" spans="2:18" ht="16" x14ac:dyDescent="0.2">
      <c r="B225" s="1" t="s">
        <v>6</v>
      </c>
      <c r="C225" t="s">
        <v>13</v>
      </c>
      <c r="D225" s="3" t="s">
        <v>23</v>
      </c>
      <c r="E225">
        <v>20.16</v>
      </c>
      <c r="F225">
        <f>AVERAGE(E225:E226)</f>
        <v>20.18</v>
      </c>
      <c r="G225">
        <f>F225-$F$106</f>
        <v>5.5399999999999991</v>
      </c>
      <c r="N225">
        <f>F225-$F$157</f>
        <v>0.26999999999999957</v>
      </c>
    </row>
    <row r="226" spans="2:18" ht="16" x14ac:dyDescent="0.2">
      <c r="B226" s="1" t="s">
        <v>6</v>
      </c>
      <c r="C226" t="s">
        <v>13</v>
      </c>
      <c r="D226" s="3" t="s">
        <v>23</v>
      </c>
      <c r="E226">
        <v>20.2</v>
      </c>
    </row>
    <row r="227" spans="2:18" ht="16" x14ac:dyDescent="0.2">
      <c r="B227" s="1" t="s">
        <v>7</v>
      </c>
      <c r="C227" t="s">
        <v>13</v>
      </c>
      <c r="D227" s="3" t="s">
        <v>23</v>
      </c>
      <c r="E227">
        <v>20.399999999999999</v>
      </c>
      <c r="F227">
        <f>AVERAGE(E227:E228)</f>
        <v>20.375</v>
      </c>
      <c r="G227">
        <f>F227-$F$108</f>
        <v>5.5150000000000006</v>
      </c>
      <c r="N227">
        <f>F227-$F$159</f>
        <v>0.13500000000000156</v>
      </c>
    </row>
    <row r="228" spans="2:18" ht="16" x14ac:dyDescent="0.2">
      <c r="B228" s="1" t="s">
        <v>7</v>
      </c>
      <c r="C228" t="s">
        <v>13</v>
      </c>
      <c r="D228" s="3" t="s">
        <v>23</v>
      </c>
      <c r="E228">
        <v>20.350000000000001</v>
      </c>
    </row>
    <row r="229" spans="2:18" ht="16" x14ac:dyDescent="0.2">
      <c r="B229" s="1" t="s">
        <v>8</v>
      </c>
      <c r="C229" t="s">
        <v>13</v>
      </c>
      <c r="D229" s="3" t="s">
        <v>23</v>
      </c>
      <c r="E229">
        <v>20.23</v>
      </c>
      <c r="F229">
        <f>AVERAGE(E229:E230)</f>
        <v>20.215</v>
      </c>
      <c r="G229">
        <f>F229-$F$110</f>
        <v>5.254999999999999</v>
      </c>
      <c r="N229">
        <f>F229-$F$161</f>
        <v>-0.11499999999999844</v>
      </c>
    </row>
    <row r="230" spans="2:18" ht="16" x14ac:dyDescent="0.2">
      <c r="B230" s="1" t="s">
        <v>8</v>
      </c>
      <c r="C230" t="s">
        <v>13</v>
      </c>
      <c r="D230" s="3" t="s">
        <v>23</v>
      </c>
      <c r="E230">
        <v>20.2</v>
      </c>
    </row>
    <row r="231" spans="2:18" ht="16" x14ac:dyDescent="0.2">
      <c r="B231" s="1" t="s">
        <v>9</v>
      </c>
      <c r="C231" t="s">
        <v>14</v>
      </c>
      <c r="D231" s="3" t="s">
        <v>23</v>
      </c>
      <c r="E231">
        <v>20.47</v>
      </c>
      <c r="F231">
        <f>AVERAGE(E231:E232)</f>
        <v>20.475000000000001</v>
      </c>
      <c r="G231">
        <f>F231-$F$112</f>
        <v>5.4600000000000009</v>
      </c>
      <c r="H231">
        <f>AVERAGE(G231,G233,G235,G237)</f>
        <v>5.4950000000000001</v>
      </c>
      <c r="N231">
        <f>F231-$F$163</f>
        <v>-0.11499999999999844</v>
      </c>
      <c r="O231">
        <f>AVERAGE(N231,N233,N235,N237)</f>
        <v>3.7499999999998757E-2</v>
      </c>
    </row>
    <row r="232" spans="2:18" ht="16" x14ac:dyDescent="0.2">
      <c r="B232" s="1" t="s">
        <v>9</v>
      </c>
      <c r="C232" t="s">
        <v>14</v>
      </c>
      <c r="D232" s="3" t="s">
        <v>23</v>
      </c>
      <c r="E232">
        <v>20.48</v>
      </c>
    </row>
    <row r="233" spans="2:18" ht="16" x14ac:dyDescent="0.2">
      <c r="B233" s="1" t="s">
        <v>10</v>
      </c>
      <c r="C233" t="s">
        <v>14</v>
      </c>
      <c r="D233" s="3" t="s">
        <v>23</v>
      </c>
      <c r="E233">
        <v>20.84</v>
      </c>
      <c r="F233">
        <f>AVERAGE(E233:E234)</f>
        <v>20.884999999999998</v>
      </c>
      <c r="G233">
        <f>F233-$F$114</f>
        <v>5.6999999999999993</v>
      </c>
      <c r="N233">
        <f>F233-$F$165</f>
        <v>0.46999999999999886</v>
      </c>
    </row>
    <row r="234" spans="2:18" ht="16" x14ac:dyDescent="0.2">
      <c r="B234" s="1" t="s">
        <v>10</v>
      </c>
      <c r="C234" t="s">
        <v>14</v>
      </c>
      <c r="D234" s="3" t="s">
        <v>23</v>
      </c>
      <c r="E234">
        <v>20.93</v>
      </c>
    </row>
    <row r="235" spans="2:18" ht="16" x14ac:dyDescent="0.2">
      <c r="B235" s="1" t="s">
        <v>11</v>
      </c>
      <c r="C235" t="s">
        <v>14</v>
      </c>
      <c r="D235" s="3" t="s">
        <v>23</v>
      </c>
      <c r="E235">
        <v>20.329999999999998</v>
      </c>
      <c r="F235">
        <f>AVERAGE(E235:E236)</f>
        <v>20.25</v>
      </c>
      <c r="G235">
        <f>F235-$F$116</f>
        <v>5.65</v>
      </c>
      <c r="N235">
        <f>F235-$F$167</f>
        <v>0.25999999999999801</v>
      </c>
    </row>
    <row r="236" spans="2:18" ht="16" x14ac:dyDescent="0.2">
      <c r="B236" s="1" t="s">
        <v>11</v>
      </c>
      <c r="C236" t="s">
        <v>14</v>
      </c>
      <c r="D236" s="3" t="s">
        <v>23</v>
      </c>
      <c r="E236">
        <v>20.170000000000002</v>
      </c>
    </row>
    <row r="237" spans="2:18" ht="16" x14ac:dyDescent="0.2">
      <c r="B237" s="1" t="s">
        <v>12</v>
      </c>
      <c r="C237" t="s">
        <v>14</v>
      </c>
      <c r="D237" s="3" t="s">
        <v>23</v>
      </c>
      <c r="E237">
        <v>20.420000000000002</v>
      </c>
      <c r="F237">
        <f>AVERAGE(E237:E238)</f>
        <v>20.43</v>
      </c>
      <c r="G237">
        <f>F237-$F$118</f>
        <v>5.1699999999999982</v>
      </c>
      <c r="N237">
        <f>F237-$F$169</f>
        <v>-0.46500000000000341</v>
      </c>
    </row>
    <row r="238" spans="2:18" ht="16" x14ac:dyDescent="0.2">
      <c r="B238" s="1" t="s">
        <v>12</v>
      </c>
      <c r="C238" t="s">
        <v>14</v>
      </c>
      <c r="D238" s="3" t="s">
        <v>23</v>
      </c>
      <c r="E238">
        <v>20.440000000000001</v>
      </c>
    </row>
    <row r="239" spans="2:18" x14ac:dyDescent="0.2">
      <c r="B239" s="1"/>
      <c r="D239" s="3"/>
    </row>
    <row r="240" spans="2:18" ht="16" x14ac:dyDescent="0.2">
      <c r="B240" s="1" t="s">
        <v>5</v>
      </c>
      <c r="C240" t="s">
        <v>13</v>
      </c>
      <c r="D240" s="3" t="s">
        <v>21</v>
      </c>
      <c r="E240">
        <v>23.97</v>
      </c>
      <c r="F240">
        <f>AVERAGE(E240:E241)</f>
        <v>24.009999999999998</v>
      </c>
      <c r="G240">
        <f>F240-$F$104</f>
        <v>8.5749999999999975</v>
      </c>
      <c r="H240">
        <f>AVERAGE(G240,G242,G244,G246)</f>
        <v>8.7537499999999984</v>
      </c>
      <c r="I240">
        <f>H240-H248</f>
        <v>-0.13875000000000171</v>
      </c>
      <c r="J240" s="5">
        <f>2^-I240</f>
        <v>1.1009508013311926</v>
      </c>
      <c r="K240" s="5">
        <f>-1/J240</f>
        <v>-0.90830580148619722</v>
      </c>
      <c r="N240">
        <f>F240-$F$155</f>
        <v>3.3449999999999989</v>
      </c>
      <c r="O240">
        <f>AVERAGE(N240,N242,N244,N246)</f>
        <v>3.4412500000000001</v>
      </c>
      <c r="P240">
        <f>O240-O248</f>
        <v>6.2500000000014211E-3</v>
      </c>
      <c r="Q240" s="5">
        <f>2^-P240</f>
        <v>0.99567720043328301</v>
      </c>
      <c r="R240" s="5">
        <f>-1/Q240</f>
        <v>-1.0043415672919254</v>
      </c>
    </row>
    <row r="241" spans="2:15" ht="16" x14ac:dyDescent="0.2">
      <c r="B241" s="1" t="s">
        <v>5</v>
      </c>
      <c r="C241" t="s">
        <v>13</v>
      </c>
      <c r="D241" s="3" t="s">
        <v>21</v>
      </c>
      <c r="E241">
        <v>24.05</v>
      </c>
    </row>
    <row r="242" spans="2:15" ht="16" x14ac:dyDescent="0.2">
      <c r="B242" s="1" t="s">
        <v>6</v>
      </c>
      <c r="C242" t="s">
        <v>13</v>
      </c>
      <c r="D242" s="3" t="s">
        <v>21</v>
      </c>
      <c r="E242">
        <v>23.32</v>
      </c>
      <c r="F242">
        <f>AVERAGE(E242:E243)</f>
        <v>23.35</v>
      </c>
      <c r="G242">
        <f>F242-$F$106</f>
        <v>8.7100000000000009</v>
      </c>
      <c r="N242">
        <f>F242-$F$157</f>
        <v>3.4400000000000013</v>
      </c>
    </row>
    <row r="243" spans="2:15" ht="16" x14ac:dyDescent="0.2">
      <c r="B243" s="1" t="s">
        <v>6</v>
      </c>
      <c r="C243" t="s">
        <v>13</v>
      </c>
      <c r="D243" s="3" t="s">
        <v>21</v>
      </c>
      <c r="E243">
        <v>23.38</v>
      </c>
    </row>
    <row r="244" spans="2:15" ht="16" x14ac:dyDescent="0.2">
      <c r="B244" s="1" t="s">
        <v>7</v>
      </c>
      <c r="C244" t="s">
        <v>13</v>
      </c>
      <c r="D244" s="3" t="s">
        <v>21</v>
      </c>
      <c r="E244">
        <v>23.63</v>
      </c>
      <c r="F244">
        <f>AVERAGE(E244:E245)</f>
        <v>23.594999999999999</v>
      </c>
      <c r="G244">
        <f>F244-$F$108</f>
        <v>8.7349999999999994</v>
      </c>
      <c r="N244">
        <f>F244-$F$159</f>
        <v>3.3550000000000004</v>
      </c>
    </row>
    <row r="245" spans="2:15" ht="16" x14ac:dyDescent="0.2">
      <c r="B245" s="1" t="s">
        <v>7</v>
      </c>
      <c r="C245" t="s">
        <v>13</v>
      </c>
      <c r="D245" s="3" t="s">
        <v>21</v>
      </c>
      <c r="E245">
        <v>23.56</v>
      </c>
    </row>
    <row r="246" spans="2:15" ht="16" x14ac:dyDescent="0.2">
      <c r="B246" s="1" t="s">
        <v>8</v>
      </c>
      <c r="C246" t="s">
        <v>13</v>
      </c>
      <c r="D246" s="3" t="s">
        <v>21</v>
      </c>
      <c r="E246">
        <v>23.99</v>
      </c>
      <c r="F246">
        <f>AVERAGE(E246:E247)</f>
        <v>23.954999999999998</v>
      </c>
      <c r="G246">
        <f>F246-$F$110</f>
        <v>8.9949999999999974</v>
      </c>
      <c r="N246">
        <f>F246-$F$161</f>
        <v>3.625</v>
      </c>
    </row>
    <row r="247" spans="2:15" ht="16" x14ac:dyDescent="0.2">
      <c r="B247" s="1" t="s">
        <v>8</v>
      </c>
      <c r="C247" t="s">
        <v>13</v>
      </c>
      <c r="D247" s="3" t="s">
        <v>21</v>
      </c>
      <c r="E247">
        <v>23.92</v>
      </c>
    </row>
    <row r="248" spans="2:15" ht="16" x14ac:dyDescent="0.2">
      <c r="B248" s="1" t="s">
        <v>9</v>
      </c>
      <c r="C248" t="s">
        <v>14</v>
      </c>
      <c r="D248" s="3" t="s">
        <v>21</v>
      </c>
      <c r="E248">
        <v>24.09</v>
      </c>
      <c r="F248">
        <f>AVERAGE(E248:E249)</f>
        <v>24.11</v>
      </c>
      <c r="G248">
        <f>F248-$F$112</f>
        <v>9.0949999999999989</v>
      </c>
      <c r="H248">
        <f>AVERAGE(G248,G250,G252,G254)</f>
        <v>8.8925000000000001</v>
      </c>
      <c r="N248">
        <f>F248-$F$163</f>
        <v>3.5199999999999996</v>
      </c>
      <c r="O248">
        <f>AVERAGE(N248,N250,N252,N254)</f>
        <v>3.4349999999999987</v>
      </c>
    </row>
    <row r="249" spans="2:15" ht="16" x14ac:dyDescent="0.2">
      <c r="B249" s="1" t="s">
        <v>9</v>
      </c>
      <c r="C249" t="s">
        <v>14</v>
      </c>
      <c r="D249" s="3" t="s">
        <v>21</v>
      </c>
      <c r="E249">
        <v>24.13</v>
      </c>
    </row>
    <row r="250" spans="2:15" ht="16" x14ac:dyDescent="0.2">
      <c r="B250" s="1" t="s">
        <v>10</v>
      </c>
      <c r="C250" t="s">
        <v>14</v>
      </c>
      <c r="D250" s="3" t="s">
        <v>21</v>
      </c>
      <c r="E250">
        <v>23.89</v>
      </c>
      <c r="F250">
        <f>AVERAGE(E250:E251)</f>
        <v>23.875</v>
      </c>
      <c r="G250">
        <f>F250-$F$114</f>
        <v>8.6900000000000013</v>
      </c>
      <c r="N250">
        <f>F250-$F$165</f>
        <v>3.4600000000000009</v>
      </c>
    </row>
    <row r="251" spans="2:15" ht="16" x14ac:dyDescent="0.2">
      <c r="B251" s="1" t="s">
        <v>10</v>
      </c>
      <c r="C251" t="s">
        <v>14</v>
      </c>
      <c r="D251" s="3" t="s">
        <v>21</v>
      </c>
      <c r="E251">
        <v>23.86</v>
      </c>
    </row>
    <row r="252" spans="2:15" ht="16" x14ac:dyDescent="0.2">
      <c r="B252" s="1" t="s">
        <v>11</v>
      </c>
      <c r="C252" t="s">
        <v>14</v>
      </c>
      <c r="D252" s="3" t="s">
        <v>21</v>
      </c>
      <c r="E252">
        <v>23.43</v>
      </c>
      <c r="F252">
        <f>AVERAGE(E252:E253)</f>
        <v>23.33</v>
      </c>
      <c r="G252">
        <f>F252-$F$116</f>
        <v>8.7299999999999986</v>
      </c>
      <c r="N252">
        <f>F252-$F$167</f>
        <v>3.3399999999999963</v>
      </c>
    </row>
    <row r="253" spans="2:15" ht="16" x14ac:dyDescent="0.2">
      <c r="B253" s="1" t="s">
        <v>11</v>
      </c>
      <c r="C253" t="s">
        <v>14</v>
      </c>
      <c r="D253" s="3" t="s">
        <v>21</v>
      </c>
      <c r="E253">
        <v>23.23</v>
      </c>
    </row>
    <row r="254" spans="2:15" ht="16" x14ac:dyDescent="0.2">
      <c r="B254" s="1" t="s">
        <v>12</v>
      </c>
      <c r="C254" t="s">
        <v>14</v>
      </c>
      <c r="D254" s="3" t="s">
        <v>21</v>
      </c>
      <c r="E254">
        <v>24.51</v>
      </c>
      <c r="F254">
        <f>AVERAGE(E254:E255)</f>
        <v>24.315000000000001</v>
      </c>
      <c r="G254">
        <f>F254-$F$118</f>
        <v>9.0549999999999997</v>
      </c>
      <c r="N254">
        <f>F254-$F$169</f>
        <v>3.4199999999999982</v>
      </c>
    </row>
    <row r="255" spans="2:15" ht="16" x14ac:dyDescent="0.2">
      <c r="B255" s="1" t="s">
        <v>12</v>
      </c>
      <c r="C255" t="s">
        <v>14</v>
      </c>
      <c r="D255" s="3" t="s">
        <v>21</v>
      </c>
      <c r="E255">
        <v>24.12</v>
      </c>
    </row>
    <row r="256" spans="2:15" x14ac:dyDescent="0.2">
      <c r="B256" s="1"/>
      <c r="D256" s="3"/>
    </row>
    <row r="257" spans="2:18" x14ac:dyDescent="0.2">
      <c r="B257" s="1" t="s">
        <v>5</v>
      </c>
      <c r="C257" t="s">
        <v>13</v>
      </c>
      <c r="D257" s="2" t="s">
        <v>15</v>
      </c>
      <c r="E257">
        <v>37.83</v>
      </c>
      <c r="F257">
        <f>AVERAGE(E257:E258)</f>
        <v>36.879999999999995</v>
      </c>
      <c r="G257">
        <f>F257-E104</f>
        <v>21.469999999999995</v>
      </c>
      <c r="H257">
        <f>AVERAGE(G257,G261,G259,G263)</f>
        <v>22.11</v>
      </c>
      <c r="I257">
        <f>H257-H265</f>
        <v>9.8687500000000021</v>
      </c>
      <c r="J257" s="7">
        <f>2^-I257</f>
        <v>1.0695725052431511E-3</v>
      </c>
      <c r="K257" s="7">
        <f>-1/J257</f>
        <v>-934.95297896860689</v>
      </c>
      <c r="N257">
        <f>F257-$F155</f>
        <v>16.214999999999996</v>
      </c>
      <c r="O257">
        <f>AVERAGE(N257,N259,N261,N263)</f>
        <v>16.841250000000002</v>
      </c>
      <c r="P257">
        <f>O257-O265</f>
        <v>9.9950000000000045</v>
      </c>
      <c r="Q257" s="7">
        <f>2^-P257</f>
        <v>9.7995287940380832E-4</v>
      </c>
      <c r="R257" s="7">
        <f>-1/Q257</f>
        <v>-1020.4572291357398</v>
      </c>
    </row>
    <row r="258" spans="2:18" x14ac:dyDescent="0.2">
      <c r="B258" s="1" t="s">
        <v>5</v>
      </c>
      <c r="C258" t="s">
        <v>13</v>
      </c>
      <c r="D258" s="2" t="s">
        <v>15</v>
      </c>
      <c r="E258">
        <v>35.93</v>
      </c>
    </row>
    <row r="259" spans="2:18" x14ac:dyDescent="0.2">
      <c r="B259" s="1" t="s">
        <v>6</v>
      </c>
      <c r="C259" t="s">
        <v>13</v>
      </c>
      <c r="D259" s="2" t="s">
        <v>15</v>
      </c>
      <c r="E259">
        <v>37.82</v>
      </c>
      <c r="F259">
        <f>E259</f>
        <v>37.82</v>
      </c>
      <c r="G259">
        <f>F259-E106</f>
        <v>23.130000000000003</v>
      </c>
      <c r="N259">
        <f>F259-$F157</f>
        <v>17.91</v>
      </c>
    </row>
    <row r="260" spans="2:18" x14ac:dyDescent="0.2">
      <c r="B260" s="1" t="s">
        <v>6</v>
      </c>
      <c r="C260" t="s">
        <v>13</v>
      </c>
      <c r="D260" s="2" t="s">
        <v>15</v>
      </c>
      <c r="E260" t="s">
        <v>0</v>
      </c>
    </row>
    <row r="261" spans="2:18" x14ac:dyDescent="0.2">
      <c r="B261" s="1" t="s">
        <v>7</v>
      </c>
      <c r="C261" t="s">
        <v>13</v>
      </c>
      <c r="D261" s="2" t="s">
        <v>15</v>
      </c>
      <c r="E261">
        <v>34.43</v>
      </c>
      <c r="F261">
        <f>AVERAGE(E261:E262)</f>
        <v>34.6</v>
      </c>
      <c r="G261">
        <f>F261-E108</f>
        <v>19.57</v>
      </c>
      <c r="N261">
        <f>F261-$F$159</f>
        <v>14.360000000000003</v>
      </c>
    </row>
    <row r="262" spans="2:18" x14ac:dyDescent="0.2">
      <c r="B262" s="1" t="s">
        <v>7</v>
      </c>
      <c r="C262" t="s">
        <v>13</v>
      </c>
      <c r="D262" s="2" t="s">
        <v>15</v>
      </c>
      <c r="E262">
        <v>34.770000000000003</v>
      </c>
    </row>
    <row r="263" spans="2:18" x14ac:dyDescent="0.2">
      <c r="B263" s="1" t="s">
        <v>8</v>
      </c>
      <c r="C263" t="s">
        <v>13</v>
      </c>
      <c r="D263" s="2" t="s">
        <v>15</v>
      </c>
      <c r="E263">
        <v>39.21</v>
      </c>
      <c r="F263">
        <f>E263</f>
        <v>39.21</v>
      </c>
      <c r="G263">
        <f>F263-E110</f>
        <v>24.270000000000003</v>
      </c>
      <c r="N263">
        <f>F263-$F161</f>
        <v>18.880000000000003</v>
      </c>
    </row>
    <row r="264" spans="2:18" x14ac:dyDescent="0.2">
      <c r="B264" s="1" t="s">
        <v>8</v>
      </c>
      <c r="C264" t="s">
        <v>13</v>
      </c>
      <c r="D264" s="2" t="s">
        <v>15</v>
      </c>
      <c r="E264" t="s">
        <v>0</v>
      </c>
    </row>
    <row r="265" spans="2:18" x14ac:dyDescent="0.2">
      <c r="B265" s="1" t="s">
        <v>9</v>
      </c>
      <c r="C265" t="s">
        <v>14</v>
      </c>
      <c r="D265" s="2" t="s">
        <v>15</v>
      </c>
      <c r="E265">
        <v>28.07</v>
      </c>
      <c r="F265">
        <f>AVERAGE(E265:E266)</f>
        <v>27.715</v>
      </c>
      <c r="G265">
        <f>F265-E112</f>
        <v>12.664999999999999</v>
      </c>
      <c r="H265">
        <f>AVERAGE(G265,G267,G269,G271)</f>
        <v>12.241249999999997</v>
      </c>
      <c r="N265">
        <f>F265-$F$163</f>
        <v>7.125</v>
      </c>
      <c r="O265">
        <f>AVERAGE(N265,N267,N269,N271)</f>
        <v>6.8462499999999977</v>
      </c>
    </row>
    <row r="266" spans="2:18" x14ac:dyDescent="0.2">
      <c r="B266" s="1" t="s">
        <v>9</v>
      </c>
      <c r="C266" t="s">
        <v>14</v>
      </c>
      <c r="D266" s="2" t="s">
        <v>15</v>
      </c>
      <c r="E266">
        <v>27.36</v>
      </c>
    </row>
    <row r="267" spans="2:18" x14ac:dyDescent="0.2">
      <c r="B267" s="1" t="s">
        <v>10</v>
      </c>
      <c r="C267" t="s">
        <v>14</v>
      </c>
      <c r="D267" s="2" t="s">
        <v>15</v>
      </c>
      <c r="E267">
        <v>27.84</v>
      </c>
      <c r="F267">
        <f>AVERAGE(E267:E268)</f>
        <v>27.744999999999997</v>
      </c>
      <c r="G267">
        <f>F267-E114</f>
        <v>12.544999999999998</v>
      </c>
      <c r="N267">
        <f>F267-$F$165</f>
        <v>7.3299999999999983</v>
      </c>
    </row>
    <row r="268" spans="2:18" x14ac:dyDescent="0.2">
      <c r="B268" s="1" t="s">
        <v>10</v>
      </c>
      <c r="C268" t="s">
        <v>14</v>
      </c>
      <c r="D268" s="2" t="s">
        <v>15</v>
      </c>
      <c r="E268">
        <v>27.65</v>
      </c>
    </row>
    <row r="269" spans="2:18" x14ac:dyDescent="0.2">
      <c r="B269" s="1" t="s">
        <v>11</v>
      </c>
      <c r="C269" t="s">
        <v>14</v>
      </c>
      <c r="D269" s="2" t="s">
        <v>15</v>
      </c>
      <c r="E269">
        <v>26.82</v>
      </c>
      <c r="F269">
        <f>AVERAGE(E269:E270)</f>
        <v>26.75</v>
      </c>
      <c r="G269">
        <f>F269-E116</f>
        <v>12</v>
      </c>
      <c r="N269">
        <f>F269-$F$167</f>
        <v>6.759999999999998</v>
      </c>
    </row>
    <row r="270" spans="2:18" x14ac:dyDescent="0.2">
      <c r="B270" s="1" t="s">
        <v>11</v>
      </c>
      <c r="C270" t="s">
        <v>14</v>
      </c>
      <c r="D270" s="2" t="s">
        <v>15</v>
      </c>
      <c r="E270">
        <v>26.68</v>
      </c>
    </row>
    <row r="271" spans="2:18" x14ac:dyDescent="0.2">
      <c r="B271" s="1" t="s">
        <v>12</v>
      </c>
      <c r="C271" t="s">
        <v>14</v>
      </c>
      <c r="D271" s="2" t="s">
        <v>15</v>
      </c>
      <c r="E271">
        <v>27.06</v>
      </c>
      <c r="F271">
        <f>AVERAGE(E271:E272)</f>
        <v>27.064999999999998</v>
      </c>
      <c r="G271">
        <f>F271-E118</f>
        <v>11.754999999999997</v>
      </c>
      <c r="N271">
        <f>F271-$F$169</f>
        <v>6.1699999999999946</v>
      </c>
    </row>
    <row r="272" spans="2:18" x14ac:dyDescent="0.2">
      <c r="B272" s="1" t="s">
        <v>12</v>
      </c>
      <c r="C272" t="s">
        <v>14</v>
      </c>
      <c r="D272" s="2" t="s">
        <v>15</v>
      </c>
      <c r="E272">
        <v>27.07</v>
      </c>
    </row>
    <row r="273" spans="2:18" x14ac:dyDescent="0.2">
      <c r="B273" s="1"/>
      <c r="D273" s="2"/>
    </row>
    <row r="274" spans="2:18" ht="16" x14ac:dyDescent="0.2">
      <c r="B274" s="1" t="s">
        <v>5</v>
      </c>
      <c r="C274" t="s">
        <v>13</v>
      </c>
      <c r="D274" s="3" t="s">
        <v>30</v>
      </c>
      <c r="E274">
        <v>23.17</v>
      </c>
      <c r="F274">
        <f>AVERAGE(E274:E275)</f>
        <v>23.105</v>
      </c>
      <c r="G274">
        <f>F274-$F$104</f>
        <v>7.67</v>
      </c>
      <c r="H274">
        <f>AVERAGE(G274,G276,G278,G280)</f>
        <v>7.9037500000000005</v>
      </c>
      <c r="I274">
        <f>H274-H282</f>
        <v>-8.999999999999897E-2</v>
      </c>
      <c r="J274" s="5">
        <f>2^-I274</f>
        <v>1.0643701824533591</v>
      </c>
      <c r="K274" s="5">
        <f>-1/J274</f>
        <v>-0.93952274921401246</v>
      </c>
      <c r="N274">
        <f>F274-$F$155</f>
        <v>2.4400000000000013</v>
      </c>
      <c r="O274">
        <f>AVERAGE(N274,N276,N278,N280)</f>
        <v>2.5912500000000014</v>
      </c>
      <c r="P274">
        <f>O274-O282</f>
        <v>5.500000000000238E-2</v>
      </c>
      <c r="Q274" s="5">
        <f>2^-P274</f>
        <v>0.96259444310174991</v>
      </c>
      <c r="R274" s="5">
        <f>-1/Q274</f>
        <v>-1.038859103297666</v>
      </c>
    </row>
    <row r="275" spans="2:18" ht="16" x14ac:dyDescent="0.2">
      <c r="B275" s="1" t="s">
        <v>5</v>
      </c>
      <c r="C275" t="s">
        <v>13</v>
      </c>
      <c r="D275" s="3" t="s">
        <v>30</v>
      </c>
      <c r="E275">
        <v>23.04</v>
      </c>
    </row>
    <row r="276" spans="2:18" ht="16" x14ac:dyDescent="0.2">
      <c r="B276" s="1" t="s">
        <v>6</v>
      </c>
      <c r="C276" t="s">
        <v>13</v>
      </c>
      <c r="D276" s="3" t="s">
        <v>30</v>
      </c>
      <c r="E276">
        <v>22.52</v>
      </c>
      <c r="F276">
        <f>AVERAGE(E276:E277)</f>
        <v>22.509999999999998</v>
      </c>
      <c r="G276">
        <f>F276-$F$106</f>
        <v>7.8699999999999974</v>
      </c>
      <c r="N276">
        <f>F276-$F$157</f>
        <v>2.5999999999999979</v>
      </c>
    </row>
    <row r="277" spans="2:18" ht="16" x14ac:dyDescent="0.2">
      <c r="B277" s="1" t="s">
        <v>6</v>
      </c>
      <c r="C277" t="s">
        <v>13</v>
      </c>
      <c r="D277" s="3" t="s">
        <v>30</v>
      </c>
      <c r="E277">
        <v>22.5</v>
      </c>
    </row>
    <row r="278" spans="2:18" ht="16" x14ac:dyDescent="0.2">
      <c r="B278" s="1" t="s">
        <v>7</v>
      </c>
      <c r="C278" t="s">
        <v>13</v>
      </c>
      <c r="D278" s="3" t="s">
        <v>30</v>
      </c>
      <c r="E278">
        <v>23.01</v>
      </c>
      <c r="F278">
        <f>AVERAGE(E278:E279)</f>
        <v>22.975000000000001</v>
      </c>
      <c r="G278">
        <f>F278-$F$108</f>
        <v>8.115000000000002</v>
      </c>
      <c r="N278">
        <f>F278-$F$159</f>
        <v>2.735000000000003</v>
      </c>
    </row>
    <row r="279" spans="2:18" ht="16" x14ac:dyDescent="0.2">
      <c r="B279" s="1" t="s">
        <v>7</v>
      </c>
      <c r="C279" t="s">
        <v>13</v>
      </c>
      <c r="D279" s="3" t="s">
        <v>30</v>
      </c>
      <c r="E279">
        <v>22.94</v>
      </c>
    </row>
    <row r="280" spans="2:18" ht="16" x14ac:dyDescent="0.2">
      <c r="B280" s="1" t="s">
        <v>8</v>
      </c>
      <c r="C280" t="s">
        <v>13</v>
      </c>
      <c r="D280" s="3" t="s">
        <v>30</v>
      </c>
      <c r="E280">
        <v>22.97</v>
      </c>
      <c r="F280">
        <f>AVERAGE(E280:E281)</f>
        <v>22.92</v>
      </c>
      <c r="G280">
        <f>F280-$F$110</f>
        <v>7.9600000000000009</v>
      </c>
      <c r="N280">
        <f>F280-$F$161</f>
        <v>2.5900000000000034</v>
      </c>
    </row>
    <row r="281" spans="2:18" ht="16" x14ac:dyDescent="0.2">
      <c r="B281" s="1" t="s">
        <v>8</v>
      </c>
      <c r="C281" t="s">
        <v>13</v>
      </c>
      <c r="D281" s="3" t="s">
        <v>30</v>
      </c>
      <c r="E281">
        <v>22.87</v>
      </c>
    </row>
    <row r="282" spans="2:18" ht="16" x14ac:dyDescent="0.2">
      <c r="B282" s="1" t="s">
        <v>9</v>
      </c>
      <c r="C282" t="s">
        <v>14</v>
      </c>
      <c r="D282" s="3" t="s">
        <v>30</v>
      </c>
      <c r="E282">
        <v>23.22</v>
      </c>
      <c r="F282">
        <f>AVERAGE(E282:E283)</f>
        <v>23.145</v>
      </c>
      <c r="G282">
        <f>F282-$F$112</f>
        <v>8.129999999999999</v>
      </c>
      <c r="H282">
        <f>AVERAGE(G282,G284,G286,G288)</f>
        <v>7.9937499999999995</v>
      </c>
      <c r="N282">
        <f>F282-$F$163</f>
        <v>2.5549999999999997</v>
      </c>
      <c r="O282">
        <f>AVERAGE(N282,N284,N286,N288)</f>
        <v>2.536249999999999</v>
      </c>
    </row>
    <row r="283" spans="2:18" ht="16" x14ac:dyDescent="0.2">
      <c r="B283" s="1" t="s">
        <v>9</v>
      </c>
      <c r="C283" t="s">
        <v>14</v>
      </c>
      <c r="D283" s="3" t="s">
        <v>30</v>
      </c>
      <c r="E283">
        <v>23.07</v>
      </c>
    </row>
    <row r="284" spans="2:18" ht="16" x14ac:dyDescent="0.2">
      <c r="B284" s="1" t="s">
        <v>10</v>
      </c>
      <c r="C284" t="s">
        <v>14</v>
      </c>
      <c r="D284" s="3" t="s">
        <v>30</v>
      </c>
      <c r="E284">
        <v>23.07</v>
      </c>
      <c r="F284">
        <f>AVERAGE(E284:E285)</f>
        <v>23.074999999999999</v>
      </c>
      <c r="G284">
        <f>F284-$F$114</f>
        <v>7.8900000000000006</v>
      </c>
      <c r="N284">
        <f>F284-$F$165</f>
        <v>2.66</v>
      </c>
    </row>
    <row r="285" spans="2:18" ht="16" x14ac:dyDescent="0.2">
      <c r="B285" s="1" t="s">
        <v>10</v>
      </c>
      <c r="C285" t="s">
        <v>14</v>
      </c>
      <c r="D285" s="3" t="s">
        <v>30</v>
      </c>
      <c r="E285">
        <v>23.08</v>
      </c>
    </row>
    <row r="286" spans="2:18" ht="16" x14ac:dyDescent="0.2">
      <c r="B286" s="1" t="s">
        <v>11</v>
      </c>
      <c r="C286" t="s">
        <v>14</v>
      </c>
      <c r="D286" s="3" t="s">
        <v>30</v>
      </c>
      <c r="E286">
        <v>22.66</v>
      </c>
      <c r="F286">
        <f>AVERAGE(E286:E287)</f>
        <v>22.66</v>
      </c>
      <c r="G286">
        <f>F286-$F$116</f>
        <v>8.06</v>
      </c>
      <c r="N286">
        <f>F286-$F$167</f>
        <v>2.6699999999999982</v>
      </c>
    </row>
    <row r="287" spans="2:18" ht="16" x14ac:dyDescent="0.2">
      <c r="B287" s="1" t="s">
        <v>11</v>
      </c>
      <c r="C287" t="s">
        <v>14</v>
      </c>
      <c r="D287" s="3" t="s">
        <v>30</v>
      </c>
      <c r="E287">
        <v>22.66</v>
      </c>
    </row>
    <row r="288" spans="2:18" ht="16" x14ac:dyDescent="0.2">
      <c r="B288" s="1" t="s">
        <v>12</v>
      </c>
      <c r="C288" t="s">
        <v>14</v>
      </c>
      <c r="D288" s="3" t="s">
        <v>30</v>
      </c>
      <c r="E288">
        <v>23.3</v>
      </c>
      <c r="F288">
        <f>AVERAGE(E288:E289)</f>
        <v>23.155000000000001</v>
      </c>
      <c r="G288">
        <f>F288-$F$118</f>
        <v>7.8949999999999996</v>
      </c>
      <c r="N288">
        <f>F288-$F$169</f>
        <v>2.259999999999998</v>
      </c>
    </row>
    <row r="289" spans="2:18" ht="16" x14ac:dyDescent="0.2">
      <c r="B289" s="1" t="s">
        <v>12</v>
      </c>
      <c r="C289" t="s">
        <v>14</v>
      </c>
      <c r="D289" s="3" t="s">
        <v>30</v>
      </c>
      <c r="E289">
        <v>23.01</v>
      </c>
    </row>
    <row r="290" spans="2:18" x14ac:dyDescent="0.2">
      <c r="B290" s="1"/>
      <c r="D290" s="3"/>
    </row>
    <row r="291" spans="2:18" ht="16" x14ac:dyDescent="0.2">
      <c r="B291" s="1" t="s">
        <v>5</v>
      </c>
      <c r="C291" t="s">
        <v>13</v>
      </c>
      <c r="D291" s="3" t="s">
        <v>31</v>
      </c>
      <c r="E291">
        <v>20.85</v>
      </c>
      <c r="F291">
        <f>AVERAGE(E291:E292)</f>
        <v>20.86</v>
      </c>
      <c r="G291">
        <f>F291-$F$104</f>
        <v>5.4249999999999989</v>
      </c>
      <c r="H291">
        <f>AVERAGE(G291,G293,G295,G297)</f>
        <v>5.6312499999999996</v>
      </c>
      <c r="I291">
        <f>H291-H299</f>
        <v>-0.22249999999999925</v>
      </c>
      <c r="J291" s="5">
        <f>2^-I291</f>
        <v>1.1667536657321766</v>
      </c>
      <c r="K291" s="5">
        <f>-1/J291</f>
        <v>-0.85707894422810049</v>
      </c>
      <c r="N291">
        <f>F291-$F$155</f>
        <v>0.19500000000000028</v>
      </c>
      <c r="O291">
        <f>AVERAGE(N291,N293,N295,N297)</f>
        <v>0.31875000000000142</v>
      </c>
      <c r="P291">
        <f>O291-O299</f>
        <v>-7.7499999999997016E-2</v>
      </c>
      <c r="Q291" s="5">
        <f>2^-P291</f>
        <v>1.0551879539819822</v>
      </c>
      <c r="R291" s="5">
        <f>-1/Q291</f>
        <v>-0.94769846094838517</v>
      </c>
    </row>
    <row r="292" spans="2:18" ht="16" x14ac:dyDescent="0.2">
      <c r="B292" s="1" t="s">
        <v>5</v>
      </c>
      <c r="C292" t="s">
        <v>13</v>
      </c>
      <c r="D292" s="3" t="s">
        <v>31</v>
      </c>
      <c r="E292">
        <v>20.87</v>
      </c>
    </row>
    <row r="293" spans="2:18" ht="16" x14ac:dyDescent="0.2">
      <c r="B293" s="1" t="s">
        <v>6</v>
      </c>
      <c r="C293" t="s">
        <v>13</v>
      </c>
      <c r="D293" s="3" t="s">
        <v>31</v>
      </c>
      <c r="E293">
        <v>20.190000000000001</v>
      </c>
      <c r="F293">
        <f>AVERAGE(E293:E294)</f>
        <v>20.265000000000001</v>
      </c>
      <c r="G293">
        <f>F293-$F$106</f>
        <v>5.625</v>
      </c>
      <c r="N293">
        <f>F293-$F$157</f>
        <v>0.35500000000000043</v>
      </c>
    </row>
    <row r="294" spans="2:18" ht="16" x14ac:dyDescent="0.2">
      <c r="B294" s="1" t="s">
        <v>6</v>
      </c>
      <c r="C294" t="s">
        <v>13</v>
      </c>
      <c r="D294" s="3" t="s">
        <v>31</v>
      </c>
      <c r="E294">
        <v>20.34</v>
      </c>
    </row>
    <row r="295" spans="2:18" ht="16" x14ac:dyDescent="0.2">
      <c r="B295" s="1" t="s">
        <v>7</v>
      </c>
      <c r="C295" t="s">
        <v>13</v>
      </c>
      <c r="D295" s="3" t="s">
        <v>31</v>
      </c>
      <c r="E295">
        <v>20.65</v>
      </c>
      <c r="F295">
        <f>AVERAGE(E295:E296)</f>
        <v>20.67</v>
      </c>
      <c r="G295">
        <f>F295-$F$108</f>
        <v>5.8100000000000023</v>
      </c>
      <c r="N295">
        <f>F295-$F$159</f>
        <v>0.43000000000000327</v>
      </c>
    </row>
    <row r="296" spans="2:18" ht="16" x14ac:dyDescent="0.2">
      <c r="B296" s="1" t="s">
        <v>7</v>
      </c>
      <c r="C296" t="s">
        <v>13</v>
      </c>
      <c r="D296" s="3" t="s">
        <v>31</v>
      </c>
      <c r="E296">
        <v>20.69</v>
      </c>
    </row>
    <row r="297" spans="2:18" ht="16" x14ac:dyDescent="0.2">
      <c r="B297" s="1" t="s">
        <v>8</v>
      </c>
      <c r="C297" t="s">
        <v>13</v>
      </c>
      <c r="D297" s="3" t="s">
        <v>31</v>
      </c>
      <c r="E297">
        <v>20.440000000000001</v>
      </c>
      <c r="F297">
        <f>AVERAGE(E297:E298)</f>
        <v>20.625</v>
      </c>
      <c r="G297">
        <f>F297-$F$110</f>
        <v>5.6649999999999991</v>
      </c>
      <c r="N297">
        <f>F297-$F$161</f>
        <v>0.29500000000000171</v>
      </c>
    </row>
    <row r="298" spans="2:18" ht="16" x14ac:dyDescent="0.2">
      <c r="B298" s="1" t="s">
        <v>8</v>
      </c>
      <c r="C298" t="s">
        <v>13</v>
      </c>
      <c r="D298" s="3" t="s">
        <v>31</v>
      </c>
      <c r="E298">
        <v>20.81</v>
      </c>
    </row>
    <row r="299" spans="2:18" ht="16" x14ac:dyDescent="0.2">
      <c r="B299" s="1" t="s">
        <v>9</v>
      </c>
      <c r="C299" t="s">
        <v>14</v>
      </c>
      <c r="D299" s="3" t="s">
        <v>31</v>
      </c>
      <c r="E299">
        <v>20.83</v>
      </c>
      <c r="F299">
        <f>AVERAGE(E299:E300)</f>
        <v>20.914999999999999</v>
      </c>
      <c r="G299">
        <f>F299-$F$112</f>
        <v>5.8999999999999986</v>
      </c>
      <c r="H299">
        <f>AVERAGE(G299,G301,G303,G305)</f>
        <v>5.8537499999999989</v>
      </c>
      <c r="N299">
        <f>F299-$F$163</f>
        <v>0.32499999999999929</v>
      </c>
      <c r="O299">
        <f>AVERAGE(N299,N301,N303,N305)</f>
        <v>0.39624999999999844</v>
      </c>
    </row>
    <row r="300" spans="2:18" ht="16" x14ac:dyDescent="0.2">
      <c r="B300" s="1" t="s">
        <v>9</v>
      </c>
      <c r="C300" t="s">
        <v>14</v>
      </c>
      <c r="D300" s="3" t="s">
        <v>31</v>
      </c>
      <c r="E300">
        <v>21</v>
      </c>
    </row>
    <row r="301" spans="2:18" ht="16" x14ac:dyDescent="0.2">
      <c r="B301" s="1" t="s">
        <v>10</v>
      </c>
      <c r="C301" t="s">
        <v>14</v>
      </c>
      <c r="D301" s="3" t="s">
        <v>31</v>
      </c>
      <c r="E301">
        <v>20.83</v>
      </c>
      <c r="F301">
        <f>AVERAGE(E301:E302)</f>
        <v>20.914999999999999</v>
      </c>
      <c r="G301">
        <f>F301-$F$114</f>
        <v>5.73</v>
      </c>
      <c r="N301">
        <f>F301-$F$165</f>
        <v>0.5</v>
      </c>
    </row>
    <row r="302" spans="2:18" ht="16" x14ac:dyDescent="0.2">
      <c r="B302" s="1" t="s">
        <v>10</v>
      </c>
      <c r="C302" t="s">
        <v>14</v>
      </c>
      <c r="D302" s="3" t="s">
        <v>31</v>
      </c>
      <c r="E302">
        <v>21</v>
      </c>
    </row>
    <row r="303" spans="2:18" ht="16" x14ac:dyDescent="0.2">
      <c r="B303" s="1" t="s">
        <v>11</v>
      </c>
      <c r="C303" t="s">
        <v>14</v>
      </c>
      <c r="D303" s="3" t="s">
        <v>31</v>
      </c>
      <c r="E303">
        <v>20.53</v>
      </c>
      <c r="F303">
        <f>AVERAGE(E303:E304)</f>
        <v>20.495000000000001</v>
      </c>
      <c r="G303">
        <f>F303-$F$116</f>
        <v>5.8950000000000014</v>
      </c>
      <c r="N303">
        <f>F303-$F$167</f>
        <v>0.50499999999999901</v>
      </c>
    </row>
    <row r="304" spans="2:18" ht="16" x14ac:dyDescent="0.2">
      <c r="B304" s="1" t="s">
        <v>11</v>
      </c>
      <c r="C304" t="s">
        <v>14</v>
      </c>
      <c r="D304" s="3" t="s">
        <v>31</v>
      </c>
      <c r="E304">
        <v>20.46</v>
      </c>
    </row>
    <row r="305" spans="2:18" ht="16" x14ac:dyDescent="0.2">
      <c r="B305" s="1" t="s">
        <v>12</v>
      </c>
      <c r="C305" t="s">
        <v>14</v>
      </c>
      <c r="D305" s="3" t="s">
        <v>31</v>
      </c>
      <c r="E305">
        <v>21.12</v>
      </c>
      <c r="F305">
        <f>AVERAGE(E305:E306)</f>
        <v>21.15</v>
      </c>
      <c r="G305">
        <f>F305-$F$118</f>
        <v>5.889999999999997</v>
      </c>
      <c r="N305">
        <f>F305-$F$169</f>
        <v>0.25499999999999545</v>
      </c>
    </row>
    <row r="306" spans="2:18" ht="16" x14ac:dyDescent="0.2">
      <c r="B306" s="1" t="s">
        <v>12</v>
      </c>
      <c r="C306" t="s">
        <v>14</v>
      </c>
      <c r="D306" s="3" t="s">
        <v>31</v>
      </c>
      <c r="E306">
        <v>21.18</v>
      </c>
    </row>
    <row r="307" spans="2:18" x14ac:dyDescent="0.2">
      <c r="B307" s="1"/>
      <c r="D307" s="3"/>
    </row>
    <row r="308" spans="2:18" ht="16" x14ac:dyDescent="0.2">
      <c r="B308" s="1" t="s">
        <v>5</v>
      </c>
      <c r="C308" t="s">
        <v>13</v>
      </c>
      <c r="D308" s="3" t="s">
        <v>32</v>
      </c>
      <c r="E308">
        <v>20.010000000000002</v>
      </c>
      <c r="F308">
        <f>AVERAGE(E308:E309)</f>
        <v>19.93</v>
      </c>
      <c r="G308">
        <f>F308-$F$104</f>
        <v>4.4949999999999992</v>
      </c>
      <c r="H308">
        <f>AVERAGE(G308,G310,G312,G314)</f>
        <v>4.5262499999999992</v>
      </c>
      <c r="I308">
        <f>H308-H316</f>
        <v>-0.52125000000000199</v>
      </c>
      <c r="J308" s="5">
        <f>2^-I308</f>
        <v>1.4351982139585466</v>
      </c>
      <c r="K308" s="5">
        <f>-1/J308</f>
        <v>-0.69676786821090864</v>
      </c>
      <c r="N308">
        <f>F308-$F$155</f>
        <v>-0.73499999999999943</v>
      </c>
      <c r="O308">
        <f>AVERAGE(N308,N310,N312,N314)</f>
        <v>-0.78624999999999901</v>
      </c>
      <c r="P308">
        <f>O308-O316</f>
        <v>-0.37624999999999886</v>
      </c>
      <c r="Q308" s="5">
        <f>2^-P308</f>
        <v>1.2979636674166128</v>
      </c>
      <c r="R308" s="5">
        <f>-1/Q308</f>
        <v>-0.77043759012942059</v>
      </c>
    </row>
    <row r="309" spans="2:18" ht="16" x14ac:dyDescent="0.2">
      <c r="B309" s="1" t="s">
        <v>5</v>
      </c>
      <c r="C309" t="s">
        <v>13</v>
      </c>
      <c r="D309" s="3" t="s">
        <v>32</v>
      </c>
      <c r="E309">
        <v>19.850000000000001</v>
      </c>
    </row>
    <row r="310" spans="2:18" ht="16" x14ac:dyDescent="0.2">
      <c r="B310" s="1" t="s">
        <v>6</v>
      </c>
      <c r="C310" t="s">
        <v>13</v>
      </c>
      <c r="D310" s="3" t="s">
        <v>32</v>
      </c>
      <c r="E310">
        <v>19.11</v>
      </c>
      <c r="F310">
        <f>AVERAGE(E310:E311)</f>
        <v>19.09</v>
      </c>
      <c r="G310">
        <f>F310-$F$106</f>
        <v>4.4499999999999993</v>
      </c>
      <c r="N310">
        <f>F310-$F$157</f>
        <v>-0.82000000000000028</v>
      </c>
    </row>
    <row r="311" spans="2:18" ht="16" x14ac:dyDescent="0.2">
      <c r="B311" s="1" t="s">
        <v>6</v>
      </c>
      <c r="C311" t="s">
        <v>13</v>
      </c>
      <c r="D311" s="3" t="s">
        <v>32</v>
      </c>
      <c r="E311">
        <v>19.07</v>
      </c>
    </row>
    <row r="312" spans="2:18" ht="16" x14ac:dyDescent="0.2">
      <c r="B312" s="1" t="s">
        <v>7</v>
      </c>
      <c r="C312" t="s">
        <v>13</v>
      </c>
      <c r="D312" s="3" t="s">
        <v>32</v>
      </c>
      <c r="E312">
        <v>19.66</v>
      </c>
      <c r="F312">
        <f>AVERAGE(E312:E313)</f>
        <v>19.71</v>
      </c>
      <c r="G312">
        <f>F312-$F$108</f>
        <v>4.8500000000000014</v>
      </c>
      <c r="N312">
        <f>F312-$F$159</f>
        <v>-0.52999999999999758</v>
      </c>
    </row>
    <row r="313" spans="2:18" ht="16" x14ac:dyDescent="0.2">
      <c r="B313" s="1" t="s">
        <v>7</v>
      </c>
      <c r="C313" t="s">
        <v>13</v>
      </c>
      <c r="D313" s="3" t="s">
        <v>32</v>
      </c>
      <c r="E313">
        <v>19.760000000000002</v>
      </c>
    </row>
    <row r="314" spans="2:18" ht="16" x14ac:dyDescent="0.2">
      <c r="B314" s="1" t="s">
        <v>8</v>
      </c>
      <c r="C314" t="s">
        <v>13</v>
      </c>
      <c r="D314" s="3" t="s">
        <v>32</v>
      </c>
      <c r="E314">
        <v>19.309999999999999</v>
      </c>
      <c r="F314">
        <f>AVERAGE(E314:E315)</f>
        <v>19.27</v>
      </c>
      <c r="G314">
        <f>F314-$F$110</f>
        <v>4.3099999999999987</v>
      </c>
      <c r="N314">
        <f>F314-$F$161</f>
        <v>-1.0599999999999987</v>
      </c>
    </row>
    <row r="315" spans="2:18" ht="16" x14ac:dyDescent="0.2">
      <c r="B315" s="1" t="s">
        <v>8</v>
      </c>
      <c r="C315" t="s">
        <v>13</v>
      </c>
      <c r="D315" s="3" t="s">
        <v>32</v>
      </c>
      <c r="E315">
        <v>19.23</v>
      </c>
    </row>
    <row r="316" spans="2:18" ht="16" x14ac:dyDescent="0.2">
      <c r="B316" s="1" t="s">
        <v>9</v>
      </c>
      <c r="C316" t="s">
        <v>14</v>
      </c>
      <c r="D316" s="3" t="s">
        <v>32</v>
      </c>
      <c r="E316">
        <v>20.100000000000001</v>
      </c>
      <c r="F316">
        <f>AVERAGE(E316:E317)</f>
        <v>20.125</v>
      </c>
      <c r="G316">
        <f>F316-$F$112</f>
        <v>5.1099999999999994</v>
      </c>
      <c r="H316">
        <f>AVERAGE(G316,G318,G320,G322)</f>
        <v>5.0475000000000012</v>
      </c>
      <c r="N316">
        <f>F316-$F$163</f>
        <v>-0.46499999999999986</v>
      </c>
      <c r="O316">
        <f>AVERAGE(N316,N318,N320,N322)</f>
        <v>-0.41000000000000014</v>
      </c>
    </row>
    <row r="317" spans="2:18" ht="16" x14ac:dyDescent="0.2">
      <c r="B317" s="1" t="s">
        <v>9</v>
      </c>
      <c r="C317" t="s">
        <v>14</v>
      </c>
      <c r="D317" s="3" t="s">
        <v>32</v>
      </c>
      <c r="E317">
        <v>20.149999999999999</v>
      </c>
    </row>
    <row r="318" spans="2:18" ht="16" x14ac:dyDescent="0.2">
      <c r="B318" s="1" t="s">
        <v>10</v>
      </c>
      <c r="C318" t="s">
        <v>14</v>
      </c>
      <c r="D318" s="3" t="s">
        <v>32</v>
      </c>
      <c r="E318">
        <v>20.21</v>
      </c>
      <c r="F318">
        <f>AVERAGE(E318:E319)</f>
        <v>20.065000000000001</v>
      </c>
      <c r="G318">
        <f>F318-$F$114</f>
        <v>4.8800000000000026</v>
      </c>
      <c r="N318">
        <f>F318-$F$165</f>
        <v>-0.34999999999999787</v>
      </c>
    </row>
    <row r="319" spans="2:18" ht="16" x14ac:dyDescent="0.2">
      <c r="B319" s="1" t="s">
        <v>10</v>
      </c>
      <c r="C319" t="s">
        <v>14</v>
      </c>
      <c r="D319" s="3" t="s">
        <v>32</v>
      </c>
      <c r="E319">
        <v>19.920000000000002</v>
      </c>
    </row>
    <row r="320" spans="2:18" ht="16" x14ac:dyDescent="0.2">
      <c r="B320" s="1" t="s">
        <v>11</v>
      </c>
      <c r="C320" t="s">
        <v>14</v>
      </c>
      <c r="D320" s="3" t="s">
        <v>32</v>
      </c>
      <c r="E320">
        <v>19.62</v>
      </c>
      <c r="F320">
        <f>AVERAGE(E320:E321)</f>
        <v>19.615000000000002</v>
      </c>
      <c r="G320">
        <f>F320-$F$116</f>
        <v>5.0150000000000023</v>
      </c>
      <c r="N320">
        <f>F320-$F$167</f>
        <v>-0.375</v>
      </c>
    </row>
    <row r="321" spans="2:18" ht="16" x14ac:dyDescent="0.2">
      <c r="B321" s="1" t="s">
        <v>11</v>
      </c>
      <c r="C321" t="s">
        <v>14</v>
      </c>
      <c r="D321" s="3" t="s">
        <v>32</v>
      </c>
      <c r="E321">
        <v>19.61</v>
      </c>
    </row>
    <row r="322" spans="2:18" ht="16" x14ac:dyDescent="0.2">
      <c r="B322" s="1" t="s">
        <v>12</v>
      </c>
      <c r="C322" t="s">
        <v>14</v>
      </c>
      <c r="D322" s="3" t="s">
        <v>32</v>
      </c>
      <c r="E322">
        <v>20.56</v>
      </c>
      <c r="F322">
        <f>AVERAGE(E322:E323)</f>
        <v>20.445</v>
      </c>
      <c r="G322">
        <f>F322-$F$118</f>
        <v>5.1849999999999987</v>
      </c>
      <c r="N322">
        <f>F322-$F$169</f>
        <v>-0.45000000000000284</v>
      </c>
    </row>
    <row r="323" spans="2:18" ht="16" x14ac:dyDescent="0.2">
      <c r="B323" s="1" t="s">
        <v>12</v>
      </c>
      <c r="C323" t="s">
        <v>14</v>
      </c>
      <c r="D323" s="3" t="s">
        <v>32</v>
      </c>
      <c r="E323">
        <v>20.329999999999998</v>
      </c>
    </row>
    <row r="324" spans="2:18" x14ac:dyDescent="0.2">
      <c r="B324" s="1"/>
      <c r="D324" s="3"/>
    </row>
    <row r="325" spans="2:18" ht="16" x14ac:dyDescent="0.2">
      <c r="B325" s="1" t="s">
        <v>5</v>
      </c>
      <c r="C325" t="s">
        <v>13</v>
      </c>
      <c r="D325" s="3" t="s">
        <v>33</v>
      </c>
      <c r="E325">
        <v>34.64</v>
      </c>
      <c r="F325">
        <f>AVERAGE(E325:E326)</f>
        <v>33.414999999999999</v>
      </c>
      <c r="G325">
        <f>F325-$F$104</f>
        <v>17.979999999999997</v>
      </c>
      <c r="H325">
        <f>AVERAGE(G325,G327,G329,G331)</f>
        <v>14.96625</v>
      </c>
      <c r="I325">
        <f>H325-H333</f>
        <v>6.0499999999999989</v>
      </c>
      <c r="J325" s="9">
        <f>2^-I325</f>
        <v>1.5092755139450723E-2</v>
      </c>
      <c r="K325" s="9">
        <f>-1/J325</f>
        <v>-66.256955125848108</v>
      </c>
      <c r="N325">
        <f>F325-$F$155</f>
        <v>12.75</v>
      </c>
      <c r="O325">
        <f>AVERAGE(N325,N327,N329,N331)</f>
        <v>9.6537500000000023</v>
      </c>
      <c r="P325">
        <f>O325-O333</f>
        <v>6.1950000000000029</v>
      </c>
      <c r="Q325" s="9">
        <f>2^-P325</f>
        <v>1.3649576498698324E-2</v>
      </c>
      <c r="R325" s="9">
        <f>-1/Q325</f>
        <v>-73.262346278315945</v>
      </c>
    </row>
    <row r="326" spans="2:18" ht="16" x14ac:dyDescent="0.2">
      <c r="B326" s="1" t="s">
        <v>5</v>
      </c>
      <c r="C326" t="s">
        <v>13</v>
      </c>
      <c r="D326" s="3" t="s">
        <v>33</v>
      </c>
      <c r="E326">
        <v>32.19</v>
      </c>
    </row>
    <row r="327" spans="2:18" ht="16" x14ac:dyDescent="0.2">
      <c r="B327" s="1" t="s">
        <v>6</v>
      </c>
      <c r="C327" t="s">
        <v>13</v>
      </c>
      <c r="D327" s="3" t="s">
        <v>33</v>
      </c>
      <c r="E327">
        <v>30.43</v>
      </c>
      <c r="F327">
        <f>AVERAGE(E327:E328)</f>
        <v>30.66</v>
      </c>
      <c r="G327">
        <f>F327-$F$106</f>
        <v>16.02</v>
      </c>
      <c r="N327">
        <f>F327-$F$157</f>
        <v>10.75</v>
      </c>
    </row>
    <row r="328" spans="2:18" ht="16" x14ac:dyDescent="0.2">
      <c r="B328" s="1" t="s">
        <v>6</v>
      </c>
      <c r="C328" t="s">
        <v>13</v>
      </c>
      <c r="D328" s="3" t="s">
        <v>33</v>
      </c>
      <c r="E328">
        <v>30.89</v>
      </c>
    </row>
    <row r="329" spans="2:18" ht="16" x14ac:dyDescent="0.2">
      <c r="B329" s="1" t="s">
        <v>7</v>
      </c>
      <c r="C329" t="s">
        <v>13</v>
      </c>
      <c r="D329" s="3" t="s">
        <v>33</v>
      </c>
      <c r="E329">
        <v>24.49</v>
      </c>
      <c r="F329">
        <f>AVERAGE(E329:E330)</f>
        <v>24.46</v>
      </c>
      <c r="G329">
        <f>F329-$F$108</f>
        <v>9.6000000000000014</v>
      </c>
      <c r="N329">
        <f>F329-$F$159</f>
        <v>4.2200000000000024</v>
      </c>
    </row>
    <row r="330" spans="2:18" ht="16" x14ac:dyDescent="0.2">
      <c r="B330" s="1" t="s">
        <v>7</v>
      </c>
      <c r="C330" t="s">
        <v>13</v>
      </c>
      <c r="D330" s="3" t="s">
        <v>33</v>
      </c>
      <c r="E330">
        <v>24.43</v>
      </c>
    </row>
    <row r="331" spans="2:18" ht="16" x14ac:dyDescent="0.2">
      <c r="B331" s="1" t="s">
        <v>8</v>
      </c>
      <c r="C331" t="s">
        <v>13</v>
      </c>
      <c r="D331" s="3" t="s">
        <v>33</v>
      </c>
      <c r="E331">
        <v>31.09</v>
      </c>
      <c r="F331">
        <f>AVERAGE(E331:E332)</f>
        <v>31.225000000000001</v>
      </c>
      <c r="G331">
        <f>F331-$F$110</f>
        <v>16.265000000000001</v>
      </c>
      <c r="N331">
        <f>F331-$F$161</f>
        <v>10.895000000000003</v>
      </c>
    </row>
    <row r="332" spans="2:18" ht="16" x14ac:dyDescent="0.2">
      <c r="B332" s="1" t="s">
        <v>8</v>
      </c>
      <c r="C332" t="s">
        <v>13</v>
      </c>
      <c r="D332" s="3" t="s">
        <v>33</v>
      </c>
      <c r="E332">
        <v>31.36</v>
      </c>
    </row>
    <row r="333" spans="2:18" ht="16" x14ac:dyDescent="0.2">
      <c r="B333" s="1" t="s">
        <v>9</v>
      </c>
      <c r="C333" t="s">
        <v>14</v>
      </c>
      <c r="D333" s="3" t="s">
        <v>33</v>
      </c>
      <c r="E333">
        <v>23.46</v>
      </c>
      <c r="F333">
        <f>AVERAGE(E333:E334)</f>
        <v>23.66</v>
      </c>
      <c r="G333">
        <f>F333-$F$112</f>
        <v>8.6449999999999996</v>
      </c>
      <c r="H333">
        <f>AVERAGE(G333,G335,G337,G339)</f>
        <v>8.9162500000000016</v>
      </c>
      <c r="N333">
        <f>F333-$F$163</f>
        <v>3.0700000000000003</v>
      </c>
      <c r="O333">
        <f>AVERAGE(N333,N335,N337,N339)</f>
        <v>3.4587499999999993</v>
      </c>
    </row>
    <row r="334" spans="2:18" ht="16" x14ac:dyDescent="0.2">
      <c r="B334" s="1" t="s">
        <v>9</v>
      </c>
      <c r="C334" t="s">
        <v>14</v>
      </c>
      <c r="D334" s="3" t="s">
        <v>33</v>
      </c>
      <c r="E334">
        <v>23.86</v>
      </c>
    </row>
    <row r="335" spans="2:18" ht="16" x14ac:dyDescent="0.2">
      <c r="B335" s="1" t="s">
        <v>10</v>
      </c>
      <c r="C335" t="s">
        <v>14</v>
      </c>
      <c r="D335" s="3" t="s">
        <v>33</v>
      </c>
      <c r="E335">
        <v>24.73</v>
      </c>
      <c r="F335">
        <f>AVERAGE(E335:E336)</f>
        <v>24.62</v>
      </c>
      <c r="G335">
        <f>F335-$F$114</f>
        <v>9.4350000000000023</v>
      </c>
      <c r="N335">
        <f>F335-$F$165</f>
        <v>4.2050000000000018</v>
      </c>
    </row>
    <row r="336" spans="2:18" ht="16" x14ac:dyDescent="0.2">
      <c r="B336" s="1" t="s">
        <v>10</v>
      </c>
      <c r="C336" t="s">
        <v>14</v>
      </c>
      <c r="D336" s="3" t="s">
        <v>33</v>
      </c>
      <c r="E336">
        <v>24.51</v>
      </c>
    </row>
    <row r="337" spans="2:18" ht="16" x14ac:dyDescent="0.2">
      <c r="B337" s="1" t="s">
        <v>11</v>
      </c>
      <c r="C337" t="s">
        <v>14</v>
      </c>
      <c r="D337" s="3" t="s">
        <v>33</v>
      </c>
      <c r="E337">
        <v>23.22</v>
      </c>
      <c r="F337">
        <f>AVERAGE(E337:E338)</f>
        <v>23.15</v>
      </c>
      <c r="G337">
        <f>F337-$F$116</f>
        <v>8.5499999999999989</v>
      </c>
      <c r="N337">
        <f>F337-$F$167</f>
        <v>3.1599999999999966</v>
      </c>
    </row>
    <row r="338" spans="2:18" ht="16" x14ac:dyDescent="0.2">
      <c r="B338" s="1" t="s">
        <v>11</v>
      </c>
      <c r="C338" t="s">
        <v>14</v>
      </c>
      <c r="D338" s="3" t="s">
        <v>33</v>
      </c>
      <c r="E338">
        <v>23.08</v>
      </c>
    </row>
    <row r="339" spans="2:18" ht="16" x14ac:dyDescent="0.2">
      <c r="B339" s="1" t="s">
        <v>12</v>
      </c>
      <c r="C339" t="s">
        <v>14</v>
      </c>
      <c r="D339" s="3" t="s">
        <v>33</v>
      </c>
      <c r="E339">
        <v>24.3</v>
      </c>
      <c r="F339">
        <f>AVERAGE(E339:E340)</f>
        <v>24.295000000000002</v>
      </c>
      <c r="G339">
        <f>F339-$F$118</f>
        <v>9.0350000000000001</v>
      </c>
      <c r="N339">
        <f>F339-$F$169</f>
        <v>3.3999999999999986</v>
      </c>
    </row>
    <row r="340" spans="2:18" ht="16" x14ac:dyDescent="0.2">
      <c r="B340" s="1" t="s">
        <v>12</v>
      </c>
      <c r="C340" t="s">
        <v>14</v>
      </c>
      <c r="D340" s="3" t="s">
        <v>33</v>
      </c>
      <c r="E340">
        <v>24.29</v>
      </c>
    </row>
    <row r="341" spans="2:18" x14ac:dyDescent="0.2">
      <c r="B341" s="1"/>
      <c r="D341" s="3"/>
    </row>
    <row r="342" spans="2:18" ht="16" x14ac:dyDescent="0.2">
      <c r="B342" s="1" t="s">
        <v>5</v>
      </c>
      <c r="C342" t="s">
        <v>13</v>
      </c>
      <c r="D342" s="3" t="s">
        <v>34</v>
      </c>
      <c r="E342">
        <v>25.25</v>
      </c>
      <c r="F342">
        <f>AVERAGE(E342:E343)</f>
        <v>25.130000000000003</v>
      </c>
      <c r="G342">
        <f>F342-$F$104</f>
        <v>9.6950000000000021</v>
      </c>
      <c r="H342">
        <f>AVERAGE(G342,G344,G346,G348)</f>
        <v>10.768750000000001</v>
      </c>
      <c r="I342">
        <f>H342-H350</f>
        <v>-0.53749999999999787</v>
      </c>
      <c r="J342" s="5">
        <f>2^-I342</f>
        <v>1.4514551566995328</v>
      </c>
      <c r="K342" s="5">
        <f>-1/J342</f>
        <v>-0.6889637584628534</v>
      </c>
      <c r="N342">
        <f>F342-$F$155</f>
        <v>4.4650000000000034</v>
      </c>
      <c r="O342">
        <f>AVERAGE(N342,N344,N346,N348)</f>
        <v>5.4562500000000016</v>
      </c>
      <c r="P342">
        <f>O342-O350</f>
        <v>-0.39249999999999741</v>
      </c>
      <c r="Q342" s="6">
        <f>2^-P342</f>
        <v>1.3126661111737545</v>
      </c>
      <c r="R342" s="6">
        <f>-1/Q342</f>
        <v>-0.76180834675911913</v>
      </c>
    </row>
    <row r="343" spans="2:18" ht="16" x14ac:dyDescent="0.2">
      <c r="B343" s="1" t="s">
        <v>5</v>
      </c>
      <c r="C343" t="s">
        <v>13</v>
      </c>
      <c r="D343" s="3" t="s">
        <v>34</v>
      </c>
      <c r="E343">
        <v>25.01</v>
      </c>
    </row>
    <row r="344" spans="2:18" ht="16" x14ac:dyDescent="0.2">
      <c r="B344" s="1" t="s">
        <v>6</v>
      </c>
      <c r="C344" t="s">
        <v>13</v>
      </c>
      <c r="D344" s="3" t="s">
        <v>34</v>
      </c>
      <c r="E344">
        <v>25.03</v>
      </c>
      <c r="F344">
        <f>AVERAGE(E344:E345)</f>
        <v>24.98</v>
      </c>
      <c r="G344">
        <f>F344-$F$106</f>
        <v>10.34</v>
      </c>
      <c r="N344">
        <f>F344-$F$157</f>
        <v>5.07</v>
      </c>
    </row>
    <row r="345" spans="2:18" ht="16" x14ac:dyDescent="0.2">
      <c r="B345" s="1" t="s">
        <v>6</v>
      </c>
      <c r="C345" t="s">
        <v>13</v>
      </c>
      <c r="D345" s="3" t="s">
        <v>34</v>
      </c>
      <c r="E345">
        <v>24.93</v>
      </c>
    </row>
    <row r="346" spans="2:18" ht="16" x14ac:dyDescent="0.2">
      <c r="B346" s="1" t="s">
        <v>7</v>
      </c>
      <c r="C346" t="s">
        <v>13</v>
      </c>
      <c r="D346" s="3" t="s">
        <v>34</v>
      </c>
      <c r="E346">
        <v>27.18</v>
      </c>
      <c r="F346">
        <f>AVERAGE(E346:E347)</f>
        <v>27.17</v>
      </c>
      <c r="G346">
        <f>F346-$F$108</f>
        <v>12.310000000000002</v>
      </c>
      <c r="N346">
        <f>F346-$F$159</f>
        <v>6.9300000000000033</v>
      </c>
    </row>
    <row r="347" spans="2:18" ht="16" x14ac:dyDescent="0.2">
      <c r="B347" s="1" t="s">
        <v>7</v>
      </c>
      <c r="C347" t="s">
        <v>13</v>
      </c>
      <c r="D347" s="3" t="s">
        <v>34</v>
      </c>
      <c r="E347">
        <v>27.16</v>
      </c>
    </row>
    <row r="348" spans="2:18" ht="16" x14ac:dyDescent="0.2">
      <c r="B348" s="1" t="s">
        <v>8</v>
      </c>
      <c r="C348" t="s">
        <v>13</v>
      </c>
      <c r="D348" s="3" t="s">
        <v>34</v>
      </c>
      <c r="E348">
        <v>25.81</v>
      </c>
      <c r="F348">
        <f>AVERAGE(E348:E349)</f>
        <v>25.689999999999998</v>
      </c>
      <c r="G348">
        <f>F348-$F$110</f>
        <v>10.729999999999997</v>
      </c>
      <c r="N348">
        <f>F348-$F$161</f>
        <v>5.3599999999999994</v>
      </c>
    </row>
    <row r="349" spans="2:18" ht="16" x14ac:dyDescent="0.2">
      <c r="B349" s="1" t="s">
        <v>8</v>
      </c>
      <c r="C349" t="s">
        <v>13</v>
      </c>
      <c r="D349" s="3" t="s">
        <v>34</v>
      </c>
      <c r="E349">
        <v>25.57</v>
      </c>
    </row>
    <row r="350" spans="2:18" ht="16" x14ac:dyDescent="0.2">
      <c r="B350" s="1" t="s">
        <v>9</v>
      </c>
      <c r="C350" t="s">
        <v>14</v>
      </c>
      <c r="D350" s="3" t="s">
        <v>34</v>
      </c>
      <c r="E350">
        <v>25.84</v>
      </c>
      <c r="F350">
        <f>AVERAGE(E350:E351)</f>
        <v>25.814999999999998</v>
      </c>
      <c r="G350">
        <f>F350-$F$112</f>
        <v>10.799999999999997</v>
      </c>
      <c r="H350">
        <f>AVERAGE(G350,G352,G354,G356)</f>
        <v>11.306249999999999</v>
      </c>
      <c r="N350">
        <f>F350-$F$163</f>
        <v>5.2249999999999979</v>
      </c>
      <c r="O350">
        <f>AVERAGE(N350,N352,N354,N356)</f>
        <v>5.848749999999999</v>
      </c>
    </row>
    <row r="351" spans="2:18" ht="16" x14ac:dyDescent="0.2">
      <c r="B351" s="1" t="s">
        <v>9</v>
      </c>
      <c r="C351" t="s">
        <v>14</v>
      </c>
      <c r="D351" s="3" t="s">
        <v>34</v>
      </c>
      <c r="E351">
        <v>25.79</v>
      </c>
    </row>
    <row r="352" spans="2:18" ht="16" x14ac:dyDescent="0.2">
      <c r="B352" s="1" t="s">
        <v>10</v>
      </c>
      <c r="C352" t="s">
        <v>14</v>
      </c>
      <c r="D352" s="3" t="s">
        <v>34</v>
      </c>
      <c r="E352">
        <v>26.01</v>
      </c>
      <c r="F352">
        <f>AVERAGE(E352:E353)</f>
        <v>26.075000000000003</v>
      </c>
      <c r="G352">
        <f>F352-$F$114</f>
        <v>10.890000000000004</v>
      </c>
      <c r="N352">
        <f>F352-$F$165</f>
        <v>5.6600000000000037</v>
      </c>
    </row>
    <row r="353" spans="2:18" ht="16" x14ac:dyDescent="0.2">
      <c r="B353" s="1" t="s">
        <v>10</v>
      </c>
      <c r="C353" t="s">
        <v>14</v>
      </c>
      <c r="D353" s="3" t="s">
        <v>34</v>
      </c>
      <c r="E353">
        <v>26.14</v>
      </c>
    </row>
    <row r="354" spans="2:18" ht="16" x14ac:dyDescent="0.2">
      <c r="B354" s="1" t="s">
        <v>11</v>
      </c>
      <c r="C354" t="s">
        <v>14</v>
      </c>
      <c r="D354" s="3" t="s">
        <v>34</v>
      </c>
      <c r="E354">
        <v>27.5</v>
      </c>
      <c r="F354">
        <f>AVERAGE(E354:E355)</f>
        <v>27.3</v>
      </c>
      <c r="G354">
        <f>F354-$F$116</f>
        <v>12.700000000000001</v>
      </c>
      <c r="N354">
        <f>F354-$F$167</f>
        <v>7.3099999999999987</v>
      </c>
    </row>
    <row r="355" spans="2:18" ht="16" x14ac:dyDescent="0.2">
      <c r="B355" s="1" t="s">
        <v>11</v>
      </c>
      <c r="C355" t="s">
        <v>14</v>
      </c>
      <c r="D355" s="3" t="s">
        <v>34</v>
      </c>
      <c r="E355">
        <v>27.1</v>
      </c>
    </row>
    <row r="356" spans="2:18" ht="16" x14ac:dyDescent="0.2">
      <c r="B356" s="1" t="s">
        <v>12</v>
      </c>
      <c r="C356" t="s">
        <v>14</v>
      </c>
      <c r="D356" s="3" t="s">
        <v>34</v>
      </c>
      <c r="E356">
        <v>26.16</v>
      </c>
      <c r="F356">
        <f>AVERAGE(E356:E357)</f>
        <v>26.094999999999999</v>
      </c>
      <c r="G356">
        <f>F356-$F$118</f>
        <v>10.834999999999997</v>
      </c>
      <c r="N356">
        <f>F356-$F$169</f>
        <v>5.1999999999999957</v>
      </c>
    </row>
    <row r="357" spans="2:18" ht="16" x14ac:dyDescent="0.2">
      <c r="B357" s="1" t="s">
        <v>12</v>
      </c>
      <c r="C357" t="s">
        <v>14</v>
      </c>
      <c r="D357" s="3" t="s">
        <v>34</v>
      </c>
      <c r="E357">
        <v>26.03</v>
      </c>
    </row>
    <row r="358" spans="2:18" x14ac:dyDescent="0.2">
      <c r="B358" s="1"/>
      <c r="D358" s="3"/>
    </row>
    <row r="359" spans="2:18" ht="16" x14ac:dyDescent="0.2">
      <c r="B359" s="1" t="s">
        <v>5</v>
      </c>
      <c r="C359" t="s">
        <v>13</v>
      </c>
      <c r="D359" s="3" t="s">
        <v>35</v>
      </c>
      <c r="E359">
        <v>22.88</v>
      </c>
      <c r="F359">
        <f>AVERAGE(E359:E360)</f>
        <v>22.734999999999999</v>
      </c>
      <c r="G359">
        <f>F359-$F$104</f>
        <v>7.2999999999999989</v>
      </c>
      <c r="H359">
        <f>AVERAGE(G359,G361,G363,G365)</f>
        <v>7.1662499999999998</v>
      </c>
      <c r="I359">
        <f>H359-H367</f>
        <v>-0.17999999999999972</v>
      </c>
      <c r="J359" s="5">
        <f>2^-I359</f>
        <v>1.1328838852957983</v>
      </c>
      <c r="K359" s="5">
        <f>-1/J359</f>
        <v>-0.88270299629065507</v>
      </c>
      <c r="N359">
        <f>F359-$F$155</f>
        <v>2.0700000000000003</v>
      </c>
      <c r="O359">
        <f>AVERAGE(N359,N361,N363,N365)</f>
        <v>1.8537500000000007</v>
      </c>
      <c r="P359">
        <f>O359-O367</f>
        <v>-3.4999999999998366E-2</v>
      </c>
      <c r="Q359" s="5">
        <f>2^-P359</f>
        <v>1.0245568230328004</v>
      </c>
      <c r="R359" s="5">
        <f>-1/Q359</f>
        <v>-0.97603176077622567</v>
      </c>
    </row>
    <row r="360" spans="2:18" ht="16" x14ac:dyDescent="0.2">
      <c r="B360" s="1" t="s">
        <v>5</v>
      </c>
      <c r="C360" t="s">
        <v>13</v>
      </c>
      <c r="D360" s="3" t="s">
        <v>35</v>
      </c>
      <c r="E360">
        <v>22.59</v>
      </c>
    </row>
    <row r="361" spans="2:18" ht="16" x14ac:dyDescent="0.2">
      <c r="B361" s="1" t="s">
        <v>6</v>
      </c>
      <c r="C361" t="s">
        <v>13</v>
      </c>
      <c r="D361" s="3" t="s">
        <v>35</v>
      </c>
      <c r="E361">
        <v>21.97</v>
      </c>
      <c r="F361">
        <f>AVERAGE(E361:E362)</f>
        <v>21.934999999999999</v>
      </c>
      <c r="G361">
        <f>F361-$F$106</f>
        <v>7.2949999999999982</v>
      </c>
      <c r="N361">
        <f>F361-$F$157</f>
        <v>2.0249999999999986</v>
      </c>
    </row>
    <row r="362" spans="2:18" ht="16" x14ac:dyDescent="0.2">
      <c r="B362" s="1" t="s">
        <v>6</v>
      </c>
      <c r="C362" t="s">
        <v>13</v>
      </c>
      <c r="D362" s="3" t="s">
        <v>35</v>
      </c>
      <c r="E362">
        <v>21.9</v>
      </c>
    </row>
    <row r="363" spans="2:18" ht="16" x14ac:dyDescent="0.2">
      <c r="B363" s="1" t="s">
        <v>7</v>
      </c>
      <c r="C363" t="s">
        <v>13</v>
      </c>
      <c r="D363" s="3" t="s">
        <v>35</v>
      </c>
      <c r="E363">
        <v>22.18</v>
      </c>
      <c r="F363">
        <f>AVERAGE(E363:E364)</f>
        <v>22.134999999999998</v>
      </c>
      <c r="G363">
        <f>F363-$F$108</f>
        <v>7.2749999999999986</v>
      </c>
      <c r="N363">
        <f>F363-$F$159</f>
        <v>1.8949999999999996</v>
      </c>
    </row>
    <row r="364" spans="2:18" ht="16" x14ac:dyDescent="0.2">
      <c r="B364" s="1" t="s">
        <v>7</v>
      </c>
      <c r="C364" t="s">
        <v>13</v>
      </c>
      <c r="D364" s="3" t="s">
        <v>35</v>
      </c>
      <c r="E364">
        <v>22.09</v>
      </c>
    </row>
    <row r="365" spans="2:18" ht="16" x14ac:dyDescent="0.2">
      <c r="B365" s="1" t="s">
        <v>8</v>
      </c>
      <c r="C365" t="s">
        <v>13</v>
      </c>
      <c r="D365" s="3" t="s">
        <v>35</v>
      </c>
      <c r="E365">
        <v>21.53</v>
      </c>
      <c r="F365">
        <f>AVERAGE(E365:E366)</f>
        <v>21.755000000000003</v>
      </c>
      <c r="G365">
        <f>F365-$F$110</f>
        <v>6.7950000000000017</v>
      </c>
      <c r="N365">
        <f>F365-$F$161</f>
        <v>1.4250000000000043</v>
      </c>
    </row>
    <row r="366" spans="2:18" ht="16" x14ac:dyDescent="0.2">
      <c r="B366" s="1" t="s">
        <v>8</v>
      </c>
      <c r="C366" t="s">
        <v>13</v>
      </c>
      <c r="D366" s="3" t="s">
        <v>35</v>
      </c>
      <c r="E366">
        <v>21.98</v>
      </c>
    </row>
    <row r="367" spans="2:18" ht="16" x14ac:dyDescent="0.2">
      <c r="B367" s="1" t="s">
        <v>9</v>
      </c>
      <c r="C367" t="s">
        <v>14</v>
      </c>
      <c r="D367" s="3" t="s">
        <v>35</v>
      </c>
      <c r="E367">
        <v>22.19</v>
      </c>
      <c r="F367">
        <f>AVERAGE(E367:E368)</f>
        <v>22.215</v>
      </c>
      <c r="G367">
        <f>F367-$F$112</f>
        <v>7.1999999999999993</v>
      </c>
      <c r="H367">
        <f>AVERAGE(G367,G369,G371,G373)</f>
        <v>7.3462499999999995</v>
      </c>
      <c r="N367">
        <f>F367-$F$163</f>
        <v>1.625</v>
      </c>
      <c r="O367">
        <f>AVERAGE(N367,N369,N371,N373)</f>
        <v>1.888749999999999</v>
      </c>
    </row>
    <row r="368" spans="2:18" ht="16" x14ac:dyDescent="0.2">
      <c r="B368" s="1" t="s">
        <v>9</v>
      </c>
      <c r="C368" t="s">
        <v>14</v>
      </c>
      <c r="D368" s="3" t="s">
        <v>35</v>
      </c>
      <c r="E368">
        <v>22.24</v>
      </c>
    </row>
    <row r="369" spans="2:14" ht="16" x14ac:dyDescent="0.2">
      <c r="B369" s="1" t="s">
        <v>10</v>
      </c>
      <c r="C369" t="s">
        <v>14</v>
      </c>
      <c r="D369" s="3" t="s">
        <v>35</v>
      </c>
      <c r="E369">
        <v>22.61</v>
      </c>
      <c r="F369">
        <f>AVERAGE(E369:E370)</f>
        <v>22.594999999999999</v>
      </c>
      <c r="G369">
        <f>F369-$F$114</f>
        <v>7.41</v>
      </c>
      <c r="N369">
        <f>F369-$F$165</f>
        <v>2.1799999999999997</v>
      </c>
    </row>
    <row r="370" spans="2:14" ht="16" x14ac:dyDescent="0.2">
      <c r="B370" s="1" t="s">
        <v>10</v>
      </c>
      <c r="C370" t="s">
        <v>14</v>
      </c>
      <c r="D370" s="3" t="s">
        <v>35</v>
      </c>
      <c r="E370">
        <v>22.58</v>
      </c>
    </row>
    <row r="371" spans="2:14" ht="16" x14ac:dyDescent="0.2">
      <c r="B371" s="1" t="s">
        <v>11</v>
      </c>
      <c r="C371" t="s">
        <v>14</v>
      </c>
      <c r="D371" s="3" t="s">
        <v>35</v>
      </c>
      <c r="E371">
        <v>22.24</v>
      </c>
      <c r="F371">
        <f>AVERAGE(E371:E372)</f>
        <v>22.17</v>
      </c>
      <c r="G371">
        <f>F371-$F$116</f>
        <v>7.5700000000000021</v>
      </c>
      <c r="N371">
        <f>F371-$F$167</f>
        <v>2.1799999999999997</v>
      </c>
    </row>
    <row r="372" spans="2:14" ht="16" x14ac:dyDescent="0.2">
      <c r="B372" s="1" t="s">
        <v>11</v>
      </c>
      <c r="C372" t="s">
        <v>14</v>
      </c>
      <c r="D372" s="3" t="s">
        <v>35</v>
      </c>
      <c r="E372">
        <v>22.1</v>
      </c>
    </row>
    <row r="373" spans="2:14" ht="16" x14ac:dyDescent="0.2">
      <c r="B373" s="1" t="s">
        <v>12</v>
      </c>
      <c r="C373" t="s">
        <v>14</v>
      </c>
      <c r="D373" s="3" t="s">
        <v>35</v>
      </c>
      <c r="E373">
        <v>22.48</v>
      </c>
      <c r="F373">
        <f>AVERAGE(E373:E374)</f>
        <v>22.465</v>
      </c>
      <c r="G373">
        <f>F373-$F$118</f>
        <v>7.2049999999999983</v>
      </c>
      <c r="N373">
        <f>F373-$F$169</f>
        <v>1.5699999999999967</v>
      </c>
    </row>
    <row r="374" spans="2:14" ht="16" x14ac:dyDescent="0.2">
      <c r="B374" s="1" t="s">
        <v>12</v>
      </c>
      <c r="C374" t="s">
        <v>14</v>
      </c>
      <c r="D374" s="3" t="s">
        <v>35</v>
      </c>
      <c r="E374">
        <v>22.45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17B7-D224-374A-88F9-DD1AE381E6CC}">
  <dimension ref="B1:R374"/>
  <sheetViews>
    <sheetView tabSelected="1" topLeftCell="A357" workbookViewId="0">
      <selection activeCell="E1" sqref="E1:E1048576"/>
    </sheetView>
  </sheetViews>
  <sheetFormatPr baseColWidth="10" defaultRowHeight="15" x14ac:dyDescent="0.2"/>
  <sheetData>
    <row r="1" spans="2:18" x14ac:dyDescent="0.2">
      <c r="B1" t="s">
        <v>4</v>
      </c>
      <c r="C1" t="s">
        <v>2</v>
      </c>
      <c r="D1" t="s">
        <v>1</v>
      </c>
      <c r="E1" t="s">
        <v>3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ht="16" x14ac:dyDescent="0.2">
      <c r="B2" s="1" t="s">
        <v>5</v>
      </c>
      <c r="C2" t="s">
        <v>13</v>
      </c>
      <c r="D2" s="3" t="s">
        <v>18</v>
      </c>
      <c r="E2">
        <v>19.059999999999999</v>
      </c>
      <c r="F2">
        <f>AVERAGE(E2:E3)</f>
        <v>19.03</v>
      </c>
      <c r="G2">
        <f>F2-$F$104</f>
        <v>3.5950000000000006</v>
      </c>
      <c r="H2">
        <f>AVERAGE(G2,G4,G6,G8)</f>
        <v>3.8812500000000001</v>
      </c>
      <c r="I2">
        <f>H2-H10</f>
        <v>-1.2424999999999993</v>
      </c>
      <c r="J2" s="8">
        <f>2^-I2</f>
        <v>2.3660818798978149</v>
      </c>
      <c r="K2" s="8">
        <f>-1/J2</f>
        <v>-0.42263964256519621</v>
      </c>
      <c r="N2">
        <f>F2-$F$155</f>
        <v>-1.634999999999998</v>
      </c>
      <c r="O2">
        <f>AVERAGE(N2,N4,N6,N8)</f>
        <v>-1.4312499999999986</v>
      </c>
      <c r="P2">
        <f>O2-O10</f>
        <v>-1.0974999999999975</v>
      </c>
      <c r="Q2" s="8">
        <f>2^-P2</f>
        <v>2.1398356578005524</v>
      </c>
      <c r="R2" s="8">
        <f>-1/Q2</f>
        <v>-0.46732560809265988</v>
      </c>
    </row>
    <row r="3" spans="2:18" ht="16" x14ac:dyDescent="0.2">
      <c r="B3" s="1" t="s">
        <v>5</v>
      </c>
      <c r="C3" t="s">
        <v>13</v>
      </c>
      <c r="D3" s="3" t="s">
        <v>18</v>
      </c>
      <c r="E3">
        <v>19</v>
      </c>
    </row>
    <row r="4" spans="2:18" ht="16" x14ac:dyDescent="0.2">
      <c r="B4" s="1" t="s">
        <v>6</v>
      </c>
      <c r="C4" t="s">
        <v>13</v>
      </c>
      <c r="D4" s="3" t="s">
        <v>18</v>
      </c>
      <c r="E4">
        <v>18.38</v>
      </c>
      <c r="F4">
        <f>AVERAGE(E4:E5)</f>
        <v>18.305</v>
      </c>
      <c r="G4">
        <f>F4-$F$106</f>
        <v>3.6649999999999991</v>
      </c>
      <c r="I4">
        <f>STDEV(E2:E9)</f>
        <v>0.42057783380215635</v>
      </c>
      <c r="N4">
        <f>F4-$F$157</f>
        <v>-1.6050000000000004</v>
      </c>
    </row>
    <row r="5" spans="2:18" ht="16" x14ac:dyDescent="0.2">
      <c r="B5" s="1" t="s">
        <v>6</v>
      </c>
      <c r="C5" t="s">
        <v>13</v>
      </c>
      <c r="D5" s="3" t="s">
        <v>18</v>
      </c>
      <c r="E5">
        <v>18.23</v>
      </c>
      <c r="I5">
        <f>AVERAGE(E2:E9)-(2*I4)</f>
        <v>18.013844332395688</v>
      </c>
    </row>
    <row r="6" spans="2:18" ht="16" x14ac:dyDescent="0.2">
      <c r="B6" s="1" t="s">
        <v>7</v>
      </c>
      <c r="C6" t="s">
        <v>13</v>
      </c>
      <c r="D6" s="3" t="s">
        <v>18</v>
      </c>
      <c r="E6">
        <v>18.75</v>
      </c>
      <c r="F6">
        <f>AVERAGE(E6:E7)</f>
        <v>18.72</v>
      </c>
      <c r="G6">
        <f>F6-$F$108</f>
        <v>3.8599999999999994</v>
      </c>
      <c r="I6">
        <f>AVERAGE(E2:E9)+(2*I4)</f>
        <v>19.696155667604312</v>
      </c>
      <c r="N6">
        <f>F6-$F$159</f>
        <v>-1.5199999999999996</v>
      </c>
    </row>
    <row r="7" spans="2:18" ht="16" x14ac:dyDescent="0.2">
      <c r="B7" s="1" t="s">
        <v>7</v>
      </c>
      <c r="C7" t="s">
        <v>13</v>
      </c>
      <c r="D7" s="3" t="s">
        <v>18</v>
      </c>
      <c r="E7">
        <v>18.690000000000001</v>
      </c>
    </row>
    <row r="8" spans="2:18" ht="16" x14ac:dyDescent="0.2">
      <c r="B8" s="1" t="s">
        <v>8</v>
      </c>
      <c r="C8" t="s">
        <v>13</v>
      </c>
      <c r="D8" s="3" t="s">
        <v>18</v>
      </c>
      <c r="E8">
        <v>19.350000000000001</v>
      </c>
      <c r="F8">
        <f>AVERAGE(E8:E9)</f>
        <v>19.365000000000002</v>
      </c>
      <c r="G8">
        <f>F8-$F$110</f>
        <v>4.4050000000000011</v>
      </c>
      <c r="N8">
        <f>F8-$F$161</f>
        <v>-0.96499999999999631</v>
      </c>
    </row>
    <row r="9" spans="2:18" ht="16" x14ac:dyDescent="0.2">
      <c r="B9" s="1" t="s">
        <v>8</v>
      </c>
      <c r="C9" t="s">
        <v>13</v>
      </c>
      <c r="D9" s="3" t="s">
        <v>18</v>
      </c>
      <c r="E9">
        <v>19.38</v>
      </c>
    </row>
    <row r="10" spans="2:18" ht="16" x14ac:dyDescent="0.2">
      <c r="B10" s="1" t="s">
        <v>9</v>
      </c>
      <c r="C10" t="s">
        <v>14</v>
      </c>
      <c r="D10" s="3" t="s">
        <v>18</v>
      </c>
      <c r="E10">
        <v>20.420000000000002</v>
      </c>
      <c r="F10">
        <f>AVERAGE(E10:E11)</f>
        <v>20.329999999999998</v>
      </c>
      <c r="G10">
        <f>F10-$F$112</f>
        <v>5.3149999999999977</v>
      </c>
      <c r="H10">
        <f>AVERAGE(G10,G12,G14,G16)</f>
        <v>5.1237499999999994</v>
      </c>
      <c r="N10">
        <f>F10-$F$163</f>
        <v>-0.26000000000000156</v>
      </c>
      <c r="O10">
        <f>AVERAGE(N10,N12,N14,N16)</f>
        <v>-0.3337500000000011</v>
      </c>
    </row>
    <row r="11" spans="2:18" ht="16" x14ac:dyDescent="0.2">
      <c r="B11" s="1" t="s">
        <v>9</v>
      </c>
      <c r="C11" t="s">
        <v>14</v>
      </c>
      <c r="D11" s="3" t="s">
        <v>18</v>
      </c>
      <c r="E11">
        <v>20.239999999999998</v>
      </c>
    </row>
    <row r="12" spans="2:18" ht="16" x14ac:dyDescent="0.2">
      <c r="B12" s="1" t="s">
        <v>10</v>
      </c>
      <c r="C12" t="s">
        <v>14</v>
      </c>
      <c r="D12" s="3" t="s">
        <v>18</v>
      </c>
      <c r="E12">
        <v>20.309999999999999</v>
      </c>
      <c r="F12">
        <f>AVERAGE(E12:E13)</f>
        <v>20.195</v>
      </c>
      <c r="G12">
        <f>F12-$F$114</f>
        <v>5.0100000000000016</v>
      </c>
      <c r="I12">
        <f>STDEV(E10:E17)</f>
        <v>0.4680487611960345</v>
      </c>
      <c r="N12">
        <f>F12-$F$165</f>
        <v>-0.21999999999999886</v>
      </c>
    </row>
    <row r="13" spans="2:18" ht="16" x14ac:dyDescent="0.2">
      <c r="B13" s="1" t="s">
        <v>10</v>
      </c>
      <c r="C13" t="s">
        <v>14</v>
      </c>
      <c r="D13" s="3" t="s">
        <v>18</v>
      </c>
      <c r="E13">
        <v>20.079999999999998</v>
      </c>
      <c r="I13">
        <f>AVERAGE(E10:E17)-(2*I12)</f>
        <v>19.202652477607934</v>
      </c>
    </row>
    <row r="14" spans="2:18" ht="16" x14ac:dyDescent="0.2">
      <c r="B14" s="1" t="s">
        <v>11</v>
      </c>
      <c r="C14" t="s">
        <v>14</v>
      </c>
      <c r="D14" s="3" t="s">
        <v>18</v>
      </c>
      <c r="E14">
        <v>19.59</v>
      </c>
      <c r="F14">
        <f>AVERAGE(E14:E15)</f>
        <v>19.445</v>
      </c>
      <c r="G14">
        <f>F14-$F$116</f>
        <v>4.8450000000000006</v>
      </c>
      <c r="I14">
        <f>AVERAGE(E10:E17)+(2*I12)</f>
        <v>21.074847522392069</v>
      </c>
      <c r="N14">
        <f>F14-$F$167</f>
        <v>-0.54500000000000171</v>
      </c>
    </row>
    <row r="15" spans="2:18" ht="16" x14ac:dyDescent="0.2">
      <c r="B15" s="1" t="s">
        <v>11</v>
      </c>
      <c r="C15" t="s">
        <v>14</v>
      </c>
      <c r="D15" s="3" t="s">
        <v>18</v>
      </c>
      <c r="E15">
        <v>19.3</v>
      </c>
    </row>
    <row r="16" spans="2:18" ht="16" x14ac:dyDescent="0.2">
      <c r="B16" s="1" t="s">
        <v>12</v>
      </c>
      <c r="C16" t="s">
        <v>14</v>
      </c>
      <c r="D16" s="3" t="s">
        <v>18</v>
      </c>
      <c r="E16">
        <v>20.52</v>
      </c>
      <c r="F16">
        <f>AVERAGE(E16:E17)</f>
        <v>20.585000000000001</v>
      </c>
      <c r="G16">
        <f>F16-$F$118</f>
        <v>5.3249999999999993</v>
      </c>
      <c r="N16">
        <f>F16-$F$169</f>
        <v>-0.31000000000000227</v>
      </c>
    </row>
    <row r="17" spans="2:18" ht="16" x14ac:dyDescent="0.2">
      <c r="B17" s="1" t="s">
        <v>12</v>
      </c>
      <c r="C17" t="s">
        <v>14</v>
      </c>
      <c r="D17" s="3" t="s">
        <v>18</v>
      </c>
      <c r="E17">
        <v>20.65</v>
      </c>
    </row>
    <row r="18" spans="2:18" x14ac:dyDescent="0.2">
      <c r="B18" s="1"/>
      <c r="D18" s="3"/>
    </row>
    <row r="19" spans="2:18" ht="16" x14ac:dyDescent="0.2">
      <c r="B19" s="1" t="s">
        <v>5</v>
      </c>
      <c r="C19" t="s">
        <v>13</v>
      </c>
      <c r="D19" s="3" t="s">
        <v>19</v>
      </c>
      <c r="E19">
        <v>23.15</v>
      </c>
      <c r="F19">
        <f>AVERAGE(E19:E20)</f>
        <v>23.155000000000001</v>
      </c>
      <c r="G19">
        <f>F19-$F$104</f>
        <v>7.7200000000000006</v>
      </c>
      <c r="H19">
        <f>AVERAGE(G19,G21,G23,G25)</f>
        <v>8.3687500000000004</v>
      </c>
      <c r="I19">
        <f>H19-H27</f>
        <v>-0.27999999999999936</v>
      </c>
      <c r="J19" s="5">
        <f>2^-I19</f>
        <v>1.2141948843950463</v>
      </c>
      <c r="K19" s="5">
        <f>-1/J19</f>
        <v>-0.82359101726757356</v>
      </c>
      <c r="N19">
        <f>F19-$F$155</f>
        <v>2.490000000000002</v>
      </c>
      <c r="O19">
        <f>AVERAGE(N19,N21,N23,N25)</f>
        <v>3.0562500000000012</v>
      </c>
      <c r="P19">
        <f>O19-O27</f>
        <v>-0.1349999999999989</v>
      </c>
      <c r="Q19" s="5">
        <f>2^-P19</f>
        <v>1.0980928137870489</v>
      </c>
      <c r="R19" s="5">
        <f>-1/Q19</f>
        <v>-0.91066983359197917</v>
      </c>
    </row>
    <row r="20" spans="2:18" ht="16" x14ac:dyDescent="0.2">
      <c r="B20" s="1" t="s">
        <v>5</v>
      </c>
      <c r="C20" t="s">
        <v>13</v>
      </c>
      <c r="D20" s="3" t="s">
        <v>19</v>
      </c>
      <c r="E20">
        <v>23.16</v>
      </c>
    </row>
    <row r="21" spans="2:18" ht="16" x14ac:dyDescent="0.2">
      <c r="B21" s="1" t="s">
        <v>6</v>
      </c>
      <c r="C21" t="s">
        <v>13</v>
      </c>
      <c r="D21" s="3" t="s">
        <v>19</v>
      </c>
      <c r="E21">
        <v>22.7</v>
      </c>
      <c r="F21">
        <f>AVERAGE(E21:E22)</f>
        <v>22.810000000000002</v>
      </c>
      <c r="G21">
        <f>F21-$F$106</f>
        <v>8.1700000000000017</v>
      </c>
      <c r="I21">
        <f>STDEV(E19:E26)</f>
        <v>0.45703235271539733</v>
      </c>
      <c r="N21">
        <f>F21-$F$157</f>
        <v>2.9000000000000021</v>
      </c>
    </row>
    <row r="22" spans="2:18" ht="16" x14ac:dyDescent="0.2">
      <c r="B22" s="1" t="s">
        <v>6</v>
      </c>
      <c r="C22" t="s">
        <v>13</v>
      </c>
      <c r="D22" s="3" t="s">
        <v>19</v>
      </c>
      <c r="E22">
        <v>22.92</v>
      </c>
      <c r="I22">
        <f>AVERAGE(E19:E26)-(2*I21)</f>
        <v>22.428435294569205</v>
      </c>
    </row>
    <row r="23" spans="2:18" ht="16" x14ac:dyDescent="0.2">
      <c r="B23" s="1" t="s">
        <v>7</v>
      </c>
      <c r="C23" t="s">
        <v>13</v>
      </c>
      <c r="D23" s="3" t="s">
        <v>19</v>
      </c>
      <c r="E23">
        <v>23.5</v>
      </c>
      <c r="F23">
        <f>AVERAGE(E23:E24)</f>
        <v>23.45</v>
      </c>
      <c r="G23">
        <f>F23-$F$108</f>
        <v>8.59</v>
      </c>
      <c r="I23">
        <f>AVERAGE(E19:E26)+(2*I21)</f>
        <v>24.256564705430797</v>
      </c>
      <c r="N23">
        <f>F23-$F$159</f>
        <v>3.2100000000000009</v>
      </c>
    </row>
    <row r="24" spans="2:18" ht="16" x14ac:dyDescent="0.2">
      <c r="B24" s="1" t="s">
        <v>7</v>
      </c>
      <c r="C24" t="s">
        <v>13</v>
      </c>
      <c r="D24" s="3" t="s">
        <v>19</v>
      </c>
      <c r="E24">
        <v>23.4</v>
      </c>
    </row>
    <row r="25" spans="2:18" ht="16" x14ac:dyDescent="0.2">
      <c r="B25" s="1" t="s">
        <v>8</v>
      </c>
      <c r="C25" t="s">
        <v>13</v>
      </c>
      <c r="D25" s="3" t="s">
        <v>19</v>
      </c>
      <c r="E25">
        <v>23.85</v>
      </c>
      <c r="F25">
        <f>AVERAGE(E25:E26)</f>
        <v>23.954999999999998</v>
      </c>
      <c r="G25">
        <f>F25-$F$110</f>
        <v>8.9949999999999974</v>
      </c>
      <c r="N25">
        <f>F25-$F$161</f>
        <v>3.625</v>
      </c>
    </row>
    <row r="26" spans="2:18" ht="16" x14ac:dyDescent="0.2">
      <c r="B26" s="1" t="s">
        <v>8</v>
      </c>
      <c r="C26" t="s">
        <v>13</v>
      </c>
      <c r="D26" s="3" t="s">
        <v>19</v>
      </c>
      <c r="E26">
        <v>24.06</v>
      </c>
    </row>
    <row r="27" spans="2:18" ht="16" x14ac:dyDescent="0.2">
      <c r="B27" s="1" t="s">
        <v>9</v>
      </c>
      <c r="C27" t="s">
        <v>14</v>
      </c>
      <c r="D27" s="3" t="s">
        <v>19</v>
      </c>
      <c r="E27">
        <v>24.23</v>
      </c>
      <c r="F27">
        <f>AVERAGE(E27:E28)</f>
        <v>24.255000000000003</v>
      </c>
      <c r="G27">
        <f>F27-$F$112</f>
        <v>9.240000000000002</v>
      </c>
      <c r="H27">
        <f>AVERAGE(G27,G29,G31,G33)</f>
        <v>8.6487499999999997</v>
      </c>
      <c r="N27">
        <f>F27-$F$163</f>
        <v>3.6650000000000027</v>
      </c>
      <c r="O27">
        <f>AVERAGE(N27,N29,N31,N33)</f>
        <v>3.1912500000000001</v>
      </c>
    </row>
    <row r="28" spans="2:18" ht="16" x14ac:dyDescent="0.2">
      <c r="B28" s="1" t="s">
        <v>9</v>
      </c>
      <c r="C28" t="s">
        <v>14</v>
      </c>
      <c r="D28" s="3" t="s">
        <v>19</v>
      </c>
      <c r="E28">
        <v>24.28</v>
      </c>
    </row>
    <row r="29" spans="2:18" ht="16" x14ac:dyDescent="0.2">
      <c r="B29" s="1" t="s">
        <v>10</v>
      </c>
      <c r="C29" t="s">
        <v>14</v>
      </c>
      <c r="D29" s="3" t="s">
        <v>19</v>
      </c>
      <c r="E29">
        <v>23.8</v>
      </c>
      <c r="F29">
        <f>AVERAGE(E29:E30)</f>
        <v>23.795000000000002</v>
      </c>
      <c r="G29">
        <f>F29-$F$114</f>
        <v>8.610000000000003</v>
      </c>
      <c r="I29">
        <f>STDEV(E27:E34)</f>
        <v>0.55115301220000879</v>
      </c>
      <c r="N29">
        <f>F29-$F$165</f>
        <v>3.3800000000000026</v>
      </c>
    </row>
    <row r="30" spans="2:18" ht="16" x14ac:dyDescent="0.2">
      <c r="B30" s="1" t="s">
        <v>10</v>
      </c>
      <c r="C30" t="s">
        <v>14</v>
      </c>
      <c r="D30" s="3" t="s">
        <v>19</v>
      </c>
      <c r="E30">
        <v>23.79</v>
      </c>
      <c r="I30">
        <f>AVERAGE(E27:E34)-(2*I29)</f>
        <v>22.561443975599982</v>
      </c>
    </row>
    <row r="31" spans="2:18" ht="16" x14ac:dyDescent="0.2">
      <c r="B31" s="1" t="s">
        <v>11</v>
      </c>
      <c r="C31" t="s">
        <v>14</v>
      </c>
      <c r="D31" s="3" t="s">
        <v>19</v>
      </c>
      <c r="E31">
        <v>23.03</v>
      </c>
      <c r="F31">
        <f>AVERAGE(E31:E32)</f>
        <v>22.855</v>
      </c>
      <c r="G31">
        <f>F31-$F$116</f>
        <v>8.2550000000000008</v>
      </c>
      <c r="I31">
        <f>AVERAGE(E27:E34)+(2*I29)</f>
        <v>24.766056024400019</v>
      </c>
      <c r="N31">
        <f>F31-$F$167</f>
        <v>2.8649999999999984</v>
      </c>
    </row>
    <row r="32" spans="2:18" ht="16" x14ac:dyDescent="0.2">
      <c r="B32" s="1" t="s">
        <v>11</v>
      </c>
      <c r="C32" t="s">
        <v>14</v>
      </c>
      <c r="D32" s="3" t="s">
        <v>19</v>
      </c>
      <c r="E32">
        <v>22.68</v>
      </c>
    </row>
    <row r="33" spans="2:18" ht="16" x14ac:dyDescent="0.2">
      <c r="B33" s="1" t="s">
        <v>12</v>
      </c>
      <c r="C33" t="s">
        <v>14</v>
      </c>
      <c r="D33" s="3" t="s">
        <v>19</v>
      </c>
      <c r="E33">
        <v>23.69</v>
      </c>
      <c r="F33">
        <f>AVERAGE(E33:E34)</f>
        <v>23.75</v>
      </c>
      <c r="G33">
        <f>F33-$F$118</f>
        <v>8.4899999999999984</v>
      </c>
      <c r="N33">
        <f>F33-$F$169</f>
        <v>2.8549999999999969</v>
      </c>
    </row>
    <row r="34" spans="2:18" ht="16" x14ac:dyDescent="0.2">
      <c r="B34" s="1" t="s">
        <v>12</v>
      </c>
      <c r="C34" t="s">
        <v>14</v>
      </c>
      <c r="D34" s="3" t="s">
        <v>19</v>
      </c>
      <c r="E34">
        <v>23.81</v>
      </c>
    </row>
    <row r="35" spans="2:18" x14ac:dyDescent="0.2">
      <c r="B35" s="1"/>
      <c r="D35" s="3"/>
    </row>
    <row r="36" spans="2:18" ht="16" x14ac:dyDescent="0.2">
      <c r="B36" s="1" t="s">
        <v>5</v>
      </c>
      <c r="C36" t="s">
        <v>13</v>
      </c>
      <c r="D36" s="3" t="s">
        <v>20</v>
      </c>
      <c r="E36">
        <v>22</v>
      </c>
      <c r="F36">
        <f>AVERAGE(E36:E37)</f>
        <v>22</v>
      </c>
      <c r="G36">
        <f>F36-$F$104</f>
        <v>6.5649999999999995</v>
      </c>
      <c r="H36">
        <f>AVERAGE(G36,G38,G40,G42)</f>
        <v>6.3837499999999991</v>
      </c>
      <c r="I36">
        <f>H36-H44</f>
        <v>7.499999999999396E-3</v>
      </c>
      <c r="J36" s="5">
        <f>2^-I36</f>
        <v>0.99481488550142216</v>
      </c>
      <c r="K36" s="5">
        <f>-1/J36</f>
        <v>-1.0052121400414755</v>
      </c>
      <c r="N36">
        <f>F36-$F$155</f>
        <v>1.3350000000000009</v>
      </c>
      <c r="O36">
        <f>AVERAGE(N36,N38,N40,N42)</f>
        <v>1.0712500000000009</v>
      </c>
      <c r="P36">
        <f>O36-O44</f>
        <v>0.15250000000000252</v>
      </c>
      <c r="Q36" s="5">
        <f>2^-P36</f>
        <v>0.89969006693827935</v>
      </c>
      <c r="R36" s="5">
        <f>-1/Q36</f>
        <v>-1.1114938763335287</v>
      </c>
    </row>
    <row r="37" spans="2:18" ht="16" x14ac:dyDescent="0.2">
      <c r="B37" s="1" t="s">
        <v>5</v>
      </c>
      <c r="C37" t="s">
        <v>13</v>
      </c>
      <c r="D37" s="3" t="s">
        <v>20</v>
      </c>
      <c r="E37">
        <v>22</v>
      </c>
    </row>
    <row r="38" spans="2:18" ht="16" x14ac:dyDescent="0.2">
      <c r="B38" s="1" t="s">
        <v>6</v>
      </c>
      <c r="C38" t="s">
        <v>13</v>
      </c>
      <c r="D38" s="3" t="s">
        <v>20</v>
      </c>
      <c r="E38">
        <v>21.18</v>
      </c>
      <c r="F38">
        <f>AVERAGE(E38:E39)</f>
        <v>21.115000000000002</v>
      </c>
      <c r="G38">
        <f>F38-$F$106</f>
        <v>6.4750000000000014</v>
      </c>
      <c r="I38">
        <f>STDEV(E36:E43)</f>
        <v>0.41396169595058618</v>
      </c>
      <c r="N38">
        <f>F38-$F$157</f>
        <v>1.2050000000000018</v>
      </c>
    </row>
    <row r="39" spans="2:18" ht="16" x14ac:dyDescent="0.2">
      <c r="B39" s="1" t="s">
        <v>6</v>
      </c>
      <c r="C39" t="s">
        <v>13</v>
      </c>
      <c r="D39" s="3" t="s">
        <v>20</v>
      </c>
      <c r="E39">
        <v>21.05</v>
      </c>
      <c r="I39">
        <f>AVERAGE(E36:E43)-(2*I38)</f>
        <v>20.529576608098829</v>
      </c>
    </row>
    <row r="40" spans="2:18" ht="16" x14ac:dyDescent="0.2">
      <c r="B40" s="1" t="s">
        <v>7</v>
      </c>
      <c r="C40" t="s">
        <v>13</v>
      </c>
      <c r="D40" s="3" t="s">
        <v>20</v>
      </c>
      <c r="E40">
        <v>21.25</v>
      </c>
      <c r="F40">
        <f>AVERAGE(E40:E41)</f>
        <v>21.29</v>
      </c>
      <c r="G40">
        <f>F40-$F$108</f>
        <v>6.43</v>
      </c>
      <c r="I40">
        <f>AVERAGE(E36:E43)+(2*I38)</f>
        <v>22.185423391901175</v>
      </c>
      <c r="N40">
        <f>F40-$F$159</f>
        <v>1.0500000000000007</v>
      </c>
    </row>
    <row r="41" spans="2:18" ht="16" x14ac:dyDescent="0.2">
      <c r="B41" s="1" t="s">
        <v>7</v>
      </c>
      <c r="C41" t="s">
        <v>13</v>
      </c>
      <c r="D41" s="3" t="s">
        <v>20</v>
      </c>
      <c r="E41">
        <v>21.33</v>
      </c>
    </row>
    <row r="42" spans="2:18" ht="16" x14ac:dyDescent="0.2">
      <c r="B42" s="1" t="s">
        <v>8</v>
      </c>
      <c r="C42" t="s">
        <v>13</v>
      </c>
      <c r="D42" s="3" t="s">
        <v>20</v>
      </c>
      <c r="E42">
        <v>21.11</v>
      </c>
      <c r="F42">
        <f>AVERAGE(E42:E43)</f>
        <v>21.024999999999999</v>
      </c>
      <c r="G42">
        <f>F42-$F$110</f>
        <v>6.0649999999999977</v>
      </c>
      <c r="N42">
        <f>F42-$F$161</f>
        <v>0.69500000000000028</v>
      </c>
    </row>
    <row r="43" spans="2:18" ht="16" x14ac:dyDescent="0.2">
      <c r="B43" s="1" t="s">
        <v>8</v>
      </c>
      <c r="C43" t="s">
        <v>13</v>
      </c>
      <c r="D43" s="3" t="s">
        <v>20</v>
      </c>
      <c r="E43">
        <v>20.94</v>
      </c>
    </row>
    <row r="44" spans="2:18" ht="16" x14ac:dyDescent="0.2">
      <c r="B44" s="1" t="s">
        <v>9</v>
      </c>
      <c r="C44" t="s">
        <v>14</v>
      </c>
      <c r="D44" s="3" t="s">
        <v>20</v>
      </c>
      <c r="E44">
        <v>21.69</v>
      </c>
      <c r="F44">
        <f>AVERAGE(E44:E45)</f>
        <v>21.555</v>
      </c>
      <c r="G44">
        <f>F44-$F$112</f>
        <v>6.5399999999999991</v>
      </c>
      <c r="H44">
        <f>AVERAGE(G44,G46,G48,G50)</f>
        <v>6.3762499999999998</v>
      </c>
      <c r="N44">
        <f>F44-$F$163</f>
        <v>0.96499999999999986</v>
      </c>
      <c r="O44">
        <f>AVERAGE(N44,N46,N48,N50)</f>
        <v>0.9187499999999984</v>
      </c>
    </row>
    <row r="45" spans="2:18" ht="16" x14ac:dyDescent="0.2">
      <c r="B45" s="1" t="s">
        <v>9</v>
      </c>
      <c r="C45" t="s">
        <v>14</v>
      </c>
      <c r="D45" s="3" t="s">
        <v>20</v>
      </c>
      <c r="E45">
        <v>21.42</v>
      </c>
    </row>
    <row r="46" spans="2:18" ht="16" x14ac:dyDescent="0.2">
      <c r="B46" s="1" t="s">
        <v>10</v>
      </c>
      <c r="C46" t="s">
        <v>14</v>
      </c>
      <c r="D46" s="3" t="s">
        <v>20</v>
      </c>
      <c r="E46">
        <v>21.82</v>
      </c>
      <c r="F46">
        <f>AVERAGE(E46:E47)</f>
        <v>21.75</v>
      </c>
      <c r="G46">
        <f>F46-$F$114</f>
        <v>6.5650000000000013</v>
      </c>
      <c r="I46">
        <f>STDEV(E44:E51)</f>
        <v>0.39375255101214451</v>
      </c>
      <c r="N46">
        <f>F46-$F$165</f>
        <v>1.3350000000000009</v>
      </c>
    </row>
    <row r="47" spans="2:18" ht="16" x14ac:dyDescent="0.2">
      <c r="B47" s="1" t="s">
        <v>10</v>
      </c>
      <c r="C47" t="s">
        <v>14</v>
      </c>
      <c r="D47" s="3" t="s">
        <v>20</v>
      </c>
      <c r="E47">
        <v>21.68</v>
      </c>
      <c r="I47">
        <f>AVERAGE(E44:E51)-(2*I46)</f>
        <v>20.603744897975709</v>
      </c>
    </row>
    <row r="48" spans="2:18" ht="16" x14ac:dyDescent="0.2">
      <c r="B48" s="1" t="s">
        <v>11</v>
      </c>
      <c r="C48" t="s">
        <v>14</v>
      </c>
      <c r="D48" s="3" t="s">
        <v>20</v>
      </c>
      <c r="E48">
        <v>21.1</v>
      </c>
      <c r="F48">
        <f>AVERAGE(E48:E49)</f>
        <v>20.844999999999999</v>
      </c>
      <c r="G48">
        <f>F48-$F$116</f>
        <v>6.2449999999999992</v>
      </c>
      <c r="I48">
        <f>AVERAGE(E44:E51)+(2*I46)</f>
        <v>22.17875510202429</v>
      </c>
      <c r="N48">
        <f>F48-$F$167</f>
        <v>0.85499999999999687</v>
      </c>
    </row>
    <row r="49" spans="2:18" ht="16" x14ac:dyDescent="0.2">
      <c r="B49" s="1" t="s">
        <v>11</v>
      </c>
      <c r="C49" t="s">
        <v>14</v>
      </c>
      <c r="D49" s="3" t="s">
        <v>20</v>
      </c>
      <c r="E49">
        <v>20.59</v>
      </c>
    </row>
    <row r="50" spans="2:18" ht="16" x14ac:dyDescent="0.2">
      <c r="B50" s="1" t="s">
        <v>12</v>
      </c>
      <c r="C50" t="s">
        <v>14</v>
      </c>
      <c r="D50" s="3" t="s">
        <v>20</v>
      </c>
      <c r="E50">
        <v>21.41</v>
      </c>
      <c r="F50">
        <f>AVERAGE(E50:E51)</f>
        <v>21.414999999999999</v>
      </c>
      <c r="G50">
        <f>F50-$F$118</f>
        <v>6.1549999999999976</v>
      </c>
      <c r="N50">
        <f>F50-$F$169</f>
        <v>0.51999999999999602</v>
      </c>
    </row>
    <row r="51" spans="2:18" ht="16" x14ac:dyDescent="0.2">
      <c r="B51" s="1" t="s">
        <v>12</v>
      </c>
      <c r="C51" t="s">
        <v>14</v>
      </c>
      <c r="D51" s="3" t="s">
        <v>20</v>
      </c>
      <c r="E51">
        <v>21.42</v>
      </c>
    </row>
    <row r="52" spans="2:18" x14ac:dyDescent="0.2">
      <c r="B52" s="1"/>
      <c r="D52" s="3"/>
    </row>
    <row r="53" spans="2:18" ht="16" x14ac:dyDescent="0.2">
      <c r="B53" s="1" t="s">
        <v>5</v>
      </c>
      <c r="C53" t="s">
        <v>13</v>
      </c>
      <c r="D53" s="3" t="s">
        <v>22</v>
      </c>
      <c r="E53">
        <v>20.440000000000001</v>
      </c>
      <c r="F53">
        <f>AVERAGE(E53:E54)</f>
        <v>20.440000000000001</v>
      </c>
      <c r="G53">
        <f>F53-$F$104</f>
        <v>5.0050000000000008</v>
      </c>
      <c r="H53">
        <f>AVERAGE(G53,G55,G57,G59)</f>
        <v>4.817499999999999</v>
      </c>
      <c r="I53">
        <f>H53-H61</f>
        <v>-0.18374999999999986</v>
      </c>
      <c r="J53" s="5">
        <f>2^-I53</f>
        <v>1.1358324229717423</v>
      </c>
      <c r="K53" s="5">
        <f>-1/J53</f>
        <v>-0.88041156404361465</v>
      </c>
      <c r="N53">
        <f>F53-$F$155</f>
        <v>-0.22499999999999787</v>
      </c>
      <c r="O53">
        <f>AVERAGE(N53,N55,N57,N59)</f>
        <v>-0.49499999999999922</v>
      </c>
      <c r="P53">
        <f>O53-O61</f>
        <v>-3.874999999999762E-2</v>
      </c>
      <c r="Q53" s="5">
        <f>2^-P53</f>
        <v>1.0272234197008852</v>
      </c>
      <c r="R53" s="5">
        <f>-1/Q53</f>
        <v>-0.97349805390066724</v>
      </c>
    </row>
    <row r="54" spans="2:18" ht="16" x14ac:dyDescent="0.2">
      <c r="B54" s="1" t="s">
        <v>5</v>
      </c>
      <c r="C54" t="s">
        <v>13</v>
      </c>
      <c r="D54" s="3" t="s">
        <v>22</v>
      </c>
      <c r="E54">
        <v>20.440000000000001</v>
      </c>
    </row>
    <row r="55" spans="2:18" ht="16" x14ac:dyDescent="0.2">
      <c r="B55" s="1" t="s">
        <v>6</v>
      </c>
      <c r="C55" t="s">
        <v>13</v>
      </c>
      <c r="D55" s="3" t="s">
        <v>22</v>
      </c>
      <c r="E55">
        <v>19.52</v>
      </c>
      <c r="F55">
        <f>AVERAGE(E55:E56)</f>
        <v>19.445</v>
      </c>
      <c r="G55">
        <f>F55-$F$106</f>
        <v>4.8049999999999997</v>
      </c>
      <c r="I55">
        <f>STDEV(E53:E60)</f>
        <v>0.42198298882436397</v>
      </c>
      <c r="N55">
        <f>F55-$F$157</f>
        <v>-0.46499999999999986</v>
      </c>
    </row>
    <row r="56" spans="2:18" ht="16" x14ac:dyDescent="0.2">
      <c r="B56" s="1" t="s">
        <v>6</v>
      </c>
      <c r="C56" t="s">
        <v>13</v>
      </c>
      <c r="D56" s="3" t="s">
        <v>22</v>
      </c>
      <c r="E56">
        <v>19.37</v>
      </c>
      <c r="I56">
        <f>AVERAGE(E53:E60)-(2*I55)</f>
        <v>18.947284022351273</v>
      </c>
    </row>
    <row r="57" spans="2:18" ht="16" x14ac:dyDescent="0.2">
      <c r="B57" s="1" t="s">
        <v>7</v>
      </c>
      <c r="C57" t="s">
        <v>13</v>
      </c>
      <c r="D57" s="3" t="s">
        <v>22</v>
      </c>
      <c r="E57">
        <v>19.84</v>
      </c>
      <c r="F57">
        <f>AVERAGE(E57:E58)</f>
        <v>19.744999999999997</v>
      </c>
      <c r="G57">
        <f>F57-$F$108</f>
        <v>4.884999999999998</v>
      </c>
      <c r="I57">
        <f>AVERAGE(E53:E60)+(2*I55)</f>
        <v>20.635215977648731</v>
      </c>
      <c r="N57">
        <f>F57-$F$159</f>
        <v>-0.49500000000000099</v>
      </c>
    </row>
    <row r="58" spans="2:18" ht="16" x14ac:dyDescent="0.2">
      <c r="B58" s="1" t="s">
        <v>7</v>
      </c>
      <c r="C58" t="s">
        <v>13</v>
      </c>
      <c r="D58" s="3" t="s">
        <v>22</v>
      </c>
      <c r="E58">
        <v>19.649999999999999</v>
      </c>
    </row>
    <row r="59" spans="2:18" ht="16" x14ac:dyDescent="0.2">
      <c r="B59" s="1" t="s">
        <v>8</v>
      </c>
      <c r="C59" t="s">
        <v>13</v>
      </c>
      <c r="D59" s="3" t="s">
        <v>22</v>
      </c>
      <c r="E59">
        <v>19.54</v>
      </c>
      <c r="F59">
        <f>AVERAGE(E59:E60)</f>
        <v>19.535</v>
      </c>
      <c r="G59">
        <f>F59-$F$110</f>
        <v>4.5749999999999993</v>
      </c>
      <c r="N59">
        <f>F59-$F$161</f>
        <v>-0.79499999999999815</v>
      </c>
    </row>
    <row r="60" spans="2:18" ht="16" x14ac:dyDescent="0.2">
      <c r="B60" s="1" t="s">
        <v>8</v>
      </c>
      <c r="C60" t="s">
        <v>13</v>
      </c>
      <c r="D60" s="3" t="s">
        <v>22</v>
      </c>
      <c r="E60">
        <v>19.53</v>
      </c>
    </row>
    <row r="61" spans="2:18" ht="16" x14ac:dyDescent="0.2">
      <c r="B61" s="1" t="s">
        <v>9</v>
      </c>
      <c r="C61" t="s">
        <v>14</v>
      </c>
      <c r="D61" s="3" t="s">
        <v>22</v>
      </c>
      <c r="E61">
        <v>20.03</v>
      </c>
      <c r="F61">
        <f>AVERAGE(E61:E62)</f>
        <v>20.085000000000001</v>
      </c>
      <c r="G61">
        <f>F61-$F$112</f>
        <v>5.07</v>
      </c>
      <c r="H61">
        <f>AVERAGE(G61,G63,G65,G67)</f>
        <v>5.0012499999999989</v>
      </c>
      <c r="N61">
        <f>F61-$F$163</f>
        <v>-0.50499999999999901</v>
      </c>
      <c r="O61">
        <f>AVERAGE(N61,N63,N65,N67)</f>
        <v>-0.4562500000000016</v>
      </c>
    </row>
    <row r="62" spans="2:18" ht="16" x14ac:dyDescent="0.2">
      <c r="B62" s="1" t="s">
        <v>9</v>
      </c>
      <c r="C62" t="s">
        <v>14</v>
      </c>
      <c r="D62" s="3" t="s">
        <v>22</v>
      </c>
      <c r="E62">
        <v>20.14</v>
      </c>
    </row>
    <row r="63" spans="2:18" ht="16" x14ac:dyDescent="0.2">
      <c r="B63" s="1" t="s">
        <v>10</v>
      </c>
      <c r="C63" t="s">
        <v>14</v>
      </c>
      <c r="D63" s="3" t="s">
        <v>22</v>
      </c>
      <c r="E63">
        <v>20.34</v>
      </c>
      <c r="F63">
        <f>AVERAGE(E63:E64)</f>
        <v>20.414999999999999</v>
      </c>
      <c r="G63">
        <f>F63-$F$114</f>
        <v>5.23</v>
      </c>
      <c r="I63">
        <f>STDEV(E61:E68)</f>
        <v>0.34024938333102511</v>
      </c>
      <c r="N63">
        <f>F63-$F$165</f>
        <v>0</v>
      </c>
    </row>
    <row r="64" spans="2:18" ht="16" x14ac:dyDescent="0.2">
      <c r="B64" s="1" t="s">
        <v>10</v>
      </c>
      <c r="C64" t="s">
        <v>14</v>
      </c>
      <c r="D64" s="3" t="s">
        <v>22</v>
      </c>
      <c r="E64">
        <v>20.49</v>
      </c>
      <c r="I64">
        <f>AVERAGE(E61:E68)-(2*I63)</f>
        <v>19.335751233337948</v>
      </c>
    </row>
    <row r="65" spans="2:18" ht="16" x14ac:dyDescent="0.2">
      <c r="B65" s="1" t="s">
        <v>11</v>
      </c>
      <c r="C65" t="s">
        <v>14</v>
      </c>
      <c r="D65" s="3" t="s">
        <v>22</v>
      </c>
      <c r="E65">
        <v>19.63</v>
      </c>
      <c r="F65">
        <f>AVERAGE(E65:E66)</f>
        <v>19.549999999999997</v>
      </c>
      <c r="G65">
        <f>F65-$F$116</f>
        <v>4.9499999999999975</v>
      </c>
      <c r="I65">
        <f>AVERAGE(E61:E68)+(2*I63)</f>
        <v>20.696748766662051</v>
      </c>
      <c r="N65">
        <f>F65-$F$167</f>
        <v>-0.44000000000000483</v>
      </c>
    </row>
    <row r="66" spans="2:18" ht="16" x14ac:dyDescent="0.2">
      <c r="B66" s="1" t="s">
        <v>11</v>
      </c>
      <c r="C66" t="s">
        <v>14</v>
      </c>
      <c r="D66" s="3" t="s">
        <v>22</v>
      </c>
      <c r="E66">
        <v>19.47</v>
      </c>
    </row>
    <row r="67" spans="2:18" ht="16" x14ac:dyDescent="0.2">
      <c r="B67" s="1" t="s">
        <v>12</v>
      </c>
      <c r="C67" t="s">
        <v>14</v>
      </c>
      <c r="D67" s="3" t="s">
        <v>22</v>
      </c>
      <c r="E67">
        <v>19.920000000000002</v>
      </c>
      <c r="F67">
        <f>AVERAGE(E67:E68)</f>
        <v>20.015000000000001</v>
      </c>
      <c r="G67">
        <f>F67-$F$118</f>
        <v>4.754999999999999</v>
      </c>
      <c r="N67">
        <f>F67-$F$169</f>
        <v>-0.88000000000000256</v>
      </c>
    </row>
    <row r="68" spans="2:18" ht="16" x14ac:dyDescent="0.2">
      <c r="B68" s="1" t="s">
        <v>12</v>
      </c>
      <c r="C68" t="s">
        <v>14</v>
      </c>
      <c r="D68" s="3" t="s">
        <v>22</v>
      </c>
      <c r="E68">
        <v>20.11</v>
      </c>
    </row>
    <row r="69" spans="2:18" x14ac:dyDescent="0.2">
      <c r="B69" s="1"/>
      <c r="D69" s="3"/>
    </row>
    <row r="70" spans="2:18" ht="16" x14ac:dyDescent="0.2">
      <c r="B70" s="1" t="s">
        <v>5</v>
      </c>
      <c r="C70" t="s">
        <v>13</v>
      </c>
      <c r="D70" s="3" t="s">
        <v>36</v>
      </c>
      <c r="E70">
        <v>24.42</v>
      </c>
      <c r="F70">
        <f>AVERAGE(E70:E71)</f>
        <v>24.295000000000002</v>
      </c>
      <c r="G70">
        <f>F70-$F$104</f>
        <v>8.8600000000000012</v>
      </c>
      <c r="H70">
        <f>AVERAGE(G70,G72,G74,G76)</f>
        <v>9.0537500000000009</v>
      </c>
      <c r="I70">
        <f>H70-H78</f>
        <v>-0.42999999999999972</v>
      </c>
      <c r="J70" s="8">
        <f>2^-I70</f>
        <v>1.34723357686569</v>
      </c>
      <c r="K70" s="8">
        <f>-1/J70</f>
        <v>-0.74226178531452469</v>
      </c>
      <c r="N70">
        <f>F70-$F$155</f>
        <v>3.6300000000000026</v>
      </c>
      <c r="O70">
        <f>AVERAGE(N70,N72,N74,N76)</f>
        <v>3.7412500000000017</v>
      </c>
      <c r="P70">
        <f>O70-O78</f>
        <v>-0.28499999999999748</v>
      </c>
      <c r="Q70" s="5">
        <f>2^-P70</f>
        <v>1.2184102636751892</v>
      </c>
      <c r="R70" s="5">
        <f>-1/Q70</f>
        <v>-0.82074160881049973</v>
      </c>
    </row>
    <row r="71" spans="2:18" ht="16" x14ac:dyDescent="0.2">
      <c r="B71" s="1" t="s">
        <v>5</v>
      </c>
      <c r="C71" t="s">
        <v>13</v>
      </c>
      <c r="D71" s="3" t="s">
        <v>36</v>
      </c>
      <c r="E71">
        <v>24.17</v>
      </c>
    </row>
    <row r="72" spans="2:18" ht="16" x14ac:dyDescent="0.2">
      <c r="B72" s="1" t="s">
        <v>6</v>
      </c>
      <c r="C72" t="s">
        <v>13</v>
      </c>
      <c r="D72" s="3" t="s">
        <v>36</v>
      </c>
      <c r="E72">
        <v>23.26</v>
      </c>
      <c r="F72">
        <f>AVERAGE(E72:E73)</f>
        <v>23.255000000000003</v>
      </c>
      <c r="G72">
        <f>F72-$F$106</f>
        <v>8.615000000000002</v>
      </c>
      <c r="I72">
        <f>STDEV(E70:E77)</f>
        <v>0.49758703474151822</v>
      </c>
      <c r="N72">
        <f>F72-$F$157</f>
        <v>3.3450000000000024</v>
      </c>
    </row>
    <row r="73" spans="2:18" ht="16" x14ac:dyDescent="0.2">
      <c r="B73" s="1" t="s">
        <v>6</v>
      </c>
      <c r="C73" t="s">
        <v>13</v>
      </c>
      <c r="D73" s="3" t="s">
        <v>36</v>
      </c>
      <c r="E73">
        <v>23.25</v>
      </c>
      <c r="I73">
        <f>AVERAGE(E70:E77)-(2*I72)</f>
        <v>23.032325930516965</v>
      </c>
    </row>
    <row r="74" spans="2:18" ht="16" x14ac:dyDescent="0.2">
      <c r="B74" s="1" t="s">
        <v>7</v>
      </c>
      <c r="C74" t="s">
        <v>13</v>
      </c>
      <c r="D74" s="3" t="s">
        <v>36</v>
      </c>
      <c r="E74">
        <v>24.2</v>
      </c>
      <c r="F74">
        <f>AVERAGE(E74:E75)</f>
        <v>24.145</v>
      </c>
      <c r="G74">
        <f>F74-$F$108</f>
        <v>9.2850000000000001</v>
      </c>
      <c r="I74">
        <f>AVERAGE(E70:E77)+(2*I72)</f>
        <v>25.022674069483035</v>
      </c>
      <c r="N74">
        <f>F74-$F$159</f>
        <v>3.9050000000000011</v>
      </c>
    </row>
    <row r="75" spans="2:18" ht="16" x14ac:dyDescent="0.2">
      <c r="B75" s="1" t="s">
        <v>7</v>
      </c>
      <c r="C75" t="s">
        <v>13</v>
      </c>
      <c r="D75" s="3" t="s">
        <v>36</v>
      </c>
      <c r="E75">
        <v>24.09</v>
      </c>
    </row>
    <row r="76" spans="2:18" ht="16" x14ac:dyDescent="0.2">
      <c r="B76" s="1" t="s">
        <v>8</v>
      </c>
      <c r="C76" t="s">
        <v>13</v>
      </c>
      <c r="D76" s="3" t="s">
        <v>36</v>
      </c>
      <c r="E76">
        <v>24.29</v>
      </c>
      <c r="F76">
        <f>AVERAGE(E76:E77)</f>
        <v>24.414999999999999</v>
      </c>
      <c r="G76">
        <f>F76-$F$110</f>
        <v>9.4549999999999983</v>
      </c>
      <c r="N76">
        <f>F76-$F$161</f>
        <v>4.0850000000000009</v>
      </c>
    </row>
    <row r="77" spans="2:18" ht="16" x14ac:dyDescent="0.2">
      <c r="B77" s="1" t="s">
        <v>8</v>
      </c>
      <c r="C77" t="s">
        <v>13</v>
      </c>
      <c r="D77" s="3" t="s">
        <v>36</v>
      </c>
      <c r="E77">
        <v>24.54</v>
      </c>
    </row>
    <row r="78" spans="2:18" ht="16" x14ac:dyDescent="0.2">
      <c r="B78" s="1" t="s">
        <v>9</v>
      </c>
      <c r="C78" t="s">
        <v>14</v>
      </c>
      <c r="D78" s="3" t="s">
        <v>36</v>
      </c>
      <c r="E78">
        <v>24.79</v>
      </c>
      <c r="F78">
        <f>AVERAGE(E78:E79)</f>
        <v>24.71</v>
      </c>
      <c r="G78">
        <f>F78-$F$112</f>
        <v>9.6950000000000003</v>
      </c>
      <c r="H78">
        <f>AVERAGE(G78,G80,G82,G84)</f>
        <v>9.4837500000000006</v>
      </c>
      <c r="N78">
        <f>F78-$F$163</f>
        <v>4.120000000000001</v>
      </c>
      <c r="O78">
        <f>AVERAGE(N78,N80,N82,N84)</f>
        <v>4.0262499999999992</v>
      </c>
    </row>
    <row r="79" spans="2:18" ht="16" x14ac:dyDescent="0.2">
      <c r="B79" s="1" t="s">
        <v>9</v>
      </c>
      <c r="C79" t="s">
        <v>14</v>
      </c>
      <c r="D79" s="3" t="s">
        <v>36</v>
      </c>
      <c r="E79">
        <v>24.63</v>
      </c>
    </row>
    <row r="80" spans="2:18" ht="16" x14ac:dyDescent="0.2">
      <c r="B80" s="1" t="s">
        <v>10</v>
      </c>
      <c r="C80" t="s">
        <v>14</v>
      </c>
      <c r="D80" s="3" t="s">
        <v>36</v>
      </c>
      <c r="E80">
        <v>24.16</v>
      </c>
      <c r="F80">
        <f>AVERAGE(E80:E81)</f>
        <v>23.965</v>
      </c>
      <c r="G80">
        <f>F80-$F$114</f>
        <v>8.7800000000000011</v>
      </c>
      <c r="I80">
        <f>STDEV(E78:E85)</f>
        <v>0.86549634809826193</v>
      </c>
      <c r="N80">
        <f>F80-$F$165</f>
        <v>3.5500000000000007</v>
      </c>
    </row>
    <row r="81" spans="2:18" ht="16" x14ac:dyDescent="0.2">
      <c r="B81" s="1" t="s">
        <v>10</v>
      </c>
      <c r="C81" t="s">
        <v>14</v>
      </c>
      <c r="D81" s="3" t="s">
        <v>36</v>
      </c>
      <c r="E81">
        <v>23.77</v>
      </c>
      <c r="I81">
        <f>AVERAGE(E78:E85)-(2*I80)</f>
        <v>22.925257303803477</v>
      </c>
    </row>
    <row r="82" spans="2:18" ht="16" x14ac:dyDescent="0.2">
      <c r="B82" s="1" t="s">
        <v>11</v>
      </c>
      <c r="C82" t="s">
        <v>14</v>
      </c>
      <c r="D82" s="3" t="s">
        <v>36</v>
      </c>
      <c r="E82">
        <v>24.12</v>
      </c>
      <c r="F82">
        <f>AVERAGE(E82:E83)</f>
        <v>24.11</v>
      </c>
      <c r="G82">
        <f>F82-$F$116</f>
        <v>9.51</v>
      </c>
      <c r="I82">
        <f>AVERAGE(E78:E85)+(2*I80)</f>
        <v>26.387242696196523</v>
      </c>
      <c r="N82">
        <f>F82-$F$167</f>
        <v>4.1199999999999974</v>
      </c>
    </row>
    <row r="83" spans="2:18" ht="16" x14ac:dyDescent="0.2">
      <c r="B83" s="1" t="s">
        <v>11</v>
      </c>
      <c r="C83" t="s">
        <v>14</v>
      </c>
      <c r="D83" s="3" t="s">
        <v>36</v>
      </c>
      <c r="E83">
        <v>24.1</v>
      </c>
    </row>
    <row r="84" spans="2:18" ht="16" x14ac:dyDescent="0.2">
      <c r="B84" s="1" t="s">
        <v>12</v>
      </c>
      <c r="C84" t="s">
        <v>14</v>
      </c>
      <c r="D84" s="3" t="s">
        <v>36</v>
      </c>
      <c r="E84">
        <v>25.21</v>
      </c>
      <c r="F84">
        <f>AVERAGE(E84)</f>
        <v>25.21</v>
      </c>
      <c r="G84">
        <f>F84-$F$118</f>
        <v>9.9499999999999993</v>
      </c>
      <c r="N84">
        <f>F84-$F$169</f>
        <v>4.3149999999999977</v>
      </c>
    </row>
    <row r="85" spans="2:18" ht="16" x14ac:dyDescent="0.2">
      <c r="B85" s="1" t="s">
        <v>12</v>
      </c>
      <c r="C85" t="s">
        <v>14</v>
      </c>
      <c r="D85" s="3" t="s">
        <v>36</v>
      </c>
      <c r="E85">
        <v>26.47</v>
      </c>
    </row>
    <row r="86" spans="2:18" x14ac:dyDescent="0.2">
      <c r="B86" s="1"/>
      <c r="D86" s="3"/>
    </row>
    <row r="87" spans="2:18" ht="16" x14ac:dyDescent="0.2">
      <c r="B87" s="1" t="s">
        <v>5</v>
      </c>
      <c r="C87" t="s">
        <v>13</v>
      </c>
      <c r="D87" s="3" t="s">
        <v>24</v>
      </c>
      <c r="E87">
        <v>21.72</v>
      </c>
      <c r="F87">
        <f>AVERAGE(E87:E88)</f>
        <v>21.66</v>
      </c>
      <c r="G87">
        <f>F87-$F$104</f>
        <v>6.2249999999999996</v>
      </c>
      <c r="H87">
        <f>AVERAGE(G87,G89,G91,G93)</f>
        <v>6.4249999999999989</v>
      </c>
      <c r="I87">
        <f>H87-H95</f>
        <v>-1.0312500000000009</v>
      </c>
      <c r="J87" s="8">
        <f>2^-I87</f>
        <v>2.0437942973082346</v>
      </c>
      <c r="K87" s="8">
        <f>-1/J87</f>
        <v>-0.48928603104384977</v>
      </c>
      <c r="N87">
        <f>F87-$F$155</f>
        <v>0.99500000000000099</v>
      </c>
      <c r="O87">
        <f>AVERAGE(N87,N89,N91,N93)</f>
        <v>1.1125000000000007</v>
      </c>
      <c r="P87">
        <f>O87-O95</f>
        <v>-0.88624999999999776</v>
      </c>
      <c r="Q87" s="8">
        <f>2^-P87</f>
        <v>1.8483654144625186</v>
      </c>
      <c r="R87" s="8">
        <f>-1/Q87</f>
        <v>-0.54101856276659854</v>
      </c>
    </row>
    <row r="88" spans="2:18" ht="16" x14ac:dyDescent="0.2">
      <c r="B88" s="1" t="s">
        <v>5</v>
      </c>
      <c r="C88" t="s">
        <v>13</v>
      </c>
      <c r="D88" s="3" t="s">
        <v>24</v>
      </c>
      <c r="E88">
        <v>21.6</v>
      </c>
    </row>
    <row r="89" spans="2:18" ht="16" x14ac:dyDescent="0.2">
      <c r="B89" s="1" t="s">
        <v>6</v>
      </c>
      <c r="C89" t="s">
        <v>13</v>
      </c>
      <c r="D89" s="3" t="s">
        <v>24</v>
      </c>
      <c r="E89">
        <v>20.58</v>
      </c>
      <c r="F89">
        <f>AVERAGE(E89:E90)</f>
        <v>20.509999999999998</v>
      </c>
      <c r="G89">
        <f>F89-$F$106</f>
        <v>5.8699999999999974</v>
      </c>
      <c r="I89">
        <f>STDEV(E87:E94)</f>
        <v>0.55990911252248288</v>
      </c>
      <c r="N89">
        <f>F89-$F$157</f>
        <v>0.59999999999999787</v>
      </c>
    </row>
    <row r="90" spans="2:18" ht="16" x14ac:dyDescent="0.2">
      <c r="B90" s="1" t="s">
        <v>6</v>
      </c>
      <c r="C90" t="s">
        <v>13</v>
      </c>
      <c r="D90" s="3" t="s">
        <v>24</v>
      </c>
      <c r="E90">
        <v>20.440000000000001</v>
      </c>
      <c r="I90">
        <f>AVERAGE(E87:E94)-(2*I89)</f>
        <v>20.278931774955037</v>
      </c>
    </row>
    <row r="91" spans="2:18" ht="16" x14ac:dyDescent="0.2">
      <c r="B91" s="1" t="s">
        <v>7</v>
      </c>
      <c r="C91" t="s">
        <v>13</v>
      </c>
      <c r="D91" s="3" t="s">
        <v>24</v>
      </c>
      <c r="E91">
        <v>21.84</v>
      </c>
      <c r="F91">
        <f>AVERAGE(E91:E92)</f>
        <v>21.84</v>
      </c>
      <c r="G91">
        <f>F91-$F$108</f>
        <v>6.98</v>
      </c>
      <c r="I91">
        <f>AVERAGE(E87:E94)+(2*I89)</f>
        <v>22.518568225044969</v>
      </c>
      <c r="N91">
        <f>F91-$F$159</f>
        <v>1.6000000000000014</v>
      </c>
    </row>
    <row r="92" spans="2:18" ht="16" x14ac:dyDescent="0.2">
      <c r="B92" s="1" t="s">
        <v>7</v>
      </c>
      <c r="C92" t="s">
        <v>13</v>
      </c>
      <c r="D92" s="3" t="s">
        <v>24</v>
      </c>
      <c r="E92">
        <v>21.84</v>
      </c>
    </row>
    <row r="93" spans="2:18" ht="16" x14ac:dyDescent="0.2">
      <c r="B93" s="1" t="s">
        <v>8</v>
      </c>
      <c r="C93" t="s">
        <v>13</v>
      </c>
      <c r="D93" s="3" t="s">
        <v>24</v>
      </c>
      <c r="E93">
        <v>21.62</v>
      </c>
      <c r="F93">
        <f>AVERAGE(E93:E94)</f>
        <v>21.585000000000001</v>
      </c>
      <c r="G93">
        <f>F93-$F$110</f>
        <v>6.625</v>
      </c>
      <c r="N93">
        <f>F93-$F$161</f>
        <v>1.2550000000000026</v>
      </c>
    </row>
    <row r="94" spans="2:18" ht="16" x14ac:dyDescent="0.2">
      <c r="B94" s="1" t="s">
        <v>8</v>
      </c>
      <c r="C94" t="s">
        <v>13</v>
      </c>
      <c r="D94" s="3" t="s">
        <v>24</v>
      </c>
      <c r="E94">
        <v>21.55</v>
      </c>
    </row>
    <row r="95" spans="2:18" ht="16" x14ac:dyDescent="0.2">
      <c r="B95" s="1" t="s">
        <v>9</v>
      </c>
      <c r="C95" t="s">
        <v>14</v>
      </c>
      <c r="D95" s="3" t="s">
        <v>24</v>
      </c>
      <c r="E95">
        <v>23.12</v>
      </c>
      <c r="F95">
        <f>AVERAGE(E95:E96)</f>
        <v>23.185000000000002</v>
      </c>
      <c r="G95">
        <f>F95-$F$112</f>
        <v>8.1700000000000017</v>
      </c>
      <c r="H95">
        <f>AVERAGE(G95,G97,G99,G101)</f>
        <v>7.4562499999999998</v>
      </c>
      <c r="N95">
        <f>F95-$F$163</f>
        <v>2.5950000000000024</v>
      </c>
      <c r="O95">
        <f>AVERAGE(N95,N97,N99,N101)</f>
        <v>1.9987499999999985</v>
      </c>
    </row>
    <row r="96" spans="2:18" ht="16" x14ac:dyDescent="0.2">
      <c r="B96" s="1" t="s">
        <v>9</v>
      </c>
      <c r="C96" t="s">
        <v>14</v>
      </c>
      <c r="D96" s="3" t="s">
        <v>24</v>
      </c>
      <c r="E96">
        <v>23.25</v>
      </c>
    </row>
    <row r="97" spans="2:18" ht="16" x14ac:dyDescent="0.2">
      <c r="B97" s="1" t="s">
        <v>10</v>
      </c>
      <c r="C97" t="s">
        <v>14</v>
      </c>
      <c r="D97" s="3" t="s">
        <v>24</v>
      </c>
      <c r="E97">
        <v>21.97</v>
      </c>
      <c r="F97">
        <f>AVERAGE(E97:E98)</f>
        <v>21.984999999999999</v>
      </c>
      <c r="G97">
        <f>F97-$F$114</f>
        <v>6.8000000000000007</v>
      </c>
      <c r="I97">
        <f>STDEV(E95:E102)</f>
        <v>0.64627365941769854</v>
      </c>
      <c r="N97">
        <f>F97-$F$165</f>
        <v>1.5700000000000003</v>
      </c>
    </row>
    <row r="98" spans="2:18" ht="16" x14ac:dyDescent="0.2">
      <c r="B98" s="1" t="s">
        <v>10</v>
      </c>
      <c r="C98" t="s">
        <v>14</v>
      </c>
      <c r="D98" s="3" t="s">
        <v>24</v>
      </c>
      <c r="E98">
        <v>22</v>
      </c>
      <c r="I98">
        <f>AVERAGE(E95:E102)-(2*I97)</f>
        <v>21.178702681164602</v>
      </c>
    </row>
    <row r="99" spans="2:18" ht="16" x14ac:dyDescent="0.2">
      <c r="B99" s="1" t="s">
        <v>11</v>
      </c>
      <c r="C99" t="s">
        <v>14</v>
      </c>
      <c r="D99" s="3" t="s">
        <v>24</v>
      </c>
      <c r="E99">
        <v>22.02</v>
      </c>
      <c r="F99">
        <f>AVERAGE(E99:E100)</f>
        <v>21.83</v>
      </c>
      <c r="G99">
        <f>F99-$F$116</f>
        <v>7.2299999999999986</v>
      </c>
      <c r="I99">
        <f>AVERAGE(E95:E102)+(2*I97)</f>
        <v>23.763797318835394</v>
      </c>
      <c r="N99">
        <f>F99-$F$167</f>
        <v>1.8399999999999963</v>
      </c>
    </row>
    <row r="100" spans="2:18" ht="16" x14ac:dyDescent="0.2">
      <c r="B100" s="1" t="s">
        <v>11</v>
      </c>
      <c r="C100" t="s">
        <v>14</v>
      </c>
      <c r="D100" s="3" t="s">
        <v>24</v>
      </c>
      <c r="E100">
        <v>21.64</v>
      </c>
    </row>
    <row r="101" spans="2:18" ht="16" x14ac:dyDescent="0.2">
      <c r="B101" s="1" t="s">
        <v>12</v>
      </c>
      <c r="C101" t="s">
        <v>14</v>
      </c>
      <c r="D101" s="3" t="s">
        <v>24</v>
      </c>
      <c r="E101">
        <v>23.19</v>
      </c>
      <c r="F101">
        <f>AVERAGE(E101:E102)</f>
        <v>22.884999999999998</v>
      </c>
      <c r="G101">
        <f>F101-$F$118</f>
        <v>7.6249999999999964</v>
      </c>
      <c r="N101">
        <f>F101-$F$169</f>
        <v>1.9899999999999949</v>
      </c>
    </row>
    <row r="102" spans="2:18" ht="16" x14ac:dyDescent="0.2">
      <c r="B102" s="1" t="s">
        <v>12</v>
      </c>
      <c r="C102" t="s">
        <v>14</v>
      </c>
      <c r="D102" s="3" t="s">
        <v>24</v>
      </c>
      <c r="E102">
        <v>22.58</v>
      </c>
    </row>
    <row r="103" spans="2:18" x14ac:dyDescent="0.2">
      <c r="B103" s="1"/>
      <c r="D103" s="3"/>
    </row>
    <row r="104" spans="2:18" ht="16" x14ac:dyDescent="0.2">
      <c r="B104" s="1" t="s">
        <v>5</v>
      </c>
      <c r="C104" t="s">
        <v>13</v>
      </c>
      <c r="D104" s="3" t="s">
        <v>16</v>
      </c>
      <c r="E104">
        <v>15.41</v>
      </c>
      <c r="F104">
        <f>AVERAGE(E104:E105)</f>
        <v>15.435</v>
      </c>
      <c r="I104">
        <f>H104-H112</f>
        <v>0</v>
      </c>
      <c r="N104">
        <f>F104-$F$155</f>
        <v>-5.2299999999999986</v>
      </c>
      <c r="O104">
        <f>AVERAGE(N104,N106,N108,N110)</f>
        <v>-5.3124999999999982</v>
      </c>
      <c r="P104">
        <f>O104-O112</f>
        <v>0.14500000000000224</v>
      </c>
      <c r="Q104">
        <f>2^-P104</f>
        <v>0.90437937756108677</v>
      </c>
      <c r="R104">
        <f>-1/Q104</f>
        <v>-1.1057306533202704</v>
      </c>
    </row>
    <row r="105" spans="2:18" ht="16" x14ac:dyDescent="0.2">
      <c r="B105" s="1" t="s">
        <v>5</v>
      </c>
      <c r="C105" t="s">
        <v>13</v>
      </c>
      <c r="D105" s="3" t="s">
        <v>16</v>
      </c>
      <c r="E105">
        <v>15.46</v>
      </c>
    </row>
    <row r="106" spans="2:18" ht="16" x14ac:dyDescent="0.2">
      <c r="B106" s="1" t="s">
        <v>6</v>
      </c>
      <c r="C106" t="s">
        <v>13</v>
      </c>
      <c r="D106" s="3" t="s">
        <v>16</v>
      </c>
      <c r="E106">
        <v>14.69</v>
      </c>
      <c r="F106">
        <f>AVERAGE(E106:E107)</f>
        <v>14.64</v>
      </c>
      <c r="I106">
        <f>STDEV(E104:E119)</f>
        <v>0.29680450917509132</v>
      </c>
      <c r="N106">
        <f>F106-$F$157</f>
        <v>-5.27</v>
      </c>
    </row>
    <row r="107" spans="2:18" ht="16" x14ac:dyDescent="0.2">
      <c r="B107" s="1" t="s">
        <v>6</v>
      </c>
      <c r="C107" t="s">
        <v>13</v>
      </c>
      <c r="D107" s="3" t="s">
        <v>16</v>
      </c>
      <c r="E107">
        <v>14.59</v>
      </c>
      <c r="I107">
        <f>AVERAGE(E104:E119)-(2*I106)</f>
        <v>14.400765981649815</v>
      </c>
    </row>
    <row r="108" spans="2:18" ht="16" x14ac:dyDescent="0.2">
      <c r="B108" s="1" t="s">
        <v>7</v>
      </c>
      <c r="C108" t="s">
        <v>13</v>
      </c>
      <c r="D108" s="3" t="s">
        <v>16</v>
      </c>
      <c r="E108">
        <v>15.03</v>
      </c>
      <c r="F108">
        <f>AVERAGE(E108:E109)</f>
        <v>14.86</v>
      </c>
      <c r="I108">
        <f>AVERAGE(E104:E119)+(2*I106)</f>
        <v>15.587984018350181</v>
      </c>
      <c r="N108">
        <f>F108-$F$159</f>
        <v>-5.379999999999999</v>
      </c>
    </row>
    <row r="109" spans="2:18" ht="16" x14ac:dyDescent="0.2">
      <c r="B109" s="1" t="s">
        <v>7</v>
      </c>
      <c r="C109" t="s">
        <v>13</v>
      </c>
      <c r="D109" s="3" t="s">
        <v>16</v>
      </c>
      <c r="E109">
        <v>14.69</v>
      </c>
    </row>
    <row r="110" spans="2:18" ht="16" x14ac:dyDescent="0.2">
      <c r="B110" s="1" t="s">
        <v>8</v>
      </c>
      <c r="C110" t="s">
        <v>13</v>
      </c>
      <c r="D110" s="3" t="s">
        <v>16</v>
      </c>
      <c r="E110">
        <v>14.94</v>
      </c>
      <c r="F110">
        <f>AVERAGE(E110:E111)</f>
        <v>14.96</v>
      </c>
      <c r="N110">
        <f>F110-$F$161</f>
        <v>-5.3699999999999974</v>
      </c>
    </row>
    <row r="111" spans="2:18" ht="16" x14ac:dyDescent="0.2">
      <c r="B111" s="1" t="s">
        <v>8</v>
      </c>
      <c r="C111" t="s">
        <v>13</v>
      </c>
      <c r="D111" s="3" t="s">
        <v>16</v>
      </c>
      <c r="E111">
        <v>14.98</v>
      </c>
    </row>
    <row r="112" spans="2:18" ht="16" x14ac:dyDescent="0.2">
      <c r="B112" s="1" t="s">
        <v>9</v>
      </c>
      <c r="C112" t="s">
        <v>14</v>
      </c>
      <c r="D112" s="3" t="s">
        <v>16</v>
      </c>
      <c r="E112">
        <v>15.05</v>
      </c>
      <c r="F112">
        <f>AVERAGE(E112:E113)</f>
        <v>15.015000000000001</v>
      </c>
      <c r="N112">
        <f>F112-$F$163</f>
        <v>-5.5749999999999993</v>
      </c>
      <c r="O112">
        <f>AVERAGE(N112,N114,N116,N118)</f>
        <v>-5.4575000000000005</v>
      </c>
    </row>
    <row r="113" spans="2:18" ht="16" x14ac:dyDescent="0.2">
      <c r="B113" s="1" t="s">
        <v>9</v>
      </c>
      <c r="C113" t="s">
        <v>14</v>
      </c>
      <c r="D113" s="3" t="s">
        <v>16</v>
      </c>
      <c r="E113">
        <v>14.98</v>
      </c>
    </row>
    <row r="114" spans="2:18" ht="16" x14ac:dyDescent="0.2">
      <c r="B114" s="1" t="s">
        <v>10</v>
      </c>
      <c r="C114" t="s">
        <v>14</v>
      </c>
      <c r="D114" s="3" t="s">
        <v>16</v>
      </c>
      <c r="E114">
        <v>15.2</v>
      </c>
      <c r="F114">
        <f>AVERAGE(E114:E115)</f>
        <v>15.184999999999999</v>
      </c>
      <c r="N114">
        <f>F114-$F$165</f>
        <v>-5.23</v>
      </c>
    </row>
    <row r="115" spans="2:18" ht="16" x14ac:dyDescent="0.2">
      <c r="B115" s="1" t="s">
        <v>10</v>
      </c>
      <c r="C115" t="s">
        <v>14</v>
      </c>
      <c r="D115" s="3" t="s">
        <v>16</v>
      </c>
      <c r="E115">
        <v>15.17</v>
      </c>
    </row>
    <row r="116" spans="2:18" ht="16" x14ac:dyDescent="0.2">
      <c r="B116" s="1" t="s">
        <v>11</v>
      </c>
      <c r="C116" t="s">
        <v>14</v>
      </c>
      <c r="D116" s="3" t="s">
        <v>16</v>
      </c>
      <c r="E116">
        <v>14.75</v>
      </c>
      <c r="F116">
        <f>AVERAGE(E116:E117)</f>
        <v>14.6</v>
      </c>
      <c r="N116">
        <f>F116-$F$167</f>
        <v>-5.3900000000000023</v>
      </c>
    </row>
    <row r="117" spans="2:18" ht="16" x14ac:dyDescent="0.2">
      <c r="B117" s="1" t="s">
        <v>11</v>
      </c>
      <c r="C117" t="s">
        <v>14</v>
      </c>
      <c r="D117" s="3" t="s">
        <v>16</v>
      </c>
      <c r="E117">
        <v>14.45</v>
      </c>
    </row>
    <row r="118" spans="2:18" ht="16" x14ac:dyDescent="0.2">
      <c r="B118" s="1" t="s">
        <v>12</v>
      </c>
      <c r="C118" t="s">
        <v>14</v>
      </c>
      <c r="D118" s="3" t="s">
        <v>16</v>
      </c>
      <c r="E118">
        <v>15.31</v>
      </c>
      <c r="F118">
        <f>AVERAGE(E118:E119)</f>
        <v>15.260000000000002</v>
      </c>
      <c r="N118">
        <f>F118-$F$169</f>
        <v>-5.6350000000000016</v>
      </c>
    </row>
    <row r="119" spans="2:18" ht="16" x14ac:dyDescent="0.2">
      <c r="B119" s="1" t="s">
        <v>12</v>
      </c>
      <c r="C119" t="s">
        <v>14</v>
      </c>
      <c r="D119" s="3" t="s">
        <v>16</v>
      </c>
      <c r="E119">
        <v>15.21</v>
      </c>
    </row>
    <row r="120" spans="2:18" x14ac:dyDescent="0.2">
      <c r="B120" s="1"/>
      <c r="D120" s="3"/>
    </row>
    <row r="121" spans="2:18" ht="16" x14ac:dyDescent="0.2">
      <c r="B121" s="1" t="s">
        <v>5</v>
      </c>
      <c r="C121" t="s">
        <v>13</v>
      </c>
      <c r="D121" s="3" t="s">
        <v>25</v>
      </c>
      <c r="E121">
        <v>18.12</v>
      </c>
      <c r="F121">
        <f>AVERAGE(E121:E122)</f>
        <v>18.14</v>
      </c>
      <c r="G121">
        <f>F121-$F$104</f>
        <v>2.7050000000000001</v>
      </c>
      <c r="H121">
        <f>AVERAGE(G121,G123,G125,G127)</f>
        <v>2.9262500000000009</v>
      </c>
      <c r="I121">
        <f>H121-H129</f>
        <v>-0.37124999999999986</v>
      </c>
      <c r="J121" s="5">
        <f>2^-I121</f>
        <v>1.2934730542683754</v>
      </c>
      <c r="K121" s="5">
        <f>-1/J121</f>
        <v>-0.77311235568461689</v>
      </c>
      <c r="N121">
        <f>F121-$F$155</f>
        <v>-2.5249999999999986</v>
      </c>
      <c r="O121">
        <f>AVERAGE(N121,N123,N125,N127)</f>
        <v>-2.3862499999999978</v>
      </c>
      <c r="P121">
        <f>O121-O129</f>
        <v>-0.22624999999999762</v>
      </c>
      <c r="Q121" s="5">
        <f>2^-P121</f>
        <v>1.169790355711271</v>
      </c>
      <c r="R121" s="5">
        <f>-1/Q121</f>
        <v>-0.85485403014112482</v>
      </c>
    </row>
    <row r="122" spans="2:18" ht="16" x14ac:dyDescent="0.2">
      <c r="B122" s="1" t="s">
        <v>5</v>
      </c>
      <c r="C122" t="s">
        <v>13</v>
      </c>
      <c r="D122" s="3" t="s">
        <v>25</v>
      </c>
      <c r="E122">
        <v>18.16</v>
      </c>
    </row>
    <row r="123" spans="2:18" ht="16" x14ac:dyDescent="0.2">
      <c r="B123" s="1" t="s">
        <v>6</v>
      </c>
      <c r="C123" t="s">
        <v>13</v>
      </c>
      <c r="D123" s="3" t="s">
        <v>25</v>
      </c>
      <c r="E123">
        <v>17.170000000000002</v>
      </c>
      <c r="F123">
        <f>AVERAGE(E123:E124)</f>
        <v>17.130000000000003</v>
      </c>
      <c r="G123">
        <f>F123-$F$106</f>
        <v>2.490000000000002</v>
      </c>
      <c r="I123">
        <f>STDEV(E121:E128)</f>
        <v>0.47749345545253263</v>
      </c>
      <c r="N123">
        <f>F123-$F$157</f>
        <v>-2.7799999999999976</v>
      </c>
    </row>
    <row r="124" spans="2:18" ht="16" x14ac:dyDescent="0.2">
      <c r="B124" s="1" t="s">
        <v>6</v>
      </c>
      <c r="C124" t="s">
        <v>13</v>
      </c>
      <c r="D124" s="3" t="s">
        <v>25</v>
      </c>
      <c r="E124">
        <v>17.09</v>
      </c>
      <c r="I124">
        <f>AVERAGE(E121:E128)-(2*I123)</f>
        <v>16.945013089094935</v>
      </c>
    </row>
    <row r="125" spans="2:18" ht="16" x14ac:dyDescent="0.2">
      <c r="B125" s="1" t="s">
        <v>7</v>
      </c>
      <c r="C125" t="s">
        <v>13</v>
      </c>
      <c r="D125" s="3" t="s">
        <v>25</v>
      </c>
      <c r="E125">
        <v>18.11</v>
      </c>
      <c r="F125">
        <f>AVERAGE(E125:E126)</f>
        <v>18.115000000000002</v>
      </c>
      <c r="G125">
        <f>F125-$F$108</f>
        <v>3.2550000000000026</v>
      </c>
      <c r="I125">
        <f>AVERAGE(E121:E128)+(2*I123)</f>
        <v>18.854986910905069</v>
      </c>
      <c r="N125">
        <f>F125-$F$159</f>
        <v>-2.1249999999999964</v>
      </c>
    </row>
    <row r="126" spans="2:18" ht="16" x14ac:dyDescent="0.2">
      <c r="B126" s="1" t="s">
        <v>7</v>
      </c>
      <c r="C126" t="s">
        <v>13</v>
      </c>
      <c r="D126" s="3" t="s">
        <v>25</v>
      </c>
      <c r="E126">
        <v>18.12</v>
      </c>
    </row>
    <row r="127" spans="2:18" ht="16" x14ac:dyDescent="0.2">
      <c r="B127" s="1" t="s">
        <v>8</v>
      </c>
      <c r="C127" t="s">
        <v>13</v>
      </c>
      <c r="D127" s="3" t="s">
        <v>25</v>
      </c>
      <c r="E127">
        <v>18.21</v>
      </c>
      <c r="F127">
        <f>AVERAGE(E127:E128)</f>
        <v>18.215</v>
      </c>
      <c r="G127">
        <f>F127-$F$110</f>
        <v>3.254999999999999</v>
      </c>
      <c r="N127">
        <f>F127-$F$161</f>
        <v>-2.1149999999999984</v>
      </c>
    </row>
    <row r="128" spans="2:18" ht="16" x14ac:dyDescent="0.2">
      <c r="B128" s="1" t="s">
        <v>8</v>
      </c>
      <c r="C128" t="s">
        <v>13</v>
      </c>
      <c r="D128" s="3" t="s">
        <v>25</v>
      </c>
      <c r="E128">
        <v>18.22</v>
      </c>
    </row>
    <row r="129" spans="2:18" ht="16" x14ac:dyDescent="0.2">
      <c r="B129" s="1" t="s">
        <v>9</v>
      </c>
      <c r="C129" t="s">
        <v>14</v>
      </c>
      <c r="D129" s="3" t="s">
        <v>25</v>
      </c>
      <c r="E129">
        <v>18.350000000000001</v>
      </c>
      <c r="F129">
        <f>AVERAGE(E129:E130)</f>
        <v>18.380000000000003</v>
      </c>
      <c r="G129">
        <f>F129-$F$112</f>
        <v>3.365000000000002</v>
      </c>
      <c r="H129">
        <f>AVERAGE(G129,G131,G133,G135)</f>
        <v>3.2975000000000008</v>
      </c>
      <c r="N129">
        <f>F129-$F$163</f>
        <v>-2.2099999999999973</v>
      </c>
      <c r="O129">
        <f>AVERAGE(N129,N131,N133,N135)</f>
        <v>-2.16</v>
      </c>
    </row>
    <row r="130" spans="2:18" ht="16" x14ac:dyDescent="0.2">
      <c r="B130" s="1" t="s">
        <v>9</v>
      </c>
      <c r="C130" t="s">
        <v>14</v>
      </c>
      <c r="D130" s="3" t="s">
        <v>25</v>
      </c>
      <c r="E130">
        <v>18.41</v>
      </c>
    </row>
    <row r="131" spans="2:18" ht="16" x14ac:dyDescent="0.2">
      <c r="B131" s="1" t="s">
        <v>10</v>
      </c>
      <c r="C131" t="s">
        <v>14</v>
      </c>
      <c r="D131" s="3" t="s">
        <v>25</v>
      </c>
      <c r="E131">
        <v>18.079999999999998</v>
      </c>
      <c r="F131">
        <f>AVERAGE(E131:E132)</f>
        <v>18.074999999999999</v>
      </c>
      <c r="G131">
        <f>F131-$F$114</f>
        <v>2.8900000000000006</v>
      </c>
      <c r="I131">
        <f>STDEV(E129:E136)</f>
        <v>0.55119998963300909</v>
      </c>
      <c r="N131">
        <f>F131-$F$165</f>
        <v>-2.34</v>
      </c>
    </row>
    <row r="132" spans="2:18" ht="16" x14ac:dyDescent="0.2">
      <c r="B132" s="1" t="s">
        <v>10</v>
      </c>
      <c r="C132" t="s">
        <v>14</v>
      </c>
      <c r="D132" s="3" t="s">
        <v>25</v>
      </c>
      <c r="E132">
        <v>18.07</v>
      </c>
      <c r="I132">
        <f>AVERAGE(E129:E136)-(2*I131)</f>
        <v>17.210100020733982</v>
      </c>
    </row>
    <row r="133" spans="2:18" ht="16" x14ac:dyDescent="0.2">
      <c r="B133" s="1" t="s">
        <v>11</v>
      </c>
      <c r="C133" t="s">
        <v>14</v>
      </c>
      <c r="D133" s="3" t="s">
        <v>25</v>
      </c>
      <c r="E133">
        <v>17.899999999999999</v>
      </c>
      <c r="F133">
        <f>AVERAGE(E133:E134)</f>
        <v>17.71</v>
      </c>
      <c r="G133">
        <f>F133-$F$116</f>
        <v>3.1100000000000012</v>
      </c>
      <c r="I133">
        <f>AVERAGE(E129:E136)+(2*I131)</f>
        <v>19.414899979266018</v>
      </c>
      <c r="N133">
        <f>F133-$F$167</f>
        <v>-2.2800000000000011</v>
      </c>
    </row>
    <row r="134" spans="2:18" ht="16" x14ac:dyDescent="0.2">
      <c r="B134" s="1" t="s">
        <v>11</v>
      </c>
      <c r="C134" t="s">
        <v>14</v>
      </c>
      <c r="D134" s="3" t="s">
        <v>25</v>
      </c>
      <c r="E134">
        <v>17.52</v>
      </c>
    </row>
    <row r="135" spans="2:18" ht="16" x14ac:dyDescent="0.2">
      <c r="B135" s="1" t="s">
        <v>12</v>
      </c>
      <c r="C135" t="s">
        <v>14</v>
      </c>
      <c r="D135" s="3" t="s">
        <v>25</v>
      </c>
      <c r="E135">
        <v>19.16</v>
      </c>
      <c r="F135">
        <f>AVERAGE(E135:E136)</f>
        <v>19.085000000000001</v>
      </c>
      <c r="G135">
        <f>F135-$F$118</f>
        <v>3.8249999999999993</v>
      </c>
      <c r="N135">
        <f>F135-$F$169</f>
        <v>-1.8100000000000023</v>
      </c>
    </row>
    <row r="136" spans="2:18" ht="16" x14ac:dyDescent="0.2">
      <c r="B136" s="1" t="s">
        <v>12</v>
      </c>
      <c r="C136" t="s">
        <v>14</v>
      </c>
      <c r="D136" s="3" t="s">
        <v>25</v>
      </c>
      <c r="E136">
        <v>19.010000000000002</v>
      </c>
    </row>
    <row r="137" spans="2:18" x14ac:dyDescent="0.2">
      <c r="B137" s="1"/>
      <c r="D137" s="3"/>
    </row>
    <row r="138" spans="2:18" ht="16" x14ac:dyDescent="0.2">
      <c r="B138" s="1" t="s">
        <v>5</v>
      </c>
      <c r="C138" t="s">
        <v>13</v>
      </c>
      <c r="D138" s="3" t="s">
        <v>26</v>
      </c>
      <c r="E138">
        <v>22.15</v>
      </c>
      <c r="F138">
        <f>AVERAGE(E138:E139)</f>
        <v>22.14</v>
      </c>
      <c r="G138">
        <f>F138-$F$104</f>
        <v>6.7050000000000001</v>
      </c>
      <c r="H138">
        <f>AVERAGE(G138,G140,G142,G144)</f>
        <v>7.2374999999999989</v>
      </c>
      <c r="I138">
        <f>H138-H146</f>
        <v>0.20124999999999904</v>
      </c>
      <c r="J138" s="5">
        <f>2^-I138</f>
        <v>0.86979661538073139</v>
      </c>
      <c r="K138" s="5">
        <f>-1/J138</f>
        <v>-1.1496940575726147</v>
      </c>
      <c r="N138">
        <f>F138-$F$155</f>
        <v>1.4750000000000014</v>
      </c>
      <c r="O138">
        <f>AVERAGE(N138,N140,N142,N144)</f>
        <v>1.9250000000000007</v>
      </c>
      <c r="P138">
        <f>O138-O146</f>
        <v>0.34625000000000217</v>
      </c>
      <c r="Q138" s="5">
        <f>2^-P138</f>
        <v>0.78662612162276535</v>
      </c>
      <c r="R138" s="5">
        <f>-1/Q138</f>
        <v>-1.2712519613982007</v>
      </c>
    </row>
    <row r="139" spans="2:18" ht="16" x14ac:dyDescent="0.2">
      <c r="B139" s="1" t="s">
        <v>5</v>
      </c>
      <c r="C139" t="s">
        <v>13</v>
      </c>
      <c r="D139" s="3" t="s">
        <v>26</v>
      </c>
      <c r="E139">
        <v>22.13</v>
      </c>
    </row>
    <row r="140" spans="2:18" ht="16" x14ac:dyDescent="0.2">
      <c r="B140" s="1" t="s">
        <v>6</v>
      </c>
      <c r="C140" t="s">
        <v>13</v>
      </c>
      <c r="D140" s="3" t="s">
        <v>26</v>
      </c>
      <c r="E140">
        <v>21.63</v>
      </c>
      <c r="F140">
        <f>AVERAGE(E140:E141)</f>
        <v>21.58</v>
      </c>
      <c r="G140">
        <f>F140-$F$106</f>
        <v>6.9399999999999977</v>
      </c>
      <c r="I140">
        <f>STDEV(E138:E145)</f>
        <v>0.43521546387967414</v>
      </c>
      <c r="N140">
        <f>F140-$F$157</f>
        <v>1.6699999999999982</v>
      </c>
    </row>
    <row r="141" spans="2:18" ht="16" x14ac:dyDescent="0.2">
      <c r="B141" s="1" t="s">
        <v>6</v>
      </c>
      <c r="C141" t="s">
        <v>13</v>
      </c>
      <c r="D141" s="3" t="s">
        <v>26</v>
      </c>
      <c r="E141">
        <v>21.53</v>
      </c>
      <c r="I141">
        <f>AVERAGE(E138:E145)-(2*I140)</f>
        <v>21.340819072240652</v>
      </c>
    </row>
    <row r="142" spans="2:18" ht="16" x14ac:dyDescent="0.2">
      <c r="B142" s="1" t="s">
        <v>7</v>
      </c>
      <c r="C142" t="s">
        <v>13</v>
      </c>
      <c r="D142" s="3" t="s">
        <v>26</v>
      </c>
      <c r="E142">
        <v>22.46</v>
      </c>
      <c r="F142">
        <f>AVERAGE(E142:E143)</f>
        <v>22.53</v>
      </c>
      <c r="G142">
        <f>F142-$F$108</f>
        <v>7.6700000000000017</v>
      </c>
      <c r="I142">
        <f>AVERAGE(E138:E145)+(2*I140)</f>
        <v>23.081680927759347</v>
      </c>
      <c r="N142">
        <f>F142-$F$159</f>
        <v>2.2900000000000027</v>
      </c>
    </row>
    <row r="143" spans="2:18" ht="16" x14ac:dyDescent="0.2">
      <c r="B143" s="1" t="s">
        <v>7</v>
      </c>
      <c r="C143" t="s">
        <v>13</v>
      </c>
      <c r="D143" s="3" t="s">
        <v>26</v>
      </c>
      <c r="E143">
        <v>22.6</v>
      </c>
    </row>
    <row r="144" spans="2:18" ht="16" x14ac:dyDescent="0.2">
      <c r="B144" s="1" t="s">
        <v>8</v>
      </c>
      <c r="C144" t="s">
        <v>13</v>
      </c>
      <c r="D144" s="3" t="s">
        <v>26</v>
      </c>
      <c r="E144">
        <v>22.65</v>
      </c>
      <c r="F144">
        <f>AVERAGE(E144:E145)</f>
        <v>22.594999999999999</v>
      </c>
      <c r="G144">
        <f>F144-$F$110</f>
        <v>7.634999999999998</v>
      </c>
      <c r="N144">
        <f>F144-$F$161</f>
        <v>2.2650000000000006</v>
      </c>
    </row>
    <row r="145" spans="2:15" ht="16" x14ac:dyDescent="0.2">
      <c r="B145" s="1" t="s">
        <v>8</v>
      </c>
      <c r="C145" t="s">
        <v>13</v>
      </c>
      <c r="D145" s="3" t="s">
        <v>26</v>
      </c>
      <c r="E145">
        <v>22.54</v>
      </c>
    </row>
    <row r="146" spans="2:15" ht="16" x14ac:dyDescent="0.2">
      <c r="B146" s="1" t="s">
        <v>9</v>
      </c>
      <c r="C146" t="s">
        <v>14</v>
      </c>
      <c r="D146" s="3" t="s">
        <v>26</v>
      </c>
      <c r="E146">
        <v>22.25</v>
      </c>
      <c r="F146">
        <f>AVERAGE(E146:E147)</f>
        <v>22.265000000000001</v>
      </c>
      <c r="G146">
        <f>F146-$F$112</f>
        <v>7.25</v>
      </c>
      <c r="H146">
        <f>AVERAGE(G146,G148,G150,G152)</f>
        <v>7.0362499999999999</v>
      </c>
      <c r="N146">
        <f>F146-$F$163</f>
        <v>1.6750000000000007</v>
      </c>
      <c r="O146">
        <f>AVERAGE(N146,N148,N150,N152)</f>
        <v>1.5787499999999985</v>
      </c>
    </row>
    <row r="147" spans="2:15" ht="16" x14ac:dyDescent="0.2">
      <c r="B147" s="1" t="s">
        <v>9</v>
      </c>
      <c r="C147" t="s">
        <v>14</v>
      </c>
      <c r="D147" s="3" t="s">
        <v>26</v>
      </c>
      <c r="E147">
        <v>22.28</v>
      </c>
    </row>
    <row r="148" spans="2:15" ht="16" x14ac:dyDescent="0.2">
      <c r="B148" s="1" t="s">
        <v>10</v>
      </c>
      <c r="C148" t="s">
        <v>14</v>
      </c>
      <c r="D148" s="3" t="s">
        <v>26</v>
      </c>
      <c r="E148">
        <v>21.7</v>
      </c>
      <c r="F148">
        <f>AVERAGE(E148:E149)</f>
        <v>21.65</v>
      </c>
      <c r="G148">
        <f>F148-$F$114</f>
        <v>6.4649999999999999</v>
      </c>
      <c r="I148">
        <f>STDEV(E146:E153)</f>
        <v>0.50608970125293584</v>
      </c>
      <c r="N148">
        <f>F148-$F$165</f>
        <v>1.2349999999999994</v>
      </c>
    </row>
    <row r="149" spans="2:15" ht="16" x14ac:dyDescent="0.2">
      <c r="B149" s="1" t="s">
        <v>10</v>
      </c>
      <c r="C149" t="s">
        <v>14</v>
      </c>
      <c r="D149" s="3" t="s">
        <v>26</v>
      </c>
      <c r="E149">
        <v>21.6</v>
      </c>
      <c r="I149">
        <f>AVERAGE(E146:E153)-(2*I148)</f>
        <v>21.039070597494128</v>
      </c>
    </row>
    <row r="150" spans="2:15" ht="16" x14ac:dyDescent="0.2">
      <c r="B150" s="1" t="s">
        <v>11</v>
      </c>
      <c r="C150" t="s">
        <v>14</v>
      </c>
      <c r="D150" s="3" t="s">
        <v>26</v>
      </c>
      <c r="E150">
        <v>21.66</v>
      </c>
      <c r="F150">
        <f>AVERAGE(E150:E151)</f>
        <v>21.57</v>
      </c>
      <c r="G150">
        <f>F150-$F$116</f>
        <v>6.9700000000000006</v>
      </c>
      <c r="I150">
        <f>AVERAGE(E146:E153)+(2*I148)</f>
        <v>23.063429402505871</v>
      </c>
      <c r="N150">
        <f>F150-$F$167</f>
        <v>1.5799999999999983</v>
      </c>
    </row>
    <row r="151" spans="2:15" ht="16" x14ac:dyDescent="0.2">
      <c r="B151" s="1" t="s">
        <v>11</v>
      </c>
      <c r="C151" t="s">
        <v>14</v>
      </c>
      <c r="D151" s="3" t="s">
        <v>26</v>
      </c>
      <c r="E151">
        <v>21.48</v>
      </c>
    </row>
    <row r="152" spans="2:15" ht="16" x14ac:dyDescent="0.2">
      <c r="B152" s="1" t="s">
        <v>12</v>
      </c>
      <c r="C152" t="s">
        <v>14</v>
      </c>
      <c r="D152" s="3" t="s">
        <v>26</v>
      </c>
      <c r="E152">
        <v>22.73</v>
      </c>
      <c r="F152">
        <f>AVERAGE(E152:E153)</f>
        <v>22.72</v>
      </c>
      <c r="G152">
        <f>F152-$F$118</f>
        <v>7.4599999999999973</v>
      </c>
      <c r="N152">
        <f>F152-$F$169</f>
        <v>1.8249999999999957</v>
      </c>
    </row>
    <row r="153" spans="2:15" ht="16" x14ac:dyDescent="0.2">
      <c r="B153" s="1" t="s">
        <v>12</v>
      </c>
      <c r="C153" t="s">
        <v>14</v>
      </c>
      <c r="D153" s="3" t="s">
        <v>26</v>
      </c>
      <c r="E153">
        <v>22.71</v>
      </c>
    </row>
    <row r="154" spans="2:15" x14ac:dyDescent="0.2">
      <c r="B154" s="1"/>
      <c r="D154" s="3"/>
    </row>
    <row r="155" spans="2:15" ht="16" x14ac:dyDescent="0.2">
      <c r="B155" s="1" t="s">
        <v>5</v>
      </c>
      <c r="C155" t="s">
        <v>13</v>
      </c>
      <c r="D155" s="3" t="s">
        <v>17</v>
      </c>
      <c r="E155">
        <v>20.66</v>
      </c>
      <c r="F155">
        <f>AVERAGE(E155:E156)</f>
        <v>20.664999999999999</v>
      </c>
      <c r="G155">
        <f>F155-$F$104</f>
        <v>5.2299999999999986</v>
      </c>
      <c r="H155">
        <f>AVERAGE(G155,G157,G159,G161)</f>
        <v>5.3124999999999982</v>
      </c>
      <c r="I155">
        <f>H155-H163</f>
        <v>-0.14500000000000224</v>
      </c>
      <c r="J155">
        <f>2^-I155</f>
        <v>1.1057306533202704</v>
      </c>
      <c r="K155">
        <f>-1/J155</f>
        <v>-0.90437937756108677</v>
      </c>
    </row>
    <row r="156" spans="2:15" ht="16" x14ac:dyDescent="0.2">
      <c r="B156" s="1" t="s">
        <v>5</v>
      </c>
      <c r="C156" t="s">
        <v>13</v>
      </c>
      <c r="D156" s="3" t="s">
        <v>17</v>
      </c>
      <c r="E156">
        <v>20.67</v>
      </c>
    </row>
    <row r="157" spans="2:15" ht="16" x14ac:dyDescent="0.2">
      <c r="B157" s="1" t="s">
        <v>6</v>
      </c>
      <c r="C157" t="s">
        <v>13</v>
      </c>
      <c r="D157" s="3" t="s">
        <v>17</v>
      </c>
      <c r="E157">
        <v>20</v>
      </c>
      <c r="F157">
        <f>AVERAGE(E157:E158)</f>
        <v>19.91</v>
      </c>
      <c r="G157">
        <f>F157-$F$106</f>
        <v>5.27</v>
      </c>
      <c r="I157">
        <f>STDEV(E155:E170)</f>
        <v>0.33133002178090293</v>
      </c>
    </row>
    <row r="158" spans="2:15" ht="16" x14ac:dyDescent="0.2">
      <c r="B158" s="1" t="s">
        <v>6</v>
      </c>
      <c r="C158" t="s">
        <v>13</v>
      </c>
      <c r="D158" s="3" t="s">
        <v>17</v>
      </c>
      <c r="E158">
        <v>19.82</v>
      </c>
      <c r="I158">
        <f>AVERAGE(E155:E170)-(2*I157)</f>
        <v>19.716714956438196</v>
      </c>
    </row>
    <row r="159" spans="2:15" ht="16" x14ac:dyDescent="0.2">
      <c r="B159" s="1" t="s">
        <v>7</v>
      </c>
      <c r="C159" t="s">
        <v>13</v>
      </c>
      <c r="D159" s="3" t="s">
        <v>17</v>
      </c>
      <c r="E159">
        <v>20.239999999999998</v>
      </c>
      <c r="F159">
        <f>AVERAGE(E159:E160)</f>
        <v>20.239999999999998</v>
      </c>
      <c r="G159">
        <f>F159-$F$108</f>
        <v>5.379999999999999</v>
      </c>
      <c r="I159">
        <f>AVERAGE(E155:E170)+(2*I157)</f>
        <v>21.04203504356181</v>
      </c>
    </row>
    <row r="160" spans="2:15" ht="16" x14ac:dyDescent="0.2">
      <c r="B160" s="1" t="s">
        <v>7</v>
      </c>
      <c r="C160" t="s">
        <v>13</v>
      </c>
      <c r="D160" s="3" t="s">
        <v>17</v>
      </c>
      <c r="E160">
        <v>20.239999999999998</v>
      </c>
    </row>
    <row r="161" spans="2:18" ht="16" x14ac:dyDescent="0.2">
      <c r="B161" s="1" t="s">
        <v>8</v>
      </c>
      <c r="C161" t="s">
        <v>13</v>
      </c>
      <c r="D161" s="3" t="s">
        <v>17</v>
      </c>
      <c r="E161">
        <v>20.37</v>
      </c>
      <c r="F161">
        <f>AVERAGE(E161:E162)</f>
        <v>20.329999999999998</v>
      </c>
      <c r="G161">
        <f>F161-$F$110</f>
        <v>5.3699999999999974</v>
      </c>
    </row>
    <row r="162" spans="2:18" ht="16" x14ac:dyDescent="0.2">
      <c r="B162" s="1" t="s">
        <v>8</v>
      </c>
      <c r="C162" t="s">
        <v>13</v>
      </c>
      <c r="D162" s="3" t="s">
        <v>17</v>
      </c>
      <c r="E162">
        <v>20.29</v>
      </c>
    </row>
    <row r="163" spans="2:18" ht="16" x14ac:dyDescent="0.2">
      <c r="B163" s="1" t="s">
        <v>9</v>
      </c>
      <c r="C163" t="s">
        <v>14</v>
      </c>
      <c r="D163" s="3" t="s">
        <v>17</v>
      </c>
      <c r="E163">
        <v>20.56</v>
      </c>
      <c r="F163">
        <f>AVERAGE(E163:E164)</f>
        <v>20.59</v>
      </c>
      <c r="G163">
        <f>F163-$F$112</f>
        <v>5.5749999999999993</v>
      </c>
      <c r="H163">
        <f>AVERAGE(G163,G165,G167,G169)</f>
        <v>5.4575000000000005</v>
      </c>
    </row>
    <row r="164" spans="2:18" ht="16" x14ac:dyDescent="0.2">
      <c r="B164" s="1" t="s">
        <v>9</v>
      </c>
      <c r="C164" t="s">
        <v>14</v>
      </c>
      <c r="D164" s="3" t="s">
        <v>17</v>
      </c>
      <c r="E164">
        <v>20.62</v>
      </c>
    </row>
    <row r="165" spans="2:18" ht="16" x14ac:dyDescent="0.2">
      <c r="B165" s="1" t="s">
        <v>10</v>
      </c>
      <c r="C165" t="s">
        <v>14</v>
      </c>
      <c r="D165" s="3" t="s">
        <v>17</v>
      </c>
      <c r="E165">
        <v>20.45</v>
      </c>
      <c r="F165">
        <f>AVERAGE(E165:E166)</f>
        <v>20.414999999999999</v>
      </c>
      <c r="G165">
        <f>F165-$F$114</f>
        <v>5.23</v>
      </c>
    </row>
    <row r="166" spans="2:18" ht="16" x14ac:dyDescent="0.2">
      <c r="B166" s="1" t="s">
        <v>10</v>
      </c>
      <c r="C166" t="s">
        <v>14</v>
      </c>
      <c r="D166" s="3" t="s">
        <v>17</v>
      </c>
      <c r="E166">
        <v>20.38</v>
      </c>
    </row>
    <row r="167" spans="2:18" ht="16" x14ac:dyDescent="0.2">
      <c r="B167" s="1" t="s">
        <v>11</v>
      </c>
      <c r="C167" t="s">
        <v>14</v>
      </c>
      <c r="D167" s="3" t="s">
        <v>17</v>
      </c>
      <c r="E167">
        <v>20.07</v>
      </c>
      <c r="F167">
        <f>AVERAGE(E167:E168)</f>
        <v>19.990000000000002</v>
      </c>
      <c r="G167">
        <f>F167-$F$116</f>
        <v>5.3900000000000023</v>
      </c>
    </row>
    <row r="168" spans="2:18" ht="16" x14ac:dyDescent="0.2">
      <c r="B168" s="1" t="s">
        <v>11</v>
      </c>
      <c r="C168" t="s">
        <v>14</v>
      </c>
      <c r="D168" s="3" t="s">
        <v>17</v>
      </c>
      <c r="E168">
        <v>19.91</v>
      </c>
    </row>
    <row r="169" spans="2:18" ht="16" x14ac:dyDescent="0.2">
      <c r="B169" s="1" t="s">
        <v>12</v>
      </c>
      <c r="C169" t="s">
        <v>14</v>
      </c>
      <c r="D169" s="3" t="s">
        <v>17</v>
      </c>
      <c r="E169">
        <v>20.76</v>
      </c>
      <c r="F169">
        <f>AVERAGE(E169:E170)</f>
        <v>20.895000000000003</v>
      </c>
      <c r="G169">
        <f>F169-$F$118</f>
        <v>5.6350000000000016</v>
      </c>
    </row>
    <row r="170" spans="2:18" ht="16" x14ac:dyDescent="0.2">
      <c r="B170" s="1" t="s">
        <v>12</v>
      </c>
      <c r="C170" t="s">
        <v>14</v>
      </c>
      <c r="D170" s="3" t="s">
        <v>17</v>
      </c>
      <c r="E170">
        <v>21.03</v>
      </c>
    </row>
    <row r="171" spans="2:18" x14ac:dyDescent="0.2">
      <c r="B171" s="1"/>
      <c r="D171" s="3"/>
    </row>
    <row r="172" spans="2:18" ht="16" x14ac:dyDescent="0.2">
      <c r="B172" s="1" t="s">
        <v>5</v>
      </c>
      <c r="C172" t="s">
        <v>13</v>
      </c>
      <c r="D172" s="3" t="s">
        <v>27</v>
      </c>
      <c r="E172">
        <v>30.38</v>
      </c>
      <c r="F172">
        <f>AVERAGE(E172:E173)</f>
        <v>30.225000000000001</v>
      </c>
      <c r="G172">
        <f>F172-$F$104</f>
        <v>14.790000000000001</v>
      </c>
      <c r="H172">
        <f>AVERAGE(G172,G174,G176,G178)</f>
        <v>14.50375</v>
      </c>
      <c r="I172">
        <f>H172-H180</f>
        <v>-0.39124999999999943</v>
      </c>
      <c r="J172" s="5">
        <f>2^-I172</f>
        <v>1.3115292652283816</v>
      </c>
      <c r="K172" s="5">
        <f>-1/J172</f>
        <v>-0.76246868942407175</v>
      </c>
      <c r="N172">
        <f>F172-$F$155</f>
        <v>9.5600000000000023</v>
      </c>
      <c r="O172">
        <f>AVERAGE(N172,N174,N176,N178)</f>
        <v>9.1912500000000019</v>
      </c>
      <c r="P172">
        <f>O172-O180</f>
        <v>-0.24624999999999631</v>
      </c>
      <c r="Q172" s="5">
        <f>2^-P172</f>
        <v>1.1861200205403926</v>
      </c>
      <c r="R172" s="5">
        <f>-1/Q172</f>
        <v>-0.84308500209312975</v>
      </c>
    </row>
    <row r="173" spans="2:18" ht="16" x14ac:dyDescent="0.2">
      <c r="B173" s="1" t="s">
        <v>5</v>
      </c>
      <c r="C173" t="s">
        <v>13</v>
      </c>
      <c r="D173" s="3" t="s">
        <v>27</v>
      </c>
      <c r="E173">
        <v>30.07</v>
      </c>
    </row>
    <row r="174" spans="2:18" ht="16" x14ac:dyDescent="0.2">
      <c r="B174" s="1" t="s">
        <v>6</v>
      </c>
      <c r="C174" t="s">
        <v>13</v>
      </c>
      <c r="D174" s="3" t="s">
        <v>27</v>
      </c>
      <c r="E174">
        <v>29.23</v>
      </c>
      <c r="F174">
        <f>AVERAGE(E174:E175)</f>
        <v>29.185000000000002</v>
      </c>
      <c r="G174">
        <f>F174-$F$106</f>
        <v>14.545000000000002</v>
      </c>
      <c r="I174">
        <f>STDEV(E172:E179)</f>
        <v>0.51045497912576532</v>
      </c>
      <c r="N174">
        <f>F174-$F$157</f>
        <v>9.2750000000000021</v>
      </c>
    </row>
    <row r="175" spans="2:18" ht="16" x14ac:dyDescent="0.2">
      <c r="B175" s="1" t="s">
        <v>6</v>
      </c>
      <c r="C175" t="s">
        <v>13</v>
      </c>
      <c r="D175" s="3" t="s">
        <v>27</v>
      </c>
      <c r="E175">
        <v>29.14</v>
      </c>
      <c r="I175">
        <f>AVERAGE(E172:E179)-(2*I174)</f>
        <v>28.456590041748473</v>
      </c>
    </row>
    <row r="176" spans="2:18" ht="16" x14ac:dyDescent="0.2">
      <c r="B176" s="1" t="s">
        <v>7</v>
      </c>
      <c r="C176" t="s">
        <v>13</v>
      </c>
      <c r="D176" s="3" t="s">
        <v>27</v>
      </c>
      <c r="E176">
        <v>29.34</v>
      </c>
      <c r="F176">
        <f>AVERAGE(E176:E177)</f>
        <v>29.490000000000002</v>
      </c>
      <c r="G176">
        <f>F176-$F$108</f>
        <v>14.630000000000003</v>
      </c>
      <c r="I176">
        <f>AVERAGE(E172:E179)+(2*I174)</f>
        <v>30.498409958251532</v>
      </c>
      <c r="N176">
        <f>F176-$F$159</f>
        <v>9.2500000000000036</v>
      </c>
    </row>
    <row r="177" spans="2:18" ht="16" x14ac:dyDescent="0.2">
      <c r="B177" s="1" t="s">
        <v>7</v>
      </c>
      <c r="C177" t="s">
        <v>13</v>
      </c>
      <c r="D177" s="3" t="s">
        <v>27</v>
      </c>
      <c r="E177">
        <v>29.64</v>
      </c>
    </row>
    <row r="178" spans="2:18" ht="16" x14ac:dyDescent="0.2">
      <c r="B178" s="1" t="s">
        <v>8</v>
      </c>
      <c r="C178" t="s">
        <v>13</v>
      </c>
      <c r="D178" s="3" t="s">
        <v>27</v>
      </c>
      <c r="E178">
        <v>28.99</v>
      </c>
      <c r="F178">
        <f>AVERAGE(E178:E179)</f>
        <v>29.009999999999998</v>
      </c>
      <c r="G178">
        <f>F178-$F$110</f>
        <v>14.049999999999997</v>
      </c>
      <c r="N178">
        <f>F178-$F$161</f>
        <v>8.68</v>
      </c>
    </row>
    <row r="179" spans="2:18" ht="16" x14ac:dyDescent="0.2">
      <c r="B179" s="1" t="s">
        <v>8</v>
      </c>
      <c r="C179" t="s">
        <v>13</v>
      </c>
      <c r="D179" s="3" t="s">
        <v>27</v>
      </c>
      <c r="E179">
        <v>29.03</v>
      </c>
    </row>
    <row r="180" spans="2:18" ht="16" x14ac:dyDescent="0.2">
      <c r="B180" s="1" t="s">
        <v>9</v>
      </c>
      <c r="C180" t="s">
        <v>14</v>
      </c>
      <c r="D180" s="3" t="s">
        <v>27</v>
      </c>
      <c r="E180">
        <v>29.82</v>
      </c>
      <c r="F180">
        <f>AVERAGE(E180:E181)</f>
        <v>29.82</v>
      </c>
      <c r="G180">
        <f>F180-$F$112</f>
        <v>14.805</v>
      </c>
      <c r="H180">
        <f>AVERAGE(G180,G182,G184,G186)</f>
        <v>14.895</v>
      </c>
      <c r="N180">
        <f>F180-$F$163</f>
        <v>9.23</v>
      </c>
      <c r="O180">
        <f>AVERAGE(N180,N182,N184,N186)</f>
        <v>9.4374999999999982</v>
      </c>
    </row>
    <row r="181" spans="2:18" ht="16" x14ac:dyDescent="0.2">
      <c r="B181" s="1" t="s">
        <v>9</v>
      </c>
      <c r="C181" t="s">
        <v>14</v>
      </c>
      <c r="D181" s="3" t="s">
        <v>27</v>
      </c>
      <c r="E181">
        <v>29.82</v>
      </c>
    </row>
    <row r="182" spans="2:18" ht="16" x14ac:dyDescent="0.2">
      <c r="B182" s="1" t="s">
        <v>10</v>
      </c>
      <c r="C182" t="s">
        <v>14</v>
      </c>
      <c r="D182" s="3" t="s">
        <v>27</v>
      </c>
      <c r="E182">
        <v>29.95</v>
      </c>
      <c r="F182">
        <f>AVERAGE(E182:E183)</f>
        <v>30.02</v>
      </c>
      <c r="G182">
        <f>F182-$F$114</f>
        <v>14.835000000000001</v>
      </c>
      <c r="I182">
        <f>STDEV(E180:E187)</f>
        <v>0.38515303081094582</v>
      </c>
      <c r="N182">
        <f>F182-$F$165</f>
        <v>9.6050000000000004</v>
      </c>
    </row>
    <row r="183" spans="2:18" ht="16" x14ac:dyDescent="0.2">
      <c r="B183" s="1" t="s">
        <v>10</v>
      </c>
      <c r="C183" t="s">
        <v>14</v>
      </c>
      <c r="D183" s="3" t="s">
        <v>27</v>
      </c>
      <c r="E183">
        <v>30.09</v>
      </c>
      <c r="I183">
        <f>AVERAGE(E180:E187)-(2*I182)</f>
        <v>29.139693938378109</v>
      </c>
    </row>
    <row r="184" spans="2:18" ht="16" x14ac:dyDescent="0.2">
      <c r="B184" s="1" t="s">
        <v>11</v>
      </c>
      <c r="C184" t="s">
        <v>14</v>
      </c>
      <c r="D184" s="3" t="s">
        <v>27</v>
      </c>
      <c r="E184">
        <v>29.63</v>
      </c>
      <c r="F184">
        <f>AVERAGE(E184:E185)</f>
        <v>29.424999999999997</v>
      </c>
      <c r="G184">
        <f>F184-$F$116</f>
        <v>14.824999999999998</v>
      </c>
      <c r="I184">
        <f>AVERAGE(E180:E187)+(2*I182)</f>
        <v>30.680306061621891</v>
      </c>
      <c r="N184">
        <f>F184-$F$167</f>
        <v>9.4349999999999952</v>
      </c>
    </row>
    <row r="185" spans="2:18" ht="16" x14ac:dyDescent="0.2">
      <c r="B185" s="1" t="s">
        <v>11</v>
      </c>
      <c r="C185" t="s">
        <v>14</v>
      </c>
      <c r="D185" s="3" t="s">
        <v>27</v>
      </c>
      <c r="E185">
        <v>29.22</v>
      </c>
    </row>
    <row r="186" spans="2:18" ht="16" x14ac:dyDescent="0.2">
      <c r="B186" s="1" t="s">
        <v>12</v>
      </c>
      <c r="C186" t="s">
        <v>14</v>
      </c>
      <c r="D186" s="3" t="s">
        <v>27</v>
      </c>
      <c r="E186">
        <v>30.35</v>
      </c>
      <c r="F186">
        <f>AVERAGE(E186:E187)</f>
        <v>30.375</v>
      </c>
      <c r="G186">
        <f>F186-$F$118</f>
        <v>15.114999999999998</v>
      </c>
      <c r="N186">
        <f>F186-$F$169</f>
        <v>9.4799999999999969</v>
      </c>
    </row>
    <row r="187" spans="2:18" ht="16" x14ac:dyDescent="0.2">
      <c r="B187" s="1" t="s">
        <v>12</v>
      </c>
      <c r="C187" t="s">
        <v>14</v>
      </c>
      <c r="D187" s="3" t="s">
        <v>27</v>
      </c>
      <c r="E187">
        <v>30.4</v>
      </c>
    </row>
    <row r="188" spans="2:18" x14ac:dyDescent="0.2">
      <c r="B188" s="1"/>
      <c r="D188" s="3"/>
    </row>
    <row r="189" spans="2:18" ht="16" x14ac:dyDescent="0.2">
      <c r="B189" s="1" t="s">
        <v>5</v>
      </c>
      <c r="C189" t="s">
        <v>13</v>
      </c>
      <c r="D189" s="3" t="s">
        <v>28</v>
      </c>
      <c r="E189">
        <v>26.73</v>
      </c>
      <c r="F189">
        <f>AVERAGE(E189:E190)</f>
        <v>26.645</v>
      </c>
      <c r="G189">
        <f>F189-$F$104</f>
        <v>11.209999999999999</v>
      </c>
      <c r="H189">
        <f>AVERAGE(G189,G191,G193,G195)</f>
        <v>11.237499999999999</v>
      </c>
      <c r="I189">
        <f>H189-H197</f>
        <v>2.1387499999999999</v>
      </c>
      <c r="J189" s="9">
        <f>2^-I189</f>
        <v>0.22707645037154953</v>
      </c>
      <c r="K189" s="9">
        <f>-1/J189</f>
        <v>-4.403803205324766</v>
      </c>
      <c r="N189">
        <f>F189-$F$155</f>
        <v>5.98</v>
      </c>
      <c r="O189">
        <f>AVERAGE(N189,N191,N193,N195)</f>
        <v>5.9250000000000007</v>
      </c>
      <c r="P189">
        <f>O189-O197</f>
        <v>2.2837500000000013</v>
      </c>
      <c r="Q189" s="9">
        <f>2^-P189</f>
        <v>0.20536325884580314</v>
      </c>
      <c r="R189" s="9">
        <f>-1/Q189</f>
        <v>-4.8694201953176508</v>
      </c>
    </row>
    <row r="190" spans="2:18" ht="16" x14ac:dyDescent="0.2">
      <c r="B190" s="1" t="s">
        <v>5</v>
      </c>
      <c r="C190" t="s">
        <v>13</v>
      </c>
      <c r="D190" s="3" t="s">
        <v>28</v>
      </c>
      <c r="E190">
        <v>26.56</v>
      </c>
    </row>
    <row r="191" spans="2:18" ht="16" x14ac:dyDescent="0.2">
      <c r="B191" s="1" t="s">
        <v>6</v>
      </c>
      <c r="C191" t="s">
        <v>13</v>
      </c>
      <c r="D191" s="3" t="s">
        <v>28</v>
      </c>
      <c r="E191">
        <v>26.05</v>
      </c>
      <c r="F191">
        <f>AVERAGE(E191:E192)</f>
        <v>26.05</v>
      </c>
      <c r="G191">
        <f>F191-$F$106</f>
        <v>11.41</v>
      </c>
      <c r="I191">
        <f>STDEV(E189:E196)</f>
        <v>0.27766565197322157</v>
      </c>
      <c r="N191">
        <f>F191-$F$157</f>
        <v>6.1400000000000006</v>
      </c>
    </row>
    <row r="192" spans="2:18" ht="16" x14ac:dyDescent="0.2">
      <c r="B192" s="1" t="s">
        <v>6</v>
      </c>
      <c r="C192" t="s">
        <v>13</v>
      </c>
      <c r="D192" s="3" t="s">
        <v>28</v>
      </c>
      <c r="E192">
        <v>26.05</v>
      </c>
      <c r="I192">
        <f>AVERAGE(E189:E196)-(2*I191)</f>
        <v>25.655918696053561</v>
      </c>
    </row>
    <row r="193" spans="2:18" ht="16" x14ac:dyDescent="0.2">
      <c r="B193" s="1" t="s">
        <v>7</v>
      </c>
      <c r="C193" t="s">
        <v>13</v>
      </c>
      <c r="D193" s="3" t="s">
        <v>28</v>
      </c>
      <c r="E193">
        <v>26.01</v>
      </c>
      <c r="F193">
        <f>AVERAGE(E193:E194)</f>
        <v>26</v>
      </c>
      <c r="G193">
        <f>F193-$F$108</f>
        <v>11.14</v>
      </c>
      <c r="I193">
        <f>AVERAGE(E189:E196)+(2*I191)</f>
        <v>26.766581303946445</v>
      </c>
      <c r="N193">
        <f>F193-$F$159</f>
        <v>5.7600000000000016</v>
      </c>
    </row>
    <row r="194" spans="2:18" ht="16" x14ac:dyDescent="0.2">
      <c r="B194" s="1" t="s">
        <v>7</v>
      </c>
      <c r="C194" t="s">
        <v>13</v>
      </c>
      <c r="D194" s="3" t="s">
        <v>28</v>
      </c>
      <c r="E194">
        <v>25.99</v>
      </c>
    </row>
    <row r="195" spans="2:18" ht="16" x14ac:dyDescent="0.2">
      <c r="B195" s="1" t="s">
        <v>8</v>
      </c>
      <c r="C195" t="s">
        <v>13</v>
      </c>
      <c r="D195" s="3" t="s">
        <v>28</v>
      </c>
      <c r="E195">
        <v>26.15</v>
      </c>
      <c r="F195">
        <f>AVERAGE(E195:E196)</f>
        <v>26.15</v>
      </c>
      <c r="G195">
        <f>F195-$F$110</f>
        <v>11.189999999999998</v>
      </c>
      <c r="N195">
        <f>F195-$F$161</f>
        <v>5.82</v>
      </c>
    </row>
    <row r="196" spans="2:18" ht="16" x14ac:dyDescent="0.2">
      <c r="B196" s="1" t="s">
        <v>8</v>
      </c>
      <c r="C196" t="s">
        <v>13</v>
      </c>
      <c r="D196" s="3" t="s">
        <v>28</v>
      </c>
      <c r="E196">
        <v>26.15</v>
      </c>
    </row>
    <row r="197" spans="2:18" ht="16" x14ac:dyDescent="0.2">
      <c r="B197" s="1" t="s">
        <v>9</v>
      </c>
      <c r="C197" t="s">
        <v>14</v>
      </c>
      <c r="D197" s="3" t="s">
        <v>28</v>
      </c>
      <c r="E197">
        <v>24.01</v>
      </c>
      <c r="F197">
        <f>AVERAGE(E197:E198)</f>
        <v>24.01</v>
      </c>
      <c r="G197">
        <f>F197-$F$112</f>
        <v>8.995000000000001</v>
      </c>
      <c r="H197">
        <f>AVERAGE(G197,G199,G201,G203)</f>
        <v>9.098749999999999</v>
      </c>
      <c r="N197">
        <f>F197-$F$163</f>
        <v>3.4200000000000017</v>
      </c>
      <c r="O197">
        <f>AVERAGE(N197,N199,N201,N203)</f>
        <v>3.6412499999999994</v>
      </c>
    </row>
    <row r="198" spans="2:18" ht="16" x14ac:dyDescent="0.2">
      <c r="B198" s="1" t="s">
        <v>9</v>
      </c>
      <c r="C198" t="s">
        <v>14</v>
      </c>
      <c r="D198" s="3" t="s">
        <v>28</v>
      </c>
      <c r="E198">
        <v>24.01</v>
      </c>
    </row>
    <row r="199" spans="2:18" ht="16" x14ac:dyDescent="0.2">
      <c r="B199" s="1" t="s">
        <v>10</v>
      </c>
      <c r="C199" t="s">
        <v>14</v>
      </c>
      <c r="D199" s="3" t="s">
        <v>28</v>
      </c>
      <c r="E199">
        <v>24.51</v>
      </c>
      <c r="F199">
        <f>AVERAGE(E199:E200)</f>
        <v>24.57</v>
      </c>
      <c r="G199">
        <f>F199-$F$114</f>
        <v>9.3850000000000016</v>
      </c>
      <c r="I199">
        <f>STDEV(E197:E204)</f>
        <v>0.29115226747724776</v>
      </c>
      <c r="N199">
        <f>F199-$F$165</f>
        <v>4.1550000000000011</v>
      </c>
    </row>
    <row r="200" spans="2:18" ht="16" x14ac:dyDescent="0.2">
      <c r="B200" s="1" t="s">
        <v>10</v>
      </c>
      <c r="C200" t="s">
        <v>14</v>
      </c>
      <c r="D200" s="3" t="s">
        <v>28</v>
      </c>
      <c r="E200">
        <v>24.63</v>
      </c>
      <c r="I200">
        <f>AVERAGE(E197:E204)-(2*I199)</f>
        <v>23.531445465045504</v>
      </c>
    </row>
    <row r="201" spans="2:18" ht="16" x14ac:dyDescent="0.2">
      <c r="B201" s="1" t="s">
        <v>11</v>
      </c>
      <c r="C201" t="s">
        <v>14</v>
      </c>
      <c r="D201" s="3" t="s">
        <v>28</v>
      </c>
      <c r="E201">
        <v>24.02</v>
      </c>
      <c r="F201">
        <f>AVERAGE(E201:E202)</f>
        <v>23.914999999999999</v>
      </c>
      <c r="G201">
        <f>F201-$F$116</f>
        <v>9.3149999999999995</v>
      </c>
      <c r="I201">
        <f>AVERAGE(E197:E204)+(2*I199)</f>
        <v>24.696054534954495</v>
      </c>
      <c r="N201">
        <f>F201-$F$167</f>
        <v>3.9249999999999972</v>
      </c>
    </row>
    <row r="202" spans="2:18" ht="16" x14ac:dyDescent="0.2">
      <c r="B202" s="1" t="s">
        <v>11</v>
      </c>
      <c r="C202" t="s">
        <v>14</v>
      </c>
      <c r="D202" s="3" t="s">
        <v>28</v>
      </c>
      <c r="E202">
        <v>23.81</v>
      </c>
    </row>
    <row r="203" spans="2:18" ht="16" x14ac:dyDescent="0.2">
      <c r="B203" s="1" t="s">
        <v>12</v>
      </c>
      <c r="C203" t="s">
        <v>14</v>
      </c>
      <c r="D203" s="3" t="s">
        <v>28</v>
      </c>
      <c r="E203">
        <v>23.96</v>
      </c>
      <c r="F203">
        <f>AVERAGE(E203:E204)</f>
        <v>23.96</v>
      </c>
      <c r="G203">
        <f>F203-$F$118</f>
        <v>8.6999999999999993</v>
      </c>
      <c r="N203">
        <f>F203-$F$169</f>
        <v>3.0649999999999977</v>
      </c>
    </row>
    <row r="204" spans="2:18" ht="16" x14ac:dyDescent="0.2">
      <c r="B204" s="1" t="s">
        <v>12</v>
      </c>
      <c r="C204" t="s">
        <v>14</v>
      </c>
      <c r="D204" s="3" t="s">
        <v>28</v>
      </c>
      <c r="E204">
        <v>23.96</v>
      </c>
    </row>
    <row r="205" spans="2:18" x14ac:dyDescent="0.2">
      <c r="B205" s="1"/>
      <c r="D205" s="3"/>
    </row>
    <row r="206" spans="2:18" ht="16" x14ac:dyDescent="0.2">
      <c r="B206" s="1" t="s">
        <v>5</v>
      </c>
      <c r="C206" t="s">
        <v>13</v>
      </c>
      <c r="D206" s="3" t="s">
        <v>29</v>
      </c>
      <c r="E206">
        <v>24.65</v>
      </c>
      <c r="F206">
        <f>AVERAGE(E206:E207)</f>
        <v>24.52</v>
      </c>
      <c r="G206">
        <f>F206-$F$104</f>
        <v>9.0849999999999991</v>
      </c>
      <c r="H206">
        <f>AVERAGE(G206,G208,G210,G212)</f>
        <v>9.15625</v>
      </c>
      <c r="I206">
        <f>H206-H214</f>
        <v>-0.25249999999999773</v>
      </c>
      <c r="J206" s="5">
        <f>2^-I206</f>
        <v>1.1912696404258685</v>
      </c>
      <c r="K206" s="5">
        <f>-1/J206</f>
        <v>-0.83944051461137614</v>
      </c>
      <c r="N206">
        <f>F206-$F$155</f>
        <v>3.8550000000000004</v>
      </c>
      <c r="O206">
        <f>AVERAGE(N206,N208,N210,N212)</f>
        <v>3.84375</v>
      </c>
      <c r="P206">
        <f>O206-O214</f>
        <v>-0.10749999999999815</v>
      </c>
      <c r="Q206" s="5">
        <f>2^-P206</f>
        <v>1.0773596959157685</v>
      </c>
      <c r="R206" s="5">
        <f>-1/Q206</f>
        <v>-0.9281951086447392</v>
      </c>
    </row>
    <row r="207" spans="2:18" ht="16" x14ac:dyDescent="0.2">
      <c r="B207" s="1" t="s">
        <v>5</v>
      </c>
      <c r="C207" t="s">
        <v>13</v>
      </c>
      <c r="D207" s="3" t="s">
        <v>29</v>
      </c>
      <c r="E207">
        <v>24.39</v>
      </c>
    </row>
    <row r="208" spans="2:18" ht="16" x14ac:dyDescent="0.2">
      <c r="B208" s="1" t="s">
        <v>6</v>
      </c>
      <c r="C208" t="s">
        <v>13</v>
      </c>
      <c r="D208" s="3" t="s">
        <v>29</v>
      </c>
      <c r="E208">
        <v>23.46</v>
      </c>
      <c r="F208">
        <f>AVERAGE(E208:E209)</f>
        <v>23.454999999999998</v>
      </c>
      <c r="G208">
        <f>F208-$F$106</f>
        <v>8.8149999999999977</v>
      </c>
      <c r="I208">
        <f>STDEV(E206:E213)</f>
        <v>0.4372315502927806</v>
      </c>
      <c r="N208">
        <f>F208-$F$157</f>
        <v>3.5449999999999982</v>
      </c>
    </row>
    <row r="209" spans="2:18" ht="16" x14ac:dyDescent="0.2">
      <c r="B209" s="1" t="s">
        <v>6</v>
      </c>
      <c r="C209" t="s">
        <v>13</v>
      </c>
      <c r="D209" s="3" t="s">
        <v>29</v>
      </c>
      <c r="E209">
        <v>23.45</v>
      </c>
      <c r="I209">
        <f>AVERAGE(E206:E213)-(2*I208)</f>
        <v>23.255536899414437</v>
      </c>
    </row>
    <row r="210" spans="2:18" ht="16" x14ac:dyDescent="0.2">
      <c r="B210" s="1" t="s">
        <v>7</v>
      </c>
      <c r="C210" t="s">
        <v>13</v>
      </c>
      <c r="D210" s="3" t="s">
        <v>29</v>
      </c>
      <c r="E210">
        <v>24.21</v>
      </c>
      <c r="F210">
        <f>AVERAGE(E210:E211)</f>
        <v>24.27</v>
      </c>
      <c r="G210">
        <f>F210-$F$108</f>
        <v>9.41</v>
      </c>
      <c r="I210">
        <f>AVERAGE(E206:E213)+(2*I208)</f>
        <v>25.004463100585561</v>
      </c>
      <c r="N210">
        <f>F210-$F$159</f>
        <v>4.0300000000000011</v>
      </c>
    </row>
    <row r="211" spans="2:18" ht="16" x14ac:dyDescent="0.2">
      <c r="B211" s="1" t="s">
        <v>7</v>
      </c>
      <c r="C211" t="s">
        <v>13</v>
      </c>
      <c r="D211" s="3" t="s">
        <v>29</v>
      </c>
      <c r="E211">
        <v>24.33</v>
      </c>
    </row>
    <row r="212" spans="2:18" ht="16" x14ac:dyDescent="0.2">
      <c r="B212" s="1" t="s">
        <v>8</v>
      </c>
      <c r="C212" t="s">
        <v>13</v>
      </c>
      <c r="D212" s="3" t="s">
        <v>29</v>
      </c>
      <c r="E212">
        <v>24.29</v>
      </c>
      <c r="F212">
        <f>AVERAGE(E212:E213)</f>
        <v>24.274999999999999</v>
      </c>
      <c r="G212">
        <f>F212-$F$110</f>
        <v>9.3149999999999977</v>
      </c>
      <c r="N212">
        <f>F212-$F$161</f>
        <v>3.9450000000000003</v>
      </c>
    </row>
    <row r="213" spans="2:18" ht="16" x14ac:dyDescent="0.2">
      <c r="B213" s="1" t="s">
        <v>8</v>
      </c>
      <c r="C213" t="s">
        <v>13</v>
      </c>
      <c r="D213" s="3" t="s">
        <v>29</v>
      </c>
      <c r="E213">
        <v>24.26</v>
      </c>
    </row>
    <row r="214" spans="2:18" ht="16" x14ac:dyDescent="0.2">
      <c r="B214" s="1" t="s">
        <v>9</v>
      </c>
      <c r="C214" t="s">
        <v>14</v>
      </c>
      <c r="D214" s="3" t="s">
        <v>29</v>
      </c>
      <c r="E214">
        <v>24.51</v>
      </c>
      <c r="F214">
        <f>AVERAGE(E214:E215)</f>
        <v>24.664999999999999</v>
      </c>
      <c r="G214">
        <f>F214-$F$112</f>
        <v>9.6499999999999986</v>
      </c>
      <c r="H214">
        <f>AVERAGE(G214,G216,G218,G220)</f>
        <v>9.4087499999999977</v>
      </c>
      <c r="N214">
        <f>F214-$F$163</f>
        <v>4.0749999999999993</v>
      </c>
      <c r="O214">
        <f>AVERAGE(N214,N216,N218,N220)</f>
        <v>3.9512499999999982</v>
      </c>
    </row>
    <row r="215" spans="2:18" ht="16" x14ac:dyDescent="0.2">
      <c r="B215" s="1" t="s">
        <v>9</v>
      </c>
      <c r="C215" t="s">
        <v>14</v>
      </c>
      <c r="D215" s="3" t="s">
        <v>29</v>
      </c>
      <c r="E215">
        <v>24.82</v>
      </c>
    </row>
    <row r="216" spans="2:18" ht="16" x14ac:dyDescent="0.2">
      <c r="B216" s="1" t="s">
        <v>10</v>
      </c>
      <c r="C216" t="s">
        <v>14</v>
      </c>
      <c r="D216" s="3" t="s">
        <v>29</v>
      </c>
      <c r="E216">
        <v>23.95</v>
      </c>
      <c r="F216">
        <f>AVERAGE(E216:E217)</f>
        <v>23.965</v>
      </c>
      <c r="G216">
        <f>F216-$F$114</f>
        <v>8.7800000000000011</v>
      </c>
      <c r="I216">
        <f>STDEV(E214:E221)</f>
        <v>0.47479130753867577</v>
      </c>
      <c r="N216">
        <f>F216-$F$165</f>
        <v>3.5500000000000007</v>
      </c>
    </row>
    <row r="217" spans="2:18" ht="16" x14ac:dyDescent="0.2">
      <c r="B217" s="1" t="s">
        <v>10</v>
      </c>
      <c r="C217" t="s">
        <v>14</v>
      </c>
      <c r="D217" s="3" t="s">
        <v>29</v>
      </c>
      <c r="E217">
        <v>23.98</v>
      </c>
      <c r="I217">
        <f>AVERAGE(E214:E221)-(2*I216)</f>
        <v>23.474167384922648</v>
      </c>
    </row>
    <row r="218" spans="2:18" ht="16" x14ac:dyDescent="0.2">
      <c r="B218" s="1" t="s">
        <v>11</v>
      </c>
      <c r="C218" t="s">
        <v>14</v>
      </c>
      <c r="D218" s="3" t="s">
        <v>29</v>
      </c>
      <c r="E218">
        <v>24.1</v>
      </c>
      <c r="F218">
        <f>AVERAGE(E218:E219)</f>
        <v>24.055</v>
      </c>
      <c r="G218">
        <f>F218-$F$116</f>
        <v>9.4550000000000001</v>
      </c>
      <c r="I218">
        <f>AVERAGE(E214:E221)+(2*I216)</f>
        <v>25.373332615077349</v>
      </c>
      <c r="N218">
        <f>F218-$F$167</f>
        <v>4.0649999999999977</v>
      </c>
    </row>
    <row r="219" spans="2:18" ht="16" x14ac:dyDescent="0.2">
      <c r="B219" s="1" t="s">
        <v>11</v>
      </c>
      <c r="C219" t="s">
        <v>14</v>
      </c>
      <c r="D219" s="3" t="s">
        <v>29</v>
      </c>
      <c r="E219">
        <v>24.01</v>
      </c>
    </row>
    <row r="220" spans="2:18" ht="16" x14ac:dyDescent="0.2">
      <c r="B220" s="1" t="s">
        <v>12</v>
      </c>
      <c r="C220" t="s">
        <v>14</v>
      </c>
      <c r="D220" s="3" t="s">
        <v>29</v>
      </c>
      <c r="E220">
        <v>25.13</v>
      </c>
      <c r="F220">
        <f>AVERAGE(E220:E221)</f>
        <v>25.009999999999998</v>
      </c>
      <c r="G220">
        <f>F220-$F$118</f>
        <v>9.7499999999999964</v>
      </c>
      <c r="N220">
        <f>F220-$F$169</f>
        <v>4.1149999999999949</v>
      </c>
    </row>
    <row r="221" spans="2:18" ht="16" x14ac:dyDescent="0.2">
      <c r="B221" s="1" t="s">
        <v>12</v>
      </c>
      <c r="C221" t="s">
        <v>14</v>
      </c>
      <c r="D221" s="3" t="s">
        <v>29</v>
      </c>
      <c r="E221">
        <v>24.89</v>
      </c>
    </row>
    <row r="222" spans="2:18" x14ac:dyDescent="0.2">
      <c r="B222" s="1"/>
      <c r="D222" s="3"/>
    </row>
    <row r="223" spans="2:18" ht="16" x14ac:dyDescent="0.2">
      <c r="B223" s="1" t="s">
        <v>5</v>
      </c>
      <c r="C223" t="s">
        <v>13</v>
      </c>
      <c r="D223" s="3" t="s">
        <v>23</v>
      </c>
      <c r="E223">
        <v>21.17</v>
      </c>
      <c r="F223">
        <f>AVERAGE(E223:E224)</f>
        <v>21.145000000000003</v>
      </c>
      <c r="G223">
        <f>F223-$F$104</f>
        <v>5.7100000000000026</v>
      </c>
      <c r="H223">
        <f>AVERAGE(G223,G225,G227,G229)</f>
        <v>5.5049999999999999</v>
      </c>
      <c r="I223">
        <f>H223-H231</f>
        <v>9.9999999999997868E-3</v>
      </c>
      <c r="J223" s="5">
        <f>2^-I223</f>
        <v>0.99309249543703604</v>
      </c>
      <c r="K223" s="5">
        <f>-1/J223</f>
        <v>-1.0069555500567187</v>
      </c>
      <c r="N223">
        <f>F223-$F$155</f>
        <v>0.48000000000000398</v>
      </c>
      <c r="O223">
        <f>AVERAGE(N223,N225,N227,N229)</f>
        <v>0.19250000000000167</v>
      </c>
      <c r="P223">
        <f>O223-O231</f>
        <v>0.15500000000000291</v>
      </c>
      <c r="Q223" s="5">
        <f>2^-P223</f>
        <v>0.89813237288393233</v>
      </c>
      <c r="R223" s="5">
        <f>-1/Q223</f>
        <v>-1.1134216182286887</v>
      </c>
    </row>
    <row r="224" spans="2:18" ht="16" x14ac:dyDescent="0.2">
      <c r="B224" s="1" t="s">
        <v>5</v>
      </c>
      <c r="C224" t="s">
        <v>13</v>
      </c>
      <c r="D224" s="3" t="s">
        <v>23</v>
      </c>
      <c r="E224">
        <v>21.12</v>
      </c>
    </row>
    <row r="225" spans="2:18" ht="16" x14ac:dyDescent="0.2">
      <c r="B225" s="1" t="s">
        <v>6</v>
      </c>
      <c r="C225" t="s">
        <v>13</v>
      </c>
      <c r="D225" s="3" t="s">
        <v>23</v>
      </c>
      <c r="E225">
        <v>20.16</v>
      </c>
      <c r="F225">
        <f>AVERAGE(E225:E226)</f>
        <v>20.18</v>
      </c>
      <c r="G225">
        <f>F225-$F$106</f>
        <v>5.5399999999999991</v>
      </c>
      <c r="I225">
        <f>STDEV(E223:E230)</f>
        <v>0.41930001192463678</v>
      </c>
      <c r="N225">
        <f>F225-$F$157</f>
        <v>0.26999999999999957</v>
      </c>
    </row>
    <row r="226" spans="2:18" ht="16" x14ac:dyDescent="0.2">
      <c r="B226" s="1" t="s">
        <v>6</v>
      </c>
      <c r="C226" t="s">
        <v>13</v>
      </c>
      <c r="D226" s="3" t="s">
        <v>23</v>
      </c>
      <c r="E226">
        <v>20.2</v>
      </c>
      <c r="I226">
        <f>AVERAGE(E223:E230)-(2*I225)</f>
        <v>19.640149976150724</v>
      </c>
    </row>
    <row r="227" spans="2:18" ht="16" x14ac:dyDescent="0.2">
      <c r="B227" s="1" t="s">
        <v>7</v>
      </c>
      <c r="C227" t="s">
        <v>13</v>
      </c>
      <c r="D227" s="3" t="s">
        <v>23</v>
      </c>
      <c r="E227">
        <v>20.399999999999999</v>
      </c>
      <c r="F227">
        <f>AVERAGE(E227:E228)</f>
        <v>20.375</v>
      </c>
      <c r="G227">
        <f>F227-$F$108</f>
        <v>5.5150000000000006</v>
      </c>
      <c r="I227">
        <f>AVERAGE(E223:E230)+(2*I225)</f>
        <v>21.317350023849272</v>
      </c>
      <c r="N227">
        <f>F227-$F$159</f>
        <v>0.13500000000000156</v>
      </c>
    </row>
    <row r="228" spans="2:18" ht="16" x14ac:dyDescent="0.2">
      <c r="B228" s="1" t="s">
        <v>7</v>
      </c>
      <c r="C228" t="s">
        <v>13</v>
      </c>
      <c r="D228" s="3" t="s">
        <v>23</v>
      </c>
      <c r="E228">
        <v>20.350000000000001</v>
      </c>
    </row>
    <row r="229" spans="2:18" ht="16" x14ac:dyDescent="0.2">
      <c r="B229" s="1" t="s">
        <v>8</v>
      </c>
      <c r="C229" t="s">
        <v>13</v>
      </c>
      <c r="D229" s="3" t="s">
        <v>23</v>
      </c>
      <c r="E229">
        <v>20.23</v>
      </c>
      <c r="F229">
        <f>AVERAGE(E229:E230)</f>
        <v>20.215</v>
      </c>
      <c r="G229">
        <f>F229-$F$110</f>
        <v>5.254999999999999</v>
      </c>
      <c r="N229">
        <f>F229-$F$161</f>
        <v>-0.11499999999999844</v>
      </c>
    </row>
    <row r="230" spans="2:18" ht="16" x14ac:dyDescent="0.2">
      <c r="B230" s="1" t="s">
        <v>8</v>
      </c>
      <c r="C230" t="s">
        <v>13</v>
      </c>
      <c r="D230" s="3" t="s">
        <v>23</v>
      </c>
      <c r="E230">
        <v>20.2</v>
      </c>
    </row>
    <row r="231" spans="2:18" ht="16" x14ac:dyDescent="0.2">
      <c r="B231" s="1" t="s">
        <v>9</v>
      </c>
      <c r="C231" t="s">
        <v>14</v>
      </c>
      <c r="D231" s="3" t="s">
        <v>23</v>
      </c>
      <c r="E231">
        <v>20.47</v>
      </c>
      <c r="F231">
        <f>AVERAGE(E231:E232)</f>
        <v>20.475000000000001</v>
      </c>
      <c r="G231">
        <f>F231-$F$112</f>
        <v>5.4600000000000009</v>
      </c>
      <c r="H231">
        <f>AVERAGE(G231,G233,G235,G237)</f>
        <v>5.4950000000000001</v>
      </c>
      <c r="N231">
        <f>F231-$F$163</f>
        <v>-0.11499999999999844</v>
      </c>
      <c r="O231">
        <f>AVERAGE(N231,N233,N235,N237)</f>
        <v>3.7499999999998757E-2</v>
      </c>
    </row>
    <row r="232" spans="2:18" ht="16" x14ac:dyDescent="0.2">
      <c r="B232" s="1" t="s">
        <v>9</v>
      </c>
      <c r="C232" t="s">
        <v>14</v>
      </c>
      <c r="D232" s="3" t="s">
        <v>23</v>
      </c>
      <c r="E232">
        <v>20.48</v>
      </c>
    </row>
    <row r="233" spans="2:18" ht="16" x14ac:dyDescent="0.2">
      <c r="B233" s="1" t="s">
        <v>10</v>
      </c>
      <c r="C233" t="s">
        <v>14</v>
      </c>
      <c r="D233" s="3" t="s">
        <v>23</v>
      </c>
      <c r="E233">
        <v>20.84</v>
      </c>
      <c r="F233">
        <f>AVERAGE(E233:E234)</f>
        <v>20.884999999999998</v>
      </c>
      <c r="G233">
        <f>F233-$F$114</f>
        <v>5.6999999999999993</v>
      </c>
      <c r="I233">
        <f>STDEV(E231:E238)</f>
        <v>0.25320798904119418</v>
      </c>
      <c r="N233">
        <f>F233-$F$165</f>
        <v>0.46999999999999886</v>
      </c>
    </row>
    <row r="234" spans="2:18" ht="16" x14ac:dyDescent="0.2">
      <c r="B234" s="1" t="s">
        <v>10</v>
      </c>
      <c r="C234" t="s">
        <v>14</v>
      </c>
      <c r="D234" s="3" t="s">
        <v>23</v>
      </c>
      <c r="E234">
        <v>20.93</v>
      </c>
      <c r="I234">
        <f>AVERAGE(E231:E238)-(2*I233)</f>
        <v>20.003584021917611</v>
      </c>
    </row>
    <row r="235" spans="2:18" ht="16" x14ac:dyDescent="0.2">
      <c r="B235" s="1" t="s">
        <v>11</v>
      </c>
      <c r="C235" t="s">
        <v>14</v>
      </c>
      <c r="D235" s="3" t="s">
        <v>23</v>
      </c>
      <c r="E235">
        <v>20.329999999999998</v>
      </c>
      <c r="F235">
        <f>AVERAGE(E235:E236)</f>
        <v>20.25</v>
      </c>
      <c r="G235">
        <f>F235-$F$116</f>
        <v>5.65</v>
      </c>
      <c r="I235">
        <f>AVERAGE(E231:E238)+(2*I233)</f>
        <v>21.016415978082385</v>
      </c>
      <c r="N235">
        <f>F235-$F$167</f>
        <v>0.25999999999999801</v>
      </c>
    </row>
    <row r="236" spans="2:18" ht="16" x14ac:dyDescent="0.2">
      <c r="B236" s="1" t="s">
        <v>11</v>
      </c>
      <c r="C236" t="s">
        <v>14</v>
      </c>
      <c r="D236" s="3" t="s">
        <v>23</v>
      </c>
      <c r="E236">
        <v>20.170000000000002</v>
      </c>
    </row>
    <row r="237" spans="2:18" ht="16" x14ac:dyDescent="0.2">
      <c r="B237" s="1" t="s">
        <v>12</v>
      </c>
      <c r="C237" t="s">
        <v>14</v>
      </c>
      <c r="D237" s="3" t="s">
        <v>23</v>
      </c>
      <c r="E237">
        <v>20.420000000000002</v>
      </c>
      <c r="F237">
        <f>AVERAGE(E237:E238)</f>
        <v>20.43</v>
      </c>
      <c r="G237">
        <f>F237-$F$118</f>
        <v>5.1699999999999982</v>
      </c>
      <c r="N237">
        <f>F237-$F$169</f>
        <v>-0.46500000000000341</v>
      </c>
    </row>
    <row r="238" spans="2:18" ht="16" x14ac:dyDescent="0.2">
      <c r="B238" s="1" t="s">
        <v>12</v>
      </c>
      <c r="C238" t="s">
        <v>14</v>
      </c>
      <c r="D238" s="3" t="s">
        <v>23</v>
      </c>
      <c r="E238">
        <v>20.440000000000001</v>
      </c>
    </row>
    <row r="239" spans="2:18" x14ac:dyDescent="0.2">
      <c r="B239" s="1"/>
      <c r="D239" s="3"/>
    </row>
    <row r="240" spans="2:18" ht="16" x14ac:dyDescent="0.2">
      <c r="B240" s="1" t="s">
        <v>5</v>
      </c>
      <c r="C240" t="s">
        <v>13</v>
      </c>
      <c r="D240" s="3" t="s">
        <v>21</v>
      </c>
      <c r="E240">
        <v>23.97</v>
      </c>
      <c r="F240">
        <f>AVERAGE(E240:E241)</f>
        <v>24.009999999999998</v>
      </c>
      <c r="G240">
        <f>F240-$F$104</f>
        <v>8.5749999999999975</v>
      </c>
      <c r="H240">
        <f>AVERAGE(G240,G242,G244,G246)</f>
        <v>8.7537499999999984</v>
      </c>
      <c r="I240">
        <f>H240-H248</f>
        <v>-0.13875000000000171</v>
      </c>
      <c r="J240" s="5">
        <f>2^-I240</f>
        <v>1.1009508013311926</v>
      </c>
      <c r="K240" s="5">
        <f>-1/J240</f>
        <v>-0.90830580148619722</v>
      </c>
      <c r="N240">
        <f>F240-$F$155</f>
        <v>3.3449999999999989</v>
      </c>
      <c r="O240">
        <f>AVERAGE(N240,N242,N244,N246)</f>
        <v>3.4412500000000001</v>
      </c>
      <c r="P240">
        <f>O240-O248</f>
        <v>6.2500000000014211E-3</v>
      </c>
      <c r="Q240" s="5">
        <f>2^-P240</f>
        <v>0.99567720043328301</v>
      </c>
      <c r="R240" s="5">
        <f>-1/Q240</f>
        <v>-1.0043415672919254</v>
      </c>
    </row>
    <row r="241" spans="2:15" ht="16" x14ac:dyDescent="0.2">
      <c r="B241" s="1" t="s">
        <v>5</v>
      </c>
      <c r="C241" t="s">
        <v>13</v>
      </c>
      <c r="D241" s="3" t="s">
        <v>21</v>
      </c>
      <c r="E241">
        <v>24.05</v>
      </c>
    </row>
    <row r="242" spans="2:15" ht="16" x14ac:dyDescent="0.2">
      <c r="B242" s="1" t="s">
        <v>6</v>
      </c>
      <c r="C242" t="s">
        <v>13</v>
      </c>
      <c r="D242" s="3" t="s">
        <v>21</v>
      </c>
      <c r="E242">
        <v>23.32</v>
      </c>
      <c r="F242">
        <f>AVERAGE(E242:E243)</f>
        <v>23.35</v>
      </c>
      <c r="G242">
        <f>F242-$F$106</f>
        <v>8.7100000000000009</v>
      </c>
      <c r="I242">
        <f>STDEV(E240:E247)</f>
        <v>0.29109399561948096</v>
      </c>
      <c r="N242">
        <f>F242-$F$157</f>
        <v>3.4400000000000013</v>
      </c>
    </row>
    <row r="243" spans="2:15" ht="16" x14ac:dyDescent="0.2">
      <c r="B243" s="1" t="s">
        <v>6</v>
      </c>
      <c r="C243" t="s">
        <v>13</v>
      </c>
      <c r="D243" s="3" t="s">
        <v>21</v>
      </c>
      <c r="E243">
        <v>23.38</v>
      </c>
      <c r="I243">
        <f>AVERAGE(E240:E247)-(2*I242)</f>
        <v>23.145312008761039</v>
      </c>
    </row>
    <row r="244" spans="2:15" ht="16" x14ac:dyDescent="0.2">
      <c r="B244" s="1" t="s">
        <v>7</v>
      </c>
      <c r="C244" t="s">
        <v>13</v>
      </c>
      <c r="D244" s="3" t="s">
        <v>21</v>
      </c>
      <c r="E244">
        <v>23.63</v>
      </c>
      <c r="F244">
        <f>AVERAGE(E244:E245)</f>
        <v>23.594999999999999</v>
      </c>
      <c r="G244">
        <f>F244-$F$108</f>
        <v>8.7349999999999994</v>
      </c>
      <c r="I244">
        <f>AVERAGE(E240:E247)+(2*I242)</f>
        <v>24.30968799123896</v>
      </c>
      <c r="N244">
        <f>F244-$F$159</f>
        <v>3.3550000000000004</v>
      </c>
    </row>
    <row r="245" spans="2:15" ht="16" x14ac:dyDescent="0.2">
      <c r="B245" s="1" t="s">
        <v>7</v>
      </c>
      <c r="C245" t="s">
        <v>13</v>
      </c>
      <c r="D245" s="3" t="s">
        <v>21</v>
      </c>
      <c r="E245">
        <v>23.56</v>
      </c>
    </row>
    <row r="246" spans="2:15" ht="16" x14ac:dyDescent="0.2">
      <c r="B246" s="1" t="s">
        <v>8</v>
      </c>
      <c r="C246" t="s">
        <v>13</v>
      </c>
      <c r="D246" s="3" t="s">
        <v>21</v>
      </c>
      <c r="E246">
        <v>23.99</v>
      </c>
      <c r="F246">
        <f>AVERAGE(E246:E247)</f>
        <v>23.954999999999998</v>
      </c>
      <c r="G246">
        <f>F246-$F$110</f>
        <v>8.9949999999999974</v>
      </c>
      <c r="N246">
        <f>F246-$F$161</f>
        <v>3.625</v>
      </c>
    </row>
    <row r="247" spans="2:15" ht="16" x14ac:dyDescent="0.2">
      <c r="B247" s="1" t="s">
        <v>8</v>
      </c>
      <c r="C247" t="s">
        <v>13</v>
      </c>
      <c r="D247" s="3" t="s">
        <v>21</v>
      </c>
      <c r="E247">
        <v>23.92</v>
      </c>
    </row>
    <row r="248" spans="2:15" ht="16" x14ac:dyDescent="0.2">
      <c r="B248" s="1" t="s">
        <v>9</v>
      </c>
      <c r="C248" t="s">
        <v>14</v>
      </c>
      <c r="D248" s="3" t="s">
        <v>21</v>
      </c>
      <c r="E248">
        <v>24.09</v>
      </c>
      <c r="F248">
        <f>AVERAGE(E248:E249)</f>
        <v>24.11</v>
      </c>
      <c r="G248">
        <f>F248-$F$112</f>
        <v>9.0949999999999989</v>
      </c>
      <c r="H248">
        <f>AVERAGE(G248,G250,G252,G254)</f>
        <v>8.8925000000000001</v>
      </c>
      <c r="N248">
        <f>F248-$F$163</f>
        <v>3.5199999999999996</v>
      </c>
      <c r="O248">
        <f>AVERAGE(N248,N250,N252,N254)</f>
        <v>3.4349999999999987</v>
      </c>
    </row>
    <row r="249" spans="2:15" ht="16" x14ac:dyDescent="0.2">
      <c r="B249" s="1" t="s">
        <v>9</v>
      </c>
      <c r="C249" t="s">
        <v>14</v>
      </c>
      <c r="D249" s="3" t="s">
        <v>21</v>
      </c>
      <c r="E249">
        <v>24.13</v>
      </c>
    </row>
    <row r="250" spans="2:15" ht="16" x14ac:dyDescent="0.2">
      <c r="B250" s="1" t="s">
        <v>10</v>
      </c>
      <c r="C250" t="s">
        <v>14</v>
      </c>
      <c r="D250" s="3" t="s">
        <v>21</v>
      </c>
      <c r="E250">
        <v>23.89</v>
      </c>
      <c r="F250">
        <f>AVERAGE(E250:E251)</f>
        <v>23.875</v>
      </c>
      <c r="G250">
        <f>F250-$F$114</f>
        <v>8.6900000000000013</v>
      </c>
      <c r="I250">
        <f>STDEV(E248:E255)</f>
        <v>0.41067018396762167</v>
      </c>
      <c r="N250">
        <f>F250-$F$165</f>
        <v>3.4600000000000009</v>
      </c>
    </row>
    <row r="251" spans="2:15" ht="16" x14ac:dyDescent="0.2">
      <c r="B251" s="1" t="s">
        <v>10</v>
      </c>
      <c r="C251" t="s">
        <v>14</v>
      </c>
      <c r="D251" s="3" t="s">
        <v>21</v>
      </c>
      <c r="E251">
        <v>23.86</v>
      </c>
      <c r="I251">
        <f>AVERAGE(E248:E255)-(2*I250)</f>
        <v>23.086159632064756</v>
      </c>
    </row>
    <row r="252" spans="2:15" ht="16" x14ac:dyDescent="0.2">
      <c r="B252" s="1" t="s">
        <v>11</v>
      </c>
      <c r="C252" t="s">
        <v>14</v>
      </c>
      <c r="D252" s="3" t="s">
        <v>21</v>
      </c>
      <c r="E252">
        <v>23.43</v>
      </c>
      <c r="F252">
        <f>AVERAGE(E252:E253)</f>
        <v>23.33</v>
      </c>
      <c r="G252">
        <f>F252-$F$116</f>
        <v>8.7299999999999986</v>
      </c>
      <c r="I252">
        <f>AVERAGE(E248:E255)+(2*I250)</f>
        <v>24.728840367935241</v>
      </c>
      <c r="N252">
        <f>F252-$F$167</f>
        <v>3.3399999999999963</v>
      </c>
    </row>
    <row r="253" spans="2:15" ht="16" x14ac:dyDescent="0.2">
      <c r="B253" s="1" t="s">
        <v>11</v>
      </c>
      <c r="C253" t="s">
        <v>14</v>
      </c>
      <c r="D253" s="3" t="s">
        <v>21</v>
      </c>
      <c r="E253">
        <v>23.23</v>
      </c>
    </row>
    <row r="254" spans="2:15" ht="16" x14ac:dyDescent="0.2">
      <c r="B254" s="1" t="s">
        <v>12</v>
      </c>
      <c r="C254" t="s">
        <v>14</v>
      </c>
      <c r="D254" s="3" t="s">
        <v>21</v>
      </c>
      <c r="E254">
        <v>24.51</v>
      </c>
      <c r="F254">
        <f>AVERAGE(E254:E255)</f>
        <v>24.315000000000001</v>
      </c>
      <c r="G254">
        <f>F254-$F$118</f>
        <v>9.0549999999999997</v>
      </c>
      <c r="N254">
        <f>F254-$F$169</f>
        <v>3.4199999999999982</v>
      </c>
    </row>
    <row r="255" spans="2:15" ht="16" x14ac:dyDescent="0.2">
      <c r="B255" s="1" t="s">
        <v>12</v>
      </c>
      <c r="C255" t="s">
        <v>14</v>
      </c>
      <c r="D255" s="3" t="s">
        <v>21</v>
      </c>
      <c r="E255">
        <v>24.12</v>
      </c>
    </row>
    <row r="256" spans="2:15" x14ac:dyDescent="0.2">
      <c r="B256" s="1"/>
      <c r="D256" s="3"/>
    </row>
    <row r="257" spans="2:18" x14ac:dyDescent="0.2">
      <c r="B257" s="1" t="s">
        <v>5</v>
      </c>
      <c r="C257" t="s">
        <v>13</v>
      </c>
      <c r="D257" s="2" t="s">
        <v>15</v>
      </c>
      <c r="E257">
        <v>37.83</v>
      </c>
      <c r="F257">
        <f>AVERAGE(E257:E258)</f>
        <v>36.879999999999995</v>
      </c>
      <c r="G257">
        <f>F257-E104</f>
        <v>21.469999999999995</v>
      </c>
      <c r="H257">
        <f>AVERAGE(G257,G261,G259,G263)</f>
        <v>22.11</v>
      </c>
      <c r="I257">
        <f>H257-H265</f>
        <v>9.8687500000000021</v>
      </c>
      <c r="J257" s="7">
        <f>2^-I257</f>
        <v>1.0695725052431511E-3</v>
      </c>
      <c r="K257" s="7">
        <f>-1/J257</f>
        <v>-934.95297896860689</v>
      </c>
      <c r="N257">
        <f>F257-$F155</f>
        <v>16.214999999999996</v>
      </c>
      <c r="O257">
        <f>AVERAGE(N257,N259,N261,N263)</f>
        <v>16.841250000000002</v>
      </c>
      <c r="P257">
        <f>O257-O265</f>
        <v>9.9950000000000045</v>
      </c>
      <c r="Q257" s="7">
        <f>2^-P257</f>
        <v>9.7995287940380832E-4</v>
      </c>
      <c r="R257" s="7">
        <f>-1/Q257</f>
        <v>-1020.4572291357398</v>
      </c>
    </row>
    <row r="258" spans="2:18" x14ac:dyDescent="0.2">
      <c r="B258" s="1" t="s">
        <v>5</v>
      </c>
      <c r="C258" t="s">
        <v>13</v>
      </c>
      <c r="D258" s="2" t="s">
        <v>15</v>
      </c>
      <c r="E258">
        <v>35.93</v>
      </c>
    </row>
    <row r="259" spans="2:18" x14ac:dyDescent="0.2">
      <c r="B259" s="1" t="s">
        <v>6</v>
      </c>
      <c r="C259" t="s">
        <v>13</v>
      </c>
      <c r="D259" s="2" t="s">
        <v>15</v>
      </c>
      <c r="E259">
        <v>37.82</v>
      </c>
      <c r="F259">
        <f>E259</f>
        <v>37.82</v>
      </c>
      <c r="G259">
        <f>F259-E106</f>
        <v>23.130000000000003</v>
      </c>
      <c r="I259">
        <f>STDEV(E257:E264)</f>
        <v>1.9128382053900947</v>
      </c>
      <c r="N259">
        <f>F259-$F157</f>
        <v>17.91</v>
      </c>
    </row>
    <row r="260" spans="2:18" x14ac:dyDescent="0.2">
      <c r="B260" s="1" t="s">
        <v>6</v>
      </c>
      <c r="C260" t="s">
        <v>13</v>
      </c>
      <c r="D260" s="2" t="s">
        <v>15</v>
      </c>
      <c r="E260" t="s">
        <v>0</v>
      </c>
      <c r="I260">
        <f>AVERAGE(E257:E264)-(2*I259)</f>
        <v>32.839323589219809</v>
      </c>
    </row>
    <row r="261" spans="2:18" x14ac:dyDescent="0.2">
      <c r="B261" s="1" t="s">
        <v>7</v>
      </c>
      <c r="C261" t="s">
        <v>13</v>
      </c>
      <c r="D261" s="2" t="s">
        <v>15</v>
      </c>
      <c r="E261">
        <v>34.43</v>
      </c>
      <c r="F261">
        <f>AVERAGE(E261:E262)</f>
        <v>34.6</v>
      </c>
      <c r="G261">
        <f>F261-E108</f>
        <v>19.57</v>
      </c>
      <c r="I261">
        <f>AVERAGE(E257:E264)+(2*I259)</f>
        <v>40.490676410780189</v>
      </c>
      <c r="N261">
        <f>F261-$F$159</f>
        <v>14.360000000000003</v>
      </c>
    </row>
    <row r="262" spans="2:18" x14ac:dyDescent="0.2">
      <c r="B262" s="1" t="s">
        <v>7</v>
      </c>
      <c r="C262" t="s">
        <v>13</v>
      </c>
      <c r="D262" s="2" t="s">
        <v>15</v>
      </c>
      <c r="E262">
        <v>34.770000000000003</v>
      </c>
    </row>
    <row r="263" spans="2:18" x14ac:dyDescent="0.2">
      <c r="B263" s="1" t="s">
        <v>8</v>
      </c>
      <c r="C263" t="s">
        <v>13</v>
      </c>
      <c r="D263" s="2" t="s">
        <v>15</v>
      </c>
      <c r="E263">
        <v>39.21</v>
      </c>
      <c r="F263">
        <f>E263</f>
        <v>39.21</v>
      </c>
      <c r="G263">
        <f>F263-E110</f>
        <v>24.270000000000003</v>
      </c>
      <c r="N263">
        <f>F263-$F161</f>
        <v>18.880000000000003</v>
      </c>
    </row>
    <row r="264" spans="2:18" x14ac:dyDescent="0.2">
      <c r="B264" s="1" t="s">
        <v>8</v>
      </c>
      <c r="C264" t="s">
        <v>13</v>
      </c>
      <c r="D264" s="2" t="s">
        <v>15</v>
      </c>
      <c r="E264" t="s">
        <v>0</v>
      </c>
    </row>
    <row r="265" spans="2:18" x14ac:dyDescent="0.2">
      <c r="B265" s="1" t="s">
        <v>9</v>
      </c>
      <c r="C265" t="s">
        <v>14</v>
      </c>
      <c r="D265" s="2" t="s">
        <v>15</v>
      </c>
      <c r="E265">
        <v>28.07</v>
      </c>
      <c r="F265">
        <f>AVERAGE(E265:E266)</f>
        <v>27.715</v>
      </c>
      <c r="G265">
        <f>F265-E112</f>
        <v>12.664999999999999</v>
      </c>
      <c r="H265">
        <f>AVERAGE(G265,G267,G269,G271)</f>
        <v>12.241249999999997</v>
      </c>
      <c r="N265">
        <f>F265-$F$163</f>
        <v>7.125</v>
      </c>
      <c r="O265">
        <f>AVERAGE(N265,N267,N269,N271)</f>
        <v>6.8462499999999977</v>
      </c>
    </row>
    <row r="266" spans="2:18" x14ac:dyDescent="0.2">
      <c r="B266" s="1" t="s">
        <v>9</v>
      </c>
      <c r="C266" t="s">
        <v>14</v>
      </c>
      <c r="D266" s="2" t="s">
        <v>15</v>
      </c>
      <c r="E266">
        <v>27.36</v>
      </c>
    </row>
    <row r="267" spans="2:18" x14ac:dyDescent="0.2">
      <c r="B267" s="1" t="s">
        <v>10</v>
      </c>
      <c r="C267" t="s">
        <v>14</v>
      </c>
      <c r="D267" s="2" t="s">
        <v>15</v>
      </c>
      <c r="E267">
        <v>27.84</v>
      </c>
      <c r="F267">
        <f>AVERAGE(E267:E268)</f>
        <v>27.744999999999997</v>
      </c>
      <c r="G267">
        <f>F267-E114</f>
        <v>12.544999999999998</v>
      </c>
      <c r="I267">
        <f>STDEV(E265:E272)</f>
        <v>0.49757806279158706</v>
      </c>
      <c r="N267">
        <f>F267-$F$165</f>
        <v>7.3299999999999983</v>
      </c>
    </row>
    <row r="268" spans="2:18" x14ac:dyDescent="0.2">
      <c r="B268" s="1" t="s">
        <v>10</v>
      </c>
      <c r="C268" t="s">
        <v>14</v>
      </c>
      <c r="D268" s="2" t="s">
        <v>15</v>
      </c>
      <c r="E268">
        <v>27.65</v>
      </c>
      <c r="I268">
        <f>AVERAGE(E265:E272)-(2*I267)</f>
        <v>26.323593874416822</v>
      </c>
    </row>
    <row r="269" spans="2:18" x14ac:dyDescent="0.2">
      <c r="B269" s="1" t="s">
        <v>11</v>
      </c>
      <c r="C269" t="s">
        <v>14</v>
      </c>
      <c r="D269" s="2" t="s">
        <v>15</v>
      </c>
      <c r="E269">
        <v>26.82</v>
      </c>
      <c r="F269">
        <f>AVERAGE(E269:E270)</f>
        <v>26.75</v>
      </c>
      <c r="G269">
        <f>F269-E116</f>
        <v>12</v>
      </c>
      <c r="I269">
        <f>AVERAGE(E265:E272)+(2*I267)</f>
        <v>28.313906125583173</v>
      </c>
      <c r="N269">
        <f>F269-$F$167</f>
        <v>6.759999999999998</v>
      </c>
    </row>
    <row r="270" spans="2:18" x14ac:dyDescent="0.2">
      <c r="B270" s="1" t="s">
        <v>11</v>
      </c>
      <c r="C270" t="s">
        <v>14</v>
      </c>
      <c r="D270" s="2" t="s">
        <v>15</v>
      </c>
      <c r="E270">
        <v>26.68</v>
      </c>
    </row>
    <row r="271" spans="2:18" x14ac:dyDescent="0.2">
      <c r="B271" s="1" t="s">
        <v>12</v>
      </c>
      <c r="C271" t="s">
        <v>14</v>
      </c>
      <c r="D271" s="2" t="s">
        <v>15</v>
      </c>
      <c r="E271">
        <v>27.06</v>
      </c>
      <c r="F271">
        <f>AVERAGE(E271:E272)</f>
        <v>27.064999999999998</v>
      </c>
      <c r="G271">
        <f>F271-E118</f>
        <v>11.754999999999997</v>
      </c>
      <c r="N271">
        <f>F271-$F$169</f>
        <v>6.1699999999999946</v>
      </c>
    </row>
    <row r="272" spans="2:18" x14ac:dyDescent="0.2">
      <c r="B272" s="1" t="s">
        <v>12</v>
      </c>
      <c r="C272" t="s">
        <v>14</v>
      </c>
      <c r="D272" s="2" t="s">
        <v>15</v>
      </c>
      <c r="E272">
        <v>27.07</v>
      </c>
    </row>
    <row r="273" spans="2:18" x14ac:dyDescent="0.2">
      <c r="B273" s="1"/>
      <c r="D273" s="2"/>
    </row>
    <row r="274" spans="2:18" ht="16" x14ac:dyDescent="0.2">
      <c r="B274" s="1" t="s">
        <v>5</v>
      </c>
      <c r="C274" t="s">
        <v>13</v>
      </c>
      <c r="D274" s="3" t="s">
        <v>30</v>
      </c>
      <c r="E274">
        <v>23.17</v>
      </c>
      <c r="F274">
        <f>AVERAGE(E274:E275)</f>
        <v>23.105</v>
      </c>
      <c r="G274">
        <f>F274-$F$104</f>
        <v>7.67</v>
      </c>
      <c r="H274">
        <f>AVERAGE(G274,G276,G278,G280)</f>
        <v>7.9037500000000005</v>
      </c>
      <c r="I274">
        <f>H274-H282</f>
        <v>-8.999999999999897E-2</v>
      </c>
      <c r="J274" s="5">
        <f>2^-I274</f>
        <v>1.0643701824533591</v>
      </c>
      <c r="K274" s="5">
        <f>-1/J274</f>
        <v>-0.93952274921401246</v>
      </c>
      <c r="N274">
        <f>F274-$F$155</f>
        <v>2.4400000000000013</v>
      </c>
      <c r="O274">
        <f>AVERAGE(N274,N276,N278,N280)</f>
        <v>2.5912500000000014</v>
      </c>
      <c r="P274">
        <f>O274-O282</f>
        <v>5.500000000000238E-2</v>
      </c>
      <c r="Q274" s="5">
        <f>2^-P274</f>
        <v>0.96259444310174991</v>
      </c>
      <c r="R274" s="5">
        <f>-1/Q274</f>
        <v>-1.038859103297666</v>
      </c>
    </row>
    <row r="275" spans="2:18" ht="16" x14ac:dyDescent="0.2">
      <c r="B275" s="1" t="s">
        <v>5</v>
      </c>
      <c r="C275" t="s">
        <v>13</v>
      </c>
      <c r="D275" s="3" t="s">
        <v>30</v>
      </c>
      <c r="E275">
        <v>23.04</v>
      </c>
    </row>
    <row r="276" spans="2:18" ht="16" x14ac:dyDescent="0.2">
      <c r="B276" s="1" t="s">
        <v>6</v>
      </c>
      <c r="C276" t="s">
        <v>13</v>
      </c>
      <c r="D276" s="3" t="s">
        <v>30</v>
      </c>
      <c r="E276">
        <v>22.52</v>
      </c>
      <c r="F276">
        <f>AVERAGE(E276:E277)</f>
        <v>22.509999999999998</v>
      </c>
      <c r="G276">
        <f>F276-$F$106</f>
        <v>7.8699999999999974</v>
      </c>
      <c r="I276">
        <f>STDEV(E274:E281)</f>
        <v>0.24270793735917054</v>
      </c>
      <c r="N276">
        <f>F276-$F$157</f>
        <v>2.5999999999999979</v>
      </c>
    </row>
    <row r="277" spans="2:18" ht="16" x14ac:dyDescent="0.2">
      <c r="B277" s="1" t="s">
        <v>6</v>
      </c>
      <c r="C277" t="s">
        <v>13</v>
      </c>
      <c r="D277" s="3" t="s">
        <v>30</v>
      </c>
      <c r="E277">
        <v>22.5</v>
      </c>
      <c r="I277">
        <f>AVERAGE(E274:E281)-(2*I276)</f>
        <v>22.392084125281659</v>
      </c>
    </row>
    <row r="278" spans="2:18" ht="16" x14ac:dyDescent="0.2">
      <c r="B278" s="1" t="s">
        <v>7</v>
      </c>
      <c r="C278" t="s">
        <v>13</v>
      </c>
      <c r="D278" s="3" t="s">
        <v>30</v>
      </c>
      <c r="E278">
        <v>23.01</v>
      </c>
      <c r="F278">
        <f>AVERAGE(E278:E279)</f>
        <v>22.975000000000001</v>
      </c>
      <c r="G278">
        <f>F278-$F$108</f>
        <v>8.115000000000002</v>
      </c>
      <c r="I278">
        <f>AVERAGE(E274:E281)+(2*I276)</f>
        <v>23.362915874718343</v>
      </c>
      <c r="N278">
        <f>F278-$F$159</f>
        <v>2.735000000000003</v>
      </c>
    </row>
    <row r="279" spans="2:18" ht="16" x14ac:dyDescent="0.2">
      <c r="B279" s="1" t="s">
        <v>7</v>
      </c>
      <c r="C279" t="s">
        <v>13</v>
      </c>
      <c r="D279" s="3" t="s">
        <v>30</v>
      </c>
      <c r="E279">
        <v>22.94</v>
      </c>
    </row>
    <row r="280" spans="2:18" ht="16" x14ac:dyDescent="0.2">
      <c r="B280" s="1" t="s">
        <v>8</v>
      </c>
      <c r="C280" t="s">
        <v>13</v>
      </c>
      <c r="D280" s="3" t="s">
        <v>30</v>
      </c>
      <c r="E280">
        <v>22.97</v>
      </c>
      <c r="F280">
        <f>AVERAGE(E280:E281)</f>
        <v>22.92</v>
      </c>
      <c r="G280">
        <f>F280-$F$110</f>
        <v>7.9600000000000009</v>
      </c>
      <c r="N280">
        <f>F280-$F$161</f>
        <v>2.5900000000000034</v>
      </c>
    </row>
    <row r="281" spans="2:18" ht="16" x14ac:dyDescent="0.2">
      <c r="B281" s="1" t="s">
        <v>8</v>
      </c>
      <c r="C281" t="s">
        <v>13</v>
      </c>
      <c r="D281" s="3" t="s">
        <v>30</v>
      </c>
      <c r="E281">
        <v>22.87</v>
      </c>
    </row>
    <row r="282" spans="2:18" ht="16" x14ac:dyDescent="0.2">
      <c r="B282" s="1" t="s">
        <v>9</v>
      </c>
      <c r="C282" t="s">
        <v>14</v>
      </c>
      <c r="D282" s="3" t="s">
        <v>30</v>
      </c>
      <c r="E282">
        <v>23.22</v>
      </c>
      <c r="F282">
        <f>AVERAGE(E282:E283)</f>
        <v>23.145</v>
      </c>
      <c r="G282">
        <f>F282-$F$112</f>
        <v>8.129999999999999</v>
      </c>
      <c r="H282">
        <f>AVERAGE(G282,G284,G286,G288)</f>
        <v>7.9937499999999995</v>
      </c>
      <c r="N282">
        <f>F282-$F$163</f>
        <v>2.5549999999999997</v>
      </c>
      <c r="O282">
        <f>AVERAGE(N282,N284,N286,N288)</f>
        <v>2.536249999999999</v>
      </c>
    </row>
    <row r="283" spans="2:18" ht="16" x14ac:dyDescent="0.2">
      <c r="B283" s="1" t="s">
        <v>9</v>
      </c>
      <c r="C283" t="s">
        <v>14</v>
      </c>
      <c r="D283" s="3" t="s">
        <v>30</v>
      </c>
      <c r="E283">
        <v>23.07</v>
      </c>
    </row>
    <row r="284" spans="2:18" ht="16" x14ac:dyDescent="0.2">
      <c r="B284" s="1" t="s">
        <v>10</v>
      </c>
      <c r="C284" t="s">
        <v>14</v>
      </c>
      <c r="D284" s="3" t="s">
        <v>30</v>
      </c>
      <c r="E284">
        <v>23.07</v>
      </c>
      <c r="F284">
        <f>AVERAGE(E284:E285)</f>
        <v>23.074999999999999</v>
      </c>
      <c r="G284">
        <f>F284-$F$114</f>
        <v>7.8900000000000006</v>
      </c>
      <c r="I284">
        <f>STDEV(E282:E289)</f>
        <v>0.23460833622992036</v>
      </c>
      <c r="N284">
        <f>F284-$F$165</f>
        <v>2.66</v>
      </c>
    </row>
    <row r="285" spans="2:18" ht="16" x14ac:dyDescent="0.2">
      <c r="B285" s="1" t="s">
        <v>10</v>
      </c>
      <c r="C285" t="s">
        <v>14</v>
      </c>
      <c r="D285" s="3" t="s">
        <v>30</v>
      </c>
      <c r="E285">
        <v>23.08</v>
      </c>
      <c r="I285">
        <f>AVERAGE(E282:E289)-(2*I284)</f>
        <v>22.539533327540159</v>
      </c>
    </row>
    <row r="286" spans="2:18" ht="16" x14ac:dyDescent="0.2">
      <c r="B286" s="1" t="s">
        <v>11</v>
      </c>
      <c r="C286" t="s">
        <v>14</v>
      </c>
      <c r="D286" s="3" t="s">
        <v>30</v>
      </c>
      <c r="E286">
        <v>22.66</v>
      </c>
      <c r="F286">
        <f>AVERAGE(E286:E287)</f>
        <v>22.66</v>
      </c>
      <c r="G286">
        <f>F286-$F$116</f>
        <v>8.06</v>
      </c>
      <c r="I286">
        <f>AVERAGE(E282:E289)+(2*I284)</f>
        <v>23.477966672459839</v>
      </c>
      <c r="N286">
        <f>F286-$F$167</f>
        <v>2.6699999999999982</v>
      </c>
    </row>
    <row r="287" spans="2:18" ht="16" x14ac:dyDescent="0.2">
      <c r="B287" s="1" t="s">
        <v>11</v>
      </c>
      <c r="C287" t="s">
        <v>14</v>
      </c>
      <c r="D287" s="3" t="s">
        <v>30</v>
      </c>
      <c r="E287">
        <v>22.66</v>
      </c>
    </row>
    <row r="288" spans="2:18" ht="16" x14ac:dyDescent="0.2">
      <c r="B288" s="1" t="s">
        <v>12</v>
      </c>
      <c r="C288" t="s">
        <v>14</v>
      </c>
      <c r="D288" s="3" t="s">
        <v>30</v>
      </c>
      <c r="E288">
        <v>23.3</v>
      </c>
      <c r="F288">
        <f>AVERAGE(E288:E289)</f>
        <v>23.155000000000001</v>
      </c>
      <c r="G288">
        <f>F288-$F$118</f>
        <v>7.8949999999999996</v>
      </c>
      <c r="N288">
        <f>F288-$F$169</f>
        <v>2.259999999999998</v>
      </c>
    </row>
    <row r="289" spans="2:18" ht="16" x14ac:dyDescent="0.2">
      <c r="B289" s="1" t="s">
        <v>12</v>
      </c>
      <c r="C289" t="s">
        <v>14</v>
      </c>
      <c r="D289" s="3" t="s">
        <v>30</v>
      </c>
      <c r="E289">
        <v>23.01</v>
      </c>
    </row>
    <row r="290" spans="2:18" x14ac:dyDescent="0.2">
      <c r="B290" s="1"/>
      <c r="D290" s="3"/>
    </row>
    <row r="291" spans="2:18" ht="16" x14ac:dyDescent="0.2">
      <c r="B291" s="1" t="s">
        <v>5</v>
      </c>
      <c r="C291" t="s">
        <v>13</v>
      </c>
      <c r="D291" s="3" t="s">
        <v>31</v>
      </c>
      <c r="E291">
        <v>20.85</v>
      </c>
      <c r="F291">
        <f>AVERAGE(E291:E292)</f>
        <v>20.86</v>
      </c>
      <c r="G291">
        <f>F291-$F$104</f>
        <v>5.4249999999999989</v>
      </c>
      <c r="H291">
        <f>AVERAGE(G291,G293,G295,G297)</f>
        <v>5.6312499999999996</v>
      </c>
      <c r="I291">
        <f>H291-H299</f>
        <v>-0.22249999999999925</v>
      </c>
      <c r="J291" s="5">
        <f>2^-I291</f>
        <v>1.1667536657321766</v>
      </c>
      <c r="K291" s="5">
        <f>-1/J291</f>
        <v>-0.85707894422810049</v>
      </c>
      <c r="N291">
        <f>F291-$F$155</f>
        <v>0.19500000000000028</v>
      </c>
      <c r="O291">
        <f>AVERAGE(N291,N293,N295,N297)</f>
        <v>0.31875000000000142</v>
      </c>
      <c r="P291">
        <f>O291-O299</f>
        <v>-7.7499999999997016E-2</v>
      </c>
      <c r="Q291" s="5">
        <f>2^-P291</f>
        <v>1.0551879539819822</v>
      </c>
      <c r="R291" s="5">
        <f>-1/Q291</f>
        <v>-0.94769846094838517</v>
      </c>
    </row>
    <row r="292" spans="2:18" ht="16" x14ac:dyDescent="0.2">
      <c r="B292" s="1" t="s">
        <v>5</v>
      </c>
      <c r="C292" t="s">
        <v>13</v>
      </c>
      <c r="D292" s="3" t="s">
        <v>31</v>
      </c>
      <c r="E292">
        <v>20.87</v>
      </c>
    </row>
    <row r="293" spans="2:18" ht="16" x14ac:dyDescent="0.2">
      <c r="B293" s="1" t="s">
        <v>6</v>
      </c>
      <c r="C293" t="s">
        <v>13</v>
      </c>
      <c r="D293" s="3" t="s">
        <v>31</v>
      </c>
      <c r="E293">
        <v>20.190000000000001</v>
      </c>
      <c r="F293">
        <f>AVERAGE(E293:E294)</f>
        <v>20.265000000000001</v>
      </c>
      <c r="G293">
        <f>F293-$F$106</f>
        <v>5.625</v>
      </c>
      <c r="I293">
        <f>STDEV(E291:E298)</f>
        <v>0.25388411304597769</v>
      </c>
      <c r="N293">
        <f>F293-$F$157</f>
        <v>0.35500000000000043</v>
      </c>
    </row>
    <row r="294" spans="2:18" ht="16" x14ac:dyDescent="0.2">
      <c r="B294" s="1" t="s">
        <v>6</v>
      </c>
      <c r="C294" t="s">
        <v>13</v>
      </c>
      <c r="D294" s="3" t="s">
        <v>31</v>
      </c>
      <c r="E294">
        <v>20.34</v>
      </c>
      <c r="I294">
        <f>AVERAGE(E291:E298)-(2*I293)</f>
        <v>20.097231773908046</v>
      </c>
    </row>
    <row r="295" spans="2:18" ht="16" x14ac:dyDescent="0.2">
      <c r="B295" s="1" t="s">
        <v>7</v>
      </c>
      <c r="C295" t="s">
        <v>13</v>
      </c>
      <c r="D295" s="3" t="s">
        <v>31</v>
      </c>
      <c r="E295">
        <v>20.65</v>
      </c>
      <c r="F295">
        <f>AVERAGE(E295:E296)</f>
        <v>20.67</v>
      </c>
      <c r="G295">
        <f>F295-$F$108</f>
        <v>5.8100000000000023</v>
      </c>
      <c r="I295">
        <f>AVERAGE(E291:E298)+(2*I293)</f>
        <v>21.112768226091955</v>
      </c>
      <c r="N295">
        <f>F295-$F$159</f>
        <v>0.43000000000000327</v>
      </c>
    </row>
    <row r="296" spans="2:18" ht="16" x14ac:dyDescent="0.2">
      <c r="B296" s="1" t="s">
        <v>7</v>
      </c>
      <c r="C296" t="s">
        <v>13</v>
      </c>
      <c r="D296" s="3" t="s">
        <v>31</v>
      </c>
      <c r="E296">
        <v>20.69</v>
      </c>
    </row>
    <row r="297" spans="2:18" ht="16" x14ac:dyDescent="0.2">
      <c r="B297" s="1" t="s">
        <v>8</v>
      </c>
      <c r="C297" t="s">
        <v>13</v>
      </c>
      <c r="D297" s="3" t="s">
        <v>31</v>
      </c>
      <c r="E297">
        <v>20.440000000000001</v>
      </c>
      <c r="F297">
        <f>AVERAGE(E297:E298)</f>
        <v>20.625</v>
      </c>
      <c r="G297">
        <f>F297-$F$110</f>
        <v>5.6649999999999991</v>
      </c>
      <c r="N297">
        <f>F297-$F$161</f>
        <v>0.29500000000000171</v>
      </c>
    </row>
    <row r="298" spans="2:18" ht="16" x14ac:dyDescent="0.2">
      <c r="B298" s="1" t="s">
        <v>8</v>
      </c>
      <c r="C298" t="s">
        <v>13</v>
      </c>
      <c r="D298" s="3" t="s">
        <v>31</v>
      </c>
      <c r="E298">
        <v>20.81</v>
      </c>
    </row>
    <row r="299" spans="2:18" ht="16" x14ac:dyDescent="0.2">
      <c r="B299" s="1" t="s">
        <v>9</v>
      </c>
      <c r="C299" t="s">
        <v>14</v>
      </c>
      <c r="D299" s="3" t="s">
        <v>31</v>
      </c>
      <c r="E299">
        <v>20.83</v>
      </c>
      <c r="F299">
        <f>AVERAGE(E299:E300)</f>
        <v>20.914999999999999</v>
      </c>
      <c r="G299">
        <f>F299-$F$112</f>
        <v>5.8999999999999986</v>
      </c>
      <c r="H299">
        <f>AVERAGE(G299,G301,G303,G305)</f>
        <v>5.8537499999999989</v>
      </c>
      <c r="N299">
        <f>F299-$F$163</f>
        <v>0.32499999999999929</v>
      </c>
      <c r="O299">
        <f>AVERAGE(N299,N301,N303,N305)</f>
        <v>0.39624999999999844</v>
      </c>
    </row>
    <row r="300" spans="2:18" ht="16" x14ac:dyDescent="0.2">
      <c r="B300" s="1" t="s">
        <v>9</v>
      </c>
      <c r="C300" t="s">
        <v>14</v>
      </c>
      <c r="D300" s="3" t="s">
        <v>31</v>
      </c>
      <c r="E300">
        <v>21</v>
      </c>
    </row>
    <row r="301" spans="2:18" ht="16" x14ac:dyDescent="0.2">
      <c r="B301" s="1" t="s">
        <v>10</v>
      </c>
      <c r="C301" t="s">
        <v>14</v>
      </c>
      <c r="D301" s="3" t="s">
        <v>31</v>
      </c>
      <c r="E301">
        <v>20.83</v>
      </c>
      <c r="F301">
        <f>AVERAGE(E301:E302)</f>
        <v>20.914999999999999</v>
      </c>
      <c r="G301">
        <f>F301-$F$114</f>
        <v>5.73</v>
      </c>
      <c r="I301">
        <f>STDEV(E299:E306)</f>
        <v>0.26166704579893652</v>
      </c>
      <c r="N301">
        <f>F301-$F$165</f>
        <v>0.5</v>
      </c>
    </row>
    <row r="302" spans="2:18" ht="16" x14ac:dyDescent="0.2">
      <c r="B302" s="1" t="s">
        <v>10</v>
      </c>
      <c r="C302" t="s">
        <v>14</v>
      </c>
      <c r="D302" s="3" t="s">
        <v>31</v>
      </c>
      <c r="E302">
        <v>21</v>
      </c>
      <c r="I302">
        <f>AVERAGE(E299:E306)-(2*I301)</f>
        <v>20.345415908402128</v>
      </c>
    </row>
    <row r="303" spans="2:18" ht="16" x14ac:dyDescent="0.2">
      <c r="B303" s="1" t="s">
        <v>11</v>
      </c>
      <c r="C303" t="s">
        <v>14</v>
      </c>
      <c r="D303" s="3" t="s">
        <v>31</v>
      </c>
      <c r="E303">
        <v>20.53</v>
      </c>
      <c r="F303">
        <f>AVERAGE(E303:E304)</f>
        <v>20.495000000000001</v>
      </c>
      <c r="G303">
        <f>F303-$F$116</f>
        <v>5.8950000000000014</v>
      </c>
      <c r="I303">
        <f>AVERAGE(E299:E306)+(2*I301)</f>
        <v>21.392084091597876</v>
      </c>
      <c r="N303">
        <f>F303-$F$167</f>
        <v>0.50499999999999901</v>
      </c>
    </row>
    <row r="304" spans="2:18" ht="16" x14ac:dyDescent="0.2">
      <c r="B304" s="1" t="s">
        <v>11</v>
      </c>
      <c r="C304" t="s">
        <v>14</v>
      </c>
      <c r="D304" s="3" t="s">
        <v>31</v>
      </c>
      <c r="E304">
        <v>20.46</v>
      </c>
    </row>
    <row r="305" spans="2:18" ht="16" x14ac:dyDescent="0.2">
      <c r="B305" s="1" t="s">
        <v>12</v>
      </c>
      <c r="C305" t="s">
        <v>14</v>
      </c>
      <c r="D305" s="3" t="s">
        <v>31</v>
      </c>
      <c r="E305">
        <v>21.12</v>
      </c>
      <c r="F305">
        <f>AVERAGE(E305:E306)</f>
        <v>21.15</v>
      </c>
      <c r="G305">
        <f>F305-$F$118</f>
        <v>5.889999999999997</v>
      </c>
      <c r="N305">
        <f>F305-$F$169</f>
        <v>0.25499999999999545</v>
      </c>
    </row>
    <row r="306" spans="2:18" ht="16" x14ac:dyDescent="0.2">
      <c r="B306" s="1" t="s">
        <v>12</v>
      </c>
      <c r="C306" t="s">
        <v>14</v>
      </c>
      <c r="D306" s="3" t="s">
        <v>31</v>
      </c>
      <c r="E306">
        <v>21.18</v>
      </c>
    </row>
    <row r="307" spans="2:18" x14ac:dyDescent="0.2">
      <c r="B307" s="1"/>
      <c r="D307" s="3"/>
    </row>
    <row r="308" spans="2:18" ht="16" x14ac:dyDescent="0.2">
      <c r="B308" s="1" t="s">
        <v>5</v>
      </c>
      <c r="C308" t="s">
        <v>13</v>
      </c>
      <c r="D308" s="3" t="s">
        <v>32</v>
      </c>
      <c r="E308">
        <v>20.010000000000002</v>
      </c>
      <c r="F308">
        <f>AVERAGE(E308:E309)</f>
        <v>19.93</v>
      </c>
      <c r="G308">
        <f>F308-$F$104</f>
        <v>4.4949999999999992</v>
      </c>
      <c r="H308">
        <f>AVERAGE(G308,G310,G312,G314)</f>
        <v>4.5262499999999992</v>
      </c>
      <c r="I308">
        <f>H308-H316</f>
        <v>-0.52125000000000199</v>
      </c>
      <c r="J308" s="5">
        <f>2^-I308</f>
        <v>1.4351982139585466</v>
      </c>
      <c r="K308" s="5">
        <f>-1/J308</f>
        <v>-0.69676786821090864</v>
      </c>
      <c r="N308">
        <f>F308-$F$155</f>
        <v>-0.73499999999999943</v>
      </c>
      <c r="O308">
        <f>AVERAGE(N308,N310,N312,N314)</f>
        <v>-0.78624999999999901</v>
      </c>
      <c r="P308">
        <f>O308-O316</f>
        <v>-0.37624999999999886</v>
      </c>
      <c r="Q308" s="5">
        <f>2^-P308</f>
        <v>1.2979636674166128</v>
      </c>
      <c r="R308" s="5">
        <f>-1/Q308</f>
        <v>-0.77043759012942059</v>
      </c>
    </row>
    <row r="309" spans="2:18" ht="16" x14ac:dyDescent="0.2">
      <c r="B309" s="1" t="s">
        <v>5</v>
      </c>
      <c r="C309" t="s">
        <v>13</v>
      </c>
      <c r="D309" s="3" t="s">
        <v>32</v>
      </c>
      <c r="E309">
        <v>19.850000000000001</v>
      </c>
    </row>
    <row r="310" spans="2:18" ht="16" x14ac:dyDescent="0.2">
      <c r="B310" s="1" t="s">
        <v>6</v>
      </c>
      <c r="C310" t="s">
        <v>13</v>
      </c>
      <c r="D310" s="3" t="s">
        <v>32</v>
      </c>
      <c r="E310">
        <v>19.11</v>
      </c>
      <c r="F310">
        <f>AVERAGE(E310:E311)</f>
        <v>19.09</v>
      </c>
      <c r="G310">
        <f>F310-$F$106</f>
        <v>4.4499999999999993</v>
      </c>
      <c r="I310">
        <f>STDEV(E308:E315)</f>
        <v>0.36288526325233278</v>
      </c>
      <c r="N310">
        <f>F310-$F$157</f>
        <v>-0.82000000000000028</v>
      </c>
    </row>
    <row r="311" spans="2:18" ht="16" x14ac:dyDescent="0.2">
      <c r="B311" s="1" t="s">
        <v>6</v>
      </c>
      <c r="C311" t="s">
        <v>13</v>
      </c>
      <c r="D311" s="3" t="s">
        <v>32</v>
      </c>
      <c r="E311">
        <v>19.07</v>
      </c>
      <c r="I311">
        <f>AVERAGE(E308:E315)-(2*I310)</f>
        <v>18.774229473495332</v>
      </c>
    </row>
    <row r="312" spans="2:18" ht="16" x14ac:dyDescent="0.2">
      <c r="B312" s="1" t="s">
        <v>7</v>
      </c>
      <c r="C312" t="s">
        <v>13</v>
      </c>
      <c r="D312" s="3" t="s">
        <v>32</v>
      </c>
      <c r="E312">
        <v>19.66</v>
      </c>
      <c r="F312">
        <f>AVERAGE(E312:E313)</f>
        <v>19.71</v>
      </c>
      <c r="G312">
        <f>F312-$F$108</f>
        <v>4.8500000000000014</v>
      </c>
      <c r="I312">
        <f>AVERAGE(E308:E315)+(2*I310)</f>
        <v>20.225770526504661</v>
      </c>
      <c r="N312">
        <f>F312-$F$159</f>
        <v>-0.52999999999999758</v>
      </c>
    </row>
    <row r="313" spans="2:18" ht="16" x14ac:dyDescent="0.2">
      <c r="B313" s="1" t="s">
        <v>7</v>
      </c>
      <c r="C313" t="s">
        <v>13</v>
      </c>
      <c r="D313" s="3" t="s">
        <v>32</v>
      </c>
      <c r="E313">
        <v>19.760000000000002</v>
      </c>
    </row>
    <row r="314" spans="2:18" ht="16" x14ac:dyDescent="0.2">
      <c r="B314" s="1" t="s">
        <v>8</v>
      </c>
      <c r="C314" t="s">
        <v>13</v>
      </c>
      <c r="D314" s="3" t="s">
        <v>32</v>
      </c>
      <c r="E314">
        <v>19.309999999999999</v>
      </c>
      <c r="F314">
        <f>AVERAGE(E314:E315)</f>
        <v>19.27</v>
      </c>
      <c r="G314">
        <f>F314-$F$110</f>
        <v>4.3099999999999987</v>
      </c>
      <c r="N314">
        <f>F314-$F$161</f>
        <v>-1.0599999999999987</v>
      </c>
    </row>
    <row r="315" spans="2:18" ht="16" x14ac:dyDescent="0.2">
      <c r="B315" s="1" t="s">
        <v>8</v>
      </c>
      <c r="C315" t="s">
        <v>13</v>
      </c>
      <c r="D315" s="3" t="s">
        <v>32</v>
      </c>
      <c r="E315">
        <v>19.23</v>
      </c>
    </row>
    <row r="316" spans="2:18" ht="16" x14ac:dyDescent="0.2">
      <c r="B316" s="1" t="s">
        <v>9</v>
      </c>
      <c r="C316" t="s">
        <v>14</v>
      </c>
      <c r="D316" s="3" t="s">
        <v>32</v>
      </c>
      <c r="E316">
        <v>20.100000000000001</v>
      </c>
      <c r="F316">
        <f>AVERAGE(E316:E317)</f>
        <v>20.125</v>
      </c>
      <c r="G316">
        <f>F316-$F$112</f>
        <v>5.1099999999999994</v>
      </c>
      <c r="H316">
        <f>AVERAGE(G316,G318,G320,G322)</f>
        <v>5.0475000000000012</v>
      </c>
      <c r="N316">
        <f>F316-$F$163</f>
        <v>-0.46499999999999986</v>
      </c>
      <c r="O316">
        <f>AVERAGE(N316,N318,N320,N322)</f>
        <v>-0.41000000000000014</v>
      </c>
    </row>
    <row r="317" spans="2:18" ht="16" x14ac:dyDescent="0.2">
      <c r="B317" s="1" t="s">
        <v>9</v>
      </c>
      <c r="C317" t="s">
        <v>14</v>
      </c>
      <c r="D317" s="3" t="s">
        <v>32</v>
      </c>
      <c r="E317">
        <v>20.149999999999999</v>
      </c>
    </row>
    <row r="318" spans="2:18" ht="16" x14ac:dyDescent="0.2">
      <c r="B318" s="1" t="s">
        <v>10</v>
      </c>
      <c r="C318" t="s">
        <v>14</v>
      </c>
      <c r="D318" s="3" t="s">
        <v>32</v>
      </c>
      <c r="E318">
        <v>20.21</v>
      </c>
      <c r="F318">
        <f>AVERAGE(E318:E319)</f>
        <v>20.065000000000001</v>
      </c>
      <c r="G318">
        <f>F318-$F$114</f>
        <v>4.8800000000000026</v>
      </c>
      <c r="I318">
        <f>STDEV(E316:E323)</f>
        <v>0.33182396365715128</v>
      </c>
      <c r="N318">
        <f>F318-$F$165</f>
        <v>-0.34999999999999787</v>
      </c>
    </row>
    <row r="319" spans="2:18" ht="16" x14ac:dyDescent="0.2">
      <c r="B319" s="1" t="s">
        <v>10</v>
      </c>
      <c r="C319" t="s">
        <v>14</v>
      </c>
      <c r="D319" s="3" t="s">
        <v>32</v>
      </c>
      <c r="E319">
        <v>19.920000000000002</v>
      </c>
      <c r="I319">
        <f>AVERAGE(E316:E323)-(2*I318)</f>
        <v>19.398852072685699</v>
      </c>
    </row>
    <row r="320" spans="2:18" ht="16" x14ac:dyDescent="0.2">
      <c r="B320" s="1" t="s">
        <v>11</v>
      </c>
      <c r="C320" t="s">
        <v>14</v>
      </c>
      <c r="D320" s="3" t="s">
        <v>32</v>
      </c>
      <c r="E320">
        <v>19.62</v>
      </c>
      <c r="F320">
        <f>AVERAGE(E320:E321)</f>
        <v>19.615000000000002</v>
      </c>
      <c r="G320">
        <f>F320-$F$116</f>
        <v>5.0150000000000023</v>
      </c>
      <c r="I320">
        <f>AVERAGE(E316:E323)+(2*I318)</f>
        <v>20.726147927314301</v>
      </c>
      <c r="N320">
        <f>F320-$F$167</f>
        <v>-0.375</v>
      </c>
    </row>
    <row r="321" spans="2:18" ht="16" x14ac:dyDescent="0.2">
      <c r="B321" s="1" t="s">
        <v>11</v>
      </c>
      <c r="C321" t="s">
        <v>14</v>
      </c>
      <c r="D321" s="3" t="s">
        <v>32</v>
      </c>
      <c r="E321">
        <v>19.61</v>
      </c>
    </row>
    <row r="322" spans="2:18" ht="16" x14ac:dyDescent="0.2">
      <c r="B322" s="1" t="s">
        <v>12</v>
      </c>
      <c r="C322" t="s">
        <v>14</v>
      </c>
      <c r="D322" s="3" t="s">
        <v>32</v>
      </c>
      <c r="E322">
        <v>20.56</v>
      </c>
      <c r="F322">
        <f>AVERAGE(E322:E323)</f>
        <v>20.445</v>
      </c>
      <c r="G322">
        <f>F322-$F$118</f>
        <v>5.1849999999999987</v>
      </c>
      <c r="N322">
        <f>F322-$F$169</f>
        <v>-0.45000000000000284</v>
      </c>
    </row>
    <row r="323" spans="2:18" ht="16" x14ac:dyDescent="0.2">
      <c r="B323" s="1" t="s">
        <v>12</v>
      </c>
      <c r="C323" t="s">
        <v>14</v>
      </c>
      <c r="D323" s="3" t="s">
        <v>32</v>
      </c>
      <c r="E323">
        <v>20.329999999999998</v>
      </c>
    </row>
    <row r="324" spans="2:18" x14ac:dyDescent="0.2">
      <c r="B324" s="1"/>
      <c r="D324" s="3"/>
    </row>
    <row r="325" spans="2:18" ht="16" x14ac:dyDescent="0.2">
      <c r="B325" s="1" t="s">
        <v>5</v>
      </c>
      <c r="C325" t="s">
        <v>13</v>
      </c>
      <c r="D325" s="3" t="s">
        <v>33</v>
      </c>
      <c r="E325">
        <v>34.64</v>
      </c>
      <c r="F325">
        <f>AVERAGE(E325:E326)</f>
        <v>33.414999999999999</v>
      </c>
      <c r="G325">
        <f>F325-$F$104</f>
        <v>17.979999999999997</v>
      </c>
      <c r="H325">
        <f>AVERAGE(G325,G327,G329,G331)</f>
        <v>14.96625</v>
      </c>
      <c r="I325">
        <f>H325-H333</f>
        <v>6.0499999999999989</v>
      </c>
      <c r="J325" s="9">
        <f>2^-I325</f>
        <v>1.5092755139450723E-2</v>
      </c>
      <c r="K325" s="9">
        <f>-1/J325</f>
        <v>-66.256955125848108</v>
      </c>
      <c r="N325">
        <f>F325-$F$155</f>
        <v>12.75</v>
      </c>
      <c r="O325">
        <f>AVERAGE(N325,N327,N329,N331)</f>
        <v>9.6537500000000023</v>
      </c>
      <c r="P325">
        <f>O325-O333</f>
        <v>6.1950000000000029</v>
      </c>
      <c r="Q325" s="9">
        <f>2^-P325</f>
        <v>1.3649576498698324E-2</v>
      </c>
      <c r="R325" s="9">
        <f>-1/Q325</f>
        <v>-73.262346278315945</v>
      </c>
    </row>
    <row r="326" spans="2:18" ht="16" x14ac:dyDescent="0.2">
      <c r="B326" s="1" t="s">
        <v>5</v>
      </c>
      <c r="C326" t="s">
        <v>13</v>
      </c>
      <c r="D326" s="3" t="s">
        <v>33</v>
      </c>
      <c r="E326">
        <v>32.19</v>
      </c>
    </row>
    <row r="327" spans="2:18" ht="16" x14ac:dyDescent="0.2">
      <c r="B327" s="1" t="s">
        <v>6</v>
      </c>
      <c r="C327" t="s">
        <v>13</v>
      </c>
      <c r="D327" s="3" t="s">
        <v>33</v>
      </c>
      <c r="E327">
        <v>30.43</v>
      </c>
      <c r="F327">
        <f>AVERAGE(E327:E328)</f>
        <v>30.66</v>
      </c>
      <c r="G327">
        <f>F327-$F$106</f>
        <v>16.02</v>
      </c>
      <c r="I327">
        <f>STDEV(E325:E332)</f>
        <v>3.6193251146746013</v>
      </c>
      <c r="N327">
        <f>F327-$F$157</f>
        <v>10.75</v>
      </c>
    </row>
    <row r="328" spans="2:18" ht="16" x14ac:dyDescent="0.2">
      <c r="B328" s="1" t="s">
        <v>6</v>
      </c>
      <c r="C328" t="s">
        <v>13</v>
      </c>
      <c r="D328" s="3" t="s">
        <v>33</v>
      </c>
      <c r="E328">
        <v>30.89</v>
      </c>
      <c r="I328">
        <f>AVERAGE(E325:E332)-(2*I327)</f>
        <v>22.701349770650793</v>
      </c>
    </row>
    <row r="329" spans="2:18" ht="16" x14ac:dyDescent="0.2">
      <c r="B329" s="1" t="s">
        <v>7</v>
      </c>
      <c r="C329" t="s">
        <v>13</v>
      </c>
      <c r="D329" s="3" t="s">
        <v>33</v>
      </c>
      <c r="E329">
        <v>24.49</v>
      </c>
      <c r="F329">
        <f>AVERAGE(E329:E330)</f>
        <v>24.46</v>
      </c>
      <c r="G329">
        <f>F329-$F$108</f>
        <v>9.6000000000000014</v>
      </c>
      <c r="I329">
        <f>AVERAGE(E325:E332)+(2*I327)</f>
        <v>37.178650229349202</v>
      </c>
      <c r="N329">
        <f>F329-$F$159</f>
        <v>4.2200000000000024</v>
      </c>
    </row>
    <row r="330" spans="2:18" ht="16" x14ac:dyDescent="0.2">
      <c r="B330" s="1" t="s">
        <v>7</v>
      </c>
      <c r="C330" t="s">
        <v>13</v>
      </c>
      <c r="D330" s="3" t="s">
        <v>33</v>
      </c>
      <c r="E330">
        <v>24.43</v>
      </c>
    </row>
    <row r="331" spans="2:18" ht="16" x14ac:dyDescent="0.2">
      <c r="B331" s="1" t="s">
        <v>8</v>
      </c>
      <c r="C331" t="s">
        <v>13</v>
      </c>
      <c r="D331" s="3" t="s">
        <v>33</v>
      </c>
      <c r="E331">
        <v>31.09</v>
      </c>
      <c r="F331">
        <f>AVERAGE(E331:E332)</f>
        <v>31.225000000000001</v>
      </c>
      <c r="G331">
        <f>F331-$F$110</f>
        <v>16.265000000000001</v>
      </c>
      <c r="N331">
        <f>F331-$F$161</f>
        <v>10.895000000000003</v>
      </c>
    </row>
    <row r="332" spans="2:18" ht="16" x14ac:dyDescent="0.2">
      <c r="B332" s="1" t="s">
        <v>8</v>
      </c>
      <c r="C332" t="s">
        <v>13</v>
      </c>
      <c r="D332" s="3" t="s">
        <v>33</v>
      </c>
      <c r="E332">
        <v>31.36</v>
      </c>
    </row>
    <row r="333" spans="2:18" ht="16" x14ac:dyDescent="0.2">
      <c r="B333" s="1" t="s">
        <v>9</v>
      </c>
      <c r="C333" t="s">
        <v>14</v>
      </c>
      <c r="D333" s="3" t="s">
        <v>33</v>
      </c>
      <c r="E333">
        <v>23.46</v>
      </c>
      <c r="F333">
        <f>AVERAGE(E333:E334)</f>
        <v>23.66</v>
      </c>
      <c r="G333">
        <f>F333-$F$112</f>
        <v>8.6449999999999996</v>
      </c>
      <c r="H333">
        <f>AVERAGE(G333,G335,G337,G339)</f>
        <v>8.9162500000000016</v>
      </c>
      <c r="N333">
        <f>F333-$F$163</f>
        <v>3.0700000000000003</v>
      </c>
      <c r="O333">
        <f>AVERAGE(N333,N335,N337,N339)</f>
        <v>3.4587499999999993</v>
      </c>
    </row>
    <row r="334" spans="2:18" ht="16" x14ac:dyDescent="0.2">
      <c r="B334" s="1" t="s">
        <v>9</v>
      </c>
      <c r="C334" t="s">
        <v>14</v>
      </c>
      <c r="D334" s="3" t="s">
        <v>33</v>
      </c>
      <c r="E334">
        <v>23.86</v>
      </c>
    </row>
    <row r="335" spans="2:18" ht="16" x14ac:dyDescent="0.2">
      <c r="B335" s="1" t="s">
        <v>10</v>
      </c>
      <c r="C335" t="s">
        <v>14</v>
      </c>
      <c r="D335" s="3" t="s">
        <v>33</v>
      </c>
      <c r="E335">
        <v>24.73</v>
      </c>
      <c r="F335">
        <f>AVERAGE(E335:E336)</f>
        <v>24.62</v>
      </c>
      <c r="G335">
        <f>F335-$F$114</f>
        <v>9.4350000000000023</v>
      </c>
      <c r="I335">
        <f>STDEV(E333:E340)</f>
        <v>0.62051677771722846</v>
      </c>
      <c r="N335">
        <f>F335-$F$165</f>
        <v>4.2050000000000018</v>
      </c>
    </row>
    <row r="336" spans="2:18" ht="16" x14ac:dyDescent="0.2">
      <c r="B336" s="1" t="s">
        <v>10</v>
      </c>
      <c r="C336" t="s">
        <v>14</v>
      </c>
      <c r="D336" s="3" t="s">
        <v>33</v>
      </c>
      <c r="E336">
        <v>24.51</v>
      </c>
      <c r="I336">
        <f>AVERAGE(E333:E340)-(2*I335)</f>
        <v>22.690216444565547</v>
      </c>
    </row>
    <row r="337" spans="2:18" ht="16" x14ac:dyDescent="0.2">
      <c r="B337" s="1" t="s">
        <v>11</v>
      </c>
      <c r="C337" t="s">
        <v>14</v>
      </c>
      <c r="D337" s="3" t="s">
        <v>33</v>
      </c>
      <c r="E337">
        <v>23.22</v>
      </c>
      <c r="F337">
        <f>AVERAGE(E337:E338)</f>
        <v>23.15</v>
      </c>
      <c r="G337">
        <f>F337-$F$116</f>
        <v>8.5499999999999989</v>
      </c>
      <c r="I337">
        <f>AVERAGE(E333:E340)+(2*I335)</f>
        <v>25.172283555434458</v>
      </c>
      <c r="N337">
        <f>F337-$F$167</f>
        <v>3.1599999999999966</v>
      </c>
    </row>
    <row r="338" spans="2:18" ht="16" x14ac:dyDescent="0.2">
      <c r="B338" s="1" t="s">
        <v>11</v>
      </c>
      <c r="C338" t="s">
        <v>14</v>
      </c>
      <c r="D338" s="3" t="s">
        <v>33</v>
      </c>
      <c r="E338">
        <v>23.08</v>
      </c>
    </row>
    <row r="339" spans="2:18" ht="16" x14ac:dyDescent="0.2">
      <c r="B339" s="1" t="s">
        <v>12</v>
      </c>
      <c r="C339" t="s">
        <v>14</v>
      </c>
      <c r="D339" s="3" t="s">
        <v>33</v>
      </c>
      <c r="E339">
        <v>24.3</v>
      </c>
      <c r="F339">
        <f>AVERAGE(E339:E340)</f>
        <v>24.295000000000002</v>
      </c>
      <c r="G339">
        <f>F339-$F$118</f>
        <v>9.0350000000000001</v>
      </c>
      <c r="N339">
        <f>F339-$F$169</f>
        <v>3.3999999999999986</v>
      </c>
    </row>
    <row r="340" spans="2:18" ht="16" x14ac:dyDescent="0.2">
      <c r="B340" s="1" t="s">
        <v>12</v>
      </c>
      <c r="C340" t="s">
        <v>14</v>
      </c>
      <c r="D340" s="3" t="s">
        <v>33</v>
      </c>
      <c r="E340">
        <v>24.29</v>
      </c>
    </row>
    <row r="341" spans="2:18" x14ac:dyDescent="0.2">
      <c r="B341" s="1"/>
      <c r="D341" s="3"/>
    </row>
    <row r="342" spans="2:18" ht="16" x14ac:dyDescent="0.2">
      <c r="B342" s="1" t="s">
        <v>5</v>
      </c>
      <c r="C342" t="s">
        <v>13</v>
      </c>
      <c r="D342" s="3" t="s">
        <v>34</v>
      </c>
      <c r="E342">
        <v>25.25</v>
      </c>
      <c r="F342">
        <f>AVERAGE(E342:E343)</f>
        <v>25.130000000000003</v>
      </c>
      <c r="G342">
        <f>F342-$F$104</f>
        <v>9.6950000000000021</v>
      </c>
      <c r="H342">
        <f>AVERAGE(G342,G344,G346,G348)</f>
        <v>10.768750000000001</v>
      </c>
      <c r="I342">
        <f>H342-H350</f>
        <v>-0.53749999999999787</v>
      </c>
      <c r="J342" s="5">
        <f>2^-I342</f>
        <v>1.4514551566995328</v>
      </c>
      <c r="K342" s="5">
        <f>-1/J342</f>
        <v>-0.6889637584628534</v>
      </c>
      <c r="N342">
        <f>F342-$F$155</f>
        <v>4.4650000000000034</v>
      </c>
      <c r="O342">
        <f>AVERAGE(N342,N344,N346,N348)</f>
        <v>5.4562500000000016</v>
      </c>
      <c r="P342">
        <f>O342-O350</f>
        <v>-0.39249999999999741</v>
      </c>
      <c r="Q342" s="6">
        <f>2^-P342</f>
        <v>1.3126661111737545</v>
      </c>
      <c r="R342" s="6">
        <f>-1/Q342</f>
        <v>-0.76180834675911913</v>
      </c>
    </row>
    <row r="343" spans="2:18" ht="16" x14ac:dyDescent="0.2">
      <c r="B343" s="1" t="s">
        <v>5</v>
      </c>
      <c r="C343" t="s">
        <v>13</v>
      </c>
      <c r="D343" s="3" t="s">
        <v>34</v>
      </c>
      <c r="E343">
        <v>25.01</v>
      </c>
    </row>
    <row r="344" spans="2:18" ht="16" x14ac:dyDescent="0.2">
      <c r="B344" s="1" t="s">
        <v>6</v>
      </c>
      <c r="C344" t="s">
        <v>13</v>
      </c>
      <c r="D344" s="3" t="s">
        <v>34</v>
      </c>
      <c r="E344">
        <v>25.03</v>
      </c>
      <c r="F344">
        <f>AVERAGE(E344:E345)</f>
        <v>24.98</v>
      </c>
      <c r="G344">
        <f>F344-$F$106</f>
        <v>10.34</v>
      </c>
      <c r="I344">
        <f>STDEV(E342:E349)</f>
        <v>0.93020351075910856</v>
      </c>
      <c r="N344">
        <f>F344-$F$157</f>
        <v>5.07</v>
      </c>
    </row>
    <row r="345" spans="2:18" ht="16" x14ac:dyDescent="0.2">
      <c r="B345" s="1" t="s">
        <v>6</v>
      </c>
      <c r="C345" t="s">
        <v>13</v>
      </c>
      <c r="D345" s="3" t="s">
        <v>34</v>
      </c>
      <c r="E345">
        <v>24.93</v>
      </c>
      <c r="I345">
        <f>AVERAGE(E342:E349)-(2*I344)</f>
        <v>23.882092978481783</v>
      </c>
    </row>
    <row r="346" spans="2:18" ht="16" x14ac:dyDescent="0.2">
      <c r="B346" s="1" t="s">
        <v>7</v>
      </c>
      <c r="C346" t="s">
        <v>13</v>
      </c>
      <c r="D346" s="3" t="s">
        <v>34</v>
      </c>
      <c r="E346">
        <v>27.18</v>
      </c>
      <c r="F346">
        <f>AVERAGE(E346:E347)</f>
        <v>27.17</v>
      </c>
      <c r="G346">
        <f>F346-$F$108</f>
        <v>12.310000000000002</v>
      </c>
      <c r="I346">
        <f>AVERAGE(E342:E349)+(2*I344)</f>
        <v>27.602907021518217</v>
      </c>
      <c r="N346">
        <f>F346-$F$159</f>
        <v>6.9300000000000033</v>
      </c>
    </row>
    <row r="347" spans="2:18" ht="16" x14ac:dyDescent="0.2">
      <c r="B347" s="1" t="s">
        <v>7</v>
      </c>
      <c r="C347" t="s">
        <v>13</v>
      </c>
      <c r="D347" s="3" t="s">
        <v>34</v>
      </c>
      <c r="E347">
        <v>27.16</v>
      </c>
    </row>
    <row r="348" spans="2:18" ht="16" x14ac:dyDescent="0.2">
      <c r="B348" s="1" t="s">
        <v>8</v>
      </c>
      <c r="C348" t="s">
        <v>13</v>
      </c>
      <c r="D348" s="3" t="s">
        <v>34</v>
      </c>
      <c r="E348">
        <v>25.81</v>
      </c>
      <c r="F348">
        <f>AVERAGE(E348:E349)</f>
        <v>25.689999999999998</v>
      </c>
      <c r="G348">
        <f>F348-$F$110</f>
        <v>10.729999999999997</v>
      </c>
      <c r="N348">
        <f>F348-$F$161</f>
        <v>5.3599999999999994</v>
      </c>
    </row>
    <row r="349" spans="2:18" ht="16" x14ac:dyDescent="0.2">
      <c r="B349" s="1" t="s">
        <v>8</v>
      </c>
      <c r="C349" t="s">
        <v>13</v>
      </c>
      <c r="D349" s="3" t="s">
        <v>34</v>
      </c>
      <c r="E349">
        <v>25.57</v>
      </c>
    </row>
    <row r="350" spans="2:18" ht="16" x14ac:dyDescent="0.2">
      <c r="B350" s="1" t="s">
        <v>9</v>
      </c>
      <c r="C350" t="s">
        <v>14</v>
      </c>
      <c r="D350" s="3" t="s">
        <v>34</v>
      </c>
      <c r="E350">
        <v>25.84</v>
      </c>
      <c r="F350">
        <f>AVERAGE(E350:E351)</f>
        <v>25.814999999999998</v>
      </c>
      <c r="G350">
        <f>F350-$F$112</f>
        <v>10.799999999999997</v>
      </c>
      <c r="H350">
        <f>AVERAGE(G350,G352,G354,G356)</f>
        <v>11.306249999999999</v>
      </c>
      <c r="N350">
        <f>F350-$F$163</f>
        <v>5.2249999999999979</v>
      </c>
      <c r="O350">
        <f>AVERAGE(N350,N352,N354,N356)</f>
        <v>5.848749999999999</v>
      </c>
    </row>
    <row r="351" spans="2:18" ht="16" x14ac:dyDescent="0.2">
      <c r="B351" s="1" t="s">
        <v>9</v>
      </c>
      <c r="C351" t="s">
        <v>14</v>
      </c>
      <c r="D351" s="3" t="s">
        <v>34</v>
      </c>
      <c r="E351">
        <v>25.79</v>
      </c>
    </row>
    <row r="352" spans="2:18" ht="16" x14ac:dyDescent="0.2">
      <c r="B352" s="1" t="s">
        <v>10</v>
      </c>
      <c r="C352" t="s">
        <v>14</v>
      </c>
      <c r="D352" s="3" t="s">
        <v>34</v>
      </c>
      <c r="E352">
        <v>26.01</v>
      </c>
      <c r="F352">
        <f>AVERAGE(E352:E353)</f>
        <v>26.075000000000003</v>
      </c>
      <c r="G352">
        <f>F352-$F$114</f>
        <v>10.890000000000004</v>
      </c>
      <c r="I352">
        <f>STDEV(E350:E357)</f>
        <v>0.62681593333746277</v>
      </c>
      <c r="N352">
        <f>F352-$F$165</f>
        <v>5.6600000000000037</v>
      </c>
    </row>
    <row r="353" spans="2:18" ht="16" x14ac:dyDescent="0.2">
      <c r="B353" s="1" t="s">
        <v>10</v>
      </c>
      <c r="C353" t="s">
        <v>14</v>
      </c>
      <c r="D353" s="3" t="s">
        <v>34</v>
      </c>
      <c r="E353">
        <v>26.14</v>
      </c>
      <c r="I353">
        <f>AVERAGE(E350:E357)-(2*I352)</f>
        <v>25.067618133325073</v>
      </c>
    </row>
    <row r="354" spans="2:18" ht="16" x14ac:dyDescent="0.2">
      <c r="B354" s="1" t="s">
        <v>11</v>
      </c>
      <c r="C354" t="s">
        <v>14</v>
      </c>
      <c r="D354" s="3" t="s">
        <v>34</v>
      </c>
      <c r="E354">
        <v>27.5</v>
      </c>
      <c r="F354">
        <f>AVERAGE(E354:E355)</f>
        <v>27.3</v>
      </c>
      <c r="G354">
        <f>F354-$F$116</f>
        <v>12.700000000000001</v>
      </c>
      <c r="I354">
        <f>AVERAGE(E350:E357)+(2*I352)</f>
        <v>27.574881866674925</v>
      </c>
      <c r="N354">
        <f>F354-$F$167</f>
        <v>7.3099999999999987</v>
      </c>
    </row>
    <row r="355" spans="2:18" ht="16" x14ac:dyDescent="0.2">
      <c r="B355" s="1" t="s">
        <v>11</v>
      </c>
      <c r="C355" t="s">
        <v>14</v>
      </c>
      <c r="D355" s="3" t="s">
        <v>34</v>
      </c>
      <c r="E355">
        <v>27.1</v>
      </c>
    </row>
    <row r="356" spans="2:18" ht="16" x14ac:dyDescent="0.2">
      <c r="B356" s="1" t="s">
        <v>12</v>
      </c>
      <c r="C356" t="s">
        <v>14</v>
      </c>
      <c r="D356" s="3" t="s">
        <v>34</v>
      </c>
      <c r="E356">
        <v>26.16</v>
      </c>
      <c r="F356">
        <f>AVERAGE(E356:E357)</f>
        <v>26.094999999999999</v>
      </c>
      <c r="G356">
        <f>F356-$F$118</f>
        <v>10.834999999999997</v>
      </c>
      <c r="N356">
        <f>F356-$F$169</f>
        <v>5.1999999999999957</v>
      </c>
    </row>
    <row r="357" spans="2:18" ht="16" x14ac:dyDescent="0.2">
      <c r="B357" s="1" t="s">
        <v>12</v>
      </c>
      <c r="C357" t="s">
        <v>14</v>
      </c>
      <c r="D357" s="3" t="s">
        <v>34</v>
      </c>
      <c r="E357">
        <v>26.03</v>
      </c>
    </row>
    <row r="358" spans="2:18" x14ac:dyDescent="0.2">
      <c r="B358" s="1"/>
      <c r="D358" s="3"/>
    </row>
    <row r="359" spans="2:18" ht="16" x14ac:dyDescent="0.2">
      <c r="B359" s="1" t="s">
        <v>5</v>
      </c>
      <c r="C359" t="s">
        <v>13</v>
      </c>
      <c r="D359" s="3" t="s">
        <v>35</v>
      </c>
      <c r="E359">
        <v>22.88</v>
      </c>
      <c r="F359">
        <f>AVERAGE(E359:E360)</f>
        <v>22.734999999999999</v>
      </c>
      <c r="G359">
        <f>F359-$F$104</f>
        <v>7.2999999999999989</v>
      </c>
      <c r="H359">
        <f>AVERAGE(G359,G361,G363,G365)</f>
        <v>7.1662499999999998</v>
      </c>
      <c r="I359">
        <f>H359-H367</f>
        <v>-0.17999999999999972</v>
      </c>
      <c r="J359" s="5">
        <f>2^-I359</f>
        <v>1.1328838852957983</v>
      </c>
      <c r="K359" s="5">
        <f>-1/J359</f>
        <v>-0.88270299629065507</v>
      </c>
      <c r="N359">
        <f>F359-$F$155</f>
        <v>2.0700000000000003</v>
      </c>
      <c r="O359">
        <f>AVERAGE(N359,N361,N363,N365)</f>
        <v>1.8537500000000007</v>
      </c>
      <c r="P359">
        <f>O359-O367</f>
        <v>-3.4999999999998366E-2</v>
      </c>
      <c r="Q359" s="5">
        <f>2^-P359</f>
        <v>1.0245568230328004</v>
      </c>
      <c r="R359" s="5">
        <f>-1/Q359</f>
        <v>-0.97603176077622567</v>
      </c>
    </row>
    <row r="360" spans="2:18" ht="16" x14ac:dyDescent="0.2">
      <c r="B360" s="1" t="s">
        <v>5</v>
      </c>
      <c r="C360" t="s">
        <v>13</v>
      </c>
      <c r="D360" s="3" t="s">
        <v>35</v>
      </c>
      <c r="E360">
        <v>22.59</v>
      </c>
    </row>
    <row r="361" spans="2:18" ht="16" x14ac:dyDescent="0.2">
      <c r="B361" s="1" t="s">
        <v>6</v>
      </c>
      <c r="C361" t="s">
        <v>13</v>
      </c>
      <c r="D361" s="3" t="s">
        <v>35</v>
      </c>
      <c r="E361">
        <v>21.97</v>
      </c>
      <c r="F361">
        <f>AVERAGE(E361:E362)</f>
        <v>21.934999999999999</v>
      </c>
      <c r="G361">
        <f>F361-$F$106</f>
        <v>7.2949999999999982</v>
      </c>
      <c r="I361">
        <f>STDEV(E359:E366)</f>
        <v>0.42061179930463838</v>
      </c>
      <c r="N361">
        <f>F361-$F$157</f>
        <v>2.0249999999999986</v>
      </c>
    </row>
    <row r="362" spans="2:18" ht="16" x14ac:dyDescent="0.2">
      <c r="B362" s="1" t="s">
        <v>6</v>
      </c>
      <c r="C362" t="s">
        <v>13</v>
      </c>
      <c r="D362" s="3" t="s">
        <v>35</v>
      </c>
      <c r="E362">
        <v>21.9</v>
      </c>
      <c r="I362">
        <f>AVERAGE(E359:E366)-(2*I361)</f>
        <v>21.298776401390725</v>
      </c>
    </row>
    <row r="363" spans="2:18" ht="16" x14ac:dyDescent="0.2">
      <c r="B363" s="1" t="s">
        <v>7</v>
      </c>
      <c r="C363" t="s">
        <v>13</v>
      </c>
      <c r="D363" s="3" t="s">
        <v>35</v>
      </c>
      <c r="E363">
        <v>22.18</v>
      </c>
      <c r="F363">
        <f>AVERAGE(E363:E364)</f>
        <v>22.134999999999998</v>
      </c>
      <c r="G363">
        <f>F363-$F$108</f>
        <v>7.2749999999999986</v>
      </c>
      <c r="I363">
        <f>AVERAGE(E359:E366)+(2*I361)</f>
        <v>22.981223598609276</v>
      </c>
      <c r="N363">
        <f>F363-$F$159</f>
        <v>1.8949999999999996</v>
      </c>
    </row>
    <row r="364" spans="2:18" ht="16" x14ac:dyDescent="0.2">
      <c r="B364" s="1" t="s">
        <v>7</v>
      </c>
      <c r="C364" t="s">
        <v>13</v>
      </c>
      <c r="D364" s="3" t="s">
        <v>35</v>
      </c>
      <c r="E364">
        <v>22.09</v>
      </c>
    </row>
    <row r="365" spans="2:18" ht="16" x14ac:dyDescent="0.2">
      <c r="B365" s="1" t="s">
        <v>8</v>
      </c>
      <c r="C365" t="s">
        <v>13</v>
      </c>
      <c r="D365" s="3" t="s">
        <v>35</v>
      </c>
      <c r="E365">
        <v>21.53</v>
      </c>
      <c r="F365">
        <f>AVERAGE(E365:E366)</f>
        <v>21.755000000000003</v>
      </c>
      <c r="G365">
        <f>F365-$F$110</f>
        <v>6.7950000000000017</v>
      </c>
      <c r="N365">
        <f>F365-$F$161</f>
        <v>1.4250000000000043</v>
      </c>
    </row>
    <row r="366" spans="2:18" ht="16" x14ac:dyDescent="0.2">
      <c r="B366" s="1" t="s">
        <v>8</v>
      </c>
      <c r="C366" t="s">
        <v>13</v>
      </c>
      <c r="D366" s="3" t="s">
        <v>35</v>
      </c>
      <c r="E366">
        <v>21.98</v>
      </c>
    </row>
    <row r="367" spans="2:18" ht="16" x14ac:dyDescent="0.2">
      <c r="B367" s="1" t="s">
        <v>9</v>
      </c>
      <c r="C367" t="s">
        <v>14</v>
      </c>
      <c r="D367" s="3" t="s">
        <v>35</v>
      </c>
      <c r="E367">
        <v>22.19</v>
      </c>
      <c r="F367">
        <f>AVERAGE(E367:E368)</f>
        <v>22.215</v>
      </c>
      <c r="G367">
        <f>F367-$F$112</f>
        <v>7.1999999999999993</v>
      </c>
      <c r="H367">
        <f>AVERAGE(G367,G369,G371,G373)</f>
        <v>7.3462499999999995</v>
      </c>
      <c r="N367">
        <f>F367-$F$163</f>
        <v>1.625</v>
      </c>
      <c r="O367">
        <f>AVERAGE(N367,N369,N371,N373)</f>
        <v>1.888749999999999</v>
      </c>
    </row>
    <row r="368" spans="2:18" ht="16" x14ac:dyDescent="0.2">
      <c r="B368" s="1" t="s">
        <v>9</v>
      </c>
      <c r="C368" t="s">
        <v>14</v>
      </c>
      <c r="D368" s="3" t="s">
        <v>35</v>
      </c>
      <c r="E368">
        <v>22.24</v>
      </c>
    </row>
    <row r="369" spans="2:14" ht="16" x14ac:dyDescent="0.2">
      <c r="B369" s="1" t="s">
        <v>10</v>
      </c>
      <c r="C369" t="s">
        <v>14</v>
      </c>
      <c r="D369" s="3" t="s">
        <v>35</v>
      </c>
      <c r="E369">
        <v>22.61</v>
      </c>
      <c r="F369">
        <f>AVERAGE(E369:E370)</f>
        <v>22.594999999999999</v>
      </c>
      <c r="G369">
        <f>F369-$F$114</f>
        <v>7.41</v>
      </c>
      <c r="I369">
        <f>STDEV(E367:E374)</f>
        <v>0.19223776201063342</v>
      </c>
      <c r="N369">
        <f>F369-$F$165</f>
        <v>2.1799999999999997</v>
      </c>
    </row>
    <row r="370" spans="2:14" ht="16" x14ac:dyDescent="0.2">
      <c r="B370" s="1" t="s">
        <v>10</v>
      </c>
      <c r="C370" t="s">
        <v>14</v>
      </c>
      <c r="D370" s="3" t="s">
        <v>35</v>
      </c>
      <c r="E370">
        <v>22.58</v>
      </c>
      <c r="I370">
        <f>AVERAGE(E367:E374)-(2*I369)</f>
        <v>21.976774475978729</v>
      </c>
    </row>
    <row r="371" spans="2:14" ht="16" x14ac:dyDescent="0.2">
      <c r="B371" s="1" t="s">
        <v>11</v>
      </c>
      <c r="C371" t="s">
        <v>14</v>
      </c>
      <c r="D371" s="3" t="s">
        <v>35</v>
      </c>
      <c r="E371">
        <v>22.24</v>
      </c>
      <c r="F371">
        <f>AVERAGE(E371:E372)</f>
        <v>22.17</v>
      </c>
      <c r="G371">
        <f>F371-$F$116</f>
        <v>7.5700000000000021</v>
      </c>
      <c r="I371">
        <f>AVERAGE(E367:E374)+(2*I369)</f>
        <v>22.74572552402126</v>
      </c>
      <c r="N371">
        <f>F371-$F$167</f>
        <v>2.1799999999999997</v>
      </c>
    </row>
    <row r="372" spans="2:14" ht="16" x14ac:dyDescent="0.2">
      <c r="B372" s="1" t="s">
        <v>11</v>
      </c>
      <c r="C372" t="s">
        <v>14</v>
      </c>
      <c r="D372" s="3" t="s">
        <v>35</v>
      </c>
      <c r="E372">
        <v>22.1</v>
      </c>
    </row>
    <row r="373" spans="2:14" ht="16" x14ac:dyDescent="0.2">
      <c r="B373" s="1" t="s">
        <v>12</v>
      </c>
      <c r="C373" t="s">
        <v>14</v>
      </c>
      <c r="D373" s="3" t="s">
        <v>35</v>
      </c>
      <c r="E373">
        <v>22.48</v>
      </c>
      <c r="F373">
        <f>AVERAGE(E373:E374)</f>
        <v>22.465</v>
      </c>
      <c r="G373">
        <f>F373-$F$118</f>
        <v>7.2049999999999983</v>
      </c>
      <c r="N373">
        <f>F373-$F$169</f>
        <v>1.5699999999999967</v>
      </c>
    </row>
    <row r="374" spans="2:14" ht="16" x14ac:dyDescent="0.2">
      <c r="B374" s="1" t="s">
        <v>12</v>
      </c>
      <c r="C374" t="s">
        <v>14</v>
      </c>
      <c r="D374" s="3" t="s">
        <v>35</v>
      </c>
      <c r="E374">
        <v>22.45</v>
      </c>
    </row>
  </sheetData>
  <conditionalFormatting sqref="E2:E9">
    <cfRule type="cellIs" dxfId="43" priority="41" operator="lessThan">
      <formula>$I$5</formula>
    </cfRule>
    <cfRule type="cellIs" dxfId="42" priority="42" operator="greaterThan">
      <formula>$I$6</formula>
    </cfRule>
  </conditionalFormatting>
  <conditionalFormatting sqref="E10:E17">
    <cfRule type="cellIs" dxfId="41" priority="43" operator="lessThan">
      <formula>$I$13</formula>
    </cfRule>
    <cfRule type="cellIs" dxfId="40" priority="44" operator="greaterThan">
      <formula>$I$14</formula>
    </cfRule>
  </conditionalFormatting>
  <conditionalFormatting sqref="E78:E85">
    <cfRule type="cellIs" dxfId="39" priority="32" operator="notBetween">
      <formula>$I$81</formula>
      <formula>$I$82</formula>
    </cfRule>
  </conditionalFormatting>
  <conditionalFormatting sqref="E53:E60">
    <cfRule type="cellIs" dxfId="38" priority="40" operator="notBetween">
      <formula>$I$56</formula>
      <formula>$I$57</formula>
    </cfRule>
  </conditionalFormatting>
  <conditionalFormatting sqref="E61:E68">
    <cfRule type="cellIs" dxfId="37" priority="39" operator="notBetween">
      <formula>$I$64</formula>
      <formula>$I$65</formula>
    </cfRule>
  </conditionalFormatting>
  <conditionalFormatting sqref="E121:E128">
    <cfRule type="cellIs" dxfId="36" priority="38" operator="notBetween">
      <formula>$I$124</formula>
      <formula>$I$125</formula>
    </cfRule>
  </conditionalFormatting>
  <conditionalFormatting sqref="E19:E26">
    <cfRule type="cellIs" dxfId="35" priority="37" operator="notBetween">
      <formula>$I$22</formula>
      <formula>$I$23</formula>
    </cfRule>
  </conditionalFormatting>
  <conditionalFormatting sqref="E27:E34">
    <cfRule type="cellIs" dxfId="34" priority="36" operator="notBetween">
      <formula>$I$30</formula>
      <formula>$I$31</formula>
    </cfRule>
  </conditionalFormatting>
  <conditionalFormatting sqref="E36:E43">
    <cfRule type="cellIs" dxfId="33" priority="35" operator="notBetween">
      <formula>$I$39</formula>
      <formula>$I$40</formula>
    </cfRule>
  </conditionalFormatting>
  <conditionalFormatting sqref="E44:E51">
    <cfRule type="cellIs" dxfId="32" priority="34" operator="notBetween">
      <formula>$I$47</formula>
      <formula>$I$48</formula>
    </cfRule>
  </conditionalFormatting>
  <conditionalFormatting sqref="E70:E77">
    <cfRule type="cellIs" dxfId="31" priority="33" operator="notBetween">
      <formula>$I$73</formula>
      <formula>$I$74</formula>
    </cfRule>
  </conditionalFormatting>
  <conditionalFormatting sqref="E87:E94">
    <cfRule type="cellIs" dxfId="30" priority="31" operator="notBetween">
      <formula>$I$90</formula>
      <formula>$I$91</formula>
    </cfRule>
  </conditionalFormatting>
  <conditionalFormatting sqref="E95:E102">
    <cfRule type="cellIs" dxfId="29" priority="30" operator="notBetween">
      <formula>$I$98</formula>
      <formula>$I$99</formula>
    </cfRule>
  </conditionalFormatting>
  <conditionalFormatting sqref="E104:E119">
    <cfRule type="cellIs" dxfId="28" priority="29" operator="notBetween">
      <formula>$I$107</formula>
      <formula>$I$108</formula>
    </cfRule>
  </conditionalFormatting>
  <conditionalFormatting sqref="E129:E136">
    <cfRule type="cellIs" dxfId="27" priority="28" operator="notBetween">
      <formula>$I$132</formula>
      <formula>$I$133</formula>
    </cfRule>
  </conditionalFormatting>
  <conditionalFormatting sqref="E138:E145">
    <cfRule type="cellIs" dxfId="26" priority="27" operator="notBetween">
      <formula>$I$141</formula>
      <formula>$I$142</formula>
    </cfRule>
  </conditionalFormatting>
  <conditionalFormatting sqref="E146:E153">
    <cfRule type="cellIs" dxfId="25" priority="26" operator="notBetween">
      <formula>$I$149</formula>
      <formula>$I$150</formula>
    </cfRule>
  </conditionalFormatting>
  <conditionalFormatting sqref="E155:E170">
    <cfRule type="cellIs" dxfId="24" priority="25" operator="notBetween">
      <formula>$I$158</formula>
      <formula>$I$159</formula>
    </cfRule>
  </conditionalFormatting>
  <conditionalFormatting sqref="E172:E179">
    <cfRule type="cellIs" dxfId="23" priority="24" operator="notBetween">
      <formula>$I$175</formula>
      <formula>$I$176</formula>
    </cfRule>
  </conditionalFormatting>
  <conditionalFormatting sqref="E180:E187">
    <cfRule type="cellIs" dxfId="22" priority="23" operator="notBetween">
      <formula>$I$183</formula>
      <formula>$I$184</formula>
    </cfRule>
  </conditionalFormatting>
  <conditionalFormatting sqref="E189:E196">
    <cfRule type="cellIs" dxfId="21" priority="22" operator="notBetween">
      <formula>$I$192</formula>
      <formula>$I$193</formula>
    </cfRule>
  </conditionalFormatting>
  <conditionalFormatting sqref="E197:E204">
    <cfRule type="cellIs" dxfId="20" priority="21" operator="notBetween">
      <formula>$I$200</formula>
      <formula>$I$201</formula>
    </cfRule>
  </conditionalFormatting>
  <conditionalFormatting sqref="E206:E213">
    <cfRule type="cellIs" dxfId="19" priority="20" operator="notBetween">
      <formula>$I$209</formula>
      <formula>$I$210</formula>
    </cfRule>
  </conditionalFormatting>
  <conditionalFormatting sqref="E214:E221">
    <cfRule type="cellIs" dxfId="18" priority="19" operator="notBetween">
      <formula>$I$217</formula>
      <formula>$I$218</formula>
    </cfRule>
  </conditionalFormatting>
  <conditionalFormatting sqref="E223:E230">
    <cfRule type="cellIs" dxfId="17" priority="18" operator="notBetween">
      <formula>$I$226</formula>
      <formula>$I$227</formula>
    </cfRule>
  </conditionalFormatting>
  <conditionalFormatting sqref="E231:E238">
    <cfRule type="cellIs" dxfId="16" priority="17" operator="notBetween">
      <formula>$I$234</formula>
      <formula>$I$235</formula>
    </cfRule>
  </conditionalFormatting>
  <conditionalFormatting sqref="E240:E247">
    <cfRule type="cellIs" dxfId="15" priority="16" operator="notBetween">
      <formula>$I$243</formula>
      <formula>$I$244</formula>
    </cfRule>
  </conditionalFormatting>
  <conditionalFormatting sqref="E248:E255">
    <cfRule type="cellIs" dxfId="14" priority="15" operator="notBetween">
      <formula>$I$251</formula>
      <formula>$I$252</formula>
    </cfRule>
  </conditionalFormatting>
  <conditionalFormatting sqref="E257:E264">
    <cfRule type="cellIs" dxfId="13" priority="14" operator="notBetween">
      <formula>$I$260</formula>
      <formula>$I$261</formula>
    </cfRule>
  </conditionalFormatting>
  <conditionalFormatting sqref="E265:E272">
    <cfRule type="cellIs" dxfId="12" priority="13" operator="notBetween">
      <formula>$I$268</formula>
      <formula>$I$269</formula>
    </cfRule>
  </conditionalFormatting>
  <conditionalFormatting sqref="E274:E281">
    <cfRule type="cellIs" dxfId="11" priority="12" operator="notBetween">
      <formula>$I$277</formula>
      <formula>$I$278</formula>
    </cfRule>
  </conditionalFormatting>
  <conditionalFormatting sqref="E282:E289">
    <cfRule type="cellIs" dxfId="10" priority="11" operator="notBetween">
      <formula>$I$285</formula>
      <formula>$I$286</formula>
    </cfRule>
  </conditionalFormatting>
  <conditionalFormatting sqref="E291:E298">
    <cfRule type="cellIs" dxfId="9" priority="10" operator="notBetween">
      <formula>$I$294</formula>
      <formula>$I$295</formula>
    </cfRule>
  </conditionalFormatting>
  <conditionalFormatting sqref="E299:E306">
    <cfRule type="cellIs" dxfId="8" priority="9" operator="notBetween">
      <formula>$I$302</formula>
      <formula>$I$303</formula>
    </cfRule>
  </conditionalFormatting>
  <conditionalFormatting sqref="E308:E315">
    <cfRule type="cellIs" dxfId="7" priority="8" operator="notBetween">
      <formula>$I$311</formula>
      <formula>$I$312</formula>
    </cfRule>
  </conditionalFormatting>
  <conditionalFormatting sqref="E316:E323">
    <cfRule type="cellIs" dxfId="6" priority="7" operator="notBetween">
      <formula>$I$319</formula>
      <formula>$I$320</formula>
    </cfRule>
  </conditionalFormatting>
  <conditionalFormatting sqref="E325:E332">
    <cfRule type="cellIs" dxfId="5" priority="6" operator="notBetween">
      <formula>$I$328</formula>
      <formula>$I$329</formula>
    </cfRule>
  </conditionalFormatting>
  <conditionalFormatting sqref="E333:E340">
    <cfRule type="cellIs" dxfId="4" priority="5" operator="notBetween">
      <formula>$I$336</formula>
      <formula>$I$337</formula>
    </cfRule>
  </conditionalFormatting>
  <conditionalFormatting sqref="E342:E349">
    <cfRule type="cellIs" dxfId="3" priority="4" operator="notBetween">
      <formula>$I$345</formula>
      <formula>$I$346</formula>
    </cfRule>
  </conditionalFormatting>
  <conditionalFormatting sqref="E350:E357">
    <cfRule type="cellIs" dxfId="2" priority="3" operator="notBetween">
      <formula>$I$353</formula>
      <formula>$I$354</formula>
    </cfRule>
  </conditionalFormatting>
  <conditionalFormatting sqref="E359:E366">
    <cfRule type="cellIs" dxfId="1" priority="2" operator="notBetween">
      <formula>$I$362</formula>
      <formula>$I$363</formula>
    </cfRule>
  </conditionalFormatting>
  <conditionalFormatting sqref="E367:E374">
    <cfRule type="cellIs" dxfId="0" priority="1" operator="notBetween">
      <formula>$I$370</formula>
      <formula>$I$371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196B-1005-164C-B45F-8FA98FAE1615}">
  <dimension ref="B1:S391"/>
  <sheetViews>
    <sheetView topLeftCell="A358" workbookViewId="0">
      <selection activeCell="I111" sqref="I111"/>
    </sheetView>
  </sheetViews>
  <sheetFormatPr baseColWidth="10" defaultRowHeight="15" x14ac:dyDescent="0.2"/>
  <cols>
    <col min="7" max="7" width="11.6640625" bestFit="1" customWidth="1"/>
  </cols>
  <sheetData>
    <row r="1" spans="2:18" x14ac:dyDescent="0.2">
      <c r="B1" t="s">
        <v>4</v>
      </c>
      <c r="C1" t="s">
        <v>2</v>
      </c>
      <c r="D1" t="s">
        <v>1</v>
      </c>
      <c r="E1" t="s">
        <v>3</v>
      </c>
      <c r="F1" t="s">
        <v>37</v>
      </c>
      <c r="G1" t="s">
        <v>62</v>
      </c>
      <c r="H1" t="s">
        <v>37</v>
      </c>
      <c r="I1" t="s">
        <v>39</v>
      </c>
      <c r="J1" t="s">
        <v>40</v>
      </c>
      <c r="K1" t="s">
        <v>41</v>
      </c>
    </row>
    <row r="2" spans="2:18" ht="16" x14ac:dyDescent="0.2">
      <c r="B2" s="1" t="s">
        <v>5</v>
      </c>
      <c r="C2" t="s">
        <v>13</v>
      </c>
      <c r="D2" s="3" t="s">
        <v>18</v>
      </c>
      <c r="E2">
        <v>19.059999999999999</v>
      </c>
      <c r="F2">
        <f>AVERAGE(E2:E3)</f>
        <v>19.03</v>
      </c>
      <c r="G2" s="4">
        <f>F2-$F$376</f>
        <v>1.1704290365081853</v>
      </c>
      <c r="H2">
        <f>AVERAGE(G2,G4,G6,G8)</f>
        <v>1.426359254938049</v>
      </c>
      <c r="I2" s="4">
        <f>H2-H10</f>
        <v>-1.1943095568540318</v>
      </c>
      <c r="J2" s="8">
        <f>2^-I2</f>
        <v>2.288352902093429</v>
      </c>
      <c r="K2" s="8">
        <f>-1/J2</f>
        <v>-0.43699553468574748</v>
      </c>
      <c r="N2" s="12">
        <v>1</v>
      </c>
      <c r="P2" s="4"/>
      <c r="Q2" s="8"/>
      <c r="R2" s="8"/>
    </row>
    <row r="3" spans="2:18" ht="16" x14ac:dyDescent="0.2">
      <c r="B3" s="1" t="s">
        <v>5</v>
      </c>
      <c r="C3" t="s">
        <v>13</v>
      </c>
      <c r="D3" s="3" t="s">
        <v>18</v>
      </c>
      <c r="E3">
        <v>19</v>
      </c>
      <c r="G3" s="4"/>
      <c r="N3" s="12">
        <v>1</v>
      </c>
    </row>
    <row r="4" spans="2:18" ht="16" x14ac:dyDescent="0.2">
      <c r="B4" s="1" t="s">
        <v>6</v>
      </c>
      <c r="C4" t="s">
        <v>13</v>
      </c>
      <c r="D4" s="3" t="s">
        <v>18</v>
      </c>
      <c r="E4">
        <v>18.38</v>
      </c>
      <c r="F4">
        <f>AVERAGE(E4:E5)</f>
        <v>18.305</v>
      </c>
      <c r="G4" s="4">
        <f>F4-$F$378</f>
        <v>1.2321443513394605</v>
      </c>
      <c r="I4">
        <f>STDEV(E2:E9)</f>
        <v>0.42057783380215635</v>
      </c>
      <c r="K4">
        <f>STDEV(G2,G4,G6,G8)</f>
        <v>0.34387093160619414</v>
      </c>
      <c r="N4" s="12">
        <v>1</v>
      </c>
    </row>
    <row r="5" spans="2:18" ht="16" x14ac:dyDescent="0.2">
      <c r="B5" s="1" t="s">
        <v>6</v>
      </c>
      <c r="C5" t="s">
        <v>13</v>
      </c>
      <c r="D5" s="3" t="s">
        <v>18</v>
      </c>
      <c r="E5">
        <v>18.23</v>
      </c>
      <c r="G5" s="4"/>
      <c r="I5">
        <f>AVERAGE(E2:E9)-(2*I4)</f>
        <v>18.013844332395688</v>
      </c>
      <c r="K5">
        <f>AVERAGE(G2,G4,G6,G8)-(2*K4)</f>
        <v>0.73861739172566077</v>
      </c>
      <c r="N5" s="12">
        <v>1</v>
      </c>
    </row>
    <row r="6" spans="2:18" ht="16" x14ac:dyDescent="0.2">
      <c r="B6" s="1" t="s">
        <v>7</v>
      </c>
      <c r="C6" t="s">
        <v>13</v>
      </c>
      <c r="D6" s="3" t="s">
        <v>18</v>
      </c>
      <c r="E6">
        <v>18.75</v>
      </c>
      <c r="F6">
        <f>AVERAGE(E6:E7)</f>
        <v>18.72</v>
      </c>
      <c r="G6" s="4">
        <f>F6-$F$380</f>
        <v>1.3773819738771849</v>
      </c>
      <c r="I6">
        <f>AVERAGE(E2:E9)+(2*I4)</f>
        <v>19.696155667604312</v>
      </c>
      <c r="K6">
        <f>AVERAGE(G2,G4,G6,G8)+(2*K4)</f>
        <v>2.1141011181504372</v>
      </c>
      <c r="N6" s="12">
        <v>1</v>
      </c>
    </row>
    <row r="7" spans="2:18" ht="16" x14ac:dyDescent="0.2">
      <c r="B7" s="1" t="s">
        <v>7</v>
      </c>
      <c r="C7" t="s">
        <v>13</v>
      </c>
      <c r="D7" s="3" t="s">
        <v>18</v>
      </c>
      <c r="E7">
        <v>18.690000000000001</v>
      </c>
      <c r="G7" s="4"/>
      <c r="N7" s="12">
        <v>1</v>
      </c>
    </row>
    <row r="8" spans="2:18" ht="16" x14ac:dyDescent="0.2">
      <c r="B8" s="1" t="s">
        <v>8</v>
      </c>
      <c r="C8" t="s">
        <v>13</v>
      </c>
      <c r="D8" s="3" t="s">
        <v>18</v>
      </c>
      <c r="E8">
        <v>19.350000000000001</v>
      </c>
      <c r="F8">
        <f>AVERAGE(E8:E9)</f>
        <v>19.365000000000002</v>
      </c>
      <c r="G8" s="4">
        <f>F8-$F$382</f>
        <v>1.9254816580273655</v>
      </c>
      <c r="N8" s="12">
        <v>1</v>
      </c>
    </row>
    <row r="9" spans="2:18" ht="16" x14ac:dyDescent="0.2">
      <c r="B9" s="1" t="s">
        <v>8</v>
      </c>
      <c r="C9" t="s">
        <v>13</v>
      </c>
      <c r="D9" s="3" t="s">
        <v>18</v>
      </c>
      <c r="E9">
        <v>19.38</v>
      </c>
      <c r="G9" s="4"/>
      <c r="N9" s="12">
        <v>1</v>
      </c>
    </row>
    <row r="10" spans="2:18" ht="16" x14ac:dyDescent="0.2">
      <c r="B10" s="1" t="s">
        <v>9</v>
      </c>
      <c r="C10" t="s">
        <v>14</v>
      </c>
      <c r="D10" s="3" t="s">
        <v>18</v>
      </c>
      <c r="E10">
        <v>20.420000000000002</v>
      </c>
      <c r="F10">
        <f>AVERAGE(E10:E11)</f>
        <v>20.329999999999998</v>
      </c>
      <c r="G10" s="4">
        <f>F10-$F$384</f>
        <v>2.7470864189122501</v>
      </c>
      <c r="H10">
        <f>AVERAGE(G10,G12,G14,G16)</f>
        <v>2.6206688117920809</v>
      </c>
      <c r="N10" s="12">
        <v>1</v>
      </c>
    </row>
    <row r="11" spans="2:18" ht="16" x14ac:dyDescent="0.2">
      <c r="B11" s="1" t="s">
        <v>9</v>
      </c>
      <c r="C11" t="s">
        <v>14</v>
      </c>
      <c r="D11" s="3" t="s">
        <v>18</v>
      </c>
      <c r="E11">
        <v>20.239999999999998</v>
      </c>
      <c r="G11" s="4"/>
      <c r="N11" s="12">
        <v>1</v>
      </c>
    </row>
    <row r="12" spans="2:18" ht="16" x14ac:dyDescent="0.2">
      <c r="B12" s="1" t="s">
        <v>10</v>
      </c>
      <c r="C12" t="s">
        <v>14</v>
      </c>
      <c r="D12" s="3" t="s">
        <v>18</v>
      </c>
      <c r="E12">
        <v>20.309999999999999</v>
      </c>
      <c r="F12">
        <f>AVERAGE(E12:E13)</f>
        <v>20.195</v>
      </c>
      <c r="G12" s="4">
        <f>F12-$F$386</f>
        <v>2.5881327318003571</v>
      </c>
      <c r="I12">
        <f>STDEV(E10:E17)</f>
        <v>0.4680487611960345</v>
      </c>
      <c r="K12">
        <f>STDEV(G10,G12,G14,G16)</f>
        <v>0.19298353437948393</v>
      </c>
      <c r="N12" s="12">
        <v>1</v>
      </c>
    </row>
    <row r="13" spans="2:18" ht="16" x14ac:dyDescent="0.2">
      <c r="B13" s="1" t="s">
        <v>10</v>
      </c>
      <c r="C13" t="s">
        <v>14</v>
      </c>
      <c r="D13" s="3" t="s">
        <v>18</v>
      </c>
      <c r="E13">
        <v>20.079999999999998</v>
      </c>
      <c r="G13" s="4"/>
      <c r="I13">
        <f>AVERAGE(E10:E17)-(2*I12)</f>
        <v>19.202652477607934</v>
      </c>
      <c r="K13">
        <f>AVERAGE(G10,G12,G14,G16)-(2*K12)</f>
        <v>2.2347017430331131</v>
      </c>
      <c r="N13" s="12">
        <v>1</v>
      </c>
    </row>
    <row r="14" spans="2:18" ht="16" x14ac:dyDescent="0.2">
      <c r="B14" s="1" t="s">
        <v>11</v>
      </c>
      <c r="C14" t="s">
        <v>14</v>
      </c>
      <c r="D14" s="3" t="s">
        <v>18</v>
      </c>
      <c r="E14">
        <v>19.59</v>
      </c>
      <c r="F14">
        <f>AVERAGE(E14:E15)</f>
        <v>19.445</v>
      </c>
      <c r="G14" s="4">
        <f>F14-$F$388</f>
        <v>2.3612650453713719</v>
      </c>
      <c r="I14">
        <f>AVERAGE(E10:E17)+(2*I12)</f>
        <v>21.074847522392069</v>
      </c>
      <c r="K14">
        <f>AVERAGE(G10,G12,G14,G16)+(2*K12)</f>
        <v>3.0066358805510487</v>
      </c>
      <c r="N14" s="12">
        <v>1</v>
      </c>
    </row>
    <row r="15" spans="2:18" ht="16" x14ac:dyDescent="0.2">
      <c r="B15" s="1" t="s">
        <v>11</v>
      </c>
      <c r="C15" t="s">
        <v>14</v>
      </c>
      <c r="D15" s="3" t="s">
        <v>18</v>
      </c>
      <c r="E15">
        <v>19.3</v>
      </c>
      <c r="G15" s="4"/>
      <c r="N15" s="12">
        <v>1</v>
      </c>
    </row>
    <row r="16" spans="2:18" ht="16" x14ac:dyDescent="0.2">
      <c r="B16" s="1" t="s">
        <v>12</v>
      </c>
      <c r="C16" t="s">
        <v>14</v>
      </c>
      <c r="D16" s="3" t="s">
        <v>18</v>
      </c>
      <c r="E16">
        <v>20.52</v>
      </c>
      <c r="F16">
        <f>AVERAGE(E16:E17)</f>
        <v>20.585000000000001</v>
      </c>
      <c r="G16" s="4">
        <f>F16-$F$390</f>
        <v>2.7861910510843444</v>
      </c>
      <c r="N16" s="12">
        <v>1</v>
      </c>
    </row>
    <row r="17" spans="2:18" ht="16" x14ac:dyDescent="0.2">
      <c r="B17" s="1" t="s">
        <v>12</v>
      </c>
      <c r="C17" t="s">
        <v>14</v>
      </c>
      <c r="D17" s="3" t="s">
        <v>18</v>
      </c>
      <c r="E17">
        <v>20.65</v>
      </c>
      <c r="N17" s="12">
        <v>1</v>
      </c>
    </row>
    <row r="18" spans="2:18" x14ac:dyDescent="0.2">
      <c r="B18" s="1"/>
      <c r="D18" s="3"/>
      <c r="N18" s="12">
        <v>1</v>
      </c>
    </row>
    <row r="19" spans="2:18" ht="16" x14ac:dyDescent="0.2">
      <c r="B19" s="1" t="s">
        <v>5</v>
      </c>
      <c r="C19" t="s">
        <v>13</v>
      </c>
      <c r="D19" s="3" t="s">
        <v>19</v>
      </c>
      <c r="E19">
        <v>23.15</v>
      </c>
      <c r="F19">
        <f>AVERAGE(E19:E20)</f>
        <v>23.155000000000001</v>
      </c>
      <c r="G19" s="4">
        <f>F19-$F$376</f>
        <v>5.2954290365081853</v>
      </c>
      <c r="H19">
        <f>AVERAGE(G19,G21,G23,G25)</f>
        <v>5.9138592549380489</v>
      </c>
      <c r="I19" s="4">
        <f>H19-H27</f>
        <v>-0.23180955685403326</v>
      </c>
      <c r="J19" s="5">
        <f>2^-I19</f>
        <v>1.1743069464410925</v>
      </c>
      <c r="K19" s="5">
        <f>-1/J19</f>
        <v>-0.85156611142482386</v>
      </c>
      <c r="N19" s="12">
        <v>1</v>
      </c>
      <c r="P19" s="4"/>
      <c r="Q19" s="5"/>
      <c r="R19" s="5"/>
    </row>
    <row r="20" spans="2:18" ht="16" x14ac:dyDescent="0.2">
      <c r="B20" s="1" t="s">
        <v>5</v>
      </c>
      <c r="C20" t="s">
        <v>13</v>
      </c>
      <c r="D20" s="3" t="s">
        <v>19</v>
      </c>
      <c r="E20">
        <v>23.16</v>
      </c>
      <c r="G20" s="4"/>
      <c r="N20" s="12">
        <v>1</v>
      </c>
    </row>
    <row r="21" spans="2:18" ht="16" x14ac:dyDescent="0.2">
      <c r="B21" s="1" t="s">
        <v>6</v>
      </c>
      <c r="C21" t="s">
        <v>13</v>
      </c>
      <c r="D21" s="3" t="s">
        <v>19</v>
      </c>
      <c r="E21">
        <v>22.7</v>
      </c>
      <c r="F21">
        <f>AVERAGE(E21:E22)</f>
        <v>22.810000000000002</v>
      </c>
      <c r="G21" s="4">
        <f>F21-$F$378</f>
        <v>5.7371443513394631</v>
      </c>
      <c r="I21">
        <f>STDEV(E19:E26)</f>
        <v>0.45703235271539733</v>
      </c>
      <c r="K21">
        <f>STDEV(G19,G21,G23,G25)</f>
        <v>0.52060370432336278</v>
      </c>
      <c r="N21" s="12">
        <v>1</v>
      </c>
    </row>
    <row r="22" spans="2:18" ht="16" x14ac:dyDescent="0.2">
      <c r="B22" s="1" t="s">
        <v>6</v>
      </c>
      <c r="C22" t="s">
        <v>13</v>
      </c>
      <c r="D22" s="3" t="s">
        <v>19</v>
      </c>
      <c r="E22">
        <v>22.92</v>
      </c>
      <c r="G22" s="4"/>
      <c r="I22">
        <f>AVERAGE(E19:E26)-(2*I21)</f>
        <v>22.428435294569205</v>
      </c>
      <c r="K22">
        <f>AVERAGE(G19,G21,G23,G25)-(2*K21)</f>
        <v>4.8726518462913235</v>
      </c>
      <c r="N22" s="12">
        <v>1</v>
      </c>
    </row>
    <row r="23" spans="2:18" ht="16" x14ac:dyDescent="0.2">
      <c r="B23" s="1" t="s">
        <v>7</v>
      </c>
      <c r="C23" t="s">
        <v>13</v>
      </c>
      <c r="D23" s="3" t="s">
        <v>19</v>
      </c>
      <c r="E23">
        <v>23.5</v>
      </c>
      <c r="F23">
        <f>AVERAGE(E23:E24)</f>
        <v>23.45</v>
      </c>
      <c r="G23" s="4">
        <f>F23-$F$380</f>
        <v>6.1073819738771853</v>
      </c>
      <c r="I23">
        <f>AVERAGE(E19:E26)+(2*I21)</f>
        <v>24.256564705430797</v>
      </c>
      <c r="K23">
        <f>AVERAGE(G19,G21,G23,G25)+(2*K21)</f>
        <v>6.9550666635847742</v>
      </c>
      <c r="N23" s="12">
        <v>1</v>
      </c>
    </row>
    <row r="24" spans="2:18" ht="16" x14ac:dyDescent="0.2">
      <c r="B24" s="1" t="s">
        <v>7</v>
      </c>
      <c r="C24" t="s">
        <v>13</v>
      </c>
      <c r="D24" s="3" t="s">
        <v>19</v>
      </c>
      <c r="E24">
        <v>23.4</v>
      </c>
      <c r="G24" s="4"/>
      <c r="N24" s="12">
        <v>1</v>
      </c>
    </row>
    <row r="25" spans="2:18" ht="16" x14ac:dyDescent="0.2">
      <c r="B25" s="1" t="s">
        <v>8</v>
      </c>
      <c r="C25" t="s">
        <v>13</v>
      </c>
      <c r="D25" s="3" t="s">
        <v>19</v>
      </c>
      <c r="E25">
        <v>23.85</v>
      </c>
      <c r="F25">
        <f>AVERAGE(E25:E26)</f>
        <v>23.954999999999998</v>
      </c>
      <c r="G25" s="4">
        <f>F25-$F$382</f>
        <v>6.5154816580273618</v>
      </c>
      <c r="N25" s="12">
        <v>1</v>
      </c>
    </row>
    <row r="26" spans="2:18" ht="16" x14ac:dyDescent="0.2">
      <c r="B26" s="1" t="s">
        <v>8</v>
      </c>
      <c r="C26" t="s">
        <v>13</v>
      </c>
      <c r="D26" s="3" t="s">
        <v>19</v>
      </c>
      <c r="E26">
        <v>24.06</v>
      </c>
      <c r="G26" s="4"/>
      <c r="N26" s="12">
        <v>1</v>
      </c>
    </row>
    <row r="27" spans="2:18" ht="16" x14ac:dyDescent="0.2">
      <c r="B27" s="1" t="s">
        <v>9</v>
      </c>
      <c r="C27" t="s">
        <v>14</v>
      </c>
      <c r="D27" s="3" t="s">
        <v>19</v>
      </c>
      <c r="E27">
        <v>24.23</v>
      </c>
      <c r="F27">
        <f>AVERAGE(E27:E28)</f>
        <v>24.255000000000003</v>
      </c>
      <c r="G27" s="4">
        <f>F27-$F$384</f>
        <v>6.6720864189122544</v>
      </c>
      <c r="H27">
        <f>AVERAGE(G27,G29,G31,G33)</f>
        <v>6.1456688117920821</v>
      </c>
      <c r="N27" s="12">
        <v>1</v>
      </c>
    </row>
    <row r="28" spans="2:18" ht="16" x14ac:dyDescent="0.2">
      <c r="B28" s="1" t="s">
        <v>9</v>
      </c>
      <c r="C28" t="s">
        <v>14</v>
      </c>
      <c r="D28" s="3" t="s">
        <v>19</v>
      </c>
      <c r="E28">
        <v>24.28</v>
      </c>
      <c r="G28" s="4"/>
      <c r="N28" s="12">
        <v>1</v>
      </c>
    </row>
    <row r="29" spans="2:18" ht="16" x14ac:dyDescent="0.2">
      <c r="B29" s="1" t="s">
        <v>10</v>
      </c>
      <c r="C29" t="s">
        <v>14</v>
      </c>
      <c r="D29" s="3" t="s">
        <v>19</v>
      </c>
      <c r="E29">
        <v>23.8</v>
      </c>
      <c r="F29">
        <f>AVERAGE(E29:E30)</f>
        <v>23.795000000000002</v>
      </c>
      <c r="G29" s="4">
        <f>F29-$F$386</f>
        <v>6.1881327318003585</v>
      </c>
      <c r="I29">
        <f>STDEV(E27:E34)</f>
        <v>0.55115301220000879</v>
      </c>
      <c r="K29">
        <f>STDEV(G27,G29,G31,G33)</f>
        <v>0.39026421020829266</v>
      </c>
      <c r="N29" s="12">
        <v>1</v>
      </c>
    </row>
    <row r="30" spans="2:18" ht="16" x14ac:dyDescent="0.2">
      <c r="B30" s="1" t="s">
        <v>10</v>
      </c>
      <c r="C30" t="s">
        <v>14</v>
      </c>
      <c r="D30" s="3" t="s">
        <v>19</v>
      </c>
      <c r="E30">
        <v>23.79</v>
      </c>
      <c r="G30" s="4"/>
      <c r="I30">
        <f>AVERAGE(E27:E34)-(2*I29)</f>
        <v>22.561443975599982</v>
      </c>
      <c r="K30">
        <f>AVERAGE(G27,G29,G31,G33)-(2*K29)</f>
        <v>5.3651403913754967</v>
      </c>
      <c r="N30" s="12">
        <v>1</v>
      </c>
    </row>
    <row r="31" spans="2:18" ht="16" x14ac:dyDescent="0.2">
      <c r="B31" s="1" t="s">
        <v>11</v>
      </c>
      <c r="C31" t="s">
        <v>14</v>
      </c>
      <c r="D31" s="3" t="s">
        <v>19</v>
      </c>
      <c r="E31">
        <v>23.03</v>
      </c>
      <c r="F31">
        <f>AVERAGE(E31:E32)</f>
        <v>22.855</v>
      </c>
      <c r="G31" s="4">
        <f>F31-$F$388</f>
        <v>5.7712650453713721</v>
      </c>
      <c r="I31">
        <f>AVERAGE(E27:E34)+(2*I29)</f>
        <v>24.766056024400019</v>
      </c>
      <c r="K31">
        <f>AVERAGE(G27,G29,G31,G33)+(2*K29)</f>
        <v>6.9261972322086676</v>
      </c>
      <c r="N31" s="12">
        <v>1</v>
      </c>
    </row>
    <row r="32" spans="2:18" ht="16" x14ac:dyDescent="0.2">
      <c r="B32" s="1" t="s">
        <v>11</v>
      </c>
      <c r="C32" t="s">
        <v>14</v>
      </c>
      <c r="D32" s="3" t="s">
        <v>19</v>
      </c>
      <c r="E32">
        <v>22.68</v>
      </c>
      <c r="G32" s="4"/>
      <c r="N32" s="12">
        <v>1</v>
      </c>
    </row>
    <row r="33" spans="2:18" ht="16" x14ac:dyDescent="0.2">
      <c r="B33" s="1" t="s">
        <v>12</v>
      </c>
      <c r="C33" t="s">
        <v>14</v>
      </c>
      <c r="D33" s="3" t="s">
        <v>19</v>
      </c>
      <c r="E33">
        <v>23.69</v>
      </c>
      <c r="F33">
        <f>AVERAGE(E33:E34)</f>
        <v>23.75</v>
      </c>
      <c r="G33" s="4">
        <f>F33-$F$390</f>
        <v>5.9511910510843435</v>
      </c>
      <c r="N33" s="12">
        <v>1</v>
      </c>
    </row>
    <row r="34" spans="2:18" ht="16" x14ac:dyDescent="0.2">
      <c r="B34" s="1" t="s">
        <v>12</v>
      </c>
      <c r="C34" t="s">
        <v>14</v>
      </c>
      <c r="D34" s="3" t="s">
        <v>19</v>
      </c>
      <c r="E34">
        <v>23.81</v>
      </c>
      <c r="G34" s="4"/>
      <c r="N34" s="12">
        <v>1</v>
      </c>
    </row>
    <row r="35" spans="2:18" x14ac:dyDescent="0.2">
      <c r="B35" s="1"/>
      <c r="D35" s="3"/>
      <c r="G35" s="4"/>
      <c r="N35" s="12">
        <v>1</v>
      </c>
    </row>
    <row r="36" spans="2:18" ht="16" x14ac:dyDescent="0.2">
      <c r="B36" s="1" t="s">
        <v>5</v>
      </c>
      <c r="C36" t="s">
        <v>13</v>
      </c>
      <c r="D36" s="3" t="s">
        <v>20</v>
      </c>
      <c r="E36">
        <v>22</v>
      </c>
      <c r="F36">
        <f>AVERAGE(E36:E37)</f>
        <v>22</v>
      </c>
      <c r="G36" s="4">
        <f>F36-$F$376</f>
        <v>4.1404290365081842</v>
      </c>
      <c r="H36">
        <f>AVERAGE(G36,G38,G40,G42)</f>
        <v>3.9288592549380486</v>
      </c>
      <c r="I36" s="4">
        <f>H36-H44</f>
        <v>5.569044314596816E-2</v>
      </c>
      <c r="J36" s="5">
        <f>2^-I36</f>
        <v>0.96213387610289947</v>
      </c>
      <c r="K36" s="5">
        <f>-1/J36</f>
        <v>-1.0393563981454186</v>
      </c>
      <c r="N36" s="12">
        <v>1</v>
      </c>
      <c r="P36" s="4"/>
      <c r="Q36" s="5"/>
      <c r="R36" s="5"/>
    </row>
    <row r="37" spans="2:18" ht="16" x14ac:dyDescent="0.2">
      <c r="B37" s="1" t="s">
        <v>5</v>
      </c>
      <c r="C37" t="s">
        <v>13</v>
      </c>
      <c r="D37" s="3" t="s">
        <v>20</v>
      </c>
      <c r="E37">
        <v>22</v>
      </c>
      <c r="G37" s="4"/>
      <c r="N37" s="12">
        <v>1</v>
      </c>
    </row>
    <row r="38" spans="2:18" ht="16" x14ac:dyDescent="0.2">
      <c r="B38" s="1" t="s">
        <v>6</v>
      </c>
      <c r="C38" t="s">
        <v>13</v>
      </c>
      <c r="D38" s="3" t="s">
        <v>20</v>
      </c>
      <c r="E38">
        <v>21.18</v>
      </c>
      <c r="F38">
        <f>AVERAGE(E38:E39)</f>
        <v>21.115000000000002</v>
      </c>
      <c r="G38" s="4">
        <f>F38-$F$378</f>
        <v>4.0421443513394628</v>
      </c>
      <c r="I38">
        <f>STDEV(E36:E43)</f>
        <v>0.41396169595058618</v>
      </c>
      <c r="K38">
        <f>STDEV(G36,G38,G40,G42)</f>
        <v>0.24210641649033093</v>
      </c>
      <c r="N38" s="12">
        <v>1</v>
      </c>
    </row>
    <row r="39" spans="2:18" ht="16" x14ac:dyDescent="0.2">
      <c r="B39" s="1" t="s">
        <v>6</v>
      </c>
      <c r="C39" t="s">
        <v>13</v>
      </c>
      <c r="D39" s="3" t="s">
        <v>20</v>
      </c>
      <c r="E39">
        <v>21.05</v>
      </c>
      <c r="G39" s="4"/>
      <c r="I39">
        <f>AVERAGE(E36:E43)-(2*I38)</f>
        <v>20.529576608098829</v>
      </c>
      <c r="K39">
        <f>AVERAGE(G36,G38,G40,G42)-(2*K38)</f>
        <v>3.4446464219573869</v>
      </c>
      <c r="N39" s="12">
        <v>1</v>
      </c>
    </row>
    <row r="40" spans="2:18" ht="16" x14ac:dyDescent="0.2">
      <c r="B40" s="1" t="s">
        <v>7</v>
      </c>
      <c r="C40" t="s">
        <v>13</v>
      </c>
      <c r="D40" s="3" t="s">
        <v>20</v>
      </c>
      <c r="E40">
        <v>21.25</v>
      </c>
      <c r="F40">
        <f>AVERAGE(E40:E41)</f>
        <v>21.29</v>
      </c>
      <c r="G40" s="4">
        <f>F40-$F$380</f>
        <v>3.9473819738771851</v>
      </c>
      <c r="I40">
        <f>AVERAGE(E36:E43)+(2*I38)</f>
        <v>22.185423391901175</v>
      </c>
      <c r="K40">
        <f>AVERAGE(G36,G38,G40,G42)+(2*K38)</f>
        <v>4.4130720879187102</v>
      </c>
      <c r="N40" s="12">
        <v>1</v>
      </c>
    </row>
    <row r="41" spans="2:18" ht="16" x14ac:dyDescent="0.2">
      <c r="B41" s="1" t="s">
        <v>7</v>
      </c>
      <c r="C41" t="s">
        <v>13</v>
      </c>
      <c r="D41" s="3" t="s">
        <v>20</v>
      </c>
      <c r="E41">
        <v>21.33</v>
      </c>
      <c r="G41" s="4"/>
      <c r="N41" s="12">
        <v>1</v>
      </c>
    </row>
    <row r="42" spans="2:18" ht="16" x14ac:dyDescent="0.2">
      <c r="B42" s="1" t="s">
        <v>8</v>
      </c>
      <c r="C42" t="s">
        <v>13</v>
      </c>
      <c r="D42" s="3" t="s">
        <v>20</v>
      </c>
      <c r="E42">
        <v>21.11</v>
      </c>
      <c r="F42">
        <f>AVERAGE(E42:E43)</f>
        <v>21.024999999999999</v>
      </c>
      <c r="G42" s="4">
        <f>F42-$F$382</f>
        <v>3.5854816580273621</v>
      </c>
      <c r="N42" s="12">
        <v>1</v>
      </c>
    </row>
    <row r="43" spans="2:18" ht="16" x14ac:dyDescent="0.2">
      <c r="B43" s="1" t="s">
        <v>8</v>
      </c>
      <c r="C43" t="s">
        <v>13</v>
      </c>
      <c r="D43" s="3" t="s">
        <v>20</v>
      </c>
      <c r="E43">
        <v>20.94</v>
      </c>
      <c r="G43" s="4"/>
      <c r="N43" s="12">
        <v>1</v>
      </c>
    </row>
    <row r="44" spans="2:18" ht="16" x14ac:dyDescent="0.2">
      <c r="B44" s="1" t="s">
        <v>9</v>
      </c>
      <c r="C44" t="s">
        <v>14</v>
      </c>
      <c r="D44" s="3" t="s">
        <v>20</v>
      </c>
      <c r="E44">
        <v>21.69</v>
      </c>
      <c r="F44">
        <f>AVERAGE(E44:E45)</f>
        <v>21.555</v>
      </c>
      <c r="G44" s="4">
        <f>F44-$F$384</f>
        <v>3.9720864189122516</v>
      </c>
      <c r="H44">
        <f>AVERAGE(G44,G46,G48,G50)</f>
        <v>3.8731688117920804</v>
      </c>
      <c r="N44" s="12">
        <v>1</v>
      </c>
    </row>
    <row r="45" spans="2:18" ht="16" x14ac:dyDescent="0.2">
      <c r="B45" s="1" t="s">
        <v>9</v>
      </c>
      <c r="C45" t="s">
        <v>14</v>
      </c>
      <c r="D45" s="3" t="s">
        <v>20</v>
      </c>
      <c r="E45">
        <v>21.42</v>
      </c>
      <c r="G45" s="4"/>
      <c r="N45" s="12">
        <v>1</v>
      </c>
    </row>
    <row r="46" spans="2:18" ht="16" x14ac:dyDescent="0.2">
      <c r="B46" s="1" t="s">
        <v>10</v>
      </c>
      <c r="C46" t="s">
        <v>14</v>
      </c>
      <c r="D46" s="3" t="s">
        <v>20</v>
      </c>
      <c r="E46">
        <v>21.82</v>
      </c>
      <c r="F46">
        <f>AVERAGE(E46:E47)</f>
        <v>21.75</v>
      </c>
      <c r="G46" s="4">
        <f>F46-$F$386</f>
        <v>4.1431327318003568</v>
      </c>
      <c r="I46">
        <f>STDEV(E44:E51)</f>
        <v>0.39375255101214451</v>
      </c>
      <c r="K46">
        <f>STDEV(G44,G46,G48,G50)</f>
        <v>0.2318226574647955</v>
      </c>
      <c r="N46" s="12">
        <v>1</v>
      </c>
    </row>
    <row r="47" spans="2:18" ht="16" x14ac:dyDescent="0.2">
      <c r="B47" s="1" t="s">
        <v>10</v>
      </c>
      <c r="C47" t="s">
        <v>14</v>
      </c>
      <c r="D47" s="3" t="s">
        <v>20</v>
      </c>
      <c r="E47">
        <v>21.68</v>
      </c>
      <c r="G47" s="4"/>
      <c r="I47">
        <f>AVERAGE(E44:E51)-(2*I46)</f>
        <v>20.603744897975709</v>
      </c>
      <c r="K47">
        <f>AVERAGE(G44,G46,G48,G50)-(2*K46)</f>
        <v>3.4095234968624895</v>
      </c>
      <c r="N47" s="12">
        <v>1</v>
      </c>
    </row>
    <row r="48" spans="2:18" ht="16" x14ac:dyDescent="0.2">
      <c r="B48" s="1" t="s">
        <v>11</v>
      </c>
      <c r="C48" t="s">
        <v>14</v>
      </c>
      <c r="D48" s="3" t="s">
        <v>20</v>
      </c>
      <c r="E48">
        <v>21.1</v>
      </c>
      <c r="F48">
        <f>AVERAGE(E48:E49)</f>
        <v>20.844999999999999</v>
      </c>
      <c r="G48" s="4">
        <f>F48-$F$388</f>
        <v>3.7612650453713705</v>
      </c>
      <c r="I48">
        <f>AVERAGE(E44:E51)+(2*I46)</f>
        <v>22.17875510202429</v>
      </c>
      <c r="K48">
        <f>AVERAGE(G44,G46,G48,G50)+(2*K46)</f>
        <v>4.3368141267216718</v>
      </c>
      <c r="N48" s="12">
        <v>1</v>
      </c>
    </row>
    <row r="49" spans="2:18" ht="16" x14ac:dyDescent="0.2">
      <c r="B49" s="1" t="s">
        <v>11</v>
      </c>
      <c r="C49" t="s">
        <v>14</v>
      </c>
      <c r="D49" s="3" t="s">
        <v>20</v>
      </c>
      <c r="E49">
        <v>20.59</v>
      </c>
      <c r="G49" s="4"/>
      <c r="N49" s="12">
        <v>1</v>
      </c>
    </row>
    <row r="50" spans="2:18" ht="16" x14ac:dyDescent="0.2">
      <c r="B50" s="1" t="s">
        <v>12</v>
      </c>
      <c r="C50" t="s">
        <v>14</v>
      </c>
      <c r="D50" s="3" t="s">
        <v>20</v>
      </c>
      <c r="E50">
        <v>21.41</v>
      </c>
      <c r="F50">
        <f>AVERAGE(E50:E51)</f>
        <v>21.414999999999999</v>
      </c>
      <c r="G50" s="4">
        <f>F50-$F$390</f>
        <v>3.6161910510843427</v>
      </c>
      <c r="N50" s="12">
        <v>1</v>
      </c>
    </row>
    <row r="51" spans="2:18" ht="16" x14ac:dyDescent="0.2">
      <c r="B51" s="1" t="s">
        <v>12</v>
      </c>
      <c r="C51" t="s">
        <v>14</v>
      </c>
      <c r="D51" s="3" t="s">
        <v>20</v>
      </c>
      <c r="E51">
        <v>21.42</v>
      </c>
      <c r="G51" s="4"/>
      <c r="N51" s="12">
        <v>1</v>
      </c>
    </row>
    <row r="52" spans="2:18" x14ac:dyDescent="0.2">
      <c r="B52" s="1"/>
      <c r="D52" s="3"/>
      <c r="G52" s="4"/>
      <c r="N52" s="12">
        <v>1</v>
      </c>
    </row>
    <row r="53" spans="2:18" ht="16" x14ac:dyDescent="0.2">
      <c r="B53" s="1" t="s">
        <v>5</v>
      </c>
      <c r="C53" t="s">
        <v>13</v>
      </c>
      <c r="D53" s="3" t="s">
        <v>22</v>
      </c>
      <c r="E53">
        <v>20.440000000000001</v>
      </c>
      <c r="F53">
        <f>AVERAGE(E53:E54)</f>
        <v>20.440000000000001</v>
      </c>
      <c r="G53" s="4">
        <f>F53-$F$376</f>
        <v>2.5804290365081854</v>
      </c>
      <c r="H53">
        <f>AVERAGE(G53,G55,G57,G59)</f>
        <v>2.3626092549380484</v>
      </c>
      <c r="I53" s="4">
        <f>H53-H61</f>
        <v>-0.13555955685403198</v>
      </c>
      <c r="J53" s="5">
        <f>2^-I53</f>
        <v>1.0985187974608255</v>
      </c>
      <c r="K53" s="5">
        <f>-1/J53</f>
        <v>-0.91031669399873083</v>
      </c>
      <c r="N53" s="12">
        <v>1</v>
      </c>
      <c r="P53" s="4"/>
      <c r="Q53" s="5"/>
      <c r="R53" s="5"/>
    </row>
    <row r="54" spans="2:18" ht="16" x14ac:dyDescent="0.2">
      <c r="B54" s="1" t="s">
        <v>5</v>
      </c>
      <c r="C54" t="s">
        <v>13</v>
      </c>
      <c r="D54" s="3" t="s">
        <v>22</v>
      </c>
      <c r="E54">
        <v>20.440000000000001</v>
      </c>
      <c r="G54" s="4"/>
      <c r="N54" s="12">
        <v>1</v>
      </c>
    </row>
    <row r="55" spans="2:18" ht="16" x14ac:dyDescent="0.2">
      <c r="B55" s="1" t="s">
        <v>6</v>
      </c>
      <c r="C55" t="s">
        <v>13</v>
      </c>
      <c r="D55" s="3" t="s">
        <v>22</v>
      </c>
      <c r="E55">
        <v>19.52</v>
      </c>
      <c r="F55">
        <f>AVERAGE(E55:E56)</f>
        <v>19.445</v>
      </c>
      <c r="G55" s="4">
        <f>F55-$F$378</f>
        <v>2.3721443513394611</v>
      </c>
      <c r="I55">
        <f>STDEV(E53:E60)</f>
        <v>0.42198298882436397</v>
      </c>
      <c r="K55">
        <f>STDEV(G53,G55,G57,G59)</f>
        <v>0.2003957730007756</v>
      </c>
      <c r="N55" s="12">
        <v>1</v>
      </c>
    </row>
    <row r="56" spans="2:18" ht="16" x14ac:dyDescent="0.2">
      <c r="B56" s="1" t="s">
        <v>6</v>
      </c>
      <c r="C56" t="s">
        <v>13</v>
      </c>
      <c r="D56" s="3" t="s">
        <v>22</v>
      </c>
      <c r="E56">
        <v>19.37</v>
      </c>
      <c r="G56" s="4"/>
      <c r="I56">
        <f>AVERAGE(E53:E60)-(2*I55)</f>
        <v>18.947284022351273</v>
      </c>
      <c r="K56">
        <f>AVERAGE(G53,G55,G57,G59)-(2*K55)</f>
        <v>1.9618177089364972</v>
      </c>
      <c r="N56" s="12">
        <v>1</v>
      </c>
    </row>
    <row r="57" spans="2:18" ht="16" x14ac:dyDescent="0.2">
      <c r="B57" s="1" t="s">
        <v>7</v>
      </c>
      <c r="C57" t="s">
        <v>13</v>
      </c>
      <c r="D57" s="3" t="s">
        <v>22</v>
      </c>
      <c r="E57">
        <v>19.84</v>
      </c>
      <c r="F57">
        <f>AVERAGE(E57:E58)</f>
        <v>19.744999999999997</v>
      </c>
      <c r="G57" s="4">
        <f>F57-$F$380</f>
        <v>2.4023819738771834</v>
      </c>
      <c r="I57">
        <f>AVERAGE(E53:E60)+(2*I55)</f>
        <v>20.635215977648731</v>
      </c>
      <c r="K57">
        <f>AVERAGE(G53,G55,G57,G59)+(2*K55)</f>
        <v>2.7634008009395998</v>
      </c>
      <c r="N57" s="12">
        <v>1</v>
      </c>
    </row>
    <row r="58" spans="2:18" ht="16" x14ac:dyDescent="0.2">
      <c r="B58" s="1" t="s">
        <v>7</v>
      </c>
      <c r="C58" t="s">
        <v>13</v>
      </c>
      <c r="D58" s="3" t="s">
        <v>22</v>
      </c>
      <c r="E58">
        <v>19.649999999999999</v>
      </c>
      <c r="G58" s="4"/>
      <c r="N58" s="12">
        <v>1</v>
      </c>
    </row>
    <row r="59" spans="2:18" ht="16" x14ac:dyDescent="0.2">
      <c r="B59" s="1" t="s">
        <v>8</v>
      </c>
      <c r="C59" t="s">
        <v>13</v>
      </c>
      <c r="D59" s="3" t="s">
        <v>22</v>
      </c>
      <c r="E59">
        <v>19.54</v>
      </c>
      <c r="F59">
        <f>AVERAGE(E59:E60)</f>
        <v>19.535</v>
      </c>
      <c r="G59" s="4">
        <f>F59-$F$382</f>
        <v>2.0954816580273636</v>
      </c>
      <c r="N59" s="12">
        <v>1</v>
      </c>
    </row>
    <row r="60" spans="2:18" ht="16" x14ac:dyDescent="0.2">
      <c r="B60" s="1" t="s">
        <v>8</v>
      </c>
      <c r="C60" t="s">
        <v>13</v>
      </c>
      <c r="D60" s="3" t="s">
        <v>22</v>
      </c>
      <c r="E60">
        <v>19.53</v>
      </c>
      <c r="G60" s="4"/>
      <c r="N60" s="12">
        <v>1</v>
      </c>
    </row>
    <row r="61" spans="2:18" ht="16" x14ac:dyDescent="0.2">
      <c r="B61" s="1" t="s">
        <v>9</v>
      </c>
      <c r="C61" t="s">
        <v>14</v>
      </c>
      <c r="D61" s="3" t="s">
        <v>22</v>
      </c>
      <c r="E61">
        <v>20.03</v>
      </c>
      <c r="F61">
        <f>AVERAGE(E61:E62)</f>
        <v>20.085000000000001</v>
      </c>
      <c r="G61" s="4">
        <f>F61-$F$384</f>
        <v>2.5020864189122527</v>
      </c>
      <c r="H61">
        <f>AVERAGE(G61,G63,G65,G67)</f>
        <v>2.4981688117920804</v>
      </c>
      <c r="N61" s="12">
        <v>1</v>
      </c>
    </row>
    <row r="62" spans="2:18" ht="16" x14ac:dyDescent="0.2">
      <c r="B62" s="1" t="s">
        <v>9</v>
      </c>
      <c r="C62" t="s">
        <v>14</v>
      </c>
      <c r="D62" s="3" t="s">
        <v>22</v>
      </c>
      <c r="E62">
        <v>20.14</v>
      </c>
      <c r="G62" s="4"/>
      <c r="N62" s="12">
        <v>1</v>
      </c>
    </row>
    <row r="63" spans="2:18" ht="16" x14ac:dyDescent="0.2">
      <c r="B63" s="1" t="s">
        <v>10</v>
      </c>
      <c r="C63" t="s">
        <v>14</v>
      </c>
      <c r="D63" s="3" t="s">
        <v>22</v>
      </c>
      <c r="E63">
        <v>20.34</v>
      </c>
      <c r="F63">
        <f>AVERAGE(E63:E64)</f>
        <v>20.414999999999999</v>
      </c>
      <c r="G63" s="4">
        <f>F63-$F$386</f>
        <v>2.8081327318003559</v>
      </c>
      <c r="I63">
        <f>STDEV(E61:E68)</f>
        <v>0.34024938333102511</v>
      </c>
      <c r="K63">
        <f>STDEV(G61,G63,G65,G67)</f>
        <v>0.24263984778406411</v>
      </c>
      <c r="N63" s="12">
        <v>1</v>
      </c>
    </row>
    <row r="64" spans="2:18" ht="16" x14ac:dyDescent="0.2">
      <c r="B64" s="1" t="s">
        <v>10</v>
      </c>
      <c r="C64" t="s">
        <v>14</v>
      </c>
      <c r="D64" s="3" t="s">
        <v>22</v>
      </c>
      <c r="E64">
        <v>20.49</v>
      </c>
      <c r="G64" s="4"/>
      <c r="I64">
        <f>AVERAGE(E61:E68)-(2*I63)</f>
        <v>19.335751233337948</v>
      </c>
      <c r="K64">
        <f>AVERAGE(G61,G63,G65,G67)-(2*K63)</f>
        <v>2.0128891162239522</v>
      </c>
      <c r="N64" s="12">
        <v>1</v>
      </c>
    </row>
    <row r="65" spans="2:18" ht="16" x14ac:dyDescent="0.2">
      <c r="B65" s="1" t="s">
        <v>11</v>
      </c>
      <c r="C65" t="s">
        <v>14</v>
      </c>
      <c r="D65" s="3" t="s">
        <v>22</v>
      </c>
      <c r="E65">
        <v>19.63</v>
      </c>
      <c r="F65">
        <f>AVERAGE(E65:E66)</f>
        <v>19.549999999999997</v>
      </c>
      <c r="G65" s="4">
        <f>F65-$F$388</f>
        <v>2.4662650453713688</v>
      </c>
      <c r="I65">
        <f>AVERAGE(E61:E68)+(2*I63)</f>
        <v>20.696748766662051</v>
      </c>
      <c r="K65">
        <f>AVERAGE(G61,G63,G65,G67)+(2*K63)</f>
        <v>2.9834485073602086</v>
      </c>
      <c r="N65" s="12">
        <v>1</v>
      </c>
    </row>
    <row r="66" spans="2:18" ht="16" x14ac:dyDescent="0.2">
      <c r="B66" s="1" t="s">
        <v>11</v>
      </c>
      <c r="C66" t="s">
        <v>14</v>
      </c>
      <c r="D66" s="3" t="s">
        <v>22</v>
      </c>
      <c r="E66">
        <v>19.47</v>
      </c>
      <c r="G66" s="4"/>
      <c r="N66" s="12">
        <v>1</v>
      </c>
    </row>
    <row r="67" spans="2:18" ht="16" x14ac:dyDescent="0.2">
      <c r="B67" s="1" t="s">
        <v>12</v>
      </c>
      <c r="C67" t="s">
        <v>14</v>
      </c>
      <c r="D67" s="3" t="s">
        <v>22</v>
      </c>
      <c r="E67">
        <v>19.920000000000002</v>
      </c>
      <c r="F67">
        <f>AVERAGE(E67:E68)</f>
        <v>20.015000000000001</v>
      </c>
      <c r="G67" s="4">
        <f>F67-$F$390</f>
        <v>2.2161910510843441</v>
      </c>
      <c r="N67" s="12">
        <v>1</v>
      </c>
    </row>
    <row r="68" spans="2:18" ht="16" x14ac:dyDescent="0.2">
      <c r="B68" s="1" t="s">
        <v>12</v>
      </c>
      <c r="C68" t="s">
        <v>14</v>
      </c>
      <c r="D68" s="3" t="s">
        <v>22</v>
      </c>
      <c r="E68">
        <v>20.11</v>
      </c>
      <c r="G68" s="4"/>
      <c r="N68" s="12">
        <v>1</v>
      </c>
    </row>
    <row r="69" spans="2:18" x14ac:dyDescent="0.2">
      <c r="B69" s="1"/>
      <c r="D69" s="3"/>
      <c r="G69" s="4"/>
      <c r="N69" s="12">
        <v>1</v>
      </c>
    </row>
    <row r="70" spans="2:18" ht="16" x14ac:dyDescent="0.2">
      <c r="B70" s="1" t="s">
        <v>5</v>
      </c>
      <c r="C70" t="s">
        <v>13</v>
      </c>
      <c r="D70" s="3" t="s">
        <v>36</v>
      </c>
      <c r="E70">
        <v>24.42</v>
      </c>
      <c r="F70">
        <f>AVERAGE(E70:E71)</f>
        <v>24.295000000000002</v>
      </c>
      <c r="G70" s="4">
        <f>F70-$F$376</f>
        <v>6.4354290365081859</v>
      </c>
      <c r="H70">
        <f>AVERAGE(G70,G72,G74,G76)</f>
        <v>6.5988592549380494</v>
      </c>
      <c r="I70" s="4">
        <f>H70-H78</f>
        <v>-0.38180955685403184</v>
      </c>
      <c r="J70" s="5">
        <f>2^-I70</f>
        <v>1.3029751386082449</v>
      </c>
      <c r="K70" s="5">
        <f>-1/J70</f>
        <v>-0.76747435186532909</v>
      </c>
      <c r="N70" s="12">
        <v>1</v>
      </c>
      <c r="P70" s="4"/>
      <c r="Q70" s="5"/>
      <c r="R70" s="5"/>
    </row>
    <row r="71" spans="2:18" ht="16" x14ac:dyDescent="0.2">
      <c r="B71" s="1" t="s">
        <v>5</v>
      </c>
      <c r="C71" t="s">
        <v>13</v>
      </c>
      <c r="D71" s="3" t="s">
        <v>36</v>
      </c>
      <c r="E71">
        <v>24.17</v>
      </c>
      <c r="G71" s="4"/>
      <c r="N71" s="12">
        <v>1</v>
      </c>
    </row>
    <row r="72" spans="2:18" ht="16" x14ac:dyDescent="0.2">
      <c r="B72" s="1" t="s">
        <v>6</v>
      </c>
      <c r="C72" t="s">
        <v>13</v>
      </c>
      <c r="D72" s="3" t="s">
        <v>36</v>
      </c>
      <c r="E72">
        <v>23.26</v>
      </c>
      <c r="F72">
        <f>AVERAGE(E72:E73)</f>
        <v>23.255000000000003</v>
      </c>
      <c r="G72" s="4">
        <f>F72-$F$378</f>
        <v>6.1821443513394634</v>
      </c>
      <c r="I72">
        <f>STDEV(E70:E77)</f>
        <v>0.49758703474151822</v>
      </c>
      <c r="K72">
        <f>STDEV(G70,G72,G74,G76)</f>
        <v>0.35759692336966936</v>
      </c>
      <c r="N72" s="12">
        <v>1</v>
      </c>
    </row>
    <row r="73" spans="2:18" ht="16" x14ac:dyDescent="0.2">
      <c r="B73" s="1" t="s">
        <v>6</v>
      </c>
      <c r="C73" t="s">
        <v>13</v>
      </c>
      <c r="D73" s="3" t="s">
        <v>36</v>
      </c>
      <c r="E73">
        <v>23.25</v>
      </c>
      <c r="G73" s="4"/>
      <c r="I73">
        <f>AVERAGE(E70:E77)-(2*I72)</f>
        <v>23.032325930516965</v>
      </c>
      <c r="K73">
        <f>AVERAGE(G70,G72,G74,G76)-(2*K72)</f>
        <v>5.883665408198711</v>
      </c>
      <c r="N73" s="12">
        <v>1</v>
      </c>
    </row>
    <row r="74" spans="2:18" ht="16" x14ac:dyDescent="0.2">
      <c r="B74" s="1" t="s">
        <v>7</v>
      </c>
      <c r="C74" t="s">
        <v>13</v>
      </c>
      <c r="D74" s="3" t="s">
        <v>36</v>
      </c>
      <c r="E74">
        <v>24.2</v>
      </c>
      <c r="F74">
        <f>AVERAGE(E74:E75)</f>
        <v>24.145</v>
      </c>
      <c r="G74" s="4">
        <f>F74-$F$380</f>
        <v>6.8023819738771856</v>
      </c>
      <c r="I74">
        <f>AVERAGE(E70:E77)+(2*I72)</f>
        <v>25.022674069483035</v>
      </c>
      <c r="K74">
        <f>AVERAGE(G70,G72,G74,G76)+(2*K72)</f>
        <v>7.3140531016773878</v>
      </c>
      <c r="N74" s="12">
        <v>1</v>
      </c>
    </row>
    <row r="75" spans="2:18" ht="16" x14ac:dyDescent="0.2">
      <c r="B75" s="1" t="s">
        <v>7</v>
      </c>
      <c r="C75" t="s">
        <v>13</v>
      </c>
      <c r="D75" s="3" t="s">
        <v>36</v>
      </c>
      <c r="E75">
        <v>24.09</v>
      </c>
      <c r="G75" s="4"/>
      <c r="N75" s="12">
        <v>1</v>
      </c>
    </row>
    <row r="76" spans="2:18" ht="16" x14ac:dyDescent="0.2">
      <c r="B76" s="1" t="s">
        <v>8</v>
      </c>
      <c r="C76" t="s">
        <v>13</v>
      </c>
      <c r="D76" s="3" t="s">
        <v>36</v>
      </c>
      <c r="E76">
        <v>24.29</v>
      </c>
      <c r="F76">
        <f>AVERAGE(E76:E77)</f>
        <v>24.414999999999999</v>
      </c>
      <c r="G76" s="4">
        <f>F76-$F$382</f>
        <v>6.9754816580273626</v>
      </c>
      <c r="N76" s="12">
        <v>1</v>
      </c>
    </row>
    <row r="77" spans="2:18" ht="16" x14ac:dyDescent="0.2">
      <c r="B77" s="1" t="s">
        <v>8</v>
      </c>
      <c r="C77" t="s">
        <v>13</v>
      </c>
      <c r="D77" s="3" t="s">
        <v>36</v>
      </c>
      <c r="E77">
        <v>24.54</v>
      </c>
      <c r="G77" s="4"/>
      <c r="N77" s="12">
        <v>1</v>
      </c>
    </row>
    <row r="78" spans="2:18" ht="16" x14ac:dyDescent="0.2">
      <c r="B78" s="1" t="s">
        <v>9</v>
      </c>
      <c r="C78" t="s">
        <v>14</v>
      </c>
      <c r="D78" s="3" t="s">
        <v>36</v>
      </c>
      <c r="E78">
        <v>24.79</v>
      </c>
      <c r="F78">
        <f>AVERAGE(E78:E79)</f>
        <v>24.71</v>
      </c>
      <c r="G78" s="4">
        <f>F78-$F$384</f>
        <v>7.1270864189122527</v>
      </c>
      <c r="H78">
        <f>AVERAGE(G78,G80,G82,G84)</f>
        <v>6.9806688117920812</v>
      </c>
      <c r="N78" s="12">
        <v>1</v>
      </c>
    </row>
    <row r="79" spans="2:18" ht="16" x14ac:dyDescent="0.2">
      <c r="B79" s="1" t="s">
        <v>9</v>
      </c>
      <c r="C79" t="s">
        <v>14</v>
      </c>
      <c r="D79" s="3" t="s">
        <v>36</v>
      </c>
      <c r="E79">
        <v>24.63</v>
      </c>
      <c r="G79" s="4"/>
      <c r="N79" s="12">
        <v>1</v>
      </c>
    </row>
    <row r="80" spans="2:18" ht="16" x14ac:dyDescent="0.2">
      <c r="B80" s="1" t="s">
        <v>10</v>
      </c>
      <c r="C80" t="s">
        <v>14</v>
      </c>
      <c r="D80" s="3" t="s">
        <v>36</v>
      </c>
      <c r="E80">
        <v>24.16</v>
      </c>
      <c r="F80">
        <f>AVERAGE(E80:E81)</f>
        <v>23.965</v>
      </c>
      <c r="G80" s="4">
        <f>F80-$F$386</f>
        <v>6.3581327318003567</v>
      </c>
      <c r="I80">
        <f>STDEV(E78:E85)</f>
        <v>0.86549634809826193</v>
      </c>
      <c r="K80">
        <f>STDEV(G78,G80,G82,G84)</f>
        <v>0.44587655302340568</v>
      </c>
      <c r="N80" s="12">
        <v>1</v>
      </c>
    </row>
    <row r="81" spans="2:18" ht="16" x14ac:dyDescent="0.2">
      <c r="B81" s="1" t="s">
        <v>10</v>
      </c>
      <c r="C81" t="s">
        <v>14</v>
      </c>
      <c r="D81" s="3" t="s">
        <v>36</v>
      </c>
      <c r="E81">
        <v>23.77</v>
      </c>
      <c r="G81" s="4"/>
      <c r="I81">
        <f>AVERAGE(E78:E85)-(2*I80)</f>
        <v>22.925257303803477</v>
      </c>
      <c r="K81">
        <f>AVERAGE(G78,G80,G82,G84)-(2*K80)</f>
        <v>6.0889157057452703</v>
      </c>
      <c r="N81" s="12">
        <v>1</v>
      </c>
    </row>
    <row r="82" spans="2:18" ht="16" x14ac:dyDescent="0.2">
      <c r="B82" s="1" t="s">
        <v>11</v>
      </c>
      <c r="C82" t="s">
        <v>14</v>
      </c>
      <c r="D82" s="3" t="s">
        <v>36</v>
      </c>
      <c r="E82">
        <v>24.12</v>
      </c>
      <c r="F82">
        <f>AVERAGE(E82:E83)</f>
        <v>24.11</v>
      </c>
      <c r="G82" s="4">
        <f>F82-$F$388</f>
        <v>7.0262650453713711</v>
      </c>
      <c r="I82">
        <f>AVERAGE(E78:E85)+(2*I80)</f>
        <v>26.387242696196523</v>
      </c>
      <c r="K82">
        <f>AVERAGE(G78,G80,G82,G84)+(2*K80)</f>
        <v>7.8724219178388921</v>
      </c>
      <c r="N82" s="12">
        <v>1</v>
      </c>
    </row>
    <row r="83" spans="2:18" ht="16" x14ac:dyDescent="0.2">
      <c r="B83" s="1" t="s">
        <v>11</v>
      </c>
      <c r="C83" t="s">
        <v>14</v>
      </c>
      <c r="D83" s="3" t="s">
        <v>36</v>
      </c>
      <c r="E83">
        <v>24.1</v>
      </c>
      <c r="G83" s="4"/>
      <c r="N83" s="12">
        <v>1</v>
      </c>
    </row>
    <row r="84" spans="2:18" ht="16" x14ac:dyDescent="0.2">
      <c r="B84" s="1" t="s">
        <v>12</v>
      </c>
      <c r="C84" t="s">
        <v>14</v>
      </c>
      <c r="D84" s="3" t="s">
        <v>36</v>
      </c>
      <c r="E84">
        <v>25.21</v>
      </c>
      <c r="F84">
        <f>AVERAGE(E84)</f>
        <v>25.21</v>
      </c>
      <c r="G84" s="4">
        <f>F84-$F$390</f>
        <v>7.4111910510843444</v>
      </c>
      <c r="N84" s="12">
        <v>1</v>
      </c>
    </row>
    <row r="85" spans="2:18" ht="16" x14ac:dyDescent="0.2">
      <c r="B85" s="1" t="s">
        <v>12</v>
      </c>
      <c r="C85" t="s">
        <v>14</v>
      </c>
      <c r="D85" s="3" t="s">
        <v>36</v>
      </c>
      <c r="E85">
        <v>26.47</v>
      </c>
      <c r="G85" s="4"/>
      <c r="N85" s="12">
        <v>1</v>
      </c>
    </row>
    <row r="86" spans="2:18" x14ac:dyDescent="0.2">
      <c r="B86" s="1"/>
      <c r="D86" s="3"/>
      <c r="G86" s="4"/>
      <c r="N86" s="12">
        <v>1</v>
      </c>
    </row>
    <row r="87" spans="2:18" ht="16" x14ac:dyDescent="0.2">
      <c r="B87" s="1" t="s">
        <v>5</v>
      </c>
      <c r="C87" t="s">
        <v>13</v>
      </c>
      <c r="D87" s="3" t="s">
        <v>24</v>
      </c>
      <c r="E87">
        <v>21.72</v>
      </c>
      <c r="F87">
        <f>AVERAGE(E87:E88)</f>
        <v>21.66</v>
      </c>
      <c r="G87" s="4">
        <f>F87-$F$376</f>
        <v>3.8004290365081843</v>
      </c>
      <c r="H87">
        <f>AVERAGE(G87,G89,G91,G93)</f>
        <v>3.9701092549380483</v>
      </c>
      <c r="I87" s="4">
        <f>H87-H95</f>
        <v>-0.98305955685403212</v>
      </c>
      <c r="J87" s="8">
        <f>2^-I87</f>
        <v>1.9766529008409799</v>
      </c>
      <c r="K87" s="8">
        <f>-1/J87</f>
        <v>-0.50590571545188512</v>
      </c>
      <c r="N87" s="12">
        <v>1</v>
      </c>
      <c r="P87" s="4"/>
      <c r="Q87" s="8"/>
      <c r="R87" s="8"/>
    </row>
    <row r="88" spans="2:18" ht="16" x14ac:dyDescent="0.2">
      <c r="B88" s="1" t="s">
        <v>5</v>
      </c>
      <c r="C88" t="s">
        <v>13</v>
      </c>
      <c r="D88" s="3" t="s">
        <v>24</v>
      </c>
      <c r="E88">
        <v>21.6</v>
      </c>
      <c r="G88" s="4"/>
      <c r="N88" s="12">
        <v>1</v>
      </c>
    </row>
    <row r="89" spans="2:18" ht="16" x14ac:dyDescent="0.2">
      <c r="B89" s="1" t="s">
        <v>6</v>
      </c>
      <c r="C89" t="s">
        <v>13</v>
      </c>
      <c r="D89" s="3" t="s">
        <v>24</v>
      </c>
      <c r="E89">
        <v>20.58</v>
      </c>
      <c r="F89">
        <f>AVERAGE(E89:E90)</f>
        <v>20.509999999999998</v>
      </c>
      <c r="G89" s="4">
        <f>F89-$F$378</f>
        <v>3.4371443513394588</v>
      </c>
      <c r="I89">
        <f>STDEV(E87:E94)</f>
        <v>0.55990911252248288</v>
      </c>
      <c r="K89">
        <f>STDEV(G87,G89,G91,G93)</f>
        <v>0.45519774636856175</v>
      </c>
      <c r="N89" s="12">
        <v>1</v>
      </c>
    </row>
    <row r="90" spans="2:18" ht="16" x14ac:dyDescent="0.2">
      <c r="B90" s="1" t="s">
        <v>6</v>
      </c>
      <c r="C90" t="s">
        <v>13</v>
      </c>
      <c r="D90" s="3" t="s">
        <v>24</v>
      </c>
      <c r="E90">
        <v>20.440000000000001</v>
      </c>
      <c r="G90" s="4"/>
      <c r="I90">
        <f>AVERAGE(E87:E94)-(2*I89)</f>
        <v>20.278931774955037</v>
      </c>
      <c r="K90">
        <f>AVERAGE(G87,G89,G91,G93)-(2*K89)</f>
        <v>3.0597137622009249</v>
      </c>
      <c r="N90" s="12">
        <v>1</v>
      </c>
    </row>
    <row r="91" spans="2:18" ht="16" x14ac:dyDescent="0.2">
      <c r="B91" s="1" t="s">
        <v>7</v>
      </c>
      <c r="C91" t="s">
        <v>13</v>
      </c>
      <c r="D91" s="3" t="s">
        <v>24</v>
      </c>
      <c r="E91">
        <v>21.84</v>
      </c>
      <c r="F91">
        <f>AVERAGE(E91:E92)</f>
        <v>21.84</v>
      </c>
      <c r="G91" s="4">
        <f>F91-$F$380</f>
        <v>4.4973819738771859</v>
      </c>
      <c r="I91">
        <f>AVERAGE(E87:E94)+(2*I89)</f>
        <v>22.518568225044969</v>
      </c>
      <c r="K91">
        <f>AVERAGE(G87,G89,G91,G93)+(2*K89)</f>
        <v>4.8805047476751717</v>
      </c>
      <c r="N91" s="12">
        <v>1</v>
      </c>
    </row>
    <row r="92" spans="2:18" ht="16" x14ac:dyDescent="0.2">
      <c r="B92" s="1" t="s">
        <v>7</v>
      </c>
      <c r="C92" t="s">
        <v>13</v>
      </c>
      <c r="D92" s="3" t="s">
        <v>24</v>
      </c>
      <c r="E92">
        <v>21.84</v>
      </c>
      <c r="G92" s="4"/>
      <c r="N92" s="12">
        <v>1</v>
      </c>
    </row>
    <row r="93" spans="2:18" ht="16" x14ac:dyDescent="0.2">
      <c r="B93" s="1" t="s">
        <v>8</v>
      </c>
      <c r="C93" t="s">
        <v>13</v>
      </c>
      <c r="D93" s="3" t="s">
        <v>24</v>
      </c>
      <c r="E93">
        <v>21.62</v>
      </c>
      <c r="F93">
        <f>AVERAGE(E93:E94)</f>
        <v>21.585000000000001</v>
      </c>
      <c r="G93" s="4">
        <f>F93-$F$382</f>
        <v>4.1454816580273643</v>
      </c>
      <c r="N93" s="12">
        <v>1</v>
      </c>
    </row>
    <row r="94" spans="2:18" ht="16" x14ac:dyDescent="0.2">
      <c r="B94" s="1" t="s">
        <v>8</v>
      </c>
      <c r="C94" t="s">
        <v>13</v>
      </c>
      <c r="D94" s="3" t="s">
        <v>24</v>
      </c>
      <c r="E94">
        <v>21.55</v>
      </c>
      <c r="G94" s="4"/>
      <c r="N94" s="12">
        <v>1</v>
      </c>
    </row>
    <row r="95" spans="2:18" ht="16" x14ac:dyDescent="0.2">
      <c r="B95" s="1" t="s">
        <v>9</v>
      </c>
      <c r="C95" t="s">
        <v>14</v>
      </c>
      <c r="D95" s="3" t="s">
        <v>24</v>
      </c>
      <c r="E95">
        <v>23.12</v>
      </c>
      <c r="F95">
        <f>AVERAGE(E95:E96)</f>
        <v>23.185000000000002</v>
      </c>
      <c r="G95" s="4">
        <f>F95-$F$384</f>
        <v>5.6020864189122541</v>
      </c>
      <c r="H95">
        <f>AVERAGE(G95,G97,G99,G101)</f>
        <v>4.9531688117920805</v>
      </c>
      <c r="N95" s="12">
        <v>1</v>
      </c>
    </row>
    <row r="96" spans="2:18" ht="16" x14ac:dyDescent="0.2">
      <c r="B96" s="1" t="s">
        <v>9</v>
      </c>
      <c r="C96" t="s">
        <v>14</v>
      </c>
      <c r="D96" s="3" t="s">
        <v>24</v>
      </c>
      <c r="E96">
        <v>23.25</v>
      </c>
      <c r="G96" s="4"/>
      <c r="N96" s="12">
        <v>1</v>
      </c>
    </row>
    <row r="97" spans="2:16" ht="16" x14ac:dyDescent="0.2">
      <c r="B97" s="1" t="s">
        <v>10</v>
      </c>
      <c r="C97" t="s">
        <v>14</v>
      </c>
      <c r="D97" s="3" t="s">
        <v>24</v>
      </c>
      <c r="E97">
        <v>21.97</v>
      </c>
      <c r="F97">
        <f>AVERAGE(E97:E98)</f>
        <v>21.984999999999999</v>
      </c>
      <c r="G97" s="4">
        <f>F97-$F$386</f>
        <v>4.3781327318003562</v>
      </c>
      <c r="I97">
        <f>STDEV(E95:E102)</f>
        <v>0.64627365941769854</v>
      </c>
      <c r="K97">
        <f>STDEV(G95,G97,G99,G101)</f>
        <v>0.52034111850728082</v>
      </c>
      <c r="N97" s="12">
        <v>1</v>
      </c>
    </row>
    <row r="98" spans="2:16" ht="16" x14ac:dyDescent="0.2">
      <c r="B98" s="1" t="s">
        <v>10</v>
      </c>
      <c r="C98" t="s">
        <v>14</v>
      </c>
      <c r="D98" s="3" t="s">
        <v>24</v>
      </c>
      <c r="E98">
        <v>22</v>
      </c>
      <c r="G98" s="4"/>
      <c r="I98">
        <f>AVERAGE(E95:E102)-(2*I97)</f>
        <v>21.178702681164602</v>
      </c>
      <c r="K98">
        <f>AVERAGE(G95,G97,G99,G101)-(2*K97)</f>
        <v>3.9124865747775188</v>
      </c>
      <c r="N98" s="12">
        <v>1</v>
      </c>
    </row>
    <row r="99" spans="2:16" ht="16" x14ac:dyDescent="0.2">
      <c r="B99" s="1" t="s">
        <v>11</v>
      </c>
      <c r="C99" t="s">
        <v>14</v>
      </c>
      <c r="D99" s="3" t="s">
        <v>24</v>
      </c>
      <c r="E99">
        <v>22.02</v>
      </c>
      <c r="F99">
        <f>AVERAGE(E99:E100)</f>
        <v>21.83</v>
      </c>
      <c r="G99" s="4">
        <f>F99-$F$388</f>
        <v>4.74626504537137</v>
      </c>
      <c r="I99">
        <f>AVERAGE(E95:E102)+(2*I97)</f>
        <v>23.763797318835394</v>
      </c>
      <c r="K99">
        <f>AVERAGE(G95,G97,G99,G101)+(2*K97)</f>
        <v>5.9938510488066417</v>
      </c>
      <c r="N99" s="12">
        <v>1</v>
      </c>
    </row>
    <row r="100" spans="2:16" ht="16" x14ac:dyDescent="0.2">
      <c r="B100" s="1" t="s">
        <v>11</v>
      </c>
      <c r="C100" t="s">
        <v>14</v>
      </c>
      <c r="D100" s="3" t="s">
        <v>24</v>
      </c>
      <c r="E100">
        <v>21.64</v>
      </c>
      <c r="G100" s="4"/>
      <c r="N100" s="12">
        <v>1</v>
      </c>
    </row>
    <row r="101" spans="2:16" ht="16" x14ac:dyDescent="0.2">
      <c r="B101" s="1" t="s">
        <v>12</v>
      </c>
      <c r="C101" t="s">
        <v>14</v>
      </c>
      <c r="D101" s="3" t="s">
        <v>24</v>
      </c>
      <c r="E101">
        <v>23.19</v>
      </c>
      <c r="F101">
        <f>AVERAGE(E101:E102)</f>
        <v>22.884999999999998</v>
      </c>
      <c r="G101" s="4">
        <f>F101-$F$390</f>
        <v>5.0861910510843416</v>
      </c>
      <c r="N101" s="12">
        <v>1</v>
      </c>
    </row>
    <row r="102" spans="2:16" ht="16" x14ac:dyDescent="0.2">
      <c r="B102" s="1" t="s">
        <v>12</v>
      </c>
      <c r="C102" t="s">
        <v>14</v>
      </c>
      <c r="D102" s="3" t="s">
        <v>24</v>
      </c>
      <c r="E102">
        <v>22.58</v>
      </c>
      <c r="G102" s="4"/>
      <c r="N102" s="12">
        <v>1</v>
      </c>
    </row>
    <row r="103" spans="2:16" x14ac:dyDescent="0.2">
      <c r="B103" s="1"/>
      <c r="D103" s="3"/>
      <c r="G103" s="4"/>
      <c r="N103" s="12">
        <v>1</v>
      </c>
    </row>
    <row r="104" spans="2:16" ht="16" x14ac:dyDescent="0.2">
      <c r="B104" s="1" t="s">
        <v>5</v>
      </c>
      <c r="C104" t="s">
        <v>13</v>
      </c>
      <c r="D104" s="3" t="s">
        <v>16</v>
      </c>
      <c r="E104">
        <v>15.41</v>
      </c>
      <c r="F104">
        <f>AVERAGE(E104:E105)</f>
        <v>15.435</v>
      </c>
      <c r="G104" s="4">
        <f>F104-$F$376</f>
        <v>-2.4245709634918153</v>
      </c>
      <c r="N104" s="12">
        <v>1</v>
      </c>
      <c r="P104" s="4"/>
    </row>
    <row r="105" spans="2:16" ht="16" x14ac:dyDescent="0.2">
      <c r="B105" s="1" t="s">
        <v>5</v>
      </c>
      <c r="C105" t="s">
        <v>13</v>
      </c>
      <c r="D105" s="3" t="s">
        <v>16</v>
      </c>
      <c r="E105">
        <v>15.46</v>
      </c>
      <c r="G105" s="4"/>
      <c r="N105" s="12">
        <v>1</v>
      </c>
    </row>
    <row r="106" spans="2:16" ht="16" x14ac:dyDescent="0.2">
      <c r="B106" s="1" t="s">
        <v>6</v>
      </c>
      <c r="C106" t="s">
        <v>13</v>
      </c>
      <c r="D106" s="3" t="s">
        <v>16</v>
      </c>
      <c r="E106">
        <v>14.69</v>
      </c>
      <c r="F106">
        <f>AVERAGE(E106:E107)</f>
        <v>14.64</v>
      </c>
      <c r="G106" s="4">
        <f>F106-$F$378</f>
        <v>-2.4328556486605386</v>
      </c>
      <c r="I106">
        <f>_xlfn.STDEV.P(E104:E119)</f>
        <v>0.28737973027859876</v>
      </c>
      <c r="N106" s="12">
        <v>1</v>
      </c>
    </row>
    <row r="107" spans="2:16" ht="16" x14ac:dyDescent="0.2">
      <c r="B107" s="1" t="s">
        <v>6</v>
      </c>
      <c r="C107" t="s">
        <v>13</v>
      </c>
      <c r="D107" s="3" t="s">
        <v>16</v>
      </c>
      <c r="E107">
        <v>14.59</v>
      </c>
      <c r="G107" s="4"/>
      <c r="I107">
        <f>AVERAGE(E104:E119)-2*I106</f>
        <v>14.4196155394428</v>
      </c>
      <c r="N107" s="12">
        <v>1</v>
      </c>
    </row>
    <row r="108" spans="2:16" ht="16" x14ac:dyDescent="0.2">
      <c r="B108" s="1" t="s">
        <v>7</v>
      </c>
      <c r="C108" t="s">
        <v>13</v>
      </c>
      <c r="D108" s="3" t="s">
        <v>16</v>
      </c>
      <c r="E108">
        <v>15.03</v>
      </c>
      <c r="F108">
        <f>AVERAGE(E108:E109)</f>
        <v>14.86</v>
      </c>
      <c r="G108" s="4">
        <f>F108-$F$380</f>
        <v>-2.4826180261228146</v>
      </c>
      <c r="I108">
        <f>AVERAGE(E104:E119)+2*I106</f>
        <v>15.569134460557196</v>
      </c>
      <c r="N108" s="12">
        <v>1</v>
      </c>
    </row>
    <row r="109" spans="2:16" ht="16" x14ac:dyDescent="0.2">
      <c r="B109" s="1" t="s">
        <v>7</v>
      </c>
      <c r="C109" t="s">
        <v>13</v>
      </c>
      <c r="D109" s="3" t="s">
        <v>16</v>
      </c>
      <c r="E109">
        <v>14.69</v>
      </c>
      <c r="G109" s="4"/>
      <c r="N109" s="12">
        <v>1</v>
      </c>
    </row>
    <row r="110" spans="2:16" ht="16" x14ac:dyDescent="0.2">
      <c r="B110" s="1" t="s">
        <v>8</v>
      </c>
      <c r="C110" t="s">
        <v>13</v>
      </c>
      <c r="D110" s="3" t="s">
        <v>16</v>
      </c>
      <c r="E110">
        <v>14.94</v>
      </c>
      <c r="F110">
        <f>AVERAGE(E110:E111)</f>
        <v>14.96</v>
      </c>
      <c r="G110" s="4">
        <f>F110-$F$382</f>
        <v>-2.4795183419726357</v>
      </c>
      <c r="N110" s="12">
        <v>1</v>
      </c>
    </row>
    <row r="111" spans="2:16" ht="16" x14ac:dyDescent="0.2">
      <c r="B111" s="1" t="s">
        <v>8</v>
      </c>
      <c r="C111" t="s">
        <v>13</v>
      </c>
      <c r="D111" s="3" t="s">
        <v>16</v>
      </c>
      <c r="E111">
        <v>14.98</v>
      </c>
      <c r="G111" s="4"/>
      <c r="N111" s="12">
        <v>1</v>
      </c>
    </row>
    <row r="112" spans="2:16" ht="16" x14ac:dyDescent="0.2">
      <c r="B112" s="1" t="s">
        <v>9</v>
      </c>
      <c r="C112" t="s">
        <v>14</v>
      </c>
      <c r="D112" s="3" t="s">
        <v>16</v>
      </c>
      <c r="E112">
        <v>15.05</v>
      </c>
      <c r="F112">
        <f>AVERAGE(E112:E113)</f>
        <v>15.015000000000001</v>
      </c>
      <c r="G112" s="4">
        <f>F112-$F$384</f>
        <v>-2.5679135810877476</v>
      </c>
      <c r="N112" s="12">
        <v>1</v>
      </c>
    </row>
    <row r="113" spans="2:18" ht="16" x14ac:dyDescent="0.2">
      <c r="B113" s="1" t="s">
        <v>9</v>
      </c>
      <c r="C113" t="s">
        <v>14</v>
      </c>
      <c r="D113" s="3" t="s">
        <v>16</v>
      </c>
      <c r="E113">
        <v>14.98</v>
      </c>
      <c r="G113" s="4"/>
      <c r="H113" t="s">
        <v>60</v>
      </c>
      <c r="N113" s="12">
        <v>1</v>
      </c>
    </row>
    <row r="114" spans="2:18" ht="16" x14ac:dyDescent="0.2">
      <c r="B114" s="1" t="s">
        <v>10</v>
      </c>
      <c r="C114" t="s">
        <v>14</v>
      </c>
      <c r="D114" s="3" t="s">
        <v>16</v>
      </c>
      <c r="E114">
        <v>15.2</v>
      </c>
      <c r="F114">
        <f>AVERAGE(E114:E115)</f>
        <v>15.184999999999999</v>
      </c>
      <c r="G114" s="4">
        <f>F114-$F$386</f>
        <v>-2.4218672681996445</v>
      </c>
      <c r="N114" s="12">
        <v>1</v>
      </c>
    </row>
    <row r="115" spans="2:18" ht="16" x14ac:dyDescent="0.2">
      <c r="B115" s="1" t="s">
        <v>10</v>
      </c>
      <c r="C115" t="s">
        <v>14</v>
      </c>
      <c r="D115" s="3" t="s">
        <v>16</v>
      </c>
      <c r="E115">
        <v>15.17</v>
      </c>
      <c r="G115" s="4"/>
      <c r="N115" s="12">
        <v>1</v>
      </c>
    </row>
    <row r="116" spans="2:18" ht="16" x14ac:dyDescent="0.2">
      <c r="B116" s="1" t="s">
        <v>11</v>
      </c>
      <c r="C116" t="s">
        <v>14</v>
      </c>
      <c r="D116" s="3" t="s">
        <v>16</v>
      </c>
      <c r="E116">
        <v>14.75</v>
      </c>
      <c r="F116">
        <f>AVERAGE(E116:E117)</f>
        <v>14.6</v>
      </c>
      <c r="G116" s="4">
        <f>F116-$F$388</f>
        <v>-2.4837349546286287</v>
      </c>
      <c r="N116" s="12">
        <v>1</v>
      </c>
    </row>
    <row r="117" spans="2:18" ht="16" x14ac:dyDescent="0.2">
      <c r="B117" s="1" t="s">
        <v>11</v>
      </c>
      <c r="C117" t="s">
        <v>14</v>
      </c>
      <c r="D117" s="3" t="s">
        <v>16</v>
      </c>
      <c r="E117">
        <v>14.45</v>
      </c>
      <c r="G117" s="4"/>
      <c r="N117" s="12">
        <v>1</v>
      </c>
    </row>
    <row r="118" spans="2:18" ht="16" x14ac:dyDescent="0.2">
      <c r="B118" s="1" t="s">
        <v>12</v>
      </c>
      <c r="C118" t="s">
        <v>14</v>
      </c>
      <c r="D118" s="3" t="s">
        <v>16</v>
      </c>
      <c r="E118">
        <v>15.31</v>
      </c>
      <c r="F118">
        <f>AVERAGE(E118:E119)</f>
        <v>15.260000000000002</v>
      </c>
      <c r="G118" s="4">
        <f>F118-$F$390</f>
        <v>-2.5388089489156549</v>
      </c>
      <c r="N118" s="12">
        <v>1</v>
      </c>
    </row>
    <row r="119" spans="2:18" ht="16" x14ac:dyDescent="0.2">
      <c r="B119" s="1" t="s">
        <v>12</v>
      </c>
      <c r="C119" t="s">
        <v>14</v>
      </c>
      <c r="D119" s="3" t="s">
        <v>16</v>
      </c>
      <c r="E119">
        <v>15.21</v>
      </c>
      <c r="G119" s="4"/>
      <c r="N119" s="12">
        <v>1</v>
      </c>
    </row>
    <row r="120" spans="2:18" x14ac:dyDescent="0.2">
      <c r="B120" s="1"/>
      <c r="D120" s="3"/>
      <c r="G120" s="4"/>
      <c r="N120" s="12">
        <v>1</v>
      </c>
    </row>
    <row r="121" spans="2:18" ht="16" x14ac:dyDescent="0.2">
      <c r="B121" s="1" t="s">
        <v>5</v>
      </c>
      <c r="C121" t="s">
        <v>13</v>
      </c>
      <c r="D121" s="3" t="s">
        <v>25</v>
      </c>
      <c r="E121">
        <v>18.12</v>
      </c>
      <c r="F121">
        <f>AVERAGE(E121:E122)</f>
        <v>18.14</v>
      </c>
      <c r="G121" s="4">
        <f>F121-$F$376</f>
        <v>0.28042903650818474</v>
      </c>
      <c r="H121">
        <f>AVERAGE(G121,G123,G125,G127)</f>
        <v>0.47135925493804987</v>
      </c>
      <c r="I121" s="4">
        <f>H121-H129</f>
        <v>-0.32305955685403198</v>
      </c>
      <c r="J121" s="5">
        <f>2^-I121</f>
        <v>1.2509807216149762</v>
      </c>
      <c r="K121" s="5">
        <f>-1/J121</f>
        <v>-0.79937283022957528</v>
      </c>
      <c r="N121" s="12">
        <v>1</v>
      </c>
      <c r="P121" s="4"/>
      <c r="Q121" s="5"/>
      <c r="R121" s="5"/>
    </row>
    <row r="122" spans="2:18" ht="16" x14ac:dyDescent="0.2">
      <c r="B122" s="1" t="s">
        <v>5</v>
      </c>
      <c r="C122" t="s">
        <v>13</v>
      </c>
      <c r="D122" s="3" t="s">
        <v>25</v>
      </c>
      <c r="E122">
        <v>18.16</v>
      </c>
      <c r="G122" s="4"/>
      <c r="N122" s="12">
        <v>1</v>
      </c>
    </row>
    <row r="123" spans="2:18" ht="16" x14ac:dyDescent="0.2">
      <c r="B123" s="1" t="s">
        <v>6</v>
      </c>
      <c r="C123" t="s">
        <v>13</v>
      </c>
      <c r="D123" s="3" t="s">
        <v>25</v>
      </c>
      <c r="E123">
        <v>17.170000000000002</v>
      </c>
      <c r="F123">
        <f>AVERAGE(E123:E124)</f>
        <v>17.130000000000003</v>
      </c>
      <c r="G123" s="4">
        <f>F123-$F$378</f>
        <v>5.7144351339463384E-2</v>
      </c>
      <c r="I123">
        <f>STDEV(E121:E128)</f>
        <v>0.47749345545253263</v>
      </c>
      <c r="K123">
        <f>STDEV(G121,G123,G125,G127)</f>
        <v>0.36107868396938669</v>
      </c>
      <c r="N123" s="12">
        <v>1</v>
      </c>
    </row>
    <row r="124" spans="2:18" ht="16" x14ac:dyDescent="0.2">
      <c r="B124" s="1" t="s">
        <v>6</v>
      </c>
      <c r="C124" t="s">
        <v>13</v>
      </c>
      <c r="D124" s="3" t="s">
        <v>25</v>
      </c>
      <c r="E124">
        <v>17.09</v>
      </c>
      <c r="G124" s="4"/>
      <c r="I124">
        <f>AVERAGE(E121:E128)-(2*I123)</f>
        <v>16.945013089094935</v>
      </c>
      <c r="K124">
        <f>AVERAGE(G121,G123,G125,G127)-(2*K123)</f>
        <v>-0.25079811300072352</v>
      </c>
      <c r="N124" s="12">
        <v>1</v>
      </c>
    </row>
    <row r="125" spans="2:18" ht="16" x14ac:dyDescent="0.2">
      <c r="B125" s="1" t="s">
        <v>7</v>
      </c>
      <c r="C125" t="s">
        <v>13</v>
      </c>
      <c r="D125" s="3" t="s">
        <v>25</v>
      </c>
      <c r="E125">
        <v>18.11</v>
      </c>
      <c r="F125">
        <f>AVERAGE(E125:E126)</f>
        <v>18.115000000000002</v>
      </c>
      <c r="G125" s="4">
        <f>F125-$F$380</f>
        <v>0.77238197387718799</v>
      </c>
      <c r="I125">
        <f>AVERAGE(E121:E128)+(2*I123)</f>
        <v>18.854986910905069</v>
      </c>
      <c r="K125">
        <f>AVERAGE(G121,G123,G125,G127)+(2*K123)</f>
        <v>1.1935166228768233</v>
      </c>
      <c r="N125" s="12">
        <v>1</v>
      </c>
    </row>
    <row r="126" spans="2:18" ht="16" x14ac:dyDescent="0.2">
      <c r="B126" s="1" t="s">
        <v>7</v>
      </c>
      <c r="C126" t="s">
        <v>13</v>
      </c>
      <c r="D126" s="3" t="s">
        <v>25</v>
      </c>
      <c r="E126">
        <v>18.12</v>
      </c>
      <c r="G126" s="4"/>
      <c r="N126" s="12">
        <v>1</v>
      </c>
    </row>
    <row r="127" spans="2:18" ht="16" x14ac:dyDescent="0.2">
      <c r="B127" s="1" t="s">
        <v>8</v>
      </c>
      <c r="C127" t="s">
        <v>13</v>
      </c>
      <c r="D127" s="3" t="s">
        <v>25</v>
      </c>
      <c r="E127">
        <v>18.21</v>
      </c>
      <c r="F127">
        <f>AVERAGE(E127:E128)</f>
        <v>18.215</v>
      </c>
      <c r="G127" s="4">
        <f>F127-$F$382</f>
        <v>0.77548165802736335</v>
      </c>
      <c r="N127" s="12">
        <v>1</v>
      </c>
    </row>
    <row r="128" spans="2:18" ht="16" x14ac:dyDescent="0.2">
      <c r="B128" s="1" t="s">
        <v>8</v>
      </c>
      <c r="C128" t="s">
        <v>13</v>
      </c>
      <c r="D128" s="3" t="s">
        <v>25</v>
      </c>
      <c r="E128">
        <v>18.22</v>
      </c>
      <c r="G128" s="4"/>
      <c r="N128" s="12">
        <v>1</v>
      </c>
    </row>
    <row r="129" spans="2:18" ht="16" x14ac:dyDescent="0.2">
      <c r="B129" s="1" t="s">
        <v>9</v>
      </c>
      <c r="C129" t="s">
        <v>14</v>
      </c>
      <c r="D129" s="3" t="s">
        <v>25</v>
      </c>
      <c r="E129">
        <v>18.350000000000001</v>
      </c>
      <c r="F129">
        <f>AVERAGE(E129:E130)</f>
        <v>18.380000000000003</v>
      </c>
      <c r="G129" s="4">
        <f>F129-$F$384</f>
        <v>0.7970864189122544</v>
      </c>
      <c r="H129">
        <f>AVERAGE(G129,G131,G133,G135)</f>
        <v>0.79441881179208185</v>
      </c>
      <c r="N129" s="12">
        <v>1</v>
      </c>
    </row>
    <row r="130" spans="2:18" ht="16" x14ac:dyDescent="0.2">
      <c r="B130" s="1" t="s">
        <v>9</v>
      </c>
      <c r="C130" t="s">
        <v>14</v>
      </c>
      <c r="D130" s="3" t="s">
        <v>25</v>
      </c>
      <c r="E130">
        <v>18.41</v>
      </c>
      <c r="G130" s="4"/>
      <c r="N130" s="12">
        <v>1</v>
      </c>
    </row>
    <row r="131" spans="2:18" ht="16" x14ac:dyDescent="0.2">
      <c r="B131" s="1" t="s">
        <v>10</v>
      </c>
      <c r="C131" t="s">
        <v>14</v>
      </c>
      <c r="D131" s="3" t="s">
        <v>25</v>
      </c>
      <c r="E131">
        <v>18.079999999999998</v>
      </c>
      <c r="F131">
        <f>AVERAGE(E131:E132)</f>
        <v>18.074999999999999</v>
      </c>
      <c r="G131" s="4">
        <f>F131-$F$386</f>
        <v>0.46813273180035608</v>
      </c>
      <c r="I131">
        <f>STDEV(E129:E136)</f>
        <v>0.55119998963300909</v>
      </c>
      <c r="K131">
        <f>STDEV(G129,G131,G133,G135)</f>
        <v>0.35429994196260278</v>
      </c>
      <c r="N131" s="12">
        <v>1</v>
      </c>
    </row>
    <row r="132" spans="2:18" ht="16" x14ac:dyDescent="0.2">
      <c r="B132" s="1" t="s">
        <v>10</v>
      </c>
      <c r="C132" t="s">
        <v>14</v>
      </c>
      <c r="D132" s="3" t="s">
        <v>25</v>
      </c>
      <c r="E132">
        <v>18.07</v>
      </c>
      <c r="G132" s="4"/>
      <c r="I132">
        <f>AVERAGE(E129:E136)-(2*I131)</f>
        <v>17.210100020733982</v>
      </c>
      <c r="K132">
        <f>AVERAGE(G129,G131,G133,G135)-(2*K131)</f>
        <v>8.5818927866876282E-2</v>
      </c>
      <c r="N132" s="12">
        <v>1</v>
      </c>
    </row>
    <row r="133" spans="2:18" ht="16" x14ac:dyDescent="0.2">
      <c r="B133" s="1" t="s">
        <v>11</v>
      </c>
      <c r="C133" t="s">
        <v>14</v>
      </c>
      <c r="D133" s="3" t="s">
        <v>25</v>
      </c>
      <c r="E133">
        <v>17.899999999999999</v>
      </c>
      <c r="F133">
        <f>AVERAGE(E133:E134)</f>
        <v>17.71</v>
      </c>
      <c r="G133" s="4">
        <f>F133-$F$388</f>
        <v>0.62626504537137251</v>
      </c>
      <c r="I133">
        <f>AVERAGE(E129:E136)+(2*I131)</f>
        <v>19.414899979266018</v>
      </c>
      <c r="K133">
        <f>AVERAGE(G129,G131,G133,G135)+(2*K131)</f>
        <v>1.5030186957172873</v>
      </c>
      <c r="N133" s="12">
        <v>1</v>
      </c>
    </row>
    <row r="134" spans="2:18" ht="16" x14ac:dyDescent="0.2">
      <c r="B134" s="1" t="s">
        <v>11</v>
      </c>
      <c r="C134" t="s">
        <v>14</v>
      </c>
      <c r="D134" s="3" t="s">
        <v>25</v>
      </c>
      <c r="E134">
        <v>17.52</v>
      </c>
      <c r="G134" s="4"/>
      <c r="N134" s="12">
        <v>1</v>
      </c>
    </row>
    <row r="135" spans="2:18" ht="16" x14ac:dyDescent="0.2">
      <c r="B135" s="1" t="s">
        <v>12</v>
      </c>
      <c r="C135" t="s">
        <v>14</v>
      </c>
      <c r="D135" s="3" t="s">
        <v>25</v>
      </c>
      <c r="E135">
        <v>19.16</v>
      </c>
      <c r="F135">
        <f>AVERAGE(E135:E136)</f>
        <v>19.085000000000001</v>
      </c>
      <c r="G135" s="4">
        <f>F135-$F$390</f>
        <v>1.2861910510843444</v>
      </c>
      <c r="N135" s="12">
        <v>1</v>
      </c>
    </row>
    <row r="136" spans="2:18" ht="16" x14ac:dyDescent="0.2">
      <c r="B136" s="1" t="s">
        <v>12</v>
      </c>
      <c r="C136" t="s">
        <v>14</v>
      </c>
      <c r="D136" s="3" t="s">
        <v>25</v>
      </c>
      <c r="E136">
        <v>19.010000000000002</v>
      </c>
      <c r="G136" s="4"/>
      <c r="N136" s="12">
        <v>1</v>
      </c>
    </row>
    <row r="137" spans="2:18" x14ac:dyDescent="0.2">
      <c r="B137" s="1"/>
      <c r="D137" s="3"/>
      <c r="G137" s="4"/>
      <c r="N137" s="12">
        <v>1</v>
      </c>
    </row>
    <row r="138" spans="2:18" ht="16" x14ac:dyDescent="0.2">
      <c r="B138" s="1" t="s">
        <v>5</v>
      </c>
      <c r="C138" t="s">
        <v>13</v>
      </c>
      <c r="D138" s="3" t="s">
        <v>26</v>
      </c>
      <c r="E138">
        <v>22.15</v>
      </c>
      <c r="F138">
        <f>AVERAGE(E138:E139)</f>
        <v>22.14</v>
      </c>
      <c r="G138" s="4">
        <f>F138-$F$376</f>
        <v>4.2804290365081847</v>
      </c>
      <c r="H138">
        <f>AVERAGE(G138,G140,G142,G144)</f>
        <v>4.7826092549380483</v>
      </c>
      <c r="I138" s="4">
        <f>H138-H146</f>
        <v>0.24944044314596781</v>
      </c>
      <c r="J138" s="5">
        <f>2^-I138</f>
        <v>0.841222624604816</v>
      </c>
      <c r="K138" s="5">
        <f>-1/J138</f>
        <v>-1.18874596420867</v>
      </c>
      <c r="N138" s="12">
        <v>1</v>
      </c>
      <c r="P138" s="4"/>
      <c r="Q138" s="5"/>
      <c r="R138" s="5"/>
    </row>
    <row r="139" spans="2:18" ht="16" x14ac:dyDescent="0.2">
      <c r="B139" s="1" t="s">
        <v>5</v>
      </c>
      <c r="C139" t="s">
        <v>13</v>
      </c>
      <c r="D139" s="3" t="s">
        <v>26</v>
      </c>
      <c r="E139">
        <v>22.13</v>
      </c>
      <c r="G139" s="4"/>
      <c r="N139" s="12">
        <v>1</v>
      </c>
    </row>
    <row r="140" spans="2:18" ht="16" x14ac:dyDescent="0.2">
      <c r="B140" s="1" t="s">
        <v>6</v>
      </c>
      <c r="C140" t="s">
        <v>13</v>
      </c>
      <c r="D140" s="3" t="s">
        <v>26</v>
      </c>
      <c r="E140">
        <v>21.63</v>
      </c>
      <c r="F140">
        <f>AVERAGE(E140:E141)</f>
        <v>21.58</v>
      </c>
      <c r="G140" s="4">
        <f>F140-$F$378</f>
        <v>4.5071443513394591</v>
      </c>
      <c r="I140">
        <f>STDEV(E138:E145)</f>
        <v>0.43521546387967414</v>
      </c>
      <c r="K140">
        <f>STDEV(G138,G140,G142,G144)</f>
        <v>0.45859955948511644</v>
      </c>
      <c r="N140" s="12">
        <v>1</v>
      </c>
    </row>
    <row r="141" spans="2:18" ht="16" x14ac:dyDescent="0.2">
      <c r="B141" s="1" t="s">
        <v>6</v>
      </c>
      <c r="C141" t="s">
        <v>13</v>
      </c>
      <c r="D141" s="3" t="s">
        <v>26</v>
      </c>
      <c r="E141">
        <v>21.53</v>
      </c>
      <c r="G141" s="4"/>
      <c r="I141">
        <f>AVERAGE(E138:E145)-(2*I140)</f>
        <v>21.340819072240652</v>
      </c>
      <c r="K141">
        <f>AVERAGE(G138,G140,G142,G144)-(2*K140)</f>
        <v>3.8654101359678155</v>
      </c>
      <c r="N141" s="12">
        <v>1</v>
      </c>
    </row>
    <row r="142" spans="2:18" ht="16" x14ac:dyDescent="0.2">
      <c r="B142" s="1" t="s">
        <v>7</v>
      </c>
      <c r="C142" t="s">
        <v>13</v>
      </c>
      <c r="D142" s="3" t="s">
        <v>26</v>
      </c>
      <c r="E142">
        <v>22.46</v>
      </c>
      <c r="F142">
        <f>AVERAGE(E142:E143)</f>
        <v>22.53</v>
      </c>
      <c r="G142" s="4">
        <f>F142-$F$380</f>
        <v>5.1873819738771871</v>
      </c>
      <c r="I142">
        <f>AVERAGE(E138:E145)+(2*I140)</f>
        <v>23.081680927759347</v>
      </c>
      <c r="K142">
        <f>AVERAGE(G138,G140,G142,G144)+(2*K140)</f>
        <v>5.6998083739082812</v>
      </c>
      <c r="N142" s="12">
        <v>1</v>
      </c>
    </row>
    <row r="143" spans="2:18" ht="16" x14ac:dyDescent="0.2">
      <c r="B143" s="1" t="s">
        <v>7</v>
      </c>
      <c r="C143" t="s">
        <v>13</v>
      </c>
      <c r="D143" s="3" t="s">
        <v>26</v>
      </c>
      <c r="E143">
        <v>22.6</v>
      </c>
      <c r="G143" s="4"/>
      <c r="N143" s="12">
        <v>1</v>
      </c>
    </row>
    <row r="144" spans="2:18" ht="16" x14ac:dyDescent="0.2">
      <c r="B144" s="1" t="s">
        <v>8</v>
      </c>
      <c r="C144" t="s">
        <v>13</v>
      </c>
      <c r="D144" s="3" t="s">
        <v>26</v>
      </c>
      <c r="E144">
        <v>22.65</v>
      </c>
      <c r="F144">
        <f>AVERAGE(E144:E145)</f>
        <v>22.594999999999999</v>
      </c>
      <c r="G144" s="4">
        <f>F144-$F$382</f>
        <v>5.1554816580273624</v>
      </c>
      <c r="N144" s="12">
        <v>1</v>
      </c>
    </row>
    <row r="145" spans="2:14" ht="16" x14ac:dyDescent="0.2">
      <c r="B145" s="1" t="s">
        <v>8</v>
      </c>
      <c r="C145" t="s">
        <v>13</v>
      </c>
      <c r="D145" s="3" t="s">
        <v>26</v>
      </c>
      <c r="E145">
        <v>22.54</v>
      </c>
      <c r="G145" s="4"/>
      <c r="N145" s="12">
        <v>1</v>
      </c>
    </row>
    <row r="146" spans="2:14" ht="16" x14ac:dyDescent="0.2">
      <c r="B146" s="1" t="s">
        <v>9</v>
      </c>
      <c r="C146" t="s">
        <v>14</v>
      </c>
      <c r="D146" s="3" t="s">
        <v>26</v>
      </c>
      <c r="E146">
        <v>22.25</v>
      </c>
      <c r="F146">
        <f>AVERAGE(E146:E147)</f>
        <v>22.265000000000001</v>
      </c>
      <c r="G146" s="4">
        <f>F146-$F$384</f>
        <v>4.6820864189122524</v>
      </c>
      <c r="H146">
        <f>AVERAGE(G146,G148,G150,G152)</f>
        <v>4.5331688117920805</v>
      </c>
      <c r="N146" s="12">
        <v>1</v>
      </c>
    </row>
    <row r="147" spans="2:14" ht="16" x14ac:dyDescent="0.2">
      <c r="B147" s="1" t="s">
        <v>9</v>
      </c>
      <c r="C147" t="s">
        <v>14</v>
      </c>
      <c r="D147" s="3" t="s">
        <v>26</v>
      </c>
      <c r="E147">
        <v>22.28</v>
      </c>
      <c r="G147" s="4"/>
      <c r="N147" s="12">
        <v>1</v>
      </c>
    </row>
    <row r="148" spans="2:14" ht="16" x14ac:dyDescent="0.2">
      <c r="B148" s="1" t="s">
        <v>10</v>
      </c>
      <c r="C148" t="s">
        <v>14</v>
      </c>
      <c r="D148" s="3" t="s">
        <v>26</v>
      </c>
      <c r="E148">
        <v>21.7</v>
      </c>
      <c r="F148">
        <f>AVERAGE(E148:E149)</f>
        <v>21.65</v>
      </c>
      <c r="G148" s="4">
        <f>F148-$F$386</f>
        <v>4.0431327318003554</v>
      </c>
      <c r="I148">
        <f>STDEV(E146:E153)</f>
        <v>0.50608970125293584</v>
      </c>
      <c r="K148">
        <f>STDEV(G146,G148,G150,G152)</f>
        <v>0.37196461968574557</v>
      </c>
      <c r="N148" s="12">
        <v>1</v>
      </c>
    </row>
    <row r="149" spans="2:14" ht="16" x14ac:dyDescent="0.2">
      <c r="B149" s="1" t="s">
        <v>10</v>
      </c>
      <c r="C149" t="s">
        <v>14</v>
      </c>
      <c r="D149" s="3" t="s">
        <v>26</v>
      </c>
      <c r="E149">
        <v>21.6</v>
      </c>
      <c r="G149" s="4"/>
      <c r="I149">
        <f>AVERAGE(E146:E153)-(2*I148)</f>
        <v>21.039070597494128</v>
      </c>
      <c r="K149">
        <f>AVERAGE(G146,G148,G150,G152)-(2*K148)</f>
        <v>3.7892395724205894</v>
      </c>
      <c r="N149" s="12">
        <v>1</v>
      </c>
    </row>
    <row r="150" spans="2:14" ht="16" x14ac:dyDescent="0.2">
      <c r="B150" s="1" t="s">
        <v>11</v>
      </c>
      <c r="C150" t="s">
        <v>14</v>
      </c>
      <c r="D150" s="3" t="s">
        <v>26</v>
      </c>
      <c r="E150">
        <v>21.66</v>
      </c>
      <c r="F150">
        <f>AVERAGE(E150:E151)</f>
        <v>21.57</v>
      </c>
      <c r="G150" s="4">
        <f>F150-$F$388</f>
        <v>4.4862650453713719</v>
      </c>
      <c r="I150">
        <f>AVERAGE(E146:E153)+(2*I148)</f>
        <v>23.063429402505871</v>
      </c>
      <c r="K150">
        <f>AVERAGE(G146,G148,G150,G152)+(2*K148)</f>
        <v>5.2770980511635717</v>
      </c>
      <c r="N150" s="12">
        <v>1</v>
      </c>
    </row>
    <row r="151" spans="2:14" ht="16" x14ac:dyDescent="0.2">
      <c r="B151" s="1" t="s">
        <v>11</v>
      </c>
      <c r="C151" t="s">
        <v>14</v>
      </c>
      <c r="D151" s="3" t="s">
        <v>26</v>
      </c>
      <c r="E151">
        <v>21.48</v>
      </c>
      <c r="G151" s="4"/>
      <c r="N151" s="12">
        <v>1</v>
      </c>
    </row>
    <row r="152" spans="2:14" ht="16" x14ac:dyDescent="0.2">
      <c r="B152" s="1" t="s">
        <v>12</v>
      </c>
      <c r="C152" t="s">
        <v>14</v>
      </c>
      <c r="D152" s="3" t="s">
        <v>26</v>
      </c>
      <c r="E152">
        <v>22.73</v>
      </c>
      <c r="F152">
        <f>AVERAGE(E152:E153)</f>
        <v>22.72</v>
      </c>
      <c r="G152" s="4">
        <f>F152-$F$390</f>
        <v>4.9211910510843424</v>
      </c>
      <c r="N152" s="12">
        <v>1</v>
      </c>
    </row>
    <row r="153" spans="2:14" ht="16" x14ac:dyDescent="0.2">
      <c r="B153" s="1" t="s">
        <v>12</v>
      </c>
      <c r="C153" t="s">
        <v>14</v>
      </c>
      <c r="D153" s="3" t="s">
        <v>26</v>
      </c>
      <c r="E153">
        <v>22.71</v>
      </c>
      <c r="G153" s="4"/>
      <c r="N153" s="12">
        <v>1</v>
      </c>
    </row>
    <row r="154" spans="2:14" x14ac:dyDescent="0.2">
      <c r="B154" s="1"/>
      <c r="D154" s="3"/>
      <c r="G154" s="4"/>
      <c r="N154" s="12">
        <v>1</v>
      </c>
    </row>
    <row r="155" spans="2:14" ht="16" x14ac:dyDescent="0.2">
      <c r="B155" s="1" t="s">
        <v>5</v>
      </c>
      <c r="C155" t="s">
        <v>13</v>
      </c>
      <c r="D155" s="3" t="s">
        <v>17</v>
      </c>
      <c r="E155">
        <v>20.66</v>
      </c>
      <c r="F155">
        <f>AVERAGE(E155:E156)</f>
        <v>20.664999999999999</v>
      </c>
      <c r="G155" s="4">
        <f>F155-$F$376</f>
        <v>2.8054290365081833</v>
      </c>
      <c r="H155">
        <f>AVERAGE(G155,G157,G159,G161)</f>
        <v>2.8576092549380476</v>
      </c>
      <c r="I155" s="4">
        <f>H155-H163</f>
        <v>-6.3059556854033971E-2</v>
      </c>
      <c r="J155" s="5">
        <f>2^-I155</f>
        <v>1.0446788880584519</v>
      </c>
      <c r="K155" s="5">
        <f>-1/J155</f>
        <v>-0.95723194125087741</v>
      </c>
      <c r="N155" s="12">
        <v>1</v>
      </c>
    </row>
    <row r="156" spans="2:14" ht="16" x14ac:dyDescent="0.2">
      <c r="B156" s="1" t="s">
        <v>5</v>
      </c>
      <c r="C156" t="s">
        <v>13</v>
      </c>
      <c r="D156" s="3" t="s">
        <v>17</v>
      </c>
      <c r="E156">
        <v>20.67</v>
      </c>
      <c r="G156" s="4"/>
      <c r="N156" s="12">
        <v>1</v>
      </c>
    </row>
    <row r="157" spans="2:14" ht="16" x14ac:dyDescent="0.2">
      <c r="B157" s="1" t="s">
        <v>6</v>
      </c>
      <c r="C157" t="s">
        <v>13</v>
      </c>
      <c r="D157" s="3" t="s">
        <v>17</v>
      </c>
      <c r="E157">
        <v>20</v>
      </c>
      <c r="F157">
        <f>AVERAGE(E157:E158)</f>
        <v>19.91</v>
      </c>
      <c r="G157" s="4">
        <f>F157-$F$378</f>
        <v>2.837144351339461</v>
      </c>
      <c r="I157">
        <f>_xlfn.STDEV.P(E155:E170)</f>
        <v>0.32080891411399443</v>
      </c>
      <c r="N157" s="12">
        <v>1</v>
      </c>
    </row>
    <row r="158" spans="2:14" ht="16" x14ac:dyDescent="0.2">
      <c r="B158" s="1" t="s">
        <v>6</v>
      </c>
      <c r="C158" t="s">
        <v>13</v>
      </c>
      <c r="D158" s="3" t="s">
        <v>17</v>
      </c>
      <c r="E158">
        <v>19.82</v>
      </c>
      <c r="G158" s="4"/>
      <c r="I158">
        <f>AVERAGE(E155:E170)-2*I157</f>
        <v>19.737757171772014</v>
      </c>
      <c r="N158" s="12">
        <v>1</v>
      </c>
    </row>
    <row r="159" spans="2:14" ht="16" x14ac:dyDescent="0.2">
      <c r="B159" s="1" t="s">
        <v>7</v>
      </c>
      <c r="C159" t="s">
        <v>13</v>
      </c>
      <c r="D159" s="3" t="s">
        <v>17</v>
      </c>
      <c r="E159">
        <v>20.239999999999998</v>
      </c>
      <c r="F159">
        <f>AVERAGE(E159:E160)</f>
        <v>20.239999999999998</v>
      </c>
      <c r="G159" s="4">
        <f>F159-$F$380</f>
        <v>2.8973819738771844</v>
      </c>
      <c r="I159">
        <f>AVERAGE(E155:E170)+2*I157</f>
        <v>21.020992828227993</v>
      </c>
      <c r="N159" s="12">
        <v>1</v>
      </c>
    </row>
    <row r="160" spans="2:14" ht="16" x14ac:dyDescent="0.2">
      <c r="B160" s="1" t="s">
        <v>7</v>
      </c>
      <c r="C160" t="s">
        <v>13</v>
      </c>
      <c r="D160" s="3" t="s">
        <v>17</v>
      </c>
      <c r="E160">
        <v>20.239999999999998</v>
      </c>
      <c r="G160" s="4"/>
      <c r="N160" s="12">
        <v>1</v>
      </c>
    </row>
    <row r="161" spans="2:18" ht="16" x14ac:dyDescent="0.2">
      <c r="B161" s="1" t="s">
        <v>8</v>
      </c>
      <c r="C161" t="s">
        <v>13</v>
      </c>
      <c r="D161" s="3" t="s">
        <v>17</v>
      </c>
      <c r="E161">
        <v>20.37</v>
      </c>
      <c r="F161">
        <f>AVERAGE(E161:E162)</f>
        <v>20.329999999999998</v>
      </c>
      <c r="G161" s="4">
        <f>F161-$F$382</f>
        <v>2.8904816580273618</v>
      </c>
      <c r="N161" s="12">
        <v>1</v>
      </c>
    </row>
    <row r="162" spans="2:18" ht="16" x14ac:dyDescent="0.2">
      <c r="B162" s="1" t="s">
        <v>8</v>
      </c>
      <c r="C162" t="s">
        <v>13</v>
      </c>
      <c r="D162" s="3" t="s">
        <v>17</v>
      </c>
      <c r="E162">
        <v>20.29</v>
      </c>
      <c r="G162" s="4"/>
      <c r="N162" s="12">
        <v>1</v>
      </c>
    </row>
    <row r="163" spans="2:18" ht="16" x14ac:dyDescent="0.2">
      <c r="B163" s="1" t="s">
        <v>9</v>
      </c>
      <c r="C163" t="s">
        <v>14</v>
      </c>
      <c r="D163" s="3" t="s">
        <v>17</v>
      </c>
      <c r="E163">
        <v>20.56</v>
      </c>
      <c r="F163">
        <f>AVERAGE(E163:E164)</f>
        <v>20.59</v>
      </c>
      <c r="G163" s="4">
        <f>F163-$F$384</f>
        <v>3.0070864189122517</v>
      </c>
      <c r="H163">
        <f>AVERAGE(G163,G165,G167,G169)</f>
        <v>2.9206688117920816</v>
      </c>
      <c r="N163" s="12">
        <v>1</v>
      </c>
    </row>
    <row r="164" spans="2:18" ht="16" x14ac:dyDescent="0.2">
      <c r="B164" s="1" t="s">
        <v>9</v>
      </c>
      <c r="C164" t="s">
        <v>14</v>
      </c>
      <c r="D164" s="3" t="s">
        <v>17</v>
      </c>
      <c r="E164">
        <v>20.62</v>
      </c>
      <c r="G164" s="4"/>
      <c r="N164" s="12">
        <v>1</v>
      </c>
    </row>
    <row r="165" spans="2:18" ht="16" x14ac:dyDescent="0.2">
      <c r="B165" s="1" t="s">
        <v>10</v>
      </c>
      <c r="C165" t="s">
        <v>14</v>
      </c>
      <c r="D165" s="3" t="s">
        <v>17</v>
      </c>
      <c r="E165">
        <v>20.45</v>
      </c>
      <c r="F165">
        <f>AVERAGE(E165:E166)</f>
        <v>20.414999999999999</v>
      </c>
      <c r="G165" s="4">
        <f>F165-$F$386</f>
        <v>2.8081327318003559</v>
      </c>
      <c r="N165" s="12">
        <v>1</v>
      </c>
    </row>
    <row r="166" spans="2:18" ht="16" x14ac:dyDescent="0.2">
      <c r="B166" s="1" t="s">
        <v>10</v>
      </c>
      <c r="C166" t="s">
        <v>14</v>
      </c>
      <c r="D166" s="3" t="s">
        <v>17</v>
      </c>
      <c r="E166">
        <v>20.38</v>
      </c>
      <c r="G166" s="4"/>
      <c r="N166" s="12">
        <v>1</v>
      </c>
    </row>
    <row r="167" spans="2:18" ht="16" x14ac:dyDescent="0.2">
      <c r="B167" s="1" t="s">
        <v>11</v>
      </c>
      <c r="C167" t="s">
        <v>14</v>
      </c>
      <c r="D167" s="3" t="s">
        <v>17</v>
      </c>
      <c r="E167">
        <v>20.07</v>
      </c>
      <c r="F167">
        <f>AVERAGE(E167:E168)</f>
        <v>19.990000000000002</v>
      </c>
      <c r="G167" s="4">
        <f>F167-$F$388</f>
        <v>2.9062650453713736</v>
      </c>
      <c r="N167" s="12">
        <v>1</v>
      </c>
    </row>
    <row r="168" spans="2:18" ht="16" x14ac:dyDescent="0.2">
      <c r="B168" s="1" t="s">
        <v>11</v>
      </c>
      <c r="C168" t="s">
        <v>14</v>
      </c>
      <c r="D168" s="3" t="s">
        <v>17</v>
      </c>
      <c r="E168">
        <v>19.91</v>
      </c>
      <c r="G168" s="4"/>
      <c r="N168" s="12">
        <v>1</v>
      </c>
    </row>
    <row r="169" spans="2:18" ht="16" x14ac:dyDescent="0.2">
      <c r="B169" s="1" t="s">
        <v>12</v>
      </c>
      <c r="C169" t="s">
        <v>14</v>
      </c>
      <c r="D169" s="3" t="s">
        <v>17</v>
      </c>
      <c r="E169">
        <v>20.76</v>
      </c>
      <c r="F169">
        <f>AVERAGE(E169)</f>
        <v>20.76</v>
      </c>
      <c r="G169" s="4">
        <f>F169-$F$390</f>
        <v>2.9611910510843451</v>
      </c>
      <c r="N169" s="12">
        <v>1</v>
      </c>
    </row>
    <row r="170" spans="2:18" ht="16" x14ac:dyDescent="0.2">
      <c r="B170" s="1" t="s">
        <v>12</v>
      </c>
      <c r="C170" t="s">
        <v>14</v>
      </c>
      <c r="D170" s="3" t="s">
        <v>17</v>
      </c>
      <c r="E170">
        <v>21.03</v>
      </c>
      <c r="G170" s="4"/>
      <c r="N170" s="12">
        <v>1</v>
      </c>
    </row>
    <row r="171" spans="2:18" x14ac:dyDescent="0.2">
      <c r="B171" s="1"/>
      <c r="D171" s="3"/>
      <c r="G171" s="4"/>
      <c r="N171" s="12">
        <v>1</v>
      </c>
    </row>
    <row r="172" spans="2:18" ht="16" x14ac:dyDescent="0.2">
      <c r="B172" s="1" t="s">
        <v>5</v>
      </c>
      <c r="C172" t="s">
        <v>13</v>
      </c>
      <c r="D172" s="3" t="s">
        <v>27</v>
      </c>
      <c r="E172">
        <v>30.38</v>
      </c>
      <c r="F172">
        <f>AVERAGE(E172:E173)</f>
        <v>30.225000000000001</v>
      </c>
      <c r="G172" s="4">
        <f>F172-$F$376</f>
        <v>12.365429036508186</v>
      </c>
      <c r="H172">
        <f>AVERAGE(G172,G174,G176,G178)</f>
        <v>12.04885925493805</v>
      </c>
      <c r="I172" s="4">
        <f>H172-H180</f>
        <v>-0.34305955685402978</v>
      </c>
      <c r="J172" s="5">
        <f>2^-I172</f>
        <v>1.2684437617160744</v>
      </c>
      <c r="K172" s="5">
        <f>-1/J172</f>
        <v>-0.78836762825582629</v>
      </c>
      <c r="N172" s="12">
        <v>1</v>
      </c>
      <c r="P172" s="4"/>
      <c r="Q172" s="5"/>
      <c r="R172" s="5"/>
    </row>
    <row r="173" spans="2:18" ht="16" x14ac:dyDescent="0.2">
      <c r="B173" s="1" t="s">
        <v>5</v>
      </c>
      <c r="C173" t="s">
        <v>13</v>
      </c>
      <c r="D173" s="3" t="s">
        <v>27</v>
      </c>
      <c r="E173">
        <v>30.07</v>
      </c>
      <c r="G173" s="4"/>
      <c r="N173" s="12">
        <v>1</v>
      </c>
    </row>
    <row r="174" spans="2:18" ht="16" x14ac:dyDescent="0.2">
      <c r="B174" s="1" t="s">
        <v>6</v>
      </c>
      <c r="C174" t="s">
        <v>13</v>
      </c>
      <c r="D174" s="3" t="s">
        <v>27</v>
      </c>
      <c r="E174">
        <v>29.23</v>
      </c>
      <c r="F174">
        <f>AVERAGE(E174:E175)</f>
        <v>29.185000000000002</v>
      </c>
      <c r="G174" s="4">
        <f>F174-$F$378</f>
        <v>12.112144351339463</v>
      </c>
      <c r="I174">
        <f>STDEV(E172:E179)</f>
        <v>0.51045497912576532</v>
      </c>
      <c r="K174">
        <f>STDEV(G172,G174,G176,G178)</f>
        <v>0.33802035510853734</v>
      </c>
      <c r="N174" s="12">
        <v>1</v>
      </c>
    </row>
    <row r="175" spans="2:18" ht="16" x14ac:dyDescent="0.2">
      <c r="B175" s="1" t="s">
        <v>6</v>
      </c>
      <c r="C175" t="s">
        <v>13</v>
      </c>
      <c r="D175" s="3" t="s">
        <v>27</v>
      </c>
      <c r="E175">
        <v>29.14</v>
      </c>
      <c r="G175" s="4"/>
      <c r="I175">
        <f>AVERAGE(E172:E179)-(2*I174)</f>
        <v>28.456590041748473</v>
      </c>
      <c r="K175">
        <f>AVERAGE(G172,G174,G176,G178)-(2*K174)</f>
        <v>11.372818544720975</v>
      </c>
      <c r="N175" s="12">
        <v>1</v>
      </c>
    </row>
    <row r="176" spans="2:18" ht="16" x14ac:dyDescent="0.2">
      <c r="B176" s="1" t="s">
        <v>7</v>
      </c>
      <c r="C176" t="s">
        <v>13</v>
      </c>
      <c r="D176" s="3" t="s">
        <v>27</v>
      </c>
      <c r="E176">
        <v>29.34</v>
      </c>
      <c r="F176">
        <f>AVERAGE(E176:E177)</f>
        <v>29.490000000000002</v>
      </c>
      <c r="G176" s="4">
        <f>F176-$F$380</f>
        <v>12.147381973877188</v>
      </c>
      <c r="I176">
        <f>AVERAGE(E172:E179)+(2*I174)</f>
        <v>30.498409958251532</v>
      </c>
      <c r="K176">
        <f>AVERAGE(G172,G174,G176,G178)+(2*K174)</f>
        <v>12.724899965155124</v>
      </c>
      <c r="N176" s="12">
        <v>1</v>
      </c>
    </row>
    <row r="177" spans="2:18" ht="16" x14ac:dyDescent="0.2">
      <c r="B177" s="1" t="s">
        <v>7</v>
      </c>
      <c r="C177" t="s">
        <v>13</v>
      </c>
      <c r="D177" s="3" t="s">
        <v>27</v>
      </c>
      <c r="E177">
        <v>29.64</v>
      </c>
      <c r="G177" s="4"/>
      <c r="N177" s="12">
        <v>1</v>
      </c>
    </row>
    <row r="178" spans="2:18" ht="16" x14ac:dyDescent="0.2">
      <c r="B178" s="1" t="s">
        <v>8</v>
      </c>
      <c r="C178" t="s">
        <v>13</v>
      </c>
      <c r="D178" s="3" t="s">
        <v>27</v>
      </c>
      <c r="E178">
        <v>28.99</v>
      </c>
      <c r="F178">
        <f>AVERAGE(E178:E179)</f>
        <v>29.009999999999998</v>
      </c>
      <c r="G178" s="4">
        <f>F178-$F$382</f>
        <v>11.570481658027362</v>
      </c>
      <c r="N178" s="12">
        <v>1</v>
      </c>
    </row>
    <row r="179" spans="2:18" ht="16" x14ac:dyDescent="0.2">
      <c r="B179" s="1" t="s">
        <v>8</v>
      </c>
      <c r="C179" t="s">
        <v>13</v>
      </c>
      <c r="D179" s="3" t="s">
        <v>27</v>
      </c>
      <c r="E179">
        <v>29.03</v>
      </c>
      <c r="G179" s="4"/>
      <c r="N179" s="12">
        <v>1</v>
      </c>
    </row>
    <row r="180" spans="2:18" ht="16" x14ac:dyDescent="0.2">
      <c r="B180" s="1" t="s">
        <v>9</v>
      </c>
      <c r="C180" t="s">
        <v>14</v>
      </c>
      <c r="D180" s="3" t="s">
        <v>27</v>
      </c>
      <c r="E180">
        <v>29.82</v>
      </c>
      <c r="F180">
        <f>AVERAGE(E180:E181)</f>
        <v>29.82</v>
      </c>
      <c r="G180" s="4">
        <f>F180-$F$384</f>
        <v>12.237086418912252</v>
      </c>
      <c r="H180">
        <f>AVERAGE(G180,G182,G184,G186)</f>
        <v>12.391918811792079</v>
      </c>
      <c r="N180" s="12">
        <v>1</v>
      </c>
    </row>
    <row r="181" spans="2:18" ht="16" x14ac:dyDescent="0.2">
      <c r="B181" s="1" t="s">
        <v>9</v>
      </c>
      <c r="C181" t="s">
        <v>14</v>
      </c>
      <c r="D181" s="3" t="s">
        <v>27</v>
      </c>
      <c r="E181">
        <v>29.82</v>
      </c>
      <c r="G181" s="4"/>
      <c r="N181" s="12">
        <v>1</v>
      </c>
    </row>
    <row r="182" spans="2:18" ht="16" x14ac:dyDescent="0.2">
      <c r="B182" s="1" t="s">
        <v>10</v>
      </c>
      <c r="C182" t="s">
        <v>14</v>
      </c>
      <c r="D182" s="3" t="s">
        <v>27</v>
      </c>
      <c r="E182">
        <v>29.95</v>
      </c>
      <c r="F182">
        <f>AVERAGE(E182:E183)</f>
        <v>30.02</v>
      </c>
      <c r="G182" s="4">
        <f>F182-$F$386</f>
        <v>12.413132731800356</v>
      </c>
      <c r="I182">
        <f>STDEV(E180:E187)</f>
        <v>0.38515303081094582</v>
      </c>
      <c r="K182">
        <f>STDEV(G180,G182,G184,G186)</f>
        <v>0.14253088848082501</v>
      </c>
      <c r="N182" s="12">
        <v>1</v>
      </c>
    </row>
    <row r="183" spans="2:18" ht="16" x14ac:dyDescent="0.2">
      <c r="B183" s="1" t="s">
        <v>10</v>
      </c>
      <c r="C183" t="s">
        <v>14</v>
      </c>
      <c r="D183" s="3" t="s">
        <v>27</v>
      </c>
      <c r="E183">
        <v>30.09</v>
      </c>
      <c r="G183" s="4"/>
      <c r="I183">
        <f>AVERAGE(E180:E187)-(2*I182)</f>
        <v>29.139693938378109</v>
      </c>
      <c r="K183">
        <f>AVERAGE(G180,G182,G184,G186)-(2*K182)</f>
        <v>12.10685703483043</v>
      </c>
      <c r="N183" s="12">
        <v>1</v>
      </c>
    </row>
    <row r="184" spans="2:18" ht="16" x14ac:dyDescent="0.2">
      <c r="B184" s="1" t="s">
        <v>11</v>
      </c>
      <c r="C184" t="s">
        <v>14</v>
      </c>
      <c r="D184" s="3" t="s">
        <v>27</v>
      </c>
      <c r="E184">
        <v>29.63</v>
      </c>
      <c r="F184">
        <f>AVERAGE(E184:E185)</f>
        <v>29.424999999999997</v>
      </c>
      <c r="G184" s="4">
        <f>F184-$F$388</f>
        <v>12.341265045371369</v>
      </c>
      <c r="I184">
        <f>AVERAGE(E180:E187)+(2*I182)</f>
        <v>30.680306061621891</v>
      </c>
      <c r="K184">
        <f>AVERAGE(G180,G182,G184,G186)+(2*K182)</f>
        <v>12.676980588753729</v>
      </c>
      <c r="N184" s="12">
        <v>1</v>
      </c>
    </row>
    <row r="185" spans="2:18" ht="16" x14ac:dyDescent="0.2">
      <c r="B185" s="1" t="s">
        <v>11</v>
      </c>
      <c r="C185" t="s">
        <v>14</v>
      </c>
      <c r="D185" s="3" t="s">
        <v>27</v>
      </c>
      <c r="E185">
        <v>29.22</v>
      </c>
      <c r="G185" s="4"/>
      <c r="N185" s="12">
        <v>1</v>
      </c>
    </row>
    <row r="186" spans="2:18" ht="16" x14ac:dyDescent="0.2">
      <c r="B186" s="1" t="s">
        <v>12</v>
      </c>
      <c r="C186" t="s">
        <v>14</v>
      </c>
      <c r="D186" s="3" t="s">
        <v>27</v>
      </c>
      <c r="E186">
        <v>30.35</v>
      </c>
      <c r="F186">
        <f>AVERAGE(E186:E187)</f>
        <v>30.375</v>
      </c>
      <c r="G186" s="4">
        <f>F186-$F$390</f>
        <v>12.576191051084344</v>
      </c>
      <c r="N186" s="12">
        <v>1</v>
      </c>
    </row>
    <row r="187" spans="2:18" ht="16" x14ac:dyDescent="0.2">
      <c r="B187" s="1" t="s">
        <v>12</v>
      </c>
      <c r="C187" t="s">
        <v>14</v>
      </c>
      <c r="D187" s="3" t="s">
        <v>27</v>
      </c>
      <c r="E187">
        <v>30.4</v>
      </c>
      <c r="G187" s="4"/>
      <c r="N187" s="12">
        <v>1</v>
      </c>
    </row>
    <row r="188" spans="2:18" x14ac:dyDescent="0.2">
      <c r="B188" s="1"/>
      <c r="D188" s="3"/>
      <c r="G188" s="4"/>
      <c r="N188" s="12">
        <v>1</v>
      </c>
    </row>
    <row r="189" spans="2:18" ht="16" x14ac:dyDescent="0.2">
      <c r="B189" s="1" t="s">
        <v>5</v>
      </c>
      <c r="C189" t="s">
        <v>13</v>
      </c>
      <c r="D189" s="3" t="s">
        <v>28</v>
      </c>
      <c r="E189">
        <v>26.73</v>
      </c>
      <c r="F189">
        <f>AVERAGE(E189:E190)</f>
        <v>26.645</v>
      </c>
      <c r="G189" s="4">
        <f>F189-$F$376</f>
        <v>8.7854290365081837</v>
      </c>
      <c r="H189">
        <f>AVERAGE(G189,G191,G193,G195)</f>
        <v>8.7826092549380483</v>
      </c>
      <c r="I189" s="4">
        <f>H189-H197</f>
        <v>2.1869404431459669</v>
      </c>
      <c r="J189" s="9">
        <f>2^-I189</f>
        <v>0.21961668301489709</v>
      </c>
      <c r="K189" s="9">
        <f>-1/J189</f>
        <v>-4.5533881409736425</v>
      </c>
      <c r="N189" s="12">
        <v>1</v>
      </c>
      <c r="P189" s="4"/>
      <c r="Q189" s="9"/>
      <c r="R189" s="9"/>
    </row>
    <row r="190" spans="2:18" ht="16" x14ac:dyDescent="0.2">
      <c r="B190" s="1" t="s">
        <v>5</v>
      </c>
      <c r="C190" t="s">
        <v>13</v>
      </c>
      <c r="D190" s="3" t="s">
        <v>28</v>
      </c>
      <c r="E190">
        <v>26.56</v>
      </c>
      <c r="G190" s="4"/>
      <c r="N190" s="12">
        <v>1</v>
      </c>
    </row>
    <row r="191" spans="2:18" ht="16" x14ac:dyDescent="0.2">
      <c r="B191" s="1" t="s">
        <v>6</v>
      </c>
      <c r="C191" t="s">
        <v>13</v>
      </c>
      <c r="D191" s="3" t="s">
        <v>28</v>
      </c>
      <c r="E191">
        <v>26.05</v>
      </c>
      <c r="F191">
        <f>AVERAGE(E191:E192)</f>
        <v>26.05</v>
      </c>
      <c r="G191" s="4">
        <f>F191-$F$378</f>
        <v>8.9771443513394615</v>
      </c>
      <c r="I191">
        <f>STDEV(E189:E196)</f>
        <v>0.27766565197322157</v>
      </c>
      <c r="K191">
        <f>STDEV(G189,G191,G193,G195)</f>
        <v>0.13992392821103072</v>
      </c>
      <c r="N191" s="12">
        <v>1</v>
      </c>
    </row>
    <row r="192" spans="2:18" ht="16" x14ac:dyDescent="0.2">
      <c r="B192" s="1" t="s">
        <v>6</v>
      </c>
      <c r="C192" t="s">
        <v>13</v>
      </c>
      <c r="D192" s="3" t="s">
        <v>28</v>
      </c>
      <c r="E192">
        <v>26.05</v>
      </c>
      <c r="G192" s="4"/>
      <c r="I192">
        <f>AVERAGE(E189:E196)-(2*I191)</f>
        <v>25.655918696053561</v>
      </c>
      <c r="K192">
        <f>AVERAGE(G189,G191,G193,G195)-(2*K191)</f>
        <v>8.502761398515986</v>
      </c>
      <c r="N192" s="12">
        <v>1</v>
      </c>
    </row>
    <row r="193" spans="2:18" ht="16" x14ac:dyDescent="0.2">
      <c r="B193" s="1" t="s">
        <v>7</v>
      </c>
      <c r="C193" t="s">
        <v>13</v>
      </c>
      <c r="D193" s="3" t="s">
        <v>28</v>
      </c>
      <c r="E193">
        <v>26.01</v>
      </c>
      <c r="F193">
        <f>AVERAGE(E193:E194)</f>
        <v>26</v>
      </c>
      <c r="G193" s="4">
        <f>F193-$F$380</f>
        <v>8.657381973877186</v>
      </c>
      <c r="I193">
        <f>AVERAGE(E189:E196)+(2*I191)</f>
        <v>26.766581303946445</v>
      </c>
      <c r="K193">
        <f>AVERAGE(G189,G191,G193,G195)+(2*K191)</f>
        <v>9.0624571113601107</v>
      </c>
      <c r="N193" s="12">
        <v>1</v>
      </c>
    </row>
    <row r="194" spans="2:18" ht="16" x14ac:dyDescent="0.2">
      <c r="B194" s="1" t="s">
        <v>7</v>
      </c>
      <c r="C194" t="s">
        <v>13</v>
      </c>
      <c r="D194" s="3" t="s">
        <v>28</v>
      </c>
      <c r="E194">
        <v>25.99</v>
      </c>
      <c r="G194" s="4"/>
      <c r="N194" s="12">
        <v>1</v>
      </c>
    </row>
    <row r="195" spans="2:18" ht="16" x14ac:dyDescent="0.2">
      <c r="B195" s="1" t="s">
        <v>8</v>
      </c>
      <c r="C195" t="s">
        <v>13</v>
      </c>
      <c r="D195" s="3" t="s">
        <v>28</v>
      </c>
      <c r="E195">
        <v>26.15</v>
      </c>
      <c r="F195">
        <f>AVERAGE(E195:E196)</f>
        <v>26.15</v>
      </c>
      <c r="G195" s="4">
        <f>F195-$F$382</f>
        <v>8.7104816580273621</v>
      </c>
      <c r="N195" s="12">
        <v>1</v>
      </c>
    </row>
    <row r="196" spans="2:18" ht="16" x14ac:dyDescent="0.2">
      <c r="B196" s="1" t="s">
        <v>8</v>
      </c>
      <c r="C196" t="s">
        <v>13</v>
      </c>
      <c r="D196" s="3" t="s">
        <v>28</v>
      </c>
      <c r="E196">
        <v>26.15</v>
      </c>
      <c r="G196" s="4"/>
      <c r="N196" s="12">
        <v>1</v>
      </c>
    </row>
    <row r="197" spans="2:18" ht="16" x14ac:dyDescent="0.2">
      <c r="B197" s="1" t="s">
        <v>9</v>
      </c>
      <c r="C197" t="s">
        <v>14</v>
      </c>
      <c r="D197" s="3" t="s">
        <v>28</v>
      </c>
      <c r="E197">
        <v>24.01</v>
      </c>
      <c r="F197">
        <f>AVERAGE(E197:E198)</f>
        <v>24.01</v>
      </c>
      <c r="G197" s="4">
        <f>F197-$F$384</f>
        <v>6.4270864189122534</v>
      </c>
      <c r="H197">
        <f>AVERAGE(G197,G199,G201,G203)</f>
        <v>6.5956688117920814</v>
      </c>
      <c r="N197" s="12">
        <v>1</v>
      </c>
    </row>
    <row r="198" spans="2:18" ht="16" x14ac:dyDescent="0.2">
      <c r="B198" s="1" t="s">
        <v>9</v>
      </c>
      <c r="C198" t="s">
        <v>14</v>
      </c>
      <c r="D198" s="3" t="s">
        <v>28</v>
      </c>
      <c r="E198">
        <v>24.01</v>
      </c>
      <c r="G198" s="4"/>
      <c r="N198" s="12">
        <v>1</v>
      </c>
    </row>
    <row r="199" spans="2:18" ht="16" x14ac:dyDescent="0.2">
      <c r="B199" s="1" t="s">
        <v>10</v>
      </c>
      <c r="C199" t="s">
        <v>14</v>
      </c>
      <c r="D199" s="3" t="s">
        <v>28</v>
      </c>
      <c r="E199">
        <v>24.51</v>
      </c>
      <c r="F199">
        <f>AVERAGE(E199:E200)</f>
        <v>24.57</v>
      </c>
      <c r="G199" s="4">
        <f>F199-$F$386</f>
        <v>6.9631327318003571</v>
      </c>
      <c r="I199">
        <f>STDEV(E197:E204)</f>
        <v>0.29115226747724776</v>
      </c>
      <c r="K199">
        <f>STDEV(G197,G199,G201,G203)</f>
        <v>0.36865804639859856</v>
      </c>
      <c r="N199" s="12">
        <v>1</v>
      </c>
    </row>
    <row r="200" spans="2:18" ht="16" x14ac:dyDescent="0.2">
      <c r="B200" s="1" t="s">
        <v>10</v>
      </c>
      <c r="C200" t="s">
        <v>14</v>
      </c>
      <c r="D200" s="3" t="s">
        <v>28</v>
      </c>
      <c r="E200">
        <v>24.63</v>
      </c>
      <c r="G200" s="4"/>
      <c r="I200">
        <f>AVERAGE(E197:E204)-(2*I199)</f>
        <v>23.531445465045504</v>
      </c>
      <c r="K200">
        <f>AVERAGE(G197,G199,G201,G203)-(2*K199)</f>
        <v>5.8583527189948841</v>
      </c>
      <c r="N200" s="12">
        <v>1</v>
      </c>
    </row>
    <row r="201" spans="2:18" ht="16" x14ac:dyDescent="0.2">
      <c r="B201" s="1" t="s">
        <v>11</v>
      </c>
      <c r="C201" t="s">
        <v>14</v>
      </c>
      <c r="D201" s="3" t="s">
        <v>28</v>
      </c>
      <c r="E201">
        <v>24.02</v>
      </c>
      <c r="F201">
        <f>AVERAGE(E201:E202)</f>
        <v>23.914999999999999</v>
      </c>
      <c r="G201" s="4">
        <f>F201-$F$388</f>
        <v>6.8312650453713708</v>
      </c>
      <c r="I201">
        <f>AVERAGE(E197:E204)+(2*I199)</f>
        <v>24.696054534954495</v>
      </c>
      <c r="K201">
        <f>AVERAGE(G197,G199,G201,G203)+(2*K199)</f>
        <v>7.3329849045892788</v>
      </c>
      <c r="N201" s="12">
        <v>1</v>
      </c>
    </row>
    <row r="202" spans="2:18" ht="16" x14ac:dyDescent="0.2">
      <c r="B202" s="1" t="s">
        <v>11</v>
      </c>
      <c r="C202" t="s">
        <v>14</v>
      </c>
      <c r="D202" s="3" t="s">
        <v>28</v>
      </c>
      <c r="E202">
        <v>23.81</v>
      </c>
      <c r="G202" s="4"/>
      <c r="N202" s="12">
        <v>1</v>
      </c>
    </row>
    <row r="203" spans="2:18" ht="16" x14ac:dyDescent="0.2">
      <c r="B203" s="1" t="s">
        <v>12</v>
      </c>
      <c r="C203" t="s">
        <v>14</v>
      </c>
      <c r="D203" s="3" t="s">
        <v>28</v>
      </c>
      <c r="E203">
        <v>23.96</v>
      </c>
      <c r="F203">
        <f>AVERAGE(E203:E204)</f>
        <v>23.96</v>
      </c>
      <c r="G203" s="4">
        <f>F203-$F$390</f>
        <v>6.1611910510843444</v>
      </c>
      <c r="N203" s="12">
        <v>1</v>
      </c>
    </row>
    <row r="204" spans="2:18" ht="16" x14ac:dyDescent="0.2">
      <c r="B204" s="1" t="s">
        <v>12</v>
      </c>
      <c r="C204" t="s">
        <v>14</v>
      </c>
      <c r="D204" s="3" t="s">
        <v>28</v>
      </c>
      <c r="E204">
        <v>23.96</v>
      </c>
      <c r="G204" s="4"/>
      <c r="N204" s="12">
        <v>1</v>
      </c>
    </row>
    <row r="205" spans="2:18" x14ac:dyDescent="0.2">
      <c r="B205" s="1"/>
      <c r="D205" s="3"/>
      <c r="G205" s="4"/>
      <c r="N205" s="12">
        <v>1</v>
      </c>
    </row>
    <row r="206" spans="2:18" ht="16" x14ac:dyDescent="0.2">
      <c r="B206" s="1" t="s">
        <v>5</v>
      </c>
      <c r="C206" t="s">
        <v>13</v>
      </c>
      <c r="D206" s="3" t="s">
        <v>29</v>
      </c>
      <c r="E206">
        <v>24.65</v>
      </c>
      <c r="F206">
        <f>AVERAGE(E206:E207)</f>
        <v>24.52</v>
      </c>
      <c r="G206" s="4">
        <f>F206-$F$376</f>
        <v>6.6604290365081837</v>
      </c>
      <c r="H206">
        <f>AVERAGE(G206,G208,G210,G212)</f>
        <v>6.7013592549380476</v>
      </c>
      <c r="I206" s="4">
        <f>H206-H214</f>
        <v>-0.20430955685403251</v>
      </c>
      <c r="J206" s="5">
        <f>2^-I206</f>
        <v>1.1521348276256895</v>
      </c>
      <c r="K206" s="5">
        <f>-1/J206</f>
        <v>-0.86795397207182101</v>
      </c>
      <c r="N206" s="12">
        <v>1</v>
      </c>
      <c r="P206" s="4"/>
      <c r="Q206" s="5"/>
      <c r="R206" s="5"/>
    </row>
    <row r="207" spans="2:18" ht="16" x14ac:dyDescent="0.2">
      <c r="B207" s="1" t="s">
        <v>5</v>
      </c>
      <c r="C207" t="s">
        <v>13</v>
      </c>
      <c r="D207" s="3" t="s">
        <v>29</v>
      </c>
      <c r="E207">
        <v>24.39</v>
      </c>
      <c r="G207" s="4"/>
      <c r="N207" s="12">
        <v>1</v>
      </c>
    </row>
    <row r="208" spans="2:18" ht="16" x14ac:dyDescent="0.2">
      <c r="B208" s="1" t="s">
        <v>6</v>
      </c>
      <c r="C208" t="s">
        <v>13</v>
      </c>
      <c r="D208" s="3" t="s">
        <v>29</v>
      </c>
      <c r="E208">
        <v>23.46</v>
      </c>
      <c r="F208">
        <f>AVERAGE(E208:E209)</f>
        <v>23.454999999999998</v>
      </c>
      <c r="G208" s="4">
        <f>F208-$F$378</f>
        <v>6.3821443513394591</v>
      </c>
      <c r="I208">
        <f>STDEV(E206:E213)</f>
        <v>0.4372315502927806</v>
      </c>
      <c r="K208">
        <f>STDEV(G206,G208,G210,G212)</f>
        <v>0.23989478662340402</v>
      </c>
      <c r="N208" s="12">
        <v>1</v>
      </c>
    </row>
    <row r="209" spans="2:18" ht="16" x14ac:dyDescent="0.2">
      <c r="B209" s="1" t="s">
        <v>6</v>
      </c>
      <c r="C209" t="s">
        <v>13</v>
      </c>
      <c r="D209" s="3" t="s">
        <v>29</v>
      </c>
      <c r="E209">
        <v>23.45</v>
      </c>
      <c r="G209" s="4"/>
      <c r="I209">
        <f>AVERAGE(E206:E213)-(2*I208)</f>
        <v>23.255536899414437</v>
      </c>
      <c r="K209">
        <f>AVERAGE(G206,G208,G210,G212)-(2*K208)</f>
        <v>6.2215696816912391</v>
      </c>
      <c r="N209" s="12">
        <v>1</v>
      </c>
    </row>
    <row r="210" spans="2:18" ht="16" x14ac:dyDescent="0.2">
      <c r="B210" s="1" t="s">
        <v>7</v>
      </c>
      <c r="C210" t="s">
        <v>13</v>
      </c>
      <c r="D210" s="3" t="s">
        <v>29</v>
      </c>
      <c r="E210">
        <v>24.21</v>
      </c>
      <c r="F210">
        <f>AVERAGE(E210:E211)</f>
        <v>24.27</v>
      </c>
      <c r="G210" s="4">
        <f>F210-$F$380</f>
        <v>6.9273819738771856</v>
      </c>
      <c r="I210">
        <f>AVERAGE(E206:E213)+(2*I208)</f>
        <v>25.004463100585561</v>
      </c>
      <c r="K210">
        <f>AVERAGE(G206,G208,G210,G212)+(2*K208)</f>
        <v>7.1811488281848561</v>
      </c>
      <c r="N210" s="12">
        <v>1</v>
      </c>
    </row>
    <row r="211" spans="2:18" ht="16" x14ac:dyDescent="0.2">
      <c r="B211" s="1" t="s">
        <v>7</v>
      </c>
      <c r="C211" t="s">
        <v>13</v>
      </c>
      <c r="D211" s="3" t="s">
        <v>29</v>
      </c>
      <c r="E211">
        <v>24.33</v>
      </c>
      <c r="G211" s="4"/>
      <c r="N211" s="12">
        <v>1</v>
      </c>
    </row>
    <row r="212" spans="2:18" ht="16" x14ac:dyDescent="0.2">
      <c r="B212" s="1" t="s">
        <v>8</v>
      </c>
      <c r="C212" t="s">
        <v>13</v>
      </c>
      <c r="D212" s="3" t="s">
        <v>29</v>
      </c>
      <c r="E212">
        <v>24.29</v>
      </c>
      <c r="F212">
        <f>AVERAGE(E212:E213)</f>
        <v>24.274999999999999</v>
      </c>
      <c r="G212" s="4">
        <f>F212-$F$382</f>
        <v>6.8354816580273621</v>
      </c>
      <c r="N212" s="12">
        <v>1</v>
      </c>
    </row>
    <row r="213" spans="2:18" ht="16" x14ac:dyDescent="0.2">
      <c r="B213" s="1" t="s">
        <v>8</v>
      </c>
      <c r="C213" t="s">
        <v>13</v>
      </c>
      <c r="D213" s="3" t="s">
        <v>29</v>
      </c>
      <c r="E213">
        <v>24.26</v>
      </c>
      <c r="G213" s="4"/>
      <c r="N213" s="12">
        <v>1</v>
      </c>
    </row>
    <row r="214" spans="2:18" ht="16" x14ac:dyDescent="0.2">
      <c r="B214" s="1" t="s">
        <v>9</v>
      </c>
      <c r="C214" t="s">
        <v>14</v>
      </c>
      <c r="D214" s="3" t="s">
        <v>29</v>
      </c>
      <c r="E214">
        <v>24.51</v>
      </c>
      <c r="F214">
        <f>AVERAGE(E214:E215)</f>
        <v>24.664999999999999</v>
      </c>
      <c r="G214" s="4">
        <f>F214-$F$384</f>
        <v>7.082086418912251</v>
      </c>
      <c r="H214">
        <f>AVERAGE(G214,G216,G218,G220)</f>
        <v>6.9056688117920801</v>
      </c>
      <c r="N214" s="12">
        <v>1</v>
      </c>
    </row>
    <row r="215" spans="2:18" ht="16" x14ac:dyDescent="0.2">
      <c r="B215" s="1" t="s">
        <v>9</v>
      </c>
      <c r="C215" t="s">
        <v>14</v>
      </c>
      <c r="D215" s="3" t="s">
        <v>29</v>
      </c>
      <c r="E215">
        <v>24.82</v>
      </c>
      <c r="G215" s="4"/>
      <c r="N215" s="12">
        <v>1</v>
      </c>
    </row>
    <row r="216" spans="2:18" ht="16" x14ac:dyDescent="0.2">
      <c r="B216" s="1" t="s">
        <v>10</v>
      </c>
      <c r="C216" t="s">
        <v>14</v>
      </c>
      <c r="D216" s="3" t="s">
        <v>29</v>
      </c>
      <c r="E216">
        <v>23.95</v>
      </c>
      <c r="F216">
        <f>AVERAGE(E216:E217)</f>
        <v>23.965</v>
      </c>
      <c r="G216" s="4">
        <f>F216-$F$386</f>
        <v>6.3581327318003567</v>
      </c>
      <c r="I216">
        <f>STDEV(E214:E221)</f>
        <v>0.47479130753867577</v>
      </c>
      <c r="K216">
        <f>STDEV(G214,G216,G218,G220)</f>
        <v>0.37796191852119032</v>
      </c>
      <c r="N216" s="12">
        <v>1</v>
      </c>
    </row>
    <row r="217" spans="2:18" ht="16" x14ac:dyDescent="0.2">
      <c r="B217" s="1" t="s">
        <v>10</v>
      </c>
      <c r="C217" t="s">
        <v>14</v>
      </c>
      <c r="D217" s="3" t="s">
        <v>29</v>
      </c>
      <c r="E217">
        <v>23.98</v>
      </c>
      <c r="G217" s="4"/>
      <c r="I217">
        <f>AVERAGE(E214:E221)-(2*I216)</f>
        <v>23.474167384922648</v>
      </c>
      <c r="K217">
        <f>AVERAGE(G214,G216,G218,G220)-(2*K216)</f>
        <v>6.1497449747496997</v>
      </c>
      <c r="N217" s="12">
        <v>1</v>
      </c>
    </row>
    <row r="218" spans="2:18" ht="16" x14ac:dyDescent="0.2">
      <c r="B218" s="1" t="s">
        <v>11</v>
      </c>
      <c r="C218" t="s">
        <v>14</v>
      </c>
      <c r="D218" s="3" t="s">
        <v>29</v>
      </c>
      <c r="E218">
        <v>24.1</v>
      </c>
      <c r="F218">
        <f>AVERAGE(E218:E219)</f>
        <v>24.055</v>
      </c>
      <c r="G218" s="4">
        <f>F218-$F$388</f>
        <v>6.9712650453713714</v>
      </c>
      <c r="I218">
        <f>AVERAGE(E214:E221)+(2*I216)</f>
        <v>25.373332615077349</v>
      </c>
      <c r="K218">
        <f>AVERAGE(G214,G216,G218,G220)+(2*K216)</f>
        <v>7.6615926488344606</v>
      </c>
      <c r="N218" s="12">
        <v>1</v>
      </c>
    </row>
    <row r="219" spans="2:18" ht="16" x14ac:dyDescent="0.2">
      <c r="B219" s="1" t="s">
        <v>11</v>
      </c>
      <c r="C219" t="s">
        <v>14</v>
      </c>
      <c r="D219" s="3" t="s">
        <v>29</v>
      </c>
      <c r="E219">
        <v>24.01</v>
      </c>
      <c r="G219" s="4"/>
      <c r="N219" s="12">
        <v>1</v>
      </c>
    </row>
    <row r="220" spans="2:18" ht="16" x14ac:dyDescent="0.2">
      <c r="B220" s="1" t="s">
        <v>12</v>
      </c>
      <c r="C220" t="s">
        <v>14</v>
      </c>
      <c r="D220" s="3" t="s">
        <v>29</v>
      </c>
      <c r="E220">
        <v>25.13</v>
      </c>
      <c r="F220">
        <f>AVERAGE(E220:E221)</f>
        <v>25.009999999999998</v>
      </c>
      <c r="G220" s="4">
        <f>F220-$F$390</f>
        <v>7.2111910510843416</v>
      </c>
      <c r="N220" s="12">
        <v>1</v>
      </c>
    </row>
    <row r="221" spans="2:18" ht="16" x14ac:dyDescent="0.2">
      <c r="B221" s="1" t="s">
        <v>12</v>
      </c>
      <c r="C221" t="s">
        <v>14</v>
      </c>
      <c r="D221" s="3" t="s">
        <v>29</v>
      </c>
      <c r="E221">
        <v>24.89</v>
      </c>
      <c r="G221" s="4"/>
      <c r="N221" s="12">
        <v>1</v>
      </c>
    </row>
    <row r="222" spans="2:18" x14ac:dyDescent="0.2">
      <c r="B222" s="1"/>
      <c r="D222" s="3"/>
      <c r="G222" s="4"/>
      <c r="N222" s="12">
        <v>1</v>
      </c>
    </row>
    <row r="223" spans="2:18" ht="16" x14ac:dyDescent="0.2">
      <c r="B223" s="1" t="s">
        <v>5</v>
      </c>
      <c r="C223" t="s">
        <v>13</v>
      </c>
      <c r="D223" s="3" t="s">
        <v>23</v>
      </c>
      <c r="E223">
        <v>21.17</v>
      </c>
      <c r="F223">
        <f>AVERAGE(E223:E224)</f>
        <v>21.145000000000003</v>
      </c>
      <c r="G223" s="4">
        <f>F223-$F$376</f>
        <v>3.2854290365081873</v>
      </c>
      <c r="H223">
        <f>AVERAGE(G223,G225,G227,G229)</f>
        <v>3.0501092549380493</v>
      </c>
      <c r="I223" s="4">
        <f>H223-H231</f>
        <v>5.8190443145968551E-2</v>
      </c>
      <c r="J223" s="5">
        <f>2^-I223</f>
        <v>0.96046806887287028</v>
      </c>
      <c r="K223" s="5">
        <f>-1/J223</f>
        <v>-1.041159026945603</v>
      </c>
      <c r="N223" s="12">
        <v>1</v>
      </c>
      <c r="P223" s="4"/>
      <c r="Q223" s="5"/>
      <c r="R223" s="5"/>
    </row>
    <row r="224" spans="2:18" ht="16" x14ac:dyDescent="0.2">
      <c r="B224" s="1" t="s">
        <v>5</v>
      </c>
      <c r="C224" t="s">
        <v>13</v>
      </c>
      <c r="D224" s="3" t="s">
        <v>23</v>
      </c>
      <c r="E224">
        <v>21.12</v>
      </c>
      <c r="G224" s="4"/>
      <c r="N224" s="12">
        <v>1</v>
      </c>
    </row>
    <row r="225" spans="2:18" ht="16" x14ac:dyDescent="0.2">
      <c r="B225" s="1" t="s">
        <v>6</v>
      </c>
      <c r="C225" t="s">
        <v>13</v>
      </c>
      <c r="D225" s="3" t="s">
        <v>23</v>
      </c>
      <c r="E225">
        <v>20.16</v>
      </c>
      <c r="F225">
        <f>AVERAGE(E225:E226)</f>
        <v>20.18</v>
      </c>
      <c r="G225" s="4">
        <f>F225-$F$378</f>
        <v>3.1071443513394605</v>
      </c>
      <c r="I225">
        <f>STDEV(E223:E230)</f>
        <v>0.41930001192463678</v>
      </c>
      <c r="K225">
        <f>STDEV(G223,G225,G227,G229)</f>
        <v>0.21163094866495369</v>
      </c>
      <c r="N225" s="12">
        <v>1</v>
      </c>
    </row>
    <row r="226" spans="2:18" ht="16" x14ac:dyDescent="0.2">
      <c r="B226" s="1" t="s">
        <v>6</v>
      </c>
      <c r="C226" t="s">
        <v>13</v>
      </c>
      <c r="D226" s="3" t="s">
        <v>23</v>
      </c>
      <c r="E226">
        <v>20.2</v>
      </c>
      <c r="G226" s="4"/>
      <c r="I226">
        <f>AVERAGE(E223:E230)-(2*I225)</f>
        <v>19.640149976150724</v>
      </c>
      <c r="K226">
        <f>AVERAGE(G223,G225,G227,G229)-(2*K225)</f>
        <v>2.6268473576081419</v>
      </c>
      <c r="N226" s="12">
        <v>1</v>
      </c>
    </row>
    <row r="227" spans="2:18" ht="16" x14ac:dyDescent="0.2">
      <c r="B227" s="1" t="s">
        <v>7</v>
      </c>
      <c r="C227" t="s">
        <v>13</v>
      </c>
      <c r="D227" s="3" t="s">
        <v>23</v>
      </c>
      <c r="E227">
        <v>20.399999999999999</v>
      </c>
      <c r="F227">
        <f>AVERAGE(E227:E228)</f>
        <v>20.375</v>
      </c>
      <c r="G227" s="4">
        <f>F227-$F$380</f>
        <v>3.032381973877186</v>
      </c>
      <c r="I227">
        <f>AVERAGE(E223:E230)+(2*I225)</f>
        <v>21.317350023849272</v>
      </c>
      <c r="K227">
        <f>AVERAGE(G223,G225,G227,G229)+(2*K225)</f>
        <v>3.4733711522679567</v>
      </c>
      <c r="N227" s="12">
        <v>1</v>
      </c>
    </row>
    <row r="228" spans="2:18" ht="16" x14ac:dyDescent="0.2">
      <c r="B228" s="1" t="s">
        <v>7</v>
      </c>
      <c r="C228" t="s">
        <v>13</v>
      </c>
      <c r="D228" s="3" t="s">
        <v>23</v>
      </c>
      <c r="E228">
        <v>20.350000000000001</v>
      </c>
      <c r="G228" s="4"/>
      <c r="N228" s="12">
        <v>1</v>
      </c>
    </row>
    <row r="229" spans="2:18" ht="16" x14ac:dyDescent="0.2">
      <c r="B229" s="1" t="s">
        <v>8</v>
      </c>
      <c r="C229" t="s">
        <v>13</v>
      </c>
      <c r="D229" s="3" t="s">
        <v>23</v>
      </c>
      <c r="E229">
        <v>20.23</v>
      </c>
      <c r="F229">
        <f>AVERAGE(E229:E230)</f>
        <v>20.215</v>
      </c>
      <c r="G229" s="4">
        <f>F229-$F$382</f>
        <v>2.7754816580273634</v>
      </c>
      <c r="N229" s="12">
        <v>1</v>
      </c>
    </row>
    <row r="230" spans="2:18" ht="16" x14ac:dyDescent="0.2">
      <c r="B230" s="1" t="s">
        <v>8</v>
      </c>
      <c r="C230" t="s">
        <v>13</v>
      </c>
      <c r="D230" s="3" t="s">
        <v>23</v>
      </c>
      <c r="E230">
        <v>20.2</v>
      </c>
      <c r="G230" s="4"/>
      <c r="N230" s="12">
        <v>1</v>
      </c>
    </row>
    <row r="231" spans="2:18" ht="16" x14ac:dyDescent="0.2">
      <c r="B231" s="1" t="s">
        <v>9</v>
      </c>
      <c r="C231" t="s">
        <v>14</v>
      </c>
      <c r="D231" s="3" t="s">
        <v>23</v>
      </c>
      <c r="E231">
        <v>20.47</v>
      </c>
      <c r="F231">
        <f>AVERAGE(E231:E232)</f>
        <v>20.475000000000001</v>
      </c>
      <c r="G231" s="4">
        <f>F231-$F$384</f>
        <v>2.8920864189122533</v>
      </c>
      <c r="H231">
        <f>AVERAGE(G231,G233,G235,G237)</f>
        <v>2.9919188117920807</v>
      </c>
      <c r="N231" s="12">
        <v>1</v>
      </c>
    </row>
    <row r="232" spans="2:18" ht="16" x14ac:dyDescent="0.2">
      <c r="B232" s="1" t="s">
        <v>9</v>
      </c>
      <c r="C232" t="s">
        <v>14</v>
      </c>
      <c r="D232" s="3" t="s">
        <v>23</v>
      </c>
      <c r="E232">
        <v>20.48</v>
      </c>
      <c r="G232" s="4"/>
      <c r="N232" s="12">
        <v>1</v>
      </c>
    </row>
    <row r="233" spans="2:18" ht="16" x14ac:dyDescent="0.2">
      <c r="B233" s="1" t="s">
        <v>10</v>
      </c>
      <c r="C233" t="s">
        <v>14</v>
      </c>
      <c r="D233" s="3" t="s">
        <v>23</v>
      </c>
      <c r="E233">
        <v>20.84</v>
      </c>
      <c r="F233">
        <f>AVERAGE(E233:E234)</f>
        <v>20.884999999999998</v>
      </c>
      <c r="G233" s="4">
        <f>F233-$F$386</f>
        <v>3.2781327318003548</v>
      </c>
      <c r="I233">
        <f>STDEV(E231:E238)</f>
        <v>0.25320798904119418</v>
      </c>
      <c r="K233">
        <f>STDEV(G231,G233,G235,G237)</f>
        <v>0.290060936806457</v>
      </c>
      <c r="N233" s="12">
        <v>1</v>
      </c>
    </row>
    <row r="234" spans="2:18" ht="16" x14ac:dyDescent="0.2">
      <c r="B234" s="1" t="s">
        <v>10</v>
      </c>
      <c r="C234" t="s">
        <v>14</v>
      </c>
      <c r="D234" s="3" t="s">
        <v>23</v>
      </c>
      <c r="E234">
        <v>20.93</v>
      </c>
      <c r="G234" s="4"/>
      <c r="I234">
        <f>AVERAGE(E231:E238)-(2*I233)</f>
        <v>20.003584021917611</v>
      </c>
      <c r="K234">
        <f>AVERAGE(G231,G233,G235,G237)-(2*K233)</f>
        <v>2.4117969381791666</v>
      </c>
      <c r="N234" s="12">
        <v>1</v>
      </c>
    </row>
    <row r="235" spans="2:18" ht="16" x14ac:dyDescent="0.2">
      <c r="B235" s="1" t="s">
        <v>11</v>
      </c>
      <c r="C235" t="s">
        <v>14</v>
      </c>
      <c r="D235" s="3" t="s">
        <v>23</v>
      </c>
      <c r="E235">
        <v>20.329999999999998</v>
      </c>
      <c r="F235">
        <f>AVERAGE(E235:E236)</f>
        <v>20.25</v>
      </c>
      <c r="G235" s="4">
        <f>F235-$F$388</f>
        <v>3.1662650453713717</v>
      </c>
      <c r="I235">
        <f>AVERAGE(E231:E238)+(2*I233)</f>
        <v>21.016415978082385</v>
      </c>
      <c r="K235">
        <f>AVERAGE(G231,G233,G235,G237)+(2*K233)</f>
        <v>3.5720406854049949</v>
      </c>
      <c r="N235" s="12">
        <v>1</v>
      </c>
    </row>
    <row r="236" spans="2:18" ht="16" x14ac:dyDescent="0.2">
      <c r="B236" s="1" t="s">
        <v>11</v>
      </c>
      <c r="C236" t="s">
        <v>14</v>
      </c>
      <c r="D236" s="3" t="s">
        <v>23</v>
      </c>
      <c r="E236">
        <v>20.170000000000002</v>
      </c>
      <c r="G236" s="4"/>
      <c r="N236" s="12">
        <v>1</v>
      </c>
    </row>
    <row r="237" spans="2:18" ht="16" x14ac:dyDescent="0.2">
      <c r="B237" s="1" t="s">
        <v>12</v>
      </c>
      <c r="C237" t="s">
        <v>14</v>
      </c>
      <c r="D237" s="3" t="s">
        <v>23</v>
      </c>
      <c r="E237">
        <v>20.420000000000002</v>
      </c>
      <c r="F237">
        <f>AVERAGE(E237:E238)</f>
        <v>20.43</v>
      </c>
      <c r="G237" s="4">
        <f>F237-$F$390</f>
        <v>2.6311910510843433</v>
      </c>
      <c r="N237" s="12">
        <v>1</v>
      </c>
    </row>
    <row r="238" spans="2:18" ht="16" x14ac:dyDescent="0.2">
      <c r="B238" s="1" t="s">
        <v>12</v>
      </c>
      <c r="C238" t="s">
        <v>14</v>
      </c>
      <c r="D238" s="3" t="s">
        <v>23</v>
      </c>
      <c r="E238">
        <v>20.440000000000001</v>
      </c>
      <c r="G238" s="4"/>
      <c r="N238" s="12">
        <v>1</v>
      </c>
    </row>
    <row r="239" spans="2:18" x14ac:dyDescent="0.2">
      <c r="B239" s="1"/>
      <c r="D239" s="3"/>
      <c r="G239" s="4"/>
      <c r="N239" s="12">
        <v>1</v>
      </c>
    </row>
    <row r="240" spans="2:18" ht="16" x14ac:dyDescent="0.2">
      <c r="B240" s="1" t="s">
        <v>5</v>
      </c>
      <c r="C240" t="s">
        <v>13</v>
      </c>
      <c r="D240" s="3" t="s">
        <v>21</v>
      </c>
      <c r="E240">
        <v>23.97</v>
      </c>
      <c r="F240">
        <f>AVERAGE(E240:E241)</f>
        <v>24.009999999999998</v>
      </c>
      <c r="G240" s="4">
        <f>F240-$F$376</f>
        <v>6.1504290365081822</v>
      </c>
      <c r="H240">
        <f>AVERAGE(G240,G242,G244,G246)</f>
        <v>6.2988592549380478</v>
      </c>
      <c r="I240" s="4">
        <f>H240-H248</f>
        <v>-9.0559556854032941E-2</v>
      </c>
      <c r="J240" s="5">
        <f>2^-I240</f>
        <v>1.0647830840905319</v>
      </c>
      <c r="K240" s="5">
        <f>-1/J240</f>
        <v>-0.93915842103571223</v>
      </c>
      <c r="N240" s="12">
        <v>1</v>
      </c>
      <c r="P240" s="4"/>
      <c r="Q240" s="5"/>
      <c r="R240" s="5"/>
    </row>
    <row r="241" spans="2:14" ht="16" x14ac:dyDescent="0.2">
      <c r="B241" s="1" t="s">
        <v>5</v>
      </c>
      <c r="C241" t="s">
        <v>13</v>
      </c>
      <c r="D241" s="3" t="s">
        <v>21</v>
      </c>
      <c r="E241">
        <v>24.05</v>
      </c>
      <c r="G241" s="4"/>
      <c r="N241" s="12">
        <v>1</v>
      </c>
    </row>
    <row r="242" spans="2:14" ht="16" x14ac:dyDescent="0.2">
      <c r="B242" s="1" t="s">
        <v>6</v>
      </c>
      <c r="C242" t="s">
        <v>13</v>
      </c>
      <c r="D242" s="3" t="s">
        <v>21</v>
      </c>
      <c r="E242">
        <v>23.32</v>
      </c>
      <c r="F242">
        <f>AVERAGE(E242:E243)</f>
        <v>23.35</v>
      </c>
      <c r="G242" s="4">
        <f>F242-$F$378</f>
        <v>6.2771443513394622</v>
      </c>
      <c r="I242">
        <f>STDEV(E240:E247)</f>
        <v>0.29109399561948096</v>
      </c>
      <c r="K242">
        <f>STDEV(G240,G242,G244,G246)</f>
        <v>0.15447596356330345</v>
      </c>
      <c r="N242" s="12">
        <v>1</v>
      </c>
    </row>
    <row r="243" spans="2:14" ht="16" x14ac:dyDescent="0.2">
      <c r="B243" s="1" t="s">
        <v>6</v>
      </c>
      <c r="C243" t="s">
        <v>13</v>
      </c>
      <c r="D243" s="3" t="s">
        <v>21</v>
      </c>
      <c r="E243">
        <v>23.38</v>
      </c>
      <c r="G243" s="4"/>
      <c r="I243">
        <f>AVERAGE(E240:E247)-(2*I242)</f>
        <v>23.145312008761039</v>
      </c>
      <c r="K243">
        <f>AVERAGE(G240,G242,G244,G246)-(2*K242)</f>
        <v>5.9899073278114408</v>
      </c>
      <c r="N243" s="12">
        <v>1</v>
      </c>
    </row>
    <row r="244" spans="2:14" ht="16" x14ac:dyDescent="0.2">
      <c r="B244" s="1" t="s">
        <v>7</v>
      </c>
      <c r="C244" t="s">
        <v>13</v>
      </c>
      <c r="D244" s="3" t="s">
        <v>21</v>
      </c>
      <c r="E244">
        <v>23.63</v>
      </c>
      <c r="F244">
        <f>AVERAGE(E244:E245)</f>
        <v>23.594999999999999</v>
      </c>
      <c r="G244" s="4">
        <f>F244-$F$380</f>
        <v>6.2523819738771849</v>
      </c>
      <c r="I244">
        <f>AVERAGE(E240:E247)+(2*I242)</f>
        <v>24.30968799123896</v>
      </c>
      <c r="K244">
        <f>AVERAGE(G240,G242,G244,G246)+(2*K242)</f>
        <v>6.6078111820646548</v>
      </c>
      <c r="N244" s="12">
        <v>1</v>
      </c>
    </row>
    <row r="245" spans="2:14" ht="16" x14ac:dyDescent="0.2">
      <c r="B245" s="1" t="s">
        <v>7</v>
      </c>
      <c r="C245" t="s">
        <v>13</v>
      </c>
      <c r="D245" s="3" t="s">
        <v>21</v>
      </c>
      <c r="E245">
        <v>23.56</v>
      </c>
      <c r="G245" s="4"/>
      <c r="N245" s="12">
        <v>1</v>
      </c>
    </row>
    <row r="246" spans="2:14" ht="16" x14ac:dyDescent="0.2">
      <c r="B246" s="1" t="s">
        <v>8</v>
      </c>
      <c r="C246" t="s">
        <v>13</v>
      </c>
      <c r="D246" s="3" t="s">
        <v>21</v>
      </c>
      <c r="E246">
        <v>23.99</v>
      </c>
      <c r="F246">
        <f>AVERAGE(E246:E247)</f>
        <v>23.954999999999998</v>
      </c>
      <c r="G246" s="4">
        <f>F246-$F$382</f>
        <v>6.5154816580273618</v>
      </c>
      <c r="N246" s="12">
        <v>1</v>
      </c>
    </row>
    <row r="247" spans="2:14" ht="16" x14ac:dyDescent="0.2">
      <c r="B247" s="1" t="s">
        <v>8</v>
      </c>
      <c r="C247" t="s">
        <v>13</v>
      </c>
      <c r="D247" s="3" t="s">
        <v>21</v>
      </c>
      <c r="E247">
        <v>23.92</v>
      </c>
      <c r="G247" s="4"/>
      <c r="N247" s="12">
        <v>1</v>
      </c>
    </row>
    <row r="248" spans="2:14" ht="16" x14ac:dyDescent="0.2">
      <c r="B248" s="1" t="s">
        <v>9</v>
      </c>
      <c r="C248" t="s">
        <v>14</v>
      </c>
      <c r="D248" s="3" t="s">
        <v>21</v>
      </c>
      <c r="E248">
        <v>24.09</v>
      </c>
      <c r="F248">
        <f>AVERAGE(E248:E249)</f>
        <v>24.11</v>
      </c>
      <c r="G248" s="4">
        <f>F248-$F$384</f>
        <v>6.5270864189122513</v>
      </c>
      <c r="H248">
        <f>AVERAGE(G248,G250,G252,G254)</f>
        <v>6.3894188117920807</v>
      </c>
      <c r="N248" s="12">
        <v>1</v>
      </c>
    </row>
    <row r="249" spans="2:14" ht="16" x14ac:dyDescent="0.2">
      <c r="B249" s="1" t="s">
        <v>9</v>
      </c>
      <c r="C249" t="s">
        <v>14</v>
      </c>
      <c r="D249" s="3" t="s">
        <v>21</v>
      </c>
      <c r="E249">
        <v>24.13</v>
      </c>
      <c r="G249" s="4"/>
      <c r="N249" s="12">
        <v>1</v>
      </c>
    </row>
    <row r="250" spans="2:14" ht="16" x14ac:dyDescent="0.2">
      <c r="B250" s="1" t="s">
        <v>10</v>
      </c>
      <c r="C250" t="s">
        <v>14</v>
      </c>
      <c r="D250" s="3" t="s">
        <v>21</v>
      </c>
      <c r="E250">
        <v>23.89</v>
      </c>
      <c r="F250">
        <f>AVERAGE(E250:E251)</f>
        <v>23.875</v>
      </c>
      <c r="G250" s="4">
        <f>F250-$F$386</f>
        <v>6.2681327318003568</v>
      </c>
      <c r="I250">
        <f>STDEV(E248:E255)</f>
        <v>0.41067018396762167</v>
      </c>
      <c r="K250">
        <f>STDEV(G248,G250,G252,G254)</f>
        <v>0.15299987445045282</v>
      </c>
      <c r="N250" s="12">
        <v>1</v>
      </c>
    </row>
    <row r="251" spans="2:14" ht="16" x14ac:dyDescent="0.2">
      <c r="B251" s="1" t="s">
        <v>10</v>
      </c>
      <c r="C251" t="s">
        <v>14</v>
      </c>
      <c r="D251" s="3" t="s">
        <v>21</v>
      </c>
      <c r="E251">
        <v>23.86</v>
      </c>
      <c r="G251" s="4"/>
      <c r="I251">
        <f>AVERAGE(E248:E255)-(2*I250)</f>
        <v>23.086159632064756</v>
      </c>
      <c r="K251">
        <f>AVERAGE(G248,G250,G252,G254)-(2*K250)</f>
        <v>6.0834190628911751</v>
      </c>
      <c r="N251" s="12">
        <v>1</v>
      </c>
    </row>
    <row r="252" spans="2:14" ht="16" x14ac:dyDescent="0.2">
      <c r="B252" s="1" t="s">
        <v>11</v>
      </c>
      <c r="C252" t="s">
        <v>14</v>
      </c>
      <c r="D252" s="3" t="s">
        <v>21</v>
      </c>
      <c r="E252">
        <v>23.43</v>
      </c>
      <c r="F252">
        <f>AVERAGE(E252:E253)</f>
        <v>23.33</v>
      </c>
      <c r="G252" s="4">
        <f>F252-$F$388</f>
        <v>6.24626504537137</v>
      </c>
      <c r="I252">
        <f>AVERAGE(E248:E255)+(2*I250)</f>
        <v>24.728840367935241</v>
      </c>
      <c r="K252">
        <f>AVERAGE(G248,G250,G252,G254)+(2*K250)</f>
        <v>6.6954185606929864</v>
      </c>
      <c r="N252" s="12">
        <v>1</v>
      </c>
    </row>
    <row r="253" spans="2:14" ht="16" x14ac:dyDescent="0.2">
      <c r="B253" s="1" t="s">
        <v>11</v>
      </c>
      <c r="C253" t="s">
        <v>14</v>
      </c>
      <c r="D253" s="3" t="s">
        <v>21</v>
      </c>
      <c r="E253">
        <v>23.23</v>
      </c>
      <c r="G253" s="4"/>
      <c r="N253" s="12">
        <v>1</v>
      </c>
    </row>
    <row r="254" spans="2:14" ht="16" x14ac:dyDescent="0.2">
      <c r="B254" s="1" t="s">
        <v>12</v>
      </c>
      <c r="C254" t="s">
        <v>14</v>
      </c>
      <c r="D254" s="3" t="s">
        <v>21</v>
      </c>
      <c r="E254">
        <v>24.51</v>
      </c>
      <c r="F254">
        <f>AVERAGE(E254:E255)</f>
        <v>24.315000000000001</v>
      </c>
      <c r="G254" s="4">
        <f>F254-$F$390</f>
        <v>6.5161910510843448</v>
      </c>
      <c r="N254" s="12">
        <v>1</v>
      </c>
    </row>
    <row r="255" spans="2:14" ht="16" x14ac:dyDescent="0.2">
      <c r="B255" s="1" t="s">
        <v>12</v>
      </c>
      <c r="C255" t="s">
        <v>14</v>
      </c>
      <c r="D255" s="3" t="s">
        <v>21</v>
      </c>
      <c r="E255">
        <v>24.12</v>
      </c>
      <c r="G255" s="4"/>
      <c r="N255" s="12">
        <v>1</v>
      </c>
    </row>
    <row r="256" spans="2:14" x14ac:dyDescent="0.2">
      <c r="B256" s="1"/>
      <c r="D256" s="3"/>
      <c r="G256" s="4"/>
      <c r="N256" s="12">
        <v>1</v>
      </c>
    </row>
    <row r="257" spans="2:19" x14ac:dyDescent="0.2">
      <c r="B257" s="1" t="s">
        <v>5</v>
      </c>
      <c r="C257" t="s">
        <v>13</v>
      </c>
      <c r="D257" s="2" t="s">
        <v>15</v>
      </c>
      <c r="E257">
        <v>37.83</v>
      </c>
      <c r="F257">
        <f>AVERAGE(E257:E258)</f>
        <v>36.879999999999995</v>
      </c>
      <c r="G257" s="4">
        <f>F257-$F$376</f>
        <v>19.02042903650818</v>
      </c>
      <c r="H257">
        <f>AVERAGE(G257,G259,G261,G263)</f>
        <v>19.69885925493805</v>
      </c>
      <c r="I257" s="4">
        <f>H257-H265</f>
        <v>9.8981904431459711</v>
      </c>
      <c r="J257" s="5">
        <f>2^-I257</f>
        <v>1.0479674022272649E-3</v>
      </c>
      <c r="K257" s="5">
        <f>-1/J257</f>
        <v>-954.22815430583159</v>
      </c>
      <c r="L257" s="9"/>
      <c r="N257" s="12">
        <v>1</v>
      </c>
      <c r="R257" s="9"/>
      <c r="S257" s="9"/>
    </row>
    <row r="258" spans="2:19" x14ac:dyDescent="0.2">
      <c r="B258" s="1" t="s">
        <v>5</v>
      </c>
      <c r="C258" t="s">
        <v>13</v>
      </c>
      <c r="D258" s="2" t="s">
        <v>15</v>
      </c>
      <c r="E258">
        <v>35.93</v>
      </c>
      <c r="G258" s="4"/>
      <c r="N258" s="12">
        <v>1</v>
      </c>
    </row>
    <row r="259" spans="2:19" x14ac:dyDescent="0.2">
      <c r="B259" s="1" t="s">
        <v>6</v>
      </c>
      <c r="C259" t="s">
        <v>13</v>
      </c>
      <c r="D259" s="2" t="s">
        <v>15</v>
      </c>
      <c r="E259">
        <v>37.82</v>
      </c>
      <c r="F259">
        <f>AVERAGE(E259:E260)</f>
        <v>37.82</v>
      </c>
      <c r="G259" s="4">
        <f>F259-$F$378</f>
        <v>20.747144351339461</v>
      </c>
      <c r="I259">
        <f>STDEV(E257:E264)</f>
        <v>1.9128382053900947</v>
      </c>
      <c r="K259">
        <f>STDEV(G257,G259,G261,G263)</f>
        <v>1.9842378805252496</v>
      </c>
      <c r="N259" s="12">
        <v>1</v>
      </c>
    </row>
    <row r="260" spans="2:19" x14ac:dyDescent="0.2">
      <c r="B260" s="1" t="s">
        <v>6</v>
      </c>
      <c r="C260" t="s">
        <v>13</v>
      </c>
      <c r="D260" s="2" t="s">
        <v>15</v>
      </c>
      <c r="E260" t="s">
        <v>0</v>
      </c>
      <c r="G260" s="4"/>
      <c r="I260">
        <f>AVERAGE(E257:E264)-(2*I259)</f>
        <v>32.839323589219809</v>
      </c>
      <c r="K260">
        <f>AVERAGE(G257,G259,G261,G263)-(2*K259)</f>
        <v>15.730383493887551</v>
      </c>
      <c r="N260" s="12">
        <v>1</v>
      </c>
    </row>
    <row r="261" spans="2:19" x14ac:dyDescent="0.2">
      <c r="B261" s="1" t="s">
        <v>6</v>
      </c>
      <c r="C261" t="s">
        <v>13</v>
      </c>
      <c r="D261" s="2" t="s">
        <v>15</v>
      </c>
      <c r="E261">
        <v>34.43</v>
      </c>
      <c r="F261">
        <f>AVERAGE(E261:E262)</f>
        <v>34.6</v>
      </c>
      <c r="G261" s="4">
        <f>F261-$F$380</f>
        <v>17.257381973877187</v>
      </c>
      <c r="I261">
        <f>AVERAGE(E257:E264)+(2*I259)</f>
        <v>40.490676410780189</v>
      </c>
      <c r="K261">
        <f>AVERAGE(G257,G259,G261,G263)+(2*K259)</f>
        <v>23.667335015988549</v>
      </c>
      <c r="N261" s="12">
        <v>1</v>
      </c>
    </row>
    <row r="262" spans="2:19" x14ac:dyDescent="0.2">
      <c r="B262" s="1" t="s">
        <v>7</v>
      </c>
      <c r="C262" t="s">
        <v>13</v>
      </c>
      <c r="D262" s="2" t="s">
        <v>15</v>
      </c>
      <c r="E262">
        <v>34.770000000000003</v>
      </c>
      <c r="G262" s="4"/>
      <c r="N262" s="12">
        <v>1</v>
      </c>
    </row>
    <row r="263" spans="2:19" x14ac:dyDescent="0.2">
      <c r="B263" s="1" t="s">
        <v>8</v>
      </c>
      <c r="C263" t="s">
        <v>13</v>
      </c>
      <c r="D263" s="2" t="s">
        <v>15</v>
      </c>
      <c r="E263">
        <v>39.21</v>
      </c>
      <c r="F263">
        <f>AVERAGE(E263:E264)</f>
        <v>39.21</v>
      </c>
      <c r="G263" s="4">
        <f>F263-$F$382</f>
        <v>21.770481658027364</v>
      </c>
      <c r="N263" s="12">
        <v>1</v>
      </c>
    </row>
    <row r="264" spans="2:19" x14ac:dyDescent="0.2">
      <c r="B264" s="1" t="s">
        <v>8</v>
      </c>
      <c r="C264" t="s">
        <v>13</v>
      </c>
      <c r="D264" s="2" t="s">
        <v>15</v>
      </c>
      <c r="E264" t="s">
        <v>0</v>
      </c>
      <c r="G264" s="4"/>
      <c r="N264" s="12">
        <v>1</v>
      </c>
    </row>
    <row r="265" spans="2:19" x14ac:dyDescent="0.2">
      <c r="B265" s="1" t="s">
        <v>9</v>
      </c>
      <c r="C265" t="s">
        <v>14</v>
      </c>
      <c r="D265" s="2" t="s">
        <v>15</v>
      </c>
      <c r="E265">
        <v>28.07</v>
      </c>
      <c r="F265">
        <f>AVERAGE(E265:E266)</f>
        <v>27.715</v>
      </c>
      <c r="G265" s="4">
        <f>F265-$F$384</f>
        <v>10.132086418912252</v>
      </c>
      <c r="H265">
        <f>AVERAGE(G265,G267,G269,G271)</f>
        <v>9.8006688117920788</v>
      </c>
      <c r="N265" s="12">
        <v>1</v>
      </c>
    </row>
    <row r="266" spans="2:19" x14ac:dyDescent="0.2">
      <c r="B266" s="1" t="s">
        <v>9</v>
      </c>
      <c r="C266" t="s">
        <v>14</v>
      </c>
      <c r="D266" s="2" t="s">
        <v>15</v>
      </c>
      <c r="E266">
        <v>27.36</v>
      </c>
      <c r="G266" s="4"/>
      <c r="N266" s="12">
        <v>1</v>
      </c>
    </row>
    <row r="267" spans="2:19" x14ac:dyDescent="0.2">
      <c r="B267" s="1" t="s">
        <v>10</v>
      </c>
      <c r="C267" t="s">
        <v>14</v>
      </c>
      <c r="D267" s="2" t="s">
        <v>15</v>
      </c>
      <c r="E267">
        <v>27.84</v>
      </c>
      <c r="F267">
        <f>AVERAGE(E267:E268)</f>
        <v>27.744999999999997</v>
      </c>
      <c r="G267" s="4">
        <f>F267-$F$386</f>
        <v>10.138132731800354</v>
      </c>
      <c r="I267">
        <f>STDEV(E265:E272)</f>
        <v>0.49757806279158706</v>
      </c>
      <c r="K267">
        <f>STDEV(G265,G267,G269,G271)</f>
        <v>0.41930513023963922</v>
      </c>
      <c r="N267" s="12">
        <v>1</v>
      </c>
    </row>
    <row r="268" spans="2:19" x14ac:dyDescent="0.2">
      <c r="B268" s="1" t="s">
        <v>10</v>
      </c>
      <c r="C268" t="s">
        <v>14</v>
      </c>
      <c r="D268" s="2" t="s">
        <v>15</v>
      </c>
      <c r="E268">
        <v>27.65</v>
      </c>
      <c r="G268" s="4"/>
      <c r="I268">
        <f>AVERAGE(E265:E272)-(2*I267)</f>
        <v>26.323593874416822</v>
      </c>
      <c r="K268">
        <f>AVERAGE(G265,G267,G269,G271)-(2*K267)</f>
        <v>8.9620585513128006</v>
      </c>
      <c r="N268" s="12">
        <v>1</v>
      </c>
    </row>
    <row r="269" spans="2:19" x14ac:dyDescent="0.2">
      <c r="B269" s="1" t="s">
        <v>11</v>
      </c>
      <c r="C269" t="s">
        <v>14</v>
      </c>
      <c r="D269" s="2" t="s">
        <v>15</v>
      </c>
      <c r="E269">
        <v>26.82</v>
      </c>
      <c r="F269">
        <f>AVERAGE(E269:E270)</f>
        <v>26.75</v>
      </c>
      <c r="G269" s="4">
        <f>F269-$F$388</f>
        <v>9.6662650453713717</v>
      </c>
      <c r="I269">
        <f>AVERAGE(E265:E272)+(2*I267)</f>
        <v>28.313906125583173</v>
      </c>
      <c r="K269">
        <f>AVERAGE(G265,G267,G269,G271)+(2*K267)</f>
        <v>10.639279072271357</v>
      </c>
      <c r="N269" s="12">
        <v>1</v>
      </c>
    </row>
    <row r="270" spans="2:19" x14ac:dyDescent="0.2">
      <c r="B270" s="1" t="s">
        <v>11</v>
      </c>
      <c r="C270" t="s">
        <v>14</v>
      </c>
      <c r="D270" s="2" t="s">
        <v>15</v>
      </c>
      <c r="E270">
        <v>26.68</v>
      </c>
      <c r="G270" s="4"/>
      <c r="N270" s="12">
        <v>1</v>
      </c>
    </row>
    <row r="271" spans="2:19" x14ac:dyDescent="0.2">
      <c r="B271" s="1" t="s">
        <v>12</v>
      </c>
      <c r="C271" t="s">
        <v>14</v>
      </c>
      <c r="D271" s="2" t="s">
        <v>15</v>
      </c>
      <c r="E271">
        <v>27.06</v>
      </c>
      <c r="F271">
        <f>AVERAGE(E271:E272)</f>
        <v>27.064999999999998</v>
      </c>
      <c r="G271" s="4">
        <f>F271-$F$390</f>
        <v>9.2661910510843413</v>
      </c>
      <c r="N271" s="12">
        <v>1</v>
      </c>
    </row>
    <row r="272" spans="2:19" x14ac:dyDescent="0.2">
      <c r="B272" s="1" t="s">
        <v>12</v>
      </c>
      <c r="C272" t="s">
        <v>14</v>
      </c>
      <c r="D272" s="2" t="s">
        <v>15</v>
      </c>
      <c r="E272">
        <v>27.07</v>
      </c>
      <c r="G272" s="4"/>
      <c r="N272" s="12">
        <v>1</v>
      </c>
    </row>
    <row r="273" spans="2:18" x14ac:dyDescent="0.2">
      <c r="B273" s="1"/>
      <c r="D273" s="2"/>
      <c r="G273" s="4"/>
      <c r="N273" s="12">
        <v>1</v>
      </c>
    </row>
    <row r="274" spans="2:18" ht="16" x14ac:dyDescent="0.2">
      <c r="B274" s="1" t="s">
        <v>5</v>
      </c>
      <c r="C274" t="s">
        <v>13</v>
      </c>
      <c r="D274" s="3" t="s">
        <v>30</v>
      </c>
      <c r="E274">
        <v>23.17</v>
      </c>
      <c r="F274">
        <f>AVERAGE(E274:E275)</f>
        <v>23.105</v>
      </c>
      <c r="G274" s="4">
        <f>F274-$F$376</f>
        <v>5.2454290365081846</v>
      </c>
      <c r="H274">
        <f>AVERAGE(G274,G276,G278,G280)</f>
        <v>5.448859254938049</v>
      </c>
      <c r="I274" s="4">
        <f>H274-H282</f>
        <v>-4.1809556854031982E-2</v>
      </c>
      <c r="J274" s="5">
        <f>2^-I274</f>
        <v>1.0294041878314235</v>
      </c>
      <c r="K274" s="5">
        <f>-1/J274</f>
        <v>-0.97143572157660696</v>
      </c>
      <c r="N274" s="12">
        <v>1</v>
      </c>
      <c r="P274" s="4"/>
      <c r="Q274" s="5"/>
      <c r="R274" s="5"/>
    </row>
    <row r="275" spans="2:18" ht="16" x14ac:dyDescent="0.2">
      <c r="B275" s="1" t="s">
        <v>5</v>
      </c>
      <c r="C275" t="s">
        <v>13</v>
      </c>
      <c r="D275" s="3" t="s">
        <v>30</v>
      </c>
      <c r="E275">
        <v>23.04</v>
      </c>
      <c r="G275" s="4"/>
      <c r="N275" s="12">
        <v>1</v>
      </c>
    </row>
    <row r="276" spans="2:18" ht="16" x14ac:dyDescent="0.2">
      <c r="B276" s="1" t="s">
        <v>6</v>
      </c>
      <c r="C276" t="s">
        <v>13</v>
      </c>
      <c r="D276" s="3" t="s">
        <v>30</v>
      </c>
      <c r="E276">
        <v>22.52</v>
      </c>
      <c r="F276">
        <f>AVERAGE(E276:E277)</f>
        <v>22.509999999999998</v>
      </c>
      <c r="G276" s="4">
        <f>F276-$F$378</f>
        <v>5.4371443513394588</v>
      </c>
      <c r="I276">
        <f>STDEV(E274:E281)</f>
        <v>0.24270793735917054</v>
      </c>
      <c r="K276">
        <f>STDEV(G274,G276,G278,G280)</f>
        <v>0.15937550782214915</v>
      </c>
      <c r="N276" s="12">
        <v>1</v>
      </c>
    </row>
    <row r="277" spans="2:18" ht="16" x14ac:dyDescent="0.2">
      <c r="B277" s="1" t="s">
        <v>6</v>
      </c>
      <c r="C277" t="s">
        <v>13</v>
      </c>
      <c r="D277" s="3" t="s">
        <v>30</v>
      </c>
      <c r="E277">
        <v>22.5</v>
      </c>
      <c r="G277" s="4"/>
      <c r="I277">
        <f>AVERAGE(E274:E281)-(2*I276)</f>
        <v>22.392084125281659</v>
      </c>
      <c r="K277">
        <f>AVERAGE(G274,G276,G278,G280)-(2*K276)</f>
        <v>5.1301082392937509</v>
      </c>
      <c r="N277" s="12">
        <v>1</v>
      </c>
    </row>
    <row r="278" spans="2:18" ht="16" x14ac:dyDescent="0.2">
      <c r="B278" s="1" t="s">
        <v>7</v>
      </c>
      <c r="C278" t="s">
        <v>13</v>
      </c>
      <c r="D278" s="3" t="s">
        <v>30</v>
      </c>
      <c r="E278">
        <v>23.01</v>
      </c>
      <c r="F278">
        <f>AVERAGE(E278:E279)</f>
        <v>22.975000000000001</v>
      </c>
      <c r="G278" s="4">
        <f>F278-$F$380</f>
        <v>5.6323819738771874</v>
      </c>
      <c r="I278">
        <f>AVERAGE(E274:E281)+(2*I276)</f>
        <v>23.362915874718343</v>
      </c>
      <c r="K278">
        <f>AVERAGE(G274,G276,G278,G280)+(2*K276)</f>
        <v>5.7676102705823471</v>
      </c>
      <c r="N278" s="12">
        <v>1</v>
      </c>
    </row>
    <row r="279" spans="2:18" ht="16" x14ac:dyDescent="0.2">
      <c r="B279" s="1" t="s">
        <v>7</v>
      </c>
      <c r="C279" t="s">
        <v>13</v>
      </c>
      <c r="D279" s="3" t="s">
        <v>30</v>
      </c>
      <c r="E279">
        <v>22.94</v>
      </c>
      <c r="G279" s="4"/>
      <c r="N279" s="12">
        <v>1</v>
      </c>
    </row>
    <row r="280" spans="2:18" ht="16" x14ac:dyDescent="0.2">
      <c r="B280" s="1" t="s">
        <v>8</v>
      </c>
      <c r="C280" t="s">
        <v>13</v>
      </c>
      <c r="D280" s="3" t="s">
        <v>30</v>
      </c>
      <c r="E280">
        <v>22.97</v>
      </c>
      <c r="F280">
        <f>AVERAGE(E280:E281)</f>
        <v>22.92</v>
      </c>
      <c r="G280" s="4">
        <f>F280-$F$382</f>
        <v>5.4804816580273652</v>
      </c>
      <c r="N280" s="12">
        <v>1</v>
      </c>
    </row>
    <row r="281" spans="2:18" ht="16" x14ac:dyDescent="0.2">
      <c r="B281" s="1" t="s">
        <v>8</v>
      </c>
      <c r="C281" t="s">
        <v>13</v>
      </c>
      <c r="D281" s="3" t="s">
        <v>30</v>
      </c>
      <c r="E281">
        <v>22.87</v>
      </c>
      <c r="G281" s="4"/>
      <c r="N281" s="12">
        <v>1</v>
      </c>
    </row>
    <row r="282" spans="2:18" ht="16" x14ac:dyDescent="0.2">
      <c r="B282" s="1" t="s">
        <v>9</v>
      </c>
      <c r="C282" t="s">
        <v>14</v>
      </c>
      <c r="D282" s="3" t="s">
        <v>30</v>
      </c>
      <c r="E282">
        <v>23.22</v>
      </c>
      <c r="F282">
        <f>AVERAGE(E282:E283)</f>
        <v>23.145</v>
      </c>
      <c r="G282" s="4">
        <f>F282-$F$384</f>
        <v>5.5620864189122514</v>
      </c>
      <c r="H282">
        <f>AVERAGE(G282,G284,G286,G288)</f>
        <v>5.490668811792081</v>
      </c>
      <c r="N282" s="12">
        <v>1</v>
      </c>
    </row>
    <row r="283" spans="2:18" ht="16" x14ac:dyDescent="0.2">
      <c r="B283" s="1" t="s">
        <v>9</v>
      </c>
      <c r="C283" t="s">
        <v>14</v>
      </c>
      <c r="D283" s="3" t="s">
        <v>30</v>
      </c>
      <c r="E283">
        <v>23.07</v>
      </c>
      <c r="G283" s="4"/>
      <c r="N283" s="12">
        <v>1</v>
      </c>
    </row>
    <row r="284" spans="2:18" ht="16" x14ac:dyDescent="0.2">
      <c r="B284" s="1" t="s">
        <v>10</v>
      </c>
      <c r="C284" t="s">
        <v>14</v>
      </c>
      <c r="D284" s="3" t="s">
        <v>30</v>
      </c>
      <c r="E284">
        <v>23.07</v>
      </c>
      <c r="F284">
        <f>AVERAGE(E284:E285)</f>
        <v>23.074999999999999</v>
      </c>
      <c r="G284" s="4">
        <f>F284-$F$386</f>
        <v>5.4681327318003561</v>
      </c>
      <c r="I284">
        <f>STDEV(E282:E289)</f>
        <v>0.23460833622992036</v>
      </c>
      <c r="K284">
        <f>STDEV(G282,G284,G286,G288)</f>
        <v>0.10168469703957776</v>
      </c>
      <c r="N284" s="12">
        <v>1</v>
      </c>
    </row>
    <row r="285" spans="2:18" ht="16" x14ac:dyDescent="0.2">
      <c r="B285" s="1" t="s">
        <v>10</v>
      </c>
      <c r="C285" t="s">
        <v>14</v>
      </c>
      <c r="D285" s="3" t="s">
        <v>30</v>
      </c>
      <c r="E285">
        <v>23.08</v>
      </c>
      <c r="G285" s="4"/>
      <c r="I285">
        <f>AVERAGE(E282:E289)-(2*I284)</f>
        <v>22.539533327540159</v>
      </c>
      <c r="K285">
        <f>AVERAGE(G282,G284,G286,G288)-(2*K284)</f>
        <v>5.2872994177129256</v>
      </c>
      <c r="N285" s="12">
        <v>1</v>
      </c>
    </row>
    <row r="286" spans="2:18" ht="16" x14ac:dyDescent="0.2">
      <c r="B286" s="1" t="s">
        <v>11</v>
      </c>
      <c r="C286" t="s">
        <v>14</v>
      </c>
      <c r="D286" s="3" t="s">
        <v>30</v>
      </c>
      <c r="E286">
        <v>22.66</v>
      </c>
      <c r="F286">
        <f>AVERAGE(E286:E287)</f>
        <v>22.66</v>
      </c>
      <c r="G286" s="4">
        <f>F286-$F$388</f>
        <v>5.5762650453713718</v>
      </c>
      <c r="I286">
        <f>AVERAGE(E282:E289)+(2*I284)</f>
        <v>23.477966672459839</v>
      </c>
      <c r="K286">
        <f>AVERAGE(G282,G284,G286,G288)+(2*K284)</f>
        <v>5.6940382058712364</v>
      </c>
      <c r="N286" s="12">
        <v>1</v>
      </c>
    </row>
    <row r="287" spans="2:18" ht="16" x14ac:dyDescent="0.2">
      <c r="B287" s="1" t="s">
        <v>11</v>
      </c>
      <c r="C287" t="s">
        <v>14</v>
      </c>
      <c r="D287" s="3" t="s">
        <v>30</v>
      </c>
      <c r="E287">
        <v>22.66</v>
      </c>
      <c r="G287" s="4"/>
      <c r="N287" s="12">
        <v>1</v>
      </c>
    </row>
    <row r="288" spans="2:18" ht="16" x14ac:dyDescent="0.2">
      <c r="B288" s="1" t="s">
        <v>12</v>
      </c>
      <c r="C288" t="s">
        <v>14</v>
      </c>
      <c r="D288" s="3" t="s">
        <v>30</v>
      </c>
      <c r="E288">
        <v>23.3</v>
      </c>
      <c r="F288">
        <f>AVERAGE(E288:E289)</f>
        <v>23.155000000000001</v>
      </c>
      <c r="G288" s="4">
        <f>F288-$F$390</f>
        <v>5.3561910510843447</v>
      </c>
      <c r="N288" s="12">
        <v>1</v>
      </c>
    </row>
    <row r="289" spans="2:18" ht="16" x14ac:dyDescent="0.2">
      <c r="B289" s="1" t="s">
        <v>12</v>
      </c>
      <c r="C289" t="s">
        <v>14</v>
      </c>
      <c r="D289" s="3" t="s">
        <v>30</v>
      </c>
      <c r="E289">
        <v>23.01</v>
      </c>
      <c r="G289" s="4"/>
      <c r="N289" s="12">
        <v>1</v>
      </c>
    </row>
    <row r="290" spans="2:18" x14ac:dyDescent="0.2">
      <c r="B290" s="1"/>
      <c r="D290" s="3"/>
      <c r="G290" s="4"/>
      <c r="N290" s="12">
        <v>1</v>
      </c>
    </row>
    <row r="291" spans="2:18" ht="16" x14ac:dyDescent="0.2">
      <c r="B291" s="1" t="s">
        <v>5</v>
      </c>
      <c r="C291" t="s">
        <v>13</v>
      </c>
      <c r="D291" s="3" t="s">
        <v>31</v>
      </c>
      <c r="E291">
        <v>20.85</v>
      </c>
      <c r="F291">
        <f>AVERAGE(E291:E292)</f>
        <v>20.86</v>
      </c>
      <c r="G291" s="4">
        <f>F291-$F$376</f>
        <v>3.0004290365081836</v>
      </c>
      <c r="H291">
        <f>AVERAGE(G291,G293,G295,G297)</f>
        <v>3.176359254938049</v>
      </c>
      <c r="I291" s="4">
        <f>H291-H299</f>
        <v>-0.17430955685403138</v>
      </c>
      <c r="J291" s="5">
        <f>2^-I291</f>
        <v>1.1284242357334147</v>
      </c>
      <c r="K291" s="5">
        <f>-1/J291</f>
        <v>-0.88619153004105244</v>
      </c>
      <c r="N291" s="12">
        <v>1</v>
      </c>
      <c r="P291" s="4"/>
      <c r="Q291" s="5"/>
      <c r="R291" s="5"/>
    </row>
    <row r="292" spans="2:18" ht="16" x14ac:dyDescent="0.2">
      <c r="B292" s="1" t="s">
        <v>5</v>
      </c>
      <c r="C292" t="s">
        <v>13</v>
      </c>
      <c r="D292" s="3" t="s">
        <v>31</v>
      </c>
      <c r="E292">
        <v>20.87</v>
      </c>
      <c r="G292" s="4"/>
      <c r="N292" s="12">
        <v>1</v>
      </c>
    </row>
    <row r="293" spans="2:18" ht="16" x14ac:dyDescent="0.2">
      <c r="B293" s="1" t="s">
        <v>6</v>
      </c>
      <c r="C293" t="s">
        <v>13</v>
      </c>
      <c r="D293" s="3" t="s">
        <v>31</v>
      </c>
      <c r="E293">
        <v>20.190000000000001</v>
      </c>
      <c r="F293">
        <f>AVERAGE(E293:E294)</f>
        <v>20.265000000000001</v>
      </c>
      <c r="G293" s="4">
        <f>F293-$F$378</f>
        <v>3.1921443513394614</v>
      </c>
      <c r="I293">
        <f>STDEV(E291:E298)</f>
        <v>0.25388411304597769</v>
      </c>
      <c r="K293">
        <f>STDEV(G291,G293,G295,G297)</f>
        <v>0.13427793427449408</v>
      </c>
      <c r="N293" s="12">
        <v>1</v>
      </c>
    </row>
    <row r="294" spans="2:18" ht="16" x14ac:dyDescent="0.2">
      <c r="B294" s="1" t="s">
        <v>6</v>
      </c>
      <c r="C294" t="s">
        <v>13</v>
      </c>
      <c r="D294" s="3" t="s">
        <v>31</v>
      </c>
      <c r="E294">
        <v>20.34</v>
      </c>
      <c r="G294" s="4"/>
      <c r="I294">
        <f>AVERAGE(E291:E298)-(2*I293)</f>
        <v>20.097231773908046</v>
      </c>
      <c r="K294">
        <f>AVERAGE(G291,G293,G295,G297)-(2*K293)</f>
        <v>2.9078033863890607</v>
      </c>
      <c r="N294" s="12">
        <v>1</v>
      </c>
    </row>
    <row r="295" spans="2:18" ht="16" x14ac:dyDescent="0.2">
      <c r="B295" s="1" t="s">
        <v>7</v>
      </c>
      <c r="C295" t="s">
        <v>13</v>
      </c>
      <c r="D295" s="3" t="s">
        <v>31</v>
      </c>
      <c r="E295">
        <v>20.65</v>
      </c>
      <c r="F295">
        <f>AVERAGE(E295:E296)</f>
        <v>20.67</v>
      </c>
      <c r="G295" s="4">
        <f>F295-$F$380</f>
        <v>3.3273819738771877</v>
      </c>
      <c r="I295">
        <f>AVERAGE(E291:E298)+(2*I293)</f>
        <v>21.112768226091955</v>
      </c>
      <c r="K295">
        <f>AVERAGE(G291,G293,G295,G297)+(2*K293)</f>
        <v>3.4449151234870374</v>
      </c>
      <c r="N295" s="12">
        <v>1</v>
      </c>
    </row>
    <row r="296" spans="2:18" ht="16" x14ac:dyDescent="0.2">
      <c r="B296" s="1" t="s">
        <v>7</v>
      </c>
      <c r="C296" t="s">
        <v>13</v>
      </c>
      <c r="D296" s="3" t="s">
        <v>31</v>
      </c>
      <c r="E296">
        <v>20.69</v>
      </c>
      <c r="G296" s="4"/>
      <c r="N296" s="12">
        <v>1</v>
      </c>
    </row>
    <row r="297" spans="2:18" ht="16" x14ac:dyDescent="0.2">
      <c r="B297" s="1" t="s">
        <v>8</v>
      </c>
      <c r="C297" t="s">
        <v>13</v>
      </c>
      <c r="D297" s="3" t="s">
        <v>31</v>
      </c>
      <c r="E297">
        <v>20.440000000000001</v>
      </c>
      <c r="F297">
        <f>AVERAGE(E297:E298)</f>
        <v>20.625</v>
      </c>
      <c r="G297" s="4">
        <f>F297-$F$382</f>
        <v>3.1854816580273635</v>
      </c>
      <c r="N297" s="12">
        <v>1</v>
      </c>
    </row>
    <row r="298" spans="2:18" ht="16" x14ac:dyDescent="0.2">
      <c r="B298" s="1" t="s">
        <v>8</v>
      </c>
      <c r="C298" t="s">
        <v>13</v>
      </c>
      <c r="D298" s="3" t="s">
        <v>31</v>
      </c>
      <c r="E298">
        <v>20.81</v>
      </c>
      <c r="G298" s="4"/>
      <c r="N298" s="12">
        <v>1</v>
      </c>
    </row>
    <row r="299" spans="2:18" ht="16" x14ac:dyDescent="0.2">
      <c r="B299" s="1" t="s">
        <v>9</v>
      </c>
      <c r="C299" t="s">
        <v>14</v>
      </c>
      <c r="D299" s="3" t="s">
        <v>31</v>
      </c>
      <c r="E299">
        <v>20.83</v>
      </c>
      <c r="F299">
        <f>AVERAGE(E299:E300)</f>
        <v>20.914999999999999</v>
      </c>
      <c r="G299" s="4">
        <f>F299-$F$384</f>
        <v>3.332086418912251</v>
      </c>
      <c r="H299">
        <f>AVERAGE(G299,G301,G303,G305)</f>
        <v>3.3506688117920804</v>
      </c>
      <c r="N299" s="12">
        <v>1</v>
      </c>
    </row>
    <row r="300" spans="2:18" ht="16" x14ac:dyDescent="0.2">
      <c r="B300" s="1" t="s">
        <v>9</v>
      </c>
      <c r="C300" t="s">
        <v>14</v>
      </c>
      <c r="D300" s="3" t="s">
        <v>31</v>
      </c>
      <c r="E300">
        <v>21</v>
      </c>
      <c r="G300" s="4"/>
      <c r="N300" s="12">
        <v>1</v>
      </c>
    </row>
    <row r="301" spans="2:18" ht="16" x14ac:dyDescent="0.2">
      <c r="B301" s="1" t="s">
        <v>10</v>
      </c>
      <c r="C301" t="s">
        <v>14</v>
      </c>
      <c r="D301" s="3" t="s">
        <v>31</v>
      </c>
      <c r="E301">
        <v>20.83</v>
      </c>
      <c r="F301">
        <f>AVERAGE(E301:E302)</f>
        <v>20.914999999999999</v>
      </c>
      <c r="G301" s="4">
        <f>F301-$F$386</f>
        <v>3.3081327318003559</v>
      </c>
      <c r="I301">
        <f>STDEV(E299:E306)</f>
        <v>0.26166704579893652</v>
      </c>
      <c r="K301">
        <f>STDEV(G299,G301,G303,G305)</f>
        <v>4.4071153392656756E-2</v>
      </c>
      <c r="N301" s="12">
        <v>1</v>
      </c>
    </row>
    <row r="302" spans="2:18" ht="16" x14ac:dyDescent="0.2">
      <c r="B302" s="1" t="s">
        <v>10</v>
      </c>
      <c r="C302" t="s">
        <v>14</v>
      </c>
      <c r="D302" s="3" t="s">
        <v>31</v>
      </c>
      <c r="E302">
        <v>21</v>
      </c>
      <c r="G302" s="4"/>
      <c r="I302">
        <f>AVERAGE(E299:E306)-(2*I301)</f>
        <v>20.345415908402128</v>
      </c>
      <c r="K302">
        <f>AVERAGE(G299,G301,G303,G305)-(2*K301)</f>
        <v>3.2625265050067669</v>
      </c>
      <c r="N302" s="12">
        <v>1</v>
      </c>
    </row>
    <row r="303" spans="2:18" ht="16" x14ac:dyDescent="0.2">
      <c r="B303" s="1" t="s">
        <v>11</v>
      </c>
      <c r="C303" t="s">
        <v>14</v>
      </c>
      <c r="D303" s="3" t="s">
        <v>31</v>
      </c>
      <c r="E303">
        <v>20.53</v>
      </c>
      <c r="F303">
        <f>AVERAGE(E303:E304)</f>
        <v>20.495000000000001</v>
      </c>
      <c r="G303" s="4">
        <f>F303-$F$388</f>
        <v>3.4112650453713727</v>
      </c>
      <c r="I303">
        <f>AVERAGE(E299:E306)+(2*I301)</f>
        <v>21.392084091597876</v>
      </c>
      <c r="K303">
        <f>AVERAGE(G299,G301,G303,G305)+(2*K301)</f>
        <v>3.438811118577394</v>
      </c>
      <c r="N303" s="12">
        <v>1</v>
      </c>
    </row>
    <row r="304" spans="2:18" ht="16" x14ac:dyDescent="0.2">
      <c r="B304" s="1" t="s">
        <v>11</v>
      </c>
      <c r="C304" t="s">
        <v>14</v>
      </c>
      <c r="D304" s="3" t="s">
        <v>31</v>
      </c>
      <c r="E304">
        <v>20.46</v>
      </c>
      <c r="G304" s="4"/>
      <c r="N304" s="12">
        <v>1</v>
      </c>
    </row>
    <row r="305" spans="2:18" ht="16" x14ac:dyDescent="0.2">
      <c r="B305" s="1" t="s">
        <v>12</v>
      </c>
      <c r="C305" t="s">
        <v>14</v>
      </c>
      <c r="D305" s="3" t="s">
        <v>31</v>
      </c>
      <c r="E305">
        <v>21.12</v>
      </c>
      <c r="F305">
        <f>AVERAGE(E305:E306)</f>
        <v>21.15</v>
      </c>
      <c r="G305" s="4">
        <f>F305-$F$390</f>
        <v>3.3511910510843421</v>
      </c>
      <c r="N305" s="12">
        <v>1</v>
      </c>
    </row>
    <row r="306" spans="2:18" ht="16" x14ac:dyDescent="0.2">
      <c r="B306" s="1" t="s">
        <v>12</v>
      </c>
      <c r="C306" t="s">
        <v>14</v>
      </c>
      <c r="D306" s="3" t="s">
        <v>31</v>
      </c>
      <c r="E306">
        <v>21.18</v>
      </c>
      <c r="G306" s="4"/>
      <c r="N306" s="12">
        <v>1</v>
      </c>
    </row>
    <row r="307" spans="2:18" x14ac:dyDescent="0.2">
      <c r="B307" s="1"/>
      <c r="D307" s="3"/>
      <c r="G307" s="4"/>
      <c r="N307" s="12">
        <v>1</v>
      </c>
    </row>
    <row r="308" spans="2:18" ht="16" x14ac:dyDescent="0.2">
      <c r="B308" s="1" t="s">
        <v>5</v>
      </c>
      <c r="C308" t="s">
        <v>13</v>
      </c>
      <c r="D308" s="3" t="s">
        <v>32</v>
      </c>
      <c r="E308">
        <v>20.010000000000002</v>
      </c>
      <c r="F308">
        <f>AVERAGE(E308:E309)</f>
        <v>19.93</v>
      </c>
      <c r="G308" s="4">
        <f>F308-$F$376</f>
        <v>2.0704290365081839</v>
      </c>
      <c r="H308">
        <f>AVERAGE(G308,G310,G312,G314)</f>
        <v>2.0713592549380486</v>
      </c>
      <c r="I308" s="4">
        <f>H308-H316</f>
        <v>-0.47305955685403323</v>
      </c>
      <c r="J308" s="5">
        <f>2^-I308</f>
        <v>1.3880500188493821</v>
      </c>
      <c r="K308" s="5">
        <f>-1/J308</f>
        <v>-0.72043513304293283</v>
      </c>
      <c r="N308" s="12">
        <v>1</v>
      </c>
      <c r="P308" s="4"/>
      <c r="Q308" s="5"/>
      <c r="R308" s="5"/>
    </row>
    <row r="309" spans="2:18" ht="16" x14ac:dyDescent="0.2">
      <c r="B309" s="1" t="s">
        <v>5</v>
      </c>
      <c r="C309" t="s">
        <v>13</v>
      </c>
      <c r="D309" s="3" t="s">
        <v>32</v>
      </c>
      <c r="E309">
        <v>19.850000000000001</v>
      </c>
      <c r="G309" s="4"/>
      <c r="N309" s="12">
        <v>1</v>
      </c>
    </row>
    <row r="310" spans="2:18" ht="16" x14ac:dyDescent="0.2">
      <c r="B310" s="1" t="s">
        <v>6</v>
      </c>
      <c r="C310" t="s">
        <v>13</v>
      </c>
      <c r="D310" s="3" t="s">
        <v>32</v>
      </c>
      <c r="E310">
        <v>19.11</v>
      </c>
      <c r="F310">
        <f>AVERAGE(E310:E311)</f>
        <v>19.09</v>
      </c>
      <c r="G310" s="4">
        <f>F310-$F$378</f>
        <v>2.0171443513394607</v>
      </c>
      <c r="I310">
        <f>STDEV(E308:E315)</f>
        <v>0.36288526325233278</v>
      </c>
      <c r="K310">
        <f>STDEV(G308,G310,G312,G314)</f>
        <v>0.22255455353696854</v>
      </c>
      <c r="N310" s="12">
        <v>1</v>
      </c>
    </row>
    <row r="311" spans="2:18" ht="16" x14ac:dyDescent="0.2">
      <c r="B311" s="1" t="s">
        <v>6</v>
      </c>
      <c r="C311" t="s">
        <v>13</v>
      </c>
      <c r="D311" s="3" t="s">
        <v>32</v>
      </c>
      <c r="E311">
        <v>19.07</v>
      </c>
      <c r="G311" s="4"/>
      <c r="I311">
        <f>AVERAGE(E308:E315)-(2*I310)</f>
        <v>18.774229473495332</v>
      </c>
      <c r="K311">
        <f>AVERAGE(G308,G310,G312,G314)-(2*K310)</f>
        <v>1.6262501478641116</v>
      </c>
      <c r="N311" s="12">
        <v>1</v>
      </c>
    </row>
    <row r="312" spans="2:18" ht="16" x14ac:dyDescent="0.2">
      <c r="B312" s="1" t="s">
        <v>7</v>
      </c>
      <c r="C312" t="s">
        <v>13</v>
      </c>
      <c r="D312" s="3" t="s">
        <v>32</v>
      </c>
      <c r="E312">
        <v>19.66</v>
      </c>
      <c r="F312">
        <f>AVERAGE(E312:E313)</f>
        <v>19.71</v>
      </c>
      <c r="G312" s="4">
        <f>F312-$F$380</f>
        <v>2.3673819738771869</v>
      </c>
      <c r="I312">
        <f>AVERAGE(E308:E315)+(2*I310)</f>
        <v>20.225770526504661</v>
      </c>
      <c r="K312">
        <f>AVERAGE(G308,G310,G312,G314)+(2*K310)</f>
        <v>2.5164683620119859</v>
      </c>
      <c r="N312" s="12">
        <v>1</v>
      </c>
    </row>
    <row r="313" spans="2:18" ht="16" x14ac:dyDescent="0.2">
      <c r="B313" s="1" t="s">
        <v>7</v>
      </c>
      <c r="C313" t="s">
        <v>13</v>
      </c>
      <c r="D313" s="3" t="s">
        <v>32</v>
      </c>
      <c r="E313">
        <v>19.760000000000002</v>
      </c>
      <c r="G313" s="4"/>
      <c r="N313" s="12">
        <v>1</v>
      </c>
    </row>
    <row r="314" spans="2:18" ht="16" x14ac:dyDescent="0.2">
      <c r="B314" s="1" t="s">
        <v>8</v>
      </c>
      <c r="C314" t="s">
        <v>13</v>
      </c>
      <c r="D314" s="3" t="s">
        <v>32</v>
      </c>
      <c r="E314">
        <v>19.309999999999999</v>
      </c>
      <c r="F314">
        <f>AVERAGE(E314:E315)</f>
        <v>19.27</v>
      </c>
      <c r="G314" s="4">
        <f>F314-$F$382</f>
        <v>1.8304816580273631</v>
      </c>
      <c r="N314" s="12">
        <v>1</v>
      </c>
    </row>
    <row r="315" spans="2:18" ht="16" x14ac:dyDescent="0.2">
      <c r="B315" s="1" t="s">
        <v>8</v>
      </c>
      <c r="C315" t="s">
        <v>13</v>
      </c>
      <c r="D315" s="3" t="s">
        <v>32</v>
      </c>
      <c r="E315">
        <v>19.23</v>
      </c>
      <c r="G315" s="4"/>
      <c r="N315" s="12">
        <v>1</v>
      </c>
    </row>
    <row r="316" spans="2:18" ht="16" x14ac:dyDescent="0.2">
      <c r="B316" s="1" t="s">
        <v>9</v>
      </c>
      <c r="C316" t="s">
        <v>14</v>
      </c>
      <c r="D316" s="3" t="s">
        <v>32</v>
      </c>
      <c r="E316">
        <v>20.100000000000001</v>
      </c>
      <c r="F316">
        <f>AVERAGE(E316:E317)</f>
        <v>20.125</v>
      </c>
      <c r="G316" s="4">
        <f>F316-$F$384</f>
        <v>2.5420864189122518</v>
      </c>
      <c r="H316">
        <f>AVERAGE(G316,G318,G320,G322)</f>
        <v>2.5444188117920818</v>
      </c>
      <c r="N316" s="12">
        <v>1</v>
      </c>
    </row>
    <row r="317" spans="2:18" ht="16" x14ac:dyDescent="0.2">
      <c r="B317" s="1" t="s">
        <v>9</v>
      </c>
      <c r="C317" t="s">
        <v>14</v>
      </c>
      <c r="D317" s="3" t="s">
        <v>32</v>
      </c>
      <c r="E317">
        <v>20.149999999999999</v>
      </c>
      <c r="G317" s="4"/>
      <c r="N317" s="12">
        <v>1</v>
      </c>
    </row>
    <row r="318" spans="2:18" ht="16" x14ac:dyDescent="0.2">
      <c r="B318" s="1" t="s">
        <v>10</v>
      </c>
      <c r="C318" t="s">
        <v>14</v>
      </c>
      <c r="D318" s="3" t="s">
        <v>32</v>
      </c>
      <c r="E318">
        <v>20.21</v>
      </c>
      <c r="F318">
        <f>AVERAGE(E318:E319)</f>
        <v>20.065000000000001</v>
      </c>
      <c r="G318" s="4">
        <f>F318-$F$386</f>
        <v>2.4581327318003581</v>
      </c>
      <c r="I318">
        <f>STDEV(E316:E323)</f>
        <v>0.33182396365715128</v>
      </c>
      <c r="K318">
        <f>STDEV(G316,G318,G320,G322)</f>
        <v>7.7419502104865923E-2</v>
      </c>
      <c r="N318" s="12">
        <v>1</v>
      </c>
    </row>
    <row r="319" spans="2:18" ht="16" x14ac:dyDescent="0.2">
      <c r="B319" s="1" t="s">
        <v>10</v>
      </c>
      <c r="C319" t="s">
        <v>14</v>
      </c>
      <c r="D319" s="3" t="s">
        <v>32</v>
      </c>
      <c r="E319">
        <v>19.920000000000002</v>
      </c>
      <c r="G319" s="4"/>
      <c r="I319">
        <f>AVERAGE(E316:E323)-(2*I318)</f>
        <v>19.398852072685699</v>
      </c>
      <c r="K319">
        <f>AVERAGE(G316,G318,G320,G322)-(2*K318)</f>
        <v>2.3895798075823498</v>
      </c>
      <c r="N319" s="12">
        <v>1</v>
      </c>
    </row>
    <row r="320" spans="2:18" ht="16" x14ac:dyDescent="0.2">
      <c r="B320" s="1" t="s">
        <v>11</v>
      </c>
      <c r="C320" t="s">
        <v>14</v>
      </c>
      <c r="D320" s="3" t="s">
        <v>32</v>
      </c>
      <c r="E320">
        <v>19.62</v>
      </c>
      <c r="F320">
        <f>AVERAGE(E320:E321)</f>
        <v>19.615000000000002</v>
      </c>
      <c r="G320" s="4">
        <f>F320-$F$388</f>
        <v>2.5312650453713736</v>
      </c>
      <c r="I320">
        <f>AVERAGE(E316:E323)+(2*I318)</f>
        <v>20.726147927314301</v>
      </c>
      <c r="K320">
        <f>AVERAGE(G316,G318,G320,G322)+(2*K318)</f>
        <v>2.6992578160018139</v>
      </c>
      <c r="N320" s="12">
        <v>1</v>
      </c>
    </row>
    <row r="321" spans="2:18" ht="16" x14ac:dyDescent="0.2">
      <c r="B321" s="1" t="s">
        <v>11</v>
      </c>
      <c r="C321" t="s">
        <v>14</v>
      </c>
      <c r="D321" s="3" t="s">
        <v>32</v>
      </c>
      <c r="E321">
        <v>19.61</v>
      </c>
      <c r="G321" s="4"/>
      <c r="N321" s="12">
        <v>1</v>
      </c>
    </row>
    <row r="322" spans="2:18" ht="16" x14ac:dyDescent="0.2">
      <c r="B322" s="1" t="s">
        <v>12</v>
      </c>
      <c r="C322" t="s">
        <v>14</v>
      </c>
      <c r="D322" s="3" t="s">
        <v>32</v>
      </c>
      <c r="E322">
        <v>20.56</v>
      </c>
      <c r="F322">
        <f>AVERAGE(E322:E323)</f>
        <v>20.445</v>
      </c>
      <c r="G322" s="4">
        <f>F322-$F$390</f>
        <v>2.6461910510843438</v>
      </c>
      <c r="N322" s="12">
        <v>1</v>
      </c>
    </row>
    <row r="323" spans="2:18" ht="16" x14ac:dyDescent="0.2">
      <c r="B323" s="1" t="s">
        <v>12</v>
      </c>
      <c r="C323" t="s">
        <v>14</v>
      </c>
      <c r="D323" s="3" t="s">
        <v>32</v>
      </c>
      <c r="E323">
        <v>20.329999999999998</v>
      </c>
      <c r="G323" s="4"/>
      <c r="N323" s="12">
        <v>1</v>
      </c>
    </row>
    <row r="324" spans="2:18" x14ac:dyDescent="0.2">
      <c r="B324" s="1"/>
      <c r="D324" s="3"/>
      <c r="G324" s="4"/>
      <c r="N324" s="12">
        <v>1</v>
      </c>
    </row>
    <row r="325" spans="2:18" ht="16" x14ac:dyDescent="0.2">
      <c r="B325" s="1" t="s">
        <v>5</v>
      </c>
      <c r="C325" t="s">
        <v>13</v>
      </c>
      <c r="D325" s="3" t="s">
        <v>33</v>
      </c>
      <c r="E325">
        <v>34.64</v>
      </c>
      <c r="F325">
        <f>AVERAGE(E325:E326)</f>
        <v>33.414999999999999</v>
      </c>
      <c r="G325" s="4">
        <f>F325-$F$376</f>
        <v>15.555429036508183</v>
      </c>
      <c r="H325">
        <f>AVERAGE(G325,G327,G329,G331)</f>
        <v>12.51135925493805</v>
      </c>
      <c r="I325" s="4">
        <f>H325-H333</f>
        <v>6.0981904431459686</v>
      </c>
      <c r="J325" s="9">
        <f>2^-I325</f>
        <v>1.4596937797198768E-2</v>
      </c>
      <c r="K325" s="9">
        <f>-1/J325</f>
        <v>-68.507519446435225</v>
      </c>
      <c r="N325" s="12">
        <v>1</v>
      </c>
      <c r="P325" s="4"/>
      <c r="Q325" s="9"/>
      <c r="R325" s="9"/>
    </row>
    <row r="326" spans="2:18" ht="16" x14ac:dyDescent="0.2">
      <c r="B326" s="1" t="s">
        <v>5</v>
      </c>
      <c r="C326" t="s">
        <v>13</v>
      </c>
      <c r="D326" s="3" t="s">
        <v>33</v>
      </c>
      <c r="E326">
        <v>32.19</v>
      </c>
      <c r="G326" s="4"/>
      <c r="N326" s="12">
        <v>1</v>
      </c>
    </row>
    <row r="327" spans="2:18" ht="16" x14ac:dyDescent="0.2">
      <c r="B327" s="1" t="s">
        <v>6</v>
      </c>
      <c r="C327" t="s">
        <v>13</v>
      </c>
      <c r="D327" s="3" t="s">
        <v>33</v>
      </c>
      <c r="E327">
        <v>30.43</v>
      </c>
      <c r="F327">
        <f>AVERAGE(E327:E328)</f>
        <v>30.66</v>
      </c>
      <c r="G327" s="4">
        <f>F327-$F$378</f>
        <v>13.587144351339461</v>
      </c>
      <c r="I327" s="11">
        <f>STDEV(E325:E332)</f>
        <v>3.6193251146746013</v>
      </c>
      <c r="K327">
        <f>STDEV(G325,G327,G329,G331)</f>
        <v>3.7032442180410077</v>
      </c>
      <c r="N327" s="12">
        <v>1</v>
      </c>
    </row>
    <row r="328" spans="2:18" ht="16" x14ac:dyDescent="0.2">
      <c r="B328" s="1" t="s">
        <v>6</v>
      </c>
      <c r="C328" t="s">
        <v>13</v>
      </c>
      <c r="D328" s="3" t="s">
        <v>33</v>
      </c>
      <c r="E328">
        <v>30.89</v>
      </c>
      <c r="G328" s="4"/>
      <c r="I328">
        <f>AVERAGE(E325:E332)-(2*I327)</f>
        <v>22.701349770650793</v>
      </c>
      <c r="K328">
        <f>AVERAGE(G325,G327,G329,G331)-(2*K327)</f>
        <v>5.1048708188560346</v>
      </c>
      <c r="N328" s="12">
        <v>1</v>
      </c>
    </row>
    <row r="329" spans="2:18" ht="16" x14ac:dyDescent="0.2">
      <c r="B329" s="1" t="s">
        <v>7</v>
      </c>
      <c r="C329" t="s">
        <v>13</v>
      </c>
      <c r="D329" s="3" t="s">
        <v>33</v>
      </c>
      <c r="E329">
        <v>24.49</v>
      </c>
      <c r="F329">
        <f>AVERAGE(E329:E330)</f>
        <v>24.46</v>
      </c>
      <c r="G329" s="4">
        <f>F329-$F$380</f>
        <v>7.1173819738771869</v>
      </c>
      <c r="I329">
        <f>AVERAGE(E325:E332)+(2*I327)</f>
        <v>37.178650229349202</v>
      </c>
      <c r="K329">
        <f>AVERAGE(G325,G327,G329,G331)+(2*K327)</f>
        <v>19.917847691020064</v>
      </c>
      <c r="N329" s="12">
        <v>1</v>
      </c>
    </row>
    <row r="330" spans="2:18" ht="16" x14ac:dyDescent="0.2">
      <c r="B330" s="1" t="s">
        <v>7</v>
      </c>
      <c r="C330" t="s">
        <v>13</v>
      </c>
      <c r="D330" s="3" t="s">
        <v>33</v>
      </c>
      <c r="E330">
        <v>24.43</v>
      </c>
      <c r="G330" s="4"/>
      <c r="N330" s="12">
        <v>1</v>
      </c>
    </row>
    <row r="331" spans="2:18" ht="16" x14ac:dyDescent="0.2">
      <c r="B331" s="1" t="s">
        <v>8</v>
      </c>
      <c r="C331" t="s">
        <v>13</v>
      </c>
      <c r="D331" s="3" t="s">
        <v>33</v>
      </c>
      <c r="E331">
        <v>31.09</v>
      </c>
      <c r="F331">
        <f>AVERAGE(E331:E332)</f>
        <v>31.225000000000001</v>
      </c>
      <c r="G331" s="4">
        <f>F331-$F$382</f>
        <v>13.785481658027365</v>
      </c>
      <c r="N331" s="12">
        <v>1</v>
      </c>
    </row>
    <row r="332" spans="2:18" ht="16" x14ac:dyDescent="0.2">
      <c r="B332" s="1" t="s">
        <v>8</v>
      </c>
      <c r="C332" t="s">
        <v>13</v>
      </c>
      <c r="D332" s="3" t="s">
        <v>33</v>
      </c>
      <c r="E332">
        <v>31.36</v>
      </c>
      <c r="G332" s="4"/>
      <c r="N332" s="12">
        <v>1</v>
      </c>
    </row>
    <row r="333" spans="2:18" ht="16" x14ac:dyDescent="0.2">
      <c r="B333" s="1" t="s">
        <v>9</v>
      </c>
      <c r="C333" t="s">
        <v>14</v>
      </c>
      <c r="D333" s="3" t="s">
        <v>33</v>
      </c>
      <c r="E333">
        <v>23.46</v>
      </c>
      <c r="F333">
        <f>AVERAGE(E333:E334)</f>
        <v>23.66</v>
      </c>
      <c r="G333" s="4">
        <f>F333-$F$384</f>
        <v>6.077086418912252</v>
      </c>
      <c r="H333">
        <f>AVERAGE(G333,G335,G337,G339)</f>
        <v>6.4131688117920813</v>
      </c>
      <c r="N333" s="12">
        <v>1</v>
      </c>
    </row>
    <row r="334" spans="2:18" ht="16" x14ac:dyDescent="0.2">
      <c r="B334" s="1" t="s">
        <v>9</v>
      </c>
      <c r="C334" t="s">
        <v>14</v>
      </c>
      <c r="D334" s="3" t="s">
        <v>33</v>
      </c>
      <c r="E334">
        <v>23.86</v>
      </c>
      <c r="G334" s="4"/>
      <c r="N334" s="12">
        <v>1</v>
      </c>
    </row>
    <row r="335" spans="2:18" ht="16" x14ac:dyDescent="0.2">
      <c r="B335" s="1" t="s">
        <v>10</v>
      </c>
      <c r="C335" t="s">
        <v>14</v>
      </c>
      <c r="D335" s="3" t="s">
        <v>33</v>
      </c>
      <c r="E335">
        <v>24.73</v>
      </c>
      <c r="F335">
        <f>AVERAGE(E335:E336)</f>
        <v>24.62</v>
      </c>
      <c r="G335" s="4">
        <f>F335-$F$386</f>
        <v>7.0131327318003578</v>
      </c>
      <c r="I335">
        <f>STDEV(E333:E340)</f>
        <v>0.62051677771722846</v>
      </c>
      <c r="K335">
        <f>STDEV(G333,G335,G337,G339)</f>
        <v>0.44726688359766692</v>
      </c>
      <c r="N335" s="12">
        <v>1</v>
      </c>
    </row>
    <row r="336" spans="2:18" ht="16" x14ac:dyDescent="0.2">
      <c r="B336" s="1" t="s">
        <v>10</v>
      </c>
      <c r="C336" t="s">
        <v>14</v>
      </c>
      <c r="D336" s="3" t="s">
        <v>33</v>
      </c>
      <c r="E336">
        <v>24.51</v>
      </c>
      <c r="G336" s="4"/>
      <c r="I336">
        <f>AVERAGE(E333:E340)-(2*I335)</f>
        <v>22.690216444565547</v>
      </c>
      <c r="K336">
        <f>AVERAGE(G333,G335,G337,G339)-(2*K335)</f>
        <v>5.5186350445967474</v>
      </c>
      <c r="N336" s="12">
        <v>1</v>
      </c>
    </row>
    <row r="337" spans="2:18" ht="16" x14ac:dyDescent="0.2">
      <c r="B337" s="1" t="s">
        <v>11</v>
      </c>
      <c r="C337" t="s">
        <v>14</v>
      </c>
      <c r="D337" s="3" t="s">
        <v>33</v>
      </c>
      <c r="E337">
        <v>23.22</v>
      </c>
      <c r="F337">
        <f>AVERAGE(E337:E338)</f>
        <v>23.15</v>
      </c>
      <c r="G337" s="4">
        <f>F337-$F$388</f>
        <v>6.0662650453713702</v>
      </c>
      <c r="I337">
        <f>AVERAGE(E333:E340)+(2*I335)</f>
        <v>25.172283555434458</v>
      </c>
      <c r="K337">
        <f>AVERAGE(G333,G335,G337,G339)+(2*K335)</f>
        <v>7.3077025789874153</v>
      </c>
      <c r="N337" s="12">
        <v>1</v>
      </c>
    </row>
    <row r="338" spans="2:18" ht="16" x14ac:dyDescent="0.2">
      <c r="B338" s="1" t="s">
        <v>11</v>
      </c>
      <c r="C338" t="s">
        <v>14</v>
      </c>
      <c r="D338" s="3" t="s">
        <v>33</v>
      </c>
      <c r="E338">
        <v>23.08</v>
      </c>
      <c r="G338" s="4"/>
      <c r="N338" s="12">
        <v>1</v>
      </c>
    </row>
    <row r="339" spans="2:18" ht="16" x14ac:dyDescent="0.2">
      <c r="B339" s="1" t="s">
        <v>12</v>
      </c>
      <c r="C339" t="s">
        <v>14</v>
      </c>
      <c r="D339" s="3" t="s">
        <v>33</v>
      </c>
      <c r="E339">
        <v>24.3</v>
      </c>
      <c r="F339">
        <f>AVERAGE(E339:E340)</f>
        <v>24.295000000000002</v>
      </c>
      <c r="G339" s="4">
        <f>F339-$F$390</f>
        <v>6.4961910510843452</v>
      </c>
      <c r="N339" s="12">
        <v>1</v>
      </c>
    </row>
    <row r="340" spans="2:18" ht="16" x14ac:dyDescent="0.2">
      <c r="B340" s="1" t="s">
        <v>12</v>
      </c>
      <c r="C340" t="s">
        <v>14</v>
      </c>
      <c r="D340" s="3" t="s">
        <v>33</v>
      </c>
      <c r="E340">
        <v>24.29</v>
      </c>
      <c r="G340" s="4"/>
      <c r="N340" s="12">
        <v>1</v>
      </c>
    </row>
    <row r="341" spans="2:18" x14ac:dyDescent="0.2">
      <c r="B341" s="1"/>
      <c r="D341" s="3"/>
      <c r="G341" s="4"/>
      <c r="N341" s="12">
        <v>1</v>
      </c>
    </row>
    <row r="342" spans="2:18" ht="16" x14ac:dyDescent="0.2">
      <c r="B342" s="1" t="s">
        <v>5</v>
      </c>
      <c r="C342" t="s">
        <v>13</v>
      </c>
      <c r="D342" s="3" t="s">
        <v>34</v>
      </c>
      <c r="E342">
        <v>25.25</v>
      </c>
      <c r="F342">
        <f>AVERAGE(E342:E343)</f>
        <v>25.130000000000003</v>
      </c>
      <c r="G342" s="4">
        <f>F342-$F$376</f>
        <v>7.2704290365081867</v>
      </c>
      <c r="H342">
        <f>AVERAGE(G342,G344,G346,G348)</f>
        <v>8.3138592549380483</v>
      </c>
      <c r="I342" s="4">
        <f>H342-H350</f>
        <v>-0.48930955685403177</v>
      </c>
      <c r="J342" s="5">
        <f>2^-I342</f>
        <v>1.4037728991167866</v>
      </c>
      <c r="K342" s="5">
        <f>-1/J342</f>
        <v>-0.71236593941168913</v>
      </c>
      <c r="N342" s="12">
        <v>1</v>
      </c>
      <c r="P342" s="4"/>
      <c r="Q342" s="6"/>
      <c r="R342" s="6"/>
    </row>
    <row r="343" spans="2:18" ht="16" x14ac:dyDescent="0.2">
      <c r="B343" s="1" t="s">
        <v>5</v>
      </c>
      <c r="C343" t="s">
        <v>13</v>
      </c>
      <c r="D343" s="3" t="s">
        <v>34</v>
      </c>
      <c r="E343">
        <v>25.01</v>
      </c>
      <c r="G343" s="4"/>
      <c r="N343" s="12">
        <v>1</v>
      </c>
    </row>
    <row r="344" spans="2:18" ht="16" x14ac:dyDescent="0.2">
      <c r="B344" s="1" t="s">
        <v>6</v>
      </c>
      <c r="C344" t="s">
        <v>13</v>
      </c>
      <c r="D344" s="3" t="s">
        <v>34</v>
      </c>
      <c r="E344">
        <v>25.03</v>
      </c>
      <c r="F344">
        <f>AVERAGE(E344:E345)</f>
        <v>24.98</v>
      </c>
      <c r="G344" s="4">
        <f>F344-$F$378</f>
        <v>7.9071443513394613</v>
      </c>
      <c r="I344">
        <f>STDEV(E342:E349)</f>
        <v>0.93020351075910856</v>
      </c>
      <c r="K344">
        <f>STDEV(G342,G344,G346,G348)</f>
        <v>1.0876475185887771</v>
      </c>
      <c r="N344" s="12">
        <v>1</v>
      </c>
    </row>
    <row r="345" spans="2:18" ht="16" x14ac:dyDescent="0.2">
      <c r="B345" s="1" t="s">
        <v>6</v>
      </c>
      <c r="C345" t="s">
        <v>13</v>
      </c>
      <c r="D345" s="3" t="s">
        <v>34</v>
      </c>
      <c r="E345">
        <v>24.93</v>
      </c>
      <c r="G345" s="4"/>
      <c r="I345">
        <f>AVERAGE(E342:E349)-(2*I344)</f>
        <v>23.882092978481783</v>
      </c>
      <c r="K345">
        <f>AVERAGE(G342,G344,G346,G348)-(2*K344)</f>
        <v>6.1385642177604947</v>
      </c>
      <c r="N345" s="12">
        <v>1</v>
      </c>
    </row>
    <row r="346" spans="2:18" ht="16" x14ac:dyDescent="0.2">
      <c r="B346" s="1" t="s">
        <v>7</v>
      </c>
      <c r="C346" t="s">
        <v>13</v>
      </c>
      <c r="D346" s="3" t="s">
        <v>34</v>
      </c>
      <c r="E346">
        <v>27.18</v>
      </c>
      <c r="F346">
        <f>AVERAGE(E346:E347)</f>
        <v>27.17</v>
      </c>
      <c r="G346" s="4">
        <f>F346-$F$380</f>
        <v>9.8273819738771877</v>
      </c>
      <c r="I346">
        <f>AVERAGE(E342:E349)+(2*I344)</f>
        <v>27.602907021518217</v>
      </c>
      <c r="K346">
        <f>AVERAGE(G342,G344,G346,G348)+(2*K344)</f>
        <v>10.489154292115602</v>
      </c>
      <c r="N346" s="12">
        <v>1</v>
      </c>
    </row>
    <row r="347" spans="2:18" ht="16" x14ac:dyDescent="0.2">
      <c r="B347" s="1" t="s">
        <v>7</v>
      </c>
      <c r="C347" t="s">
        <v>13</v>
      </c>
      <c r="D347" s="3" t="s">
        <v>34</v>
      </c>
      <c r="E347">
        <v>27.16</v>
      </c>
      <c r="G347" s="4"/>
      <c r="N347" s="12">
        <v>1</v>
      </c>
    </row>
    <row r="348" spans="2:18" ht="16" x14ac:dyDescent="0.2">
      <c r="B348" s="1" t="s">
        <v>8</v>
      </c>
      <c r="C348" t="s">
        <v>13</v>
      </c>
      <c r="D348" s="3" t="s">
        <v>34</v>
      </c>
      <c r="E348">
        <v>25.81</v>
      </c>
      <c r="F348">
        <f>AVERAGE(E348:E349)</f>
        <v>25.689999999999998</v>
      </c>
      <c r="G348" s="4">
        <f>F348-$F$382</f>
        <v>8.2504816580273612</v>
      </c>
      <c r="N348" s="12">
        <v>1</v>
      </c>
    </row>
    <row r="349" spans="2:18" ht="16" x14ac:dyDescent="0.2">
      <c r="B349" s="1" t="s">
        <v>8</v>
      </c>
      <c r="C349" t="s">
        <v>13</v>
      </c>
      <c r="D349" s="3" t="s">
        <v>34</v>
      </c>
      <c r="E349">
        <v>25.57</v>
      </c>
      <c r="G349" s="4"/>
      <c r="N349" s="12">
        <v>1</v>
      </c>
    </row>
    <row r="350" spans="2:18" ht="16" x14ac:dyDescent="0.2">
      <c r="B350" s="1" t="s">
        <v>9</v>
      </c>
      <c r="C350" t="s">
        <v>14</v>
      </c>
      <c r="D350" s="3" t="s">
        <v>34</v>
      </c>
      <c r="E350">
        <v>25.84</v>
      </c>
      <c r="F350">
        <f>AVERAGE(E350:E351)</f>
        <v>25.814999999999998</v>
      </c>
      <c r="G350" s="4">
        <f>F350-$F$384</f>
        <v>8.2320864189122496</v>
      </c>
      <c r="H350">
        <f>AVERAGE(G350,G352,G354,G356)</f>
        <v>8.8031688117920801</v>
      </c>
      <c r="N350" s="12">
        <v>1</v>
      </c>
    </row>
    <row r="351" spans="2:18" ht="16" x14ac:dyDescent="0.2">
      <c r="B351" s="1" t="s">
        <v>9</v>
      </c>
      <c r="C351" t="s">
        <v>14</v>
      </c>
      <c r="D351" s="3" t="s">
        <v>34</v>
      </c>
      <c r="E351">
        <v>25.79</v>
      </c>
      <c r="G351" s="4"/>
      <c r="N351" s="12">
        <v>1</v>
      </c>
    </row>
    <row r="352" spans="2:18" ht="16" x14ac:dyDescent="0.2">
      <c r="B352" s="1" t="s">
        <v>10</v>
      </c>
      <c r="C352" t="s">
        <v>14</v>
      </c>
      <c r="D352" s="3" t="s">
        <v>34</v>
      </c>
      <c r="E352">
        <v>26.01</v>
      </c>
      <c r="F352">
        <f>AVERAGE(E352:E353)</f>
        <v>26.075000000000003</v>
      </c>
      <c r="G352" s="4">
        <f>F352-$F$386</f>
        <v>8.4681327318003596</v>
      </c>
      <c r="I352">
        <f>STDEV(E350:E357)</f>
        <v>0.62681593333746277</v>
      </c>
      <c r="K352">
        <f>STDEV(G350,G352,G354,G356)</f>
        <v>0.94732108065530163</v>
      </c>
      <c r="N352" s="12">
        <v>1</v>
      </c>
    </row>
    <row r="353" spans="2:18" ht="16" x14ac:dyDescent="0.2">
      <c r="B353" s="1" t="s">
        <v>10</v>
      </c>
      <c r="C353" t="s">
        <v>14</v>
      </c>
      <c r="D353" s="3" t="s">
        <v>34</v>
      </c>
      <c r="E353">
        <v>26.14</v>
      </c>
      <c r="G353" s="4"/>
      <c r="I353">
        <f>AVERAGE(E350:E357)-(2*I352)</f>
        <v>25.067618133325073</v>
      </c>
      <c r="K353">
        <f>AVERAGE(G350,G352,G354,G356)-(2*K352)</f>
        <v>6.9085266504814768</v>
      </c>
      <c r="N353" s="12">
        <v>1</v>
      </c>
    </row>
    <row r="354" spans="2:18" ht="16" x14ac:dyDescent="0.2">
      <c r="B354" s="1" t="s">
        <v>11</v>
      </c>
      <c r="C354" t="s">
        <v>14</v>
      </c>
      <c r="D354" s="3" t="s">
        <v>34</v>
      </c>
      <c r="E354">
        <v>27.5</v>
      </c>
      <c r="F354">
        <f>AVERAGE(E354:E355)</f>
        <v>27.3</v>
      </c>
      <c r="G354" s="4">
        <f>F354-$F$388</f>
        <v>10.216265045371372</v>
      </c>
      <c r="I354">
        <f>AVERAGE(E350:E357)+(2*I352)</f>
        <v>27.574881866674925</v>
      </c>
      <c r="K354">
        <f>AVERAGE(G350,G352,G354,G356)+(2*K352)</f>
        <v>10.697810973102683</v>
      </c>
      <c r="N354" s="12">
        <v>1</v>
      </c>
    </row>
    <row r="355" spans="2:18" ht="16" x14ac:dyDescent="0.2">
      <c r="B355" s="1" t="s">
        <v>11</v>
      </c>
      <c r="C355" t="s">
        <v>14</v>
      </c>
      <c r="D355" s="3" t="s">
        <v>34</v>
      </c>
      <c r="E355">
        <v>27.1</v>
      </c>
      <c r="G355" s="4"/>
      <c r="N355" s="12">
        <v>1</v>
      </c>
    </row>
    <row r="356" spans="2:18" ht="16" x14ac:dyDescent="0.2">
      <c r="B356" s="1" t="s">
        <v>12</v>
      </c>
      <c r="C356" t="s">
        <v>14</v>
      </c>
      <c r="D356" s="3" t="s">
        <v>34</v>
      </c>
      <c r="E356">
        <v>26.16</v>
      </c>
      <c r="F356">
        <f>AVERAGE(E356:E357)</f>
        <v>26.094999999999999</v>
      </c>
      <c r="G356" s="4">
        <f>F356-$F$390</f>
        <v>8.2961910510843424</v>
      </c>
      <c r="N356" s="12">
        <v>1</v>
      </c>
    </row>
    <row r="357" spans="2:18" ht="16" x14ac:dyDescent="0.2">
      <c r="B357" s="1" t="s">
        <v>12</v>
      </c>
      <c r="C357" t="s">
        <v>14</v>
      </c>
      <c r="D357" s="3" t="s">
        <v>34</v>
      </c>
      <c r="E357">
        <v>26.03</v>
      </c>
      <c r="G357" s="4"/>
      <c r="N357" s="12">
        <v>1</v>
      </c>
    </row>
    <row r="358" spans="2:18" x14ac:dyDescent="0.2">
      <c r="B358" s="1"/>
      <c r="D358" s="3"/>
      <c r="G358" s="4"/>
      <c r="N358" s="12">
        <v>1</v>
      </c>
    </row>
    <row r="359" spans="2:18" ht="16" x14ac:dyDescent="0.2">
      <c r="B359" s="1" t="s">
        <v>5</v>
      </c>
      <c r="C359" t="s">
        <v>13</v>
      </c>
      <c r="D359" s="3" t="s">
        <v>35</v>
      </c>
      <c r="E359">
        <v>22.88</v>
      </c>
      <c r="F359">
        <f>AVERAGE(E359:E360)</f>
        <v>22.734999999999999</v>
      </c>
      <c r="G359" s="4">
        <f>F359-$F$376</f>
        <v>4.8754290365081836</v>
      </c>
      <c r="H359">
        <f>AVERAGE(G359,G361,G363,G365)</f>
        <v>4.7113592549380483</v>
      </c>
      <c r="I359" s="4">
        <f>H359-H367</f>
        <v>-0.13180955685403273</v>
      </c>
      <c r="J359" s="5">
        <f>2^-I359</f>
        <v>1.0956671232203856</v>
      </c>
      <c r="K359" s="5">
        <f>-1/J359</f>
        <v>-0.91268595982035061</v>
      </c>
      <c r="N359" s="12">
        <v>1</v>
      </c>
      <c r="P359" s="4"/>
      <c r="Q359" s="5"/>
      <c r="R359" s="5"/>
    </row>
    <row r="360" spans="2:18" ht="16" x14ac:dyDescent="0.2">
      <c r="B360" s="1" t="s">
        <v>5</v>
      </c>
      <c r="C360" t="s">
        <v>13</v>
      </c>
      <c r="D360" s="3" t="s">
        <v>35</v>
      </c>
      <c r="E360">
        <v>22.59</v>
      </c>
      <c r="G360" s="4"/>
      <c r="N360" s="12">
        <v>1</v>
      </c>
    </row>
    <row r="361" spans="2:18" ht="16" x14ac:dyDescent="0.2">
      <c r="B361" s="1" t="s">
        <v>6</v>
      </c>
      <c r="C361" t="s">
        <v>13</v>
      </c>
      <c r="D361" s="3" t="s">
        <v>35</v>
      </c>
      <c r="E361">
        <v>21.97</v>
      </c>
      <c r="F361">
        <f>AVERAGE(E361:E362)</f>
        <v>21.934999999999999</v>
      </c>
      <c r="G361" s="4">
        <f>F361-$F$378</f>
        <v>4.8621443513394595</v>
      </c>
      <c r="I361">
        <f>STDEV(E359:E366)</f>
        <v>0.42061179930463838</v>
      </c>
      <c r="K361">
        <f>STDEV(G359,G361,G363,G365)</f>
        <v>0.26641996374228516</v>
      </c>
      <c r="N361" s="12">
        <v>1</v>
      </c>
    </row>
    <row r="362" spans="2:18" ht="16" x14ac:dyDescent="0.2">
      <c r="B362" s="1" t="s">
        <v>6</v>
      </c>
      <c r="C362" t="s">
        <v>13</v>
      </c>
      <c r="D362" s="3" t="s">
        <v>35</v>
      </c>
      <c r="E362">
        <v>21.9</v>
      </c>
      <c r="G362" s="4"/>
      <c r="I362">
        <f>AVERAGE(E359:E366)-(2*I361)</f>
        <v>21.298776401390725</v>
      </c>
      <c r="K362">
        <f>AVERAGE(G359,G361,G363,G365)-(2*K361)</f>
        <v>4.1785193274534782</v>
      </c>
      <c r="N362" s="12">
        <v>1</v>
      </c>
    </row>
    <row r="363" spans="2:18" ht="16" x14ac:dyDescent="0.2">
      <c r="B363" s="1" t="s">
        <v>7</v>
      </c>
      <c r="C363" t="s">
        <v>13</v>
      </c>
      <c r="D363" s="3" t="s">
        <v>35</v>
      </c>
      <c r="E363">
        <v>22.18</v>
      </c>
      <c r="F363">
        <f>AVERAGE(E363:E364)</f>
        <v>22.134999999999998</v>
      </c>
      <c r="G363" s="4">
        <f>F363-$F$380</f>
        <v>4.792381973877184</v>
      </c>
      <c r="I363">
        <f>AVERAGE(E359:E366)+(2*I361)</f>
        <v>22.981223598609276</v>
      </c>
      <c r="K363">
        <f>AVERAGE(G359,G361,G363,G365)+(2*K361)</f>
        <v>5.2441991824226184</v>
      </c>
      <c r="N363" s="12">
        <v>1</v>
      </c>
    </row>
    <row r="364" spans="2:18" ht="16" x14ac:dyDescent="0.2">
      <c r="B364" s="1" t="s">
        <v>7</v>
      </c>
      <c r="C364" t="s">
        <v>13</v>
      </c>
      <c r="D364" s="3" t="s">
        <v>35</v>
      </c>
      <c r="E364">
        <v>22.09</v>
      </c>
      <c r="G364" s="4"/>
      <c r="N364" s="12">
        <v>1</v>
      </c>
    </row>
    <row r="365" spans="2:18" ht="16" x14ac:dyDescent="0.2">
      <c r="B365" s="1" t="s">
        <v>8</v>
      </c>
      <c r="C365" t="s">
        <v>13</v>
      </c>
      <c r="D365" s="3" t="s">
        <v>35</v>
      </c>
      <c r="E365">
        <v>21.53</v>
      </c>
      <c r="F365">
        <f>AVERAGE(E365:E366)</f>
        <v>21.755000000000003</v>
      </c>
      <c r="G365" s="4">
        <f>F365-$F$382</f>
        <v>4.3154816580273661</v>
      </c>
      <c r="N365" s="12">
        <v>1</v>
      </c>
    </row>
    <row r="366" spans="2:18" ht="16" x14ac:dyDescent="0.2">
      <c r="B366" s="1" t="s">
        <v>8</v>
      </c>
      <c r="C366" t="s">
        <v>13</v>
      </c>
      <c r="D366" s="3" t="s">
        <v>35</v>
      </c>
      <c r="E366">
        <v>21.98</v>
      </c>
      <c r="G366" s="4"/>
      <c r="N366" s="12">
        <v>1</v>
      </c>
    </row>
    <row r="367" spans="2:18" ht="16" x14ac:dyDescent="0.2">
      <c r="B367" s="1" t="s">
        <v>9</v>
      </c>
      <c r="C367" t="s">
        <v>14</v>
      </c>
      <c r="D367" s="3" t="s">
        <v>35</v>
      </c>
      <c r="E367">
        <v>22.19</v>
      </c>
      <c r="F367">
        <f>AVERAGE(E367:E368)</f>
        <v>22.215</v>
      </c>
      <c r="G367" s="4">
        <f>F367-$F$384</f>
        <v>4.6320864189122517</v>
      </c>
      <c r="H367">
        <f>AVERAGE(G367,G369,G371,G373)</f>
        <v>4.843168811792081</v>
      </c>
      <c r="N367" s="12">
        <v>1</v>
      </c>
    </row>
    <row r="368" spans="2:18" ht="16" x14ac:dyDescent="0.2">
      <c r="B368" s="1" t="s">
        <v>9</v>
      </c>
      <c r="C368" t="s">
        <v>14</v>
      </c>
      <c r="D368" s="3" t="s">
        <v>35</v>
      </c>
      <c r="E368">
        <v>22.24</v>
      </c>
      <c r="G368" s="4"/>
      <c r="N368" s="12">
        <v>1</v>
      </c>
    </row>
    <row r="369" spans="2:14" ht="16" x14ac:dyDescent="0.2">
      <c r="B369" s="1" t="s">
        <v>10</v>
      </c>
      <c r="C369" t="s">
        <v>14</v>
      </c>
      <c r="D369" s="3" t="s">
        <v>35</v>
      </c>
      <c r="E369">
        <v>22.61</v>
      </c>
      <c r="F369">
        <f>AVERAGE(E369:E370)</f>
        <v>22.594999999999999</v>
      </c>
      <c r="G369" s="4">
        <f>F369-$F$386</f>
        <v>4.9881327318003557</v>
      </c>
      <c r="I369">
        <f>STDEV(E367:E374)</f>
        <v>0.19223776201063342</v>
      </c>
      <c r="K369">
        <f>STDEV(G367,G369,G371,G373)</f>
        <v>0.2280257450768832</v>
      </c>
      <c r="N369" s="12">
        <v>1</v>
      </c>
    </row>
    <row r="370" spans="2:14" ht="16" x14ac:dyDescent="0.2">
      <c r="B370" s="1" t="s">
        <v>10</v>
      </c>
      <c r="C370" t="s">
        <v>14</v>
      </c>
      <c r="D370" s="3" t="s">
        <v>35</v>
      </c>
      <c r="E370">
        <v>22.58</v>
      </c>
      <c r="G370" s="4"/>
      <c r="I370">
        <f>AVERAGE(E367:E374)-(2*I369)</f>
        <v>21.976774475978729</v>
      </c>
      <c r="K370">
        <f>AVERAGE(G367,G369,G371,G373)-(2*K369)</f>
        <v>4.387117321638315</v>
      </c>
      <c r="N370" s="12">
        <v>1</v>
      </c>
    </row>
    <row r="371" spans="2:14" ht="16" x14ac:dyDescent="0.2">
      <c r="B371" s="1" t="s">
        <v>11</v>
      </c>
      <c r="C371" t="s">
        <v>14</v>
      </c>
      <c r="D371" s="3" t="s">
        <v>35</v>
      </c>
      <c r="E371">
        <v>22.24</v>
      </c>
      <c r="F371">
        <f>AVERAGE(E371:E372)</f>
        <v>22.17</v>
      </c>
      <c r="G371" s="4">
        <f>F371-$F$388</f>
        <v>5.0862650453713734</v>
      </c>
      <c r="I371">
        <f>AVERAGE(E367:E374)+(2*I369)</f>
        <v>22.74572552402126</v>
      </c>
      <c r="K371">
        <f>AVERAGE(G367,G369,G371,G373)+(2*K369)</f>
        <v>5.299220301945847</v>
      </c>
      <c r="N371" s="12">
        <v>1</v>
      </c>
    </row>
    <row r="372" spans="2:14" ht="16" x14ac:dyDescent="0.2">
      <c r="B372" s="1" t="s">
        <v>11</v>
      </c>
      <c r="C372" t="s">
        <v>14</v>
      </c>
      <c r="D372" s="3" t="s">
        <v>35</v>
      </c>
      <c r="E372">
        <v>22.1</v>
      </c>
      <c r="G372" s="4"/>
      <c r="N372" s="12">
        <v>1</v>
      </c>
    </row>
    <row r="373" spans="2:14" ht="16" x14ac:dyDescent="0.2">
      <c r="B373" s="1" t="s">
        <v>12</v>
      </c>
      <c r="C373" t="s">
        <v>14</v>
      </c>
      <c r="D373" s="3" t="s">
        <v>35</v>
      </c>
      <c r="E373">
        <v>22.48</v>
      </c>
      <c r="F373">
        <f>AVERAGE(E373:E374)</f>
        <v>22.465</v>
      </c>
      <c r="G373" s="4">
        <f>F373-$F$390</f>
        <v>4.6661910510843434</v>
      </c>
      <c r="N373" s="12">
        <v>1</v>
      </c>
    </row>
    <row r="374" spans="2:14" ht="16" x14ac:dyDescent="0.2">
      <c r="B374" s="1" t="s">
        <v>12</v>
      </c>
      <c r="C374" t="s">
        <v>14</v>
      </c>
      <c r="D374" s="3" t="s">
        <v>35</v>
      </c>
      <c r="E374">
        <v>22.45</v>
      </c>
      <c r="N374" s="12">
        <v>1</v>
      </c>
    </row>
    <row r="375" spans="2:14" x14ac:dyDescent="0.2">
      <c r="N375" s="12">
        <v>1</v>
      </c>
    </row>
    <row r="376" spans="2:14" ht="16" x14ac:dyDescent="0.2">
      <c r="B376" t="s">
        <v>5</v>
      </c>
      <c r="C376" t="s">
        <v>13</v>
      </c>
      <c r="D376" s="3" t="s">
        <v>61</v>
      </c>
      <c r="F376">
        <f>GEOMEAN(F104,F155)</f>
        <v>17.859570963491816</v>
      </c>
      <c r="N376" s="12">
        <v>1</v>
      </c>
    </row>
    <row r="377" spans="2:14" ht="16" x14ac:dyDescent="0.2">
      <c r="B377" t="s">
        <v>5</v>
      </c>
      <c r="C377" t="s">
        <v>13</v>
      </c>
      <c r="D377" s="3" t="s">
        <v>61</v>
      </c>
      <c r="N377" s="12">
        <v>1</v>
      </c>
    </row>
    <row r="378" spans="2:14" ht="16" x14ac:dyDescent="0.2">
      <c r="B378" t="s">
        <v>6</v>
      </c>
      <c r="C378" t="s">
        <v>13</v>
      </c>
      <c r="D378" s="3" t="s">
        <v>61</v>
      </c>
      <c r="F378">
        <f>GEOMEAN(F106,F157)</f>
        <v>17.072855648660539</v>
      </c>
      <c r="N378" s="12">
        <v>1</v>
      </c>
    </row>
    <row r="379" spans="2:14" ht="16" x14ac:dyDescent="0.2">
      <c r="B379" t="s">
        <v>6</v>
      </c>
      <c r="C379" t="s">
        <v>13</v>
      </c>
      <c r="D379" s="3" t="s">
        <v>61</v>
      </c>
      <c r="N379" s="12">
        <v>1</v>
      </c>
    </row>
    <row r="380" spans="2:14" ht="16" x14ac:dyDescent="0.2">
      <c r="B380" t="s">
        <v>7</v>
      </c>
      <c r="C380" t="s">
        <v>13</v>
      </c>
      <c r="D380" s="3" t="s">
        <v>61</v>
      </c>
      <c r="F380">
        <f>GEOMEAN(F108,F159)</f>
        <v>17.342618026122814</v>
      </c>
      <c r="N380" s="12">
        <v>1</v>
      </c>
    </row>
    <row r="381" spans="2:14" ht="16" x14ac:dyDescent="0.2">
      <c r="B381" t="s">
        <v>7</v>
      </c>
      <c r="C381" t="s">
        <v>13</v>
      </c>
      <c r="D381" s="3" t="s">
        <v>61</v>
      </c>
      <c r="N381" s="12">
        <v>1</v>
      </c>
    </row>
    <row r="382" spans="2:14" ht="16" x14ac:dyDescent="0.2">
      <c r="B382" t="s">
        <v>8</v>
      </c>
      <c r="C382" t="s">
        <v>13</v>
      </c>
      <c r="D382" s="3" t="s">
        <v>61</v>
      </c>
      <c r="F382">
        <f>GEOMEAN(F110,F161)</f>
        <v>17.439518341972637</v>
      </c>
      <c r="N382" s="12">
        <v>1</v>
      </c>
    </row>
    <row r="383" spans="2:14" ht="16" x14ac:dyDescent="0.2">
      <c r="B383" t="s">
        <v>8</v>
      </c>
      <c r="C383" t="s">
        <v>13</v>
      </c>
      <c r="D383" s="3" t="s">
        <v>61</v>
      </c>
      <c r="N383" s="12">
        <v>1</v>
      </c>
    </row>
    <row r="384" spans="2:14" ht="16" x14ac:dyDescent="0.2">
      <c r="B384" t="s">
        <v>9</v>
      </c>
      <c r="C384" t="s">
        <v>14</v>
      </c>
      <c r="D384" s="3" t="s">
        <v>61</v>
      </c>
      <c r="F384">
        <f>GEOMEAN(F112,F163)</f>
        <v>17.582913581087748</v>
      </c>
      <c r="N384" s="12">
        <v>1</v>
      </c>
    </row>
    <row r="385" spans="2:14" ht="16" x14ac:dyDescent="0.2">
      <c r="B385" t="s">
        <v>9</v>
      </c>
      <c r="C385" t="s">
        <v>14</v>
      </c>
      <c r="D385" s="3" t="s">
        <v>61</v>
      </c>
      <c r="N385" s="12">
        <v>1</v>
      </c>
    </row>
    <row r="386" spans="2:14" ht="16" x14ac:dyDescent="0.2">
      <c r="B386" t="s">
        <v>10</v>
      </c>
      <c r="C386" t="s">
        <v>14</v>
      </c>
      <c r="D386" s="3" t="s">
        <v>61</v>
      </c>
      <c r="F386">
        <f>GEOMEAN(F114,F165)</f>
        <v>17.606867268199643</v>
      </c>
      <c r="N386" s="12">
        <v>1</v>
      </c>
    </row>
    <row r="387" spans="2:14" ht="16" x14ac:dyDescent="0.2">
      <c r="B387" t="s">
        <v>10</v>
      </c>
      <c r="C387" t="s">
        <v>14</v>
      </c>
      <c r="D387" s="3" t="s">
        <v>61</v>
      </c>
      <c r="N387" s="12">
        <v>1</v>
      </c>
    </row>
    <row r="388" spans="2:14" ht="16" x14ac:dyDescent="0.2">
      <c r="B388" t="s">
        <v>11</v>
      </c>
      <c r="C388" t="s">
        <v>14</v>
      </c>
      <c r="D388" s="3" t="s">
        <v>61</v>
      </c>
      <c r="F388">
        <f>GEOMEAN(F116,F167)</f>
        <v>17.083734954628628</v>
      </c>
      <c r="N388" s="12">
        <v>1</v>
      </c>
    </row>
    <row r="389" spans="2:14" ht="16" x14ac:dyDescent="0.2">
      <c r="B389" t="s">
        <v>11</v>
      </c>
      <c r="C389" t="s">
        <v>14</v>
      </c>
      <c r="D389" s="3" t="s">
        <v>61</v>
      </c>
      <c r="N389" s="12">
        <v>1</v>
      </c>
    </row>
    <row r="390" spans="2:14" ht="16" x14ac:dyDescent="0.2">
      <c r="B390" s="1" t="s">
        <v>12</v>
      </c>
      <c r="C390" t="s">
        <v>14</v>
      </c>
      <c r="D390" s="3" t="s">
        <v>61</v>
      </c>
      <c r="F390">
        <f>GEOMEAN(F118,F169)</f>
        <v>17.798808948915656</v>
      </c>
      <c r="N390" s="12">
        <v>1</v>
      </c>
    </row>
    <row r="391" spans="2:14" ht="16" x14ac:dyDescent="0.2">
      <c r="B391" s="1" t="s">
        <v>12</v>
      </c>
      <c r="C391" t="s">
        <v>14</v>
      </c>
      <c r="D391" s="3" t="s">
        <v>61</v>
      </c>
      <c r="N391" s="12">
        <v>1</v>
      </c>
    </row>
  </sheetData>
  <conditionalFormatting sqref="G2">
    <cfRule type="cellIs" dxfId="860" priority="1628" operator="lessThan">
      <formula>K5</formula>
    </cfRule>
    <cfRule type="cellIs" dxfId="859" priority="1659" operator="greaterThan">
      <formula>K6</formula>
    </cfRule>
  </conditionalFormatting>
  <conditionalFormatting sqref="G4">
    <cfRule type="cellIs" dxfId="858" priority="1626" operator="lessThan">
      <formula>K5</formula>
    </cfRule>
    <cfRule type="cellIs" dxfId="857" priority="1627" operator="greaterThan">
      <formula>K6</formula>
    </cfRule>
  </conditionalFormatting>
  <conditionalFormatting sqref="G6">
    <cfRule type="cellIs" dxfId="856" priority="1624" operator="lessThan">
      <formula>K5</formula>
    </cfRule>
    <cfRule type="cellIs" dxfId="855" priority="1625" operator="greaterThan">
      <formula>K6</formula>
    </cfRule>
  </conditionalFormatting>
  <conditionalFormatting sqref="G8">
    <cfRule type="cellIs" dxfId="854" priority="1622" operator="lessThan">
      <formula>K5</formula>
    </cfRule>
    <cfRule type="cellIs" dxfId="853" priority="1623" operator="greaterThan">
      <formula>K6</formula>
    </cfRule>
  </conditionalFormatting>
  <conditionalFormatting sqref="G10">
    <cfRule type="cellIs" dxfId="852" priority="1620" operator="lessThan">
      <formula>K13</formula>
    </cfRule>
    <cfRule type="cellIs" dxfId="851" priority="1621" operator="greaterThan">
      <formula>K14</formula>
    </cfRule>
  </conditionalFormatting>
  <conditionalFormatting sqref="G12">
    <cfRule type="cellIs" dxfId="850" priority="1618" operator="lessThan">
      <formula>K13</formula>
    </cfRule>
    <cfRule type="cellIs" dxfId="849" priority="1619" operator="greaterThan">
      <formula>K14</formula>
    </cfRule>
  </conditionalFormatting>
  <conditionalFormatting sqref="G14">
    <cfRule type="cellIs" dxfId="848" priority="1616" operator="lessThan">
      <formula>K13</formula>
    </cfRule>
    <cfRule type="cellIs" dxfId="847" priority="1617" operator="greaterThan">
      <formula>K14</formula>
    </cfRule>
  </conditionalFormatting>
  <conditionalFormatting sqref="G16">
    <cfRule type="cellIs" dxfId="846" priority="1614" operator="lessThan">
      <formula>K13</formula>
    </cfRule>
    <cfRule type="cellIs" dxfId="845" priority="1615" operator="greaterThan">
      <formula>K14</formula>
    </cfRule>
  </conditionalFormatting>
  <conditionalFormatting sqref="G19">
    <cfRule type="cellIs" dxfId="844" priority="1068" operator="lessThan">
      <formula>K22</formula>
    </cfRule>
    <cfRule type="cellIs" dxfId="843" priority="1069" operator="greaterThan">
      <formula>K23</formula>
    </cfRule>
  </conditionalFormatting>
  <conditionalFormatting sqref="G21">
    <cfRule type="cellIs" dxfId="842" priority="1066" operator="lessThan">
      <formula>K22</formula>
    </cfRule>
    <cfRule type="cellIs" dxfId="841" priority="1067" operator="greaterThan">
      <formula>K23</formula>
    </cfRule>
  </conditionalFormatting>
  <conditionalFormatting sqref="G23">
    <cfRule type="cellIs" dxfId="840" priority="1064" operator="lessThan">
      <formula>K22</formula>
    </cfRule>
    <cfRule type="cellIs" dxfId="839" priority="1065" operator="greaterThan">
      <formula>K23</formula>
    </cfRule>
  </conditionalFormatting>
  <conditionalFormatting sqref="G25">
    <cfRule type="cellIs" dxfId="838" priority="1062" operator="lessThan">
      <formula>K22</formula>
    </cfRule>
    <cfRule type="cellIs" dxfId="837" priority="1063" operator="greaterThan">
      <formula>K23</formula>
    </cfRule>
  </conditionalFormatting>
  <conditionalFormatting sqref="G27">
    <cfRule type="cellIs" dxfId="836" priority="1060" operator="lessThan">
      <formula>K30</formula>
    </cfRule>
    <cfRule type="cellIs" dxfId="835" priority="1061" operator="greaterThan">
      <formula>K31</formula>
    </cfRule>
  </conditionalFormatting>
  <conditionalFormatting sqref="G29">
    <cfRule type="cellIs" dxfId="834" priority="1058" operator="lessThan">
      <formula>K30</formula>
    </cfRule>
    <cfRule type="cellIs" dxfId="833" priority="1059" operator="greaterThan">
      <formula>K31</formula>
    </cfRule>
  </conditionalFormatting>
  <conditionalFormatting sqref="G31">
    <cfRule type="cellIs" dxfId="832" priority="1056" operator="lessThan">
      <formula>K30</formula>
    </cfRule>
    <cfRule type="cellIs" dxfId="831" priority="1057" operator="greaterThan">
      <formula>K31</formula>
    </cfRule>
  </conditionalFormatting>
  <conditionalFormatting sqref="G33">
    <cfRule type="cellIs" dxfId="830" priority="1054" operator="lessThan">
      <formula>K30</formula>
    </cfRule>
    <cfRule type="cellIs" dxfId="829" priority="1055" operator="greaterThan">
      <formula>K31</formula>
    </cfRule>
  </conditionalFormatting>
  <conditionalFormatting sqref="G36">
    <cfRule type="cellIs" dxfId="828" priority="1052" operator="lessThan">
      <formula>K39</formula>
    </cfRule>
    <cfRule type="cellIs" dxfId="827" priority="1053" operator="greaterThan">
      <formula>K40</formula>
    </cfRule>
  </conditionalFormatting>
  <conditionalFormatting sqref="G38">
    <cfRule type="cellIs" dxfId="826" priority="1050" operator="lessThan">
      <formula>K39</formula>
    </cfRule>
    <cfRule type="cellIs" dxfId="825" priority="1051" operator="greaterThan">
      <formula>K40</formula>
    </cfRule>
  </conditionalFormatting>
  <conditionalFormatting sqref="G40">
    <cfRule type="cellIs" dxfId="824" priority="1048" operator="lessThan">
      <formula>K39</formula>
    </cfRule>
    <cfRule type="cellIs" dxfId="823" priority="1049" operator="greaterThan">
      <formula>K40</formula>
    </cfRule>
  </conditionalFormatting>
  <conditionalFormatting sqref="G42">
    <cfRule type="cellIs" dxfId="822" priority="1046" operator="lessThan">
      <formula>K39</formula>
    </cfRule>
    <cfRule type="cellIs" dxfId="821" priority="1047" operator="greaterThan">
      <formula>K40</formula>
    </cfRule>
  </conditionalFormatting>
  <conditionalFormatting sqref="G44">
    <cfRule type="cellIs" dxfId="820" priority="1044" operator="lessThan">
      <formula>K47</formula>
    </cfRule>
    <cfRule type="cellIs" dxfId="819" priority="1045" operator="greaterThan">
      <formula>K48</formula>
    </cfRule>
  </conditionalFormatting>
  <conditionalFormatting sqref="G46">
    <cfRule type="cellIs" dxfId="818" priority="1042" operator="lessThan">
      <formula>K47</formula>
    </cfRule>
    <cfRule type="cellIs" dxfId="817" priority="1043" operator="greaterThan">
      <formula>K48</formula>
    </cfRule>
  </conditionalFormatting>
  <conditionalFormatting sqref="G48">
    <cfRule type="cellIs" dxfId="816" priority="1040" operator="lessThan">
      <formula>K47</formula>
    </cfRule>
    <cfRule type="cellIs" dxfId="815" priority="1041" operator="greaterThan">
      <formula>K48</formula>
    </cfRule>
  </conditionalFormatting>
  <conditionalFormatting sqref="G50">
    <cfRule type="cellIs" dxfId="814" priority="1038" operator="lessThan">
      <formula>K47</formula>
    </cfRule>
    <cfRule type="cellIs" dxfId="813" priority="1039" operator="greaterThan">
      <formula>K48</formula>
    </cfRule>
  </conditionalFormatting>
  <conditionalFormatting sqref="G53">
    <cfRule type="cellIs" dxfId="812" priority="1036" operator="lessThan">
      <formula>K56</formula>
    </cfRule>
    <cfRule type="cellIs" dxfId="811" priority="1037" operator="greaterThan">
      <formula>K57</formula>
    </cfRule>
  </conditionalFormatting>
  <conditionalFormatting sqref="G55">
    <cfRule type="cellIs" dxfId="810" priority="1034" operator="lessThan">
      <formula>K56</formula>
    </cfRule>
    <cfRule type="cellIs" dxfId="809" priority="1035" operator="greaterThan">
      <formula>K57</formula>
    </cfRule>
  </conditionalFormatting>
  <conditionalFormatting sqref="G57">
    <cfRule type="cellIs" dxfId="808" priority="1032" operator="lessThan">
      <formula>K56</formula>
    </cfRule>
    <cfRule type="cellIs" dxfId="807" priority="1033" operator="greaterThan">
      <formula>K57</formula>
    </cfRule>
  </conditionalFormatting>
  <conditionalFormatting sqref="G59">
    <cfRule type="cellIs" dxfId="806" priority="1030" operator="lessThan">
      <formula>K56</formula>
    </cfRule>
    <cfRule type="cellIs" dxfId="805" priority="1031" operator="greaterThan">
      <formula>K57</formula>
    </cfRule>
  </conditionalFormatting>
  <conditionalFormatting sqref="G61">
    <cfRule type="cellIs" dxfId="804" priority="1028" operator="lessThan">
      <formula>K64</formula>
    </cfRule>
    <cfRule type="cellIs" dxfId="803" priority="1029" operator="greaterThan">
      <formula>K65</formula>
    </cfRule>
  </conditionalFormatting>
  <conditionalFormatting sqref="G63">
    <cfRule type="cellIs" dxfId="802" priority="1026" operator="lessThan">
      <formula>K64</formula>
    </cfRule>
    <cfRule type="cellIs" dxfId="801" priority="1027" operator="greaterThan">
      <formula>K65</formula>
    </cfRule>
  </conditionalFormatting>
  <conditionalFormatting sqref="G65">
    <cfRule type="cellIs" dxfId="800" priority="1024" operator="lessThan">
      <formula>K64</formula>
    </cfRule>
    <cfRule type="cellIs" dxfId="799" priority="1025" operator="greaterThan">
      <formula>K65</formula>
    </cfRule>
  </conditionalFormatting>
  <conditionalFormatting sqref="G67">
    <cfRule type="cellIs" dxfId="798" priority="1022" operator="lessThan">
      <formula>K64</formula>
    </cfRule>
    <cfRule type="cellIs" dxfId="797" priority="1023" operator="greaterThan">
      <formula>K65</formula>
    </cfRule>
  </conditionalFormatting>
  <conditionalFormatting sqref="G70">
    <cfRule type="cellIs" dxfId="796" priority="1020" operator="lessThan">
      <formula>K73</formula>
    </cfRule>
    <cfRule type="cellIs" dxfId="795" priority="1021" operator="greaterThan">
      <formula>K74</formula>
    </cfRule>
  </conditionalFormatting>
  <conditionalFormatting sqref="G72">
    <cfRule type="cellIs" dxfId="794" priority="1018" operator="lessThan">
      <formula>K73</formula>
    </cfRule>
    <cfRule type="cellIs" dxfId="793" priority="1019" operator="greaterThan">
      <formula>K74</formula>
    </cfRule>
  </conditionalFormatting>
  <conditionalFormatting sqref="G74">
    <cfRule type="cellIs" dxfId="792" priority="1016" operator="lessThan">
      <formula>K73</formula>
    </cfRule>
    <cfRule type="cellIs" dxfId="791" priority="1017" operator="greaterThan">
      <formula>K74</formula>
    </cfRule>
  </conditionalFormatting>
  <conditionalFormatting sqref="G76">
    <cfRule type="cellIs" dxfId="790" priority="1014" operator="lessThan">
      <formula>K73</formula>
    </cfRule>
    <cfRule type="cellIs" dxfId="789" priority="1015" operator="greaterThan">
      <formula>K74</formula>
    </cfRule>
  </conditionalFormatting>
  <conditionalFormatting sqref="G78">
    <cfRule type="cellIs" dxfId="788" priority="1012" operator="lessThan">
      <formula>K81</formula>
    </cfRule>
    <cfRule type="cellIs" dxfId="787" priority="1013" operator="greaterThan">
      <formula>K82</formula>
    </cfRule>
  </conditionalFormatting>
  <conditionalFormatting sqref="G80">
    <cfRule type="cellIs" dxfId="786" priority="1010" operator="lessThan">
      <formula>K81</formula>
    </cfRule>
    <cfRule type="cellIs" dxfId="785" priority="1011" operator="greaterThan">
      <formula>K82</formula>
    </cfRule>
  </conditionalFormatting>
  <conditionalFormatting sqref="G82">
    <cfRule type="cellIs" dxfId="784" priority="1008" operator="lessThan">
      <formula>K81</formula>
    </cfRule>
    <cfRule type="cellIs" dxfId="783" priority="1009" operator="greaterThan">
      <formula>K82</formula>
    </cfRule>
  </conditionalFormatting>
  <conditionalFormatting sqref="G84">
    <cfRule type="cellIs" dxfId="782" priority="1006" operator="lessThan">
      <formula>K81</formula>
    </cfRule>
    <cfRule type="cellIs" dxfId="781" priority="1007" operator="greaterThan">
      <formula>K82</formula>
    </cfRule>
  </conditionalFormatting>
  <conditionalFormatting sqref="G87">
    <cfRule type="cellIs" dxfId="780" priority="1004" operator="lessThan">
      <formula>K90</formula>
    </cfRule>
    <cfRule type="cellIs" dxfId="779" priority="1005" operator="greaterThan">
      <formula>K91</formula>
    </cfRule>
  </conditionalFormatting>
  <conditionalFormatting sqref="G89">
    <cfRule type="cellIs" dxfId="778" priority="1002" operator="lessThan">
      <formula>K90</formula>
    </cfRule>
    <cfRule type="cellIs" dxfId="777" priority="1003" operator="greaterThan">
      <formula>K91</formula>
    </cfRule>
  </conditionalFormatting>
  <conditionalFormatting sqref="G91">
    <cfRule type="cellIs" dxfId="776" priority="1000" operator="lessThan">
      <formula>K90</formula>
    </cfRule>
    <cfRule type="cellIs" dxfId="775" priority="1001" operator="greaterThan">
      <formula>K91</formula>
    </cfRule>
  </conditionalFormatting>
  <conditionalFormatting sqref="G93">
    <cfRule type="cellIs" dxfId="774" priority="998" operator="lessThan">
      <formula>K90</formula>
    </cfRule>
    <cfRule type="cellIs" dxfId="773" priority="999" operator="greaterThan">
      <formula>K91</formula>
    </cfRule>
  </conditionalFormatting>
  <conditionalFormatting sqref="G95">
    <cfRule type="cellIs" dxfId="772" priority="996" operator="lessThan">
      <formula>K98</formula>
    </cfRule>
    <cfRule type="cellIs" dxfId="771" priority="997" operator="greaterThan">
      <formula>K99</formula>
    </cfRule>
  </conditionalFormatting>
  <conditionalFormatting sqref="G97">
    <cfRule type="cellIs" dxfId="770" priority="994" operator="lessThan">
      <formula>K98</formula>
    </cfRule>
    <cfRule type="cellIs" dxfId="769" priority="995" operator="greaterThan">
      <formula>K99</formula>
    </cfRule>
  </conditionalFormatting>
  <conditionalFormatting sqref="G99">
    <cfRule type="cellIs" dxfId="768" priority="992" operator="lessThan">
      <formula>K98</formula>
    </cfRule>
    <cfRule type="cellIs" dxfId="767" priority="993" operator="greaterThan">
      <formula>K99</formula>
    </cfRule>
  </conditionalFormatting>
  <conditionalFormatting sqref="G101">
    <cfRule type="cellIs" dxfId="766" priority="990" operator="lessThan">
      <formula>K98</formula>
    </cfRule>
    <cfRule type="cellIs" dxfId="765" priority="991" operator="greaterThan">
      <formula>K99</formula>
    </cfRule>
  </conditionalFormatting>
  <conditionalFormatting sqref="G121">
    <cfRule type="cellIs" dxfId="764" priority="988" operator="lessThan">
      <formula>K124</formula>
    </cfRule>
    <cfRule type="cellIs" dxfId="763" priority="989" operator="greaterThan">
      <formula>K125</formula>
    </cfRule>
  </conditionalFormatting>
  <conditionalFormatting sqref="G123">
    <cfRule type="cellIs" dxfId="762" priority="986" operator="lessThan">
      <formula>K124</formula>
    </cfRule>
    <cfRule type="cellIs" dxfId="761" priority="987" operator="greaterThan">
      <formula>K125</formula>
    </cfRule>
  </conditionalFormatting>
  <conditionalFormatting sqref="G125">
    <cfRule type="cellIs" dxfId="760" priority="984" operator="lessThan">
      <formula>K124</formula>
    </cfRule>
    <cfRule type="cellIs" dxfId="759" priority="985" operator="greaterThan">
      <formula>K125</formula>
    </cfRule>
  </conditionalFormatting>
  <conditionalFormatting sqref="G127">
    <cfRule type="cellIs" dxfId="758" priority="982" operator="lessThan">
      <formula>K124</formula>
    </cfRule>
    <cfRule type="cellIs" dxfId="757" priority="983" operator="greaterThan">
      <formula>K125</formula>
    </cfRule>
  </conditionalFormatting>
  <conditionalFormatting sqref="G129">
    <cfRule type="cellIs" dxfId="756" priority="980" operator="lessThan">
      <formula>K132</formula>
    </cfRule>
    <cfRule type="cellIs" dxfId="755" priority="981" operator="greaterThan">
      <formula>K133</formula>
    </cfRule>
  </conditionalFormatting>
  <conditionalFormatting sqref="G131">
    <cfRule type="cellIs" dxfId="754" priority="978" operator="lessThan">
      <formula>K132</formula>
    </cfRule>
    <cfRule type="cellIs" dxfId="753" priority="979" operator="greaterThan">
      <formula>K133</formula>
    </cfRule>
  </conditionalFormatting>
  <conditionalFormatting sqref="G133">
    <cfRule type="cellIs" dxfId="752" priority="976" operator="lessThan">
      <formula>K132</formula>
    </cfRule>
    <cfRule type="cellIs" dxfId="751" priority="977" operator="greaterThan">
      <formula>K133</formula>
    </cfRule>
  </conditionalFormatting>
  <conditionalFormatting sqref="G135">
    <cfRule type="cellIs" dxfId="750" priority="974" operator="lessThan">
      <formula>K132</formula>
    </cfRule>
    <cfRule type="cellIs" dxfId="749" priority="975" operator="greaterThan">
      <formula>K133</formula>
    </cfRule>
  </conditionalFormatting>
  <conditionalFormatting sqref="G138">
    <cfRule type="cellIs" dxfId="748" priority="972" operator="lessThan">
      <formula>K141</formula>
    </cfRule>
    <cfRule type="cellIs" dxfId="747" priority="973" operator="greaterThan">
      <formula>K142</formula>
    </cfRule>
  </conditionalFormatting>
  <conditionalFormatting sqref="G140">
    <cfRule type="cellIs" dxfId="746" priority="970" operator="lessThan">
      <formula>K141</formula>
    </cfRule>
    <cfRule type="cellIs" dxfId="745" priority="971" operator="greaterThan">
      <formula>K142</formula>
    </cfRule>
  </conditionalFormatting>
  <conditionalFormatting sqref="G142">
    <cfRule type="cellIs" dxfId="744" priority="968" operator="lessThan">
      <formula>K141</formula>
    </cfRule>
    <cfRule type="cellIs" dxfId="743" priority="969" operator="greaterThan">
      <formula>K142</formula>
    </cfRule>
  </conditionalFormatting>
  <conditionalFormatting sqref="G144">
    <cfRule type="cellIs" dxfId="742" priority="966" operator="lessThan">
      <formula>K141</formula>
    </cfRule>
    <cfRule type="cellIs" dxfId="741" priority="967" operator="greaterThan">
      <formula>K142</formula>
    </cfRule>
  </conditionalFormatting>
  <conditionalFormatting sqref="G146">
    <cfRule type="cellIs" dxfId="740" priority="964" operator="lessThan">
      <formula>K149</formula>
    </cfRule>
    <cfRule type="cellIs" dxfId="739" priority="965" operator="greaterThan">
      <formula>K150</formula>
    </cfRule>
  </conditionalFormatting>
  <conditionalFormatting sqref="G148">
    <cfRule type="cellIs" dxfId="738" priority="962" operator="lessThan">
      <formula>K149</formula>
    </cfRule>
    <cfRule type="cellIs" dxfId="737" priority="963" operator="greaterThan">
      <formula>K150</formula>
    </cfRule>
  </conditionalFormatting>
  <conditionalFormatting sqref="G150">
    <cfRule type="cellIs" dxfId="736" priority="960" operator="lessThan">
      <formula>K149</formula>
    </cfRule>
    <cfRule type="cellIs" dxfId="735" priority="961" operator="greaterThan">
      <formula>K150</formula>
    </cfRule>
  </conditionalFormatting>
  <conditionalFormatting sqref="G152">
    <cfRule type="cellIs" dxfId="734" priority="958" operator="lessThan">
      <formula>K149</formula>
    </cfRule>
    <cfRule type="cellIs" dxfId="733" priority="959" operator="greaterThan">
      <formula>K150</formula>
    </cfRule>
  </conditionalFormatting>
  <conditionalFormatting sqref="G172">
    <cfRule type="cellIs" dxfId="732" priority="956" operator="lessThan">
      <formula>K175</formula>
    </cfRule>
    <cfRule type="cellIs" dxfId="731" priority="957" operator="greaterThan">
      <formula>K176</formula>
    </cfRule>
  </conditionalFormatting>
  <conditionalFormatting sqref="G174">
    <cfRule type="cellIs" dxfId="730" priority="954" operator="lessThan">
      <formula>K175</formula>
    </cfRule>
    <cfRule type="cellIs" dxfId="729" priority="955" operator="greaterThan">
      <formula>K176</formula>
    </cfRule>
  </conditionalFormatting>
  <conditionalFormatting sqref="G176">
    <cfRule type="cellIs" dxfId="728" priority="952" operator="lessThan">
      <formula>K175</formula>
    </cfRule>
    <cfRule type="cellIs" dxfId="727" priority="953" operator="greaterThan">
      <formula>K176</formula>
    </cfRule>
  </conditionalFormatting>
  <conditionalFormatting sqref="G178">
    <cfRule type="cellIs" dxfId="726" priority="950" operator="lessThan">
      <formula>K175</formula>
    </cfRule>
    <cfRule type="cellIs" dxfId="725" priority="951" operator="greaterThan">
      <formula>K176</formula>
    </cfRule>
  </conditionalFormatting>
  <conditionalFormatting sqref="G180">
    <cfRule type="cellIs" dxfId="724" priority="948" operator="lessThan">
      <formula>K183</formula>
    </cfRule>
    <cfRule type="cellIs" dxfId="723" priority="949" operator="greaterThan">
      <formula>K184</formula>
    </cfRule>
  </conditionalFormatting>
  <conditionalFormatting sqref="G182">
    <cfRule type="cellIs" dxfId="722" priority="946" operator="lessThan">
      <formula>K183</formula>
    </cfRule>
    <cfRule type="cellIs" dxfId="721" priority="947" operator="greaterThan">
      <formula>K184</formula>
    </cfRule>
  </conditionalFormatting>
  <conditionalFormatting sqref="G184">
    <cfRule type="cellIs" dxfId="720" priority="944" operator="lessThan">
      <formula>K183</formula>
    </cfRule>
    <cfRule type="cellIs" dxfId="719" priority="945" operator="greaterThan">
      <formula>K184</formula>
    </cfRule>
  </conditionalFormatting>
  <conditionalFormatting sqref="G186">
    <cfRule type="cellIs" dxfId="718" priority="942" operator="lessThan">
      <formula>K183</formula>
    </cfRule>
    <cfRule type="cellIs" dxfId="717" priority="943" operator="greaterThan">
      <formula>K184</formula>
    </cfRule>
  </conditionalFormatting>
  <conditionalFormatting sqref="G189">
    <cfRule type="cellIs" dxfId="716" priority="940" operator="lessThan">
      <formula>K192</formula>
    </cfRule>
    <cfRule type="cellIs" dxfId="715" priority="941" operator="greaterThan">
      <formula>K193</formula>
    </cfRule>
  </conditionalFormatting>
  <conditionalFormatting sqref="G191">
    <cfRule type="cellIs" dxfId="714" priority="938" operator="lessThan">
      <formula>K192</formula>
    </cfRule>
    <cfRule type="cellIs" dxfId="713" priority="939" operator="greaterThan">
      <formula>K193</formula>
    </cfRule>
  </conditionalFormatting>
  <conditionalFormatting sqref="G193">
    <cfRule type="cellIs" dxfId="712" priority="936" operator="lessThan">
      <formula>K192</formula>
    </cfRule>
    <cfRule type="cellIs" dxfId="711" priority="937" operator="greaterThan">
      <formula>K193</formula>
    </cfRule>
  </conditionalFormatting>
  <conditionalFormatting sqref="G195">
    <cfRule type="cellIs" dxfId="710" priority="934" operator="lessThan">
      <formula>K192</formula>
    </cfRule>
    <cfRule type="cellIs" dxfId="709" priority="935" operator="greaterThan">
      <formula>K193</formula>
    </cfRule>
  </conditionalFormatting>
  <conditionalFormatting sqref="G197">
    <cfRule type="cellIs" dxfId="708" priority="932" operator="lessThan">
      <formula>K200</formula>
    </cfRule>
    <cfRule type="cellIs" dxfId="707" priority="933" operator="greaterThan">
      <formula>K201</formula>
    </cfRule>
  </conditionalFormatting>
  <conditionalFormatting sqref="G199">
    <cfRule type="cellIs" dxfId="706" priority="930" operator="lessThan">
      <formula>K200</formula>
    </cfRule>
    <cfRule type="cellIs" dxfId="705" priority="931" operator="greaterThan">
      <formula>K201</formula>
    </cfRule>
  </conditionalFormatting>
  <conditionalFormatting sqref="G201">
    <cfRule type="cellIs" dxfId="704" priority="928" operator="lessThan">
      <formula>K200</formula>
    </cfRule>
    <cfRule type="cellIs" dxfId="703" priority="929" operator="greaterThan">
      <formula>K201</formula>
    </cfRule>
  </conditionalFormatting>
  <conditionalFormatting sqref="G203">
    <cfRule type="cellIs" dxfId="702" priority="926" operator="lessThan">
      <formula>K200</formula>
    </cfRule>
    <cfRule type="cellIs" dxfId="701" priority="927" operator="greaterThan">
      <formula>K201</formula>
    </cfRule>
  </conditionalFormatting>
  <conditionalFormatting sqref="G206">
    <cfRule type="cellIs" dxfId="700" priority="924" operator="lessThan">
      <formula>K209</formula>
    </cfRule>
    <cfRule type="cellIs" dxfId="699" priority="925" operator="greaterThan">
      <formula>K210</formula>
    </cfRule>
  </conditionalFormatting>
  <conditionalFormatting sqref="G208">
    <cfRule type="cellIs" dxfId="698" priority="922" operator="lessThan">
      <formula>K209</formula>
    </cfRule>
    <cfRule type="cellIs" dxfId="697" priority="923" operator="greaterThan">
      <formula>K210</formula>
    </cfRule>
  </conditionalFormatting>
  <conditionalFormatting sqref="G210">
    <cfRule type="cellIs" dxfId="696" priority="920" operator="lessThan">
      <formula>K209</formula>
    </cfRule>
    <cfRule type="cellIs" dxfId="695" priority="921" operator="greaterThan">
      <formula>K210</formula>
    </cfRule>
  </conditionalFormatting>
  <conditionalFormatting sqref="G212">
    <cfRule type="cellIs" dxfId="694" priority="918" operator="lessThan">
      <formula>K209</formula>
    </cfRule>
    <cfRule type="cellIs" dxfId="693" priority="919" operator="greaterThan">
      <formula>K210</formula>
    </cfRule>
  </conditionalFormatting>
  <conditionalFormatting sqref="G214">
    <cfRule type="cellIs" dxfId="692" priority="916" operator="lessThan">
      <formula>K217</formula>
    </cfRule>
    <cfRule type="cellIs" dxfId="691" priority="917" operator="greaterThan">
      <formula>K218</formula>
    </cfRule>
  </conditionalFormatting>
  <conditionalFormatting sqref="G216">
    <cfRule type="cellIs" dxfId="690" priority="914" operator="lessThan">
      <formula>K217</formula>
    </cfRule>
    <cfRule type="cellIs" dxfId="689" priority="915" operator="greaterThan">
      <formula>K218</formula>
    </cfRule>
  </conditionalFormatting>
  <conditionalFormatting sqref="G218">
    <cfRule type="cellIs" dxfId="688" priority="912" operator="lessThan">
      <formula>K217</formula>
    </cfRule>
    <cfRule type="cellIs" dxfId="687" priority="913" operator="greaterThan">
      <formula>K218</formula>
    </cfRule>
  </conditionalFormatting>
  <conditionalFormatting sqref="G220">
    <cfRule type="cellIs" dxfId="686" priority="910" operator="lessThan">
      <formula>K217</formula>
    </cfRule>
    <cfRule type="cellIs" dxfId="685" priority="911" operator="greaterThan">
      <formula>K218</formula>
    </cfRule>
  </conditionalFormatting>
  <conditionalFormatting sqref="G223">
    <cfRule type="cellIs" dxfId="684" priority="908" operator="lessThan">
      <formula>K226</formula>
    </cfRule>
    <cfRule type="cellIs" dxfId="683" priority="909" operator="greaterThan">
      <formula>K227</formula>
    </cfRule>
  </conditionalFormatting>
  <conditionalFormatting sqref="G225">
    <cfRule type="cellIs" dxfId="682" priority="906" operator="lessThan">
      <formula>K226</formula>
    </cfRule>
    <cfRule type="cellIs" dxfId="681" priority="907" operator="greaterThan">
      <formula>K227</formula>
    </cfRule>
  </conditionalFormatting>
  <conditionalFormatting sqref="G227">
    <cfRule type="cellIs" dxfId="680" priority="904" operator="lessThan">
      <formula>K226</formula>
    </cfRule>
    <cfRule type="cellIs" dxfId="679" priority="905" operator="greaterThan">
      <formula>K227</formula>
    </cfRule>
  </conditionalFormatting>
  <conditionalFormatting sqref="G229">
    <cfRule type="cellIs" dxfId="678" priority="902" operator="lessThan">
      <formula>K226</formula>
    </cfRule>
    <cfRule type="cellIs" dxfId="677" priority="903" operator="greaterThan">
      <formula>K227</formula>
    </cfRule>
  </conditionalFormatting>
  <conditionalFormatting sqref="G231">
    <cfRule type="cellIs" dxfId="676" priority="900" operator="lessThan">
      <formula>K234</formula>
    </cfRule>
    <cfRule type="cellIs" dxfId="675" priority="901" operator="greaterThan">
      <formula>K235</formula>
    </cfRule>
  </conditionalFormatting>
  <conditionalFormatting sqref="G233">
    <cfRule type="cellIs" dxfId="674" priority="898" operator="lessThan">
      <formula>K234</formula>
    </cfRule>
    <cfRule type="cellIs" dxfId="673" priority="899" operator="greaterThan">
      <formula>K235</formula>
    </cfRule>
  </conditionalFormatting>
  <conditionalFormatting sqref="G235">
    <cfRule type="cellIs" dxfId="672" priority="896" operator="lessThan">
      <formula>K234</formula>
    </cfRule>
    <cfRule type="cellIs" dxfId="671" priority="897" operator="greaterThan">
      <formula>K235</formula>
    </cfRule>
  </conditionalFormatting>
  <conditionalFormatting sqref="G237">
    <cfRule type="cellIs" dxfId="670" priority="894" operator="lessThan">
      <formula>K234</formula>
    </cfRule>
    <cfRule type="cellIs" dxfId="669" priority="895" operator="greaterThan">
      <formula>K235</formula>
    </cfRule>
  </conditionalFormatting>
  <conditionalFormatting sqref="G240">
    <cfRule type="cellIs" dxfId="668" priority="892" operator="lessThan">
      <formula>K243</formula>
    </cfRule>
    <cfRule type="cellIs" dxfId="667" priority="893" operator="greaterThan">
      <formula>K244</formula>
    </cfRule>
  </conditionalFormatting>
  <conditionalFormatting sqref="G242">
    <cfRule type="cellIs" dxfId="666" priority="890" operator="lessThan">
      <formula>K243</formula>
    </cfRule>
    <cfRule type="cellIs" dxfId="665" priority="891" operator="greaterThan">
      <formula>K244</formula>
    </cfRule>
  </conditionalFormatting>
  <conditionalFormatting sqref="G244">
    <cfRule type="cellIs" dxfId="664" priority="888" operator="lessThan">
      <formula>K243</formula>
    </cfRule>
    <cfRule type="cellIs" dxfId="663" priority="889" operator="greaterThan">
      <formula>K244</formula>
    </cfRule>
  </conditionalFormatting>
  <conditionalFormatting sqref="G246">
    <cfRule type="cellIs" dxfId="662" priority="886" operator="lessThan">
      <formula>K243</formula>
    </cfRule>
    <cfRule type="cellIs" dxfId="661" priority="887" operator="greaterThan">
      <formula>K244</formula>
    </cfRule>
  </conditionalFormatting>
  <conditionalFormatting sqref="G248">
    <cfRule type="cellIs" dxfId="660" priority="884" operator="lessThan">
      <formula>K251</formula>
    </cfRule>
    <cfRule type="cellIs" dxfId="659" priority="885" operator="greaterThan">
      <formula>K252</formula>
    </cfRule>
  </conditionalFormatting>
  <conditionalFormatting sqref="G250">
    <cfRule type="cellIs" dxfId="658" priority="882" operator="lessThan">
      <formula>K251</formula>
    </cfRule>
    <cfRule type="cellIs" dxfId="657" priority="883" operator="greaterThan">
      <formula>K252</formula>
    </cfRule>
  </conditionalFormatting>
  <conditionalFormatting sqref="G252">
    <cfRule type="cellIs" dxfId="656" priority="880" operator="lessThan">
      <formula>K251</formula>
    </cfRule>
    <cfRule type="cellIs" dxfId="655" priority="881" operator="greaterThan">
      <formula>K252</formula>
    </cfRule>
  </conditionalFormatting>
  <conditionalFormatting sqref="G254">
    <cfRule type="cellIs" dxfId="654" priority="878" operator="lessThan">
      <formula>K251</formula>
    </cfRule>
    <cfRule type="cellIs" dxfId="653" priority="879" operator="greaterThan">
      <formula>K252</formula>
    </cfRule>
  </conditionalFormatting>
  <conditionalFormatting sqref="G274">
    <cfRule type="cellIs" dxfId="652" priority="876" operator="lessThan">
      <formula>K277</formula>
    </cfRule>
    <cfRule type="cellIs" dxfId="651" priority="877" operator="greaterThan">
      <formula>K278</formula>
    </cfRule>
  </conditionalFormatting>
  <conditionalFormatting sqref="G276">
    <cfRule type="cellIs" dxfId="650" priority="874" operator="lessThan">
      <formula>K277</formula>
    </cfRule>
    <cfRule type="cellIs" dxfId="649" priority="875" operator="greaterThan">
      <formula>K278</formula>
    </cfRule>
  </conditionalFormatting>
  <conditionalFormatting sqref="G278">
    <cfRule type="cellIs" dxfId="648" priority="872" operator="lessThan">
      <formula>K277</formula>
    </cfRule>
    <cfRule type="cellIs" dxfId="647" priority="873" operator="greaterThan">
      <formula>K278</formula>
    </cfRule>
  </conditionalFormatting>
  <conditionalFormatting sqref="G280">
    <cfRule type="cellIs" dxfId="646" priority="870" operator="lessThan">
      <formula>K277</formula>
    </cfRule>
    <cfRule type="cellIs" dxfId="645" priority="871" operator="greaterThan">
      <formula>K278</formula>
    </cfRule>
  </conditionalFormatting>
  <conditionalFormatting sqref="G282">
    <cfRule type="cellIs" dxfId="644" priority="868" operator="lessThan">
      <formula>K285</formula>
    </cfRule>
    <cfRule type="cellIs" dxfId="643" priority="869" operator="greaterThan">
      <formula>K286</formula>
    </cfRule>
  </conditionalFormatting>
  <conditionalFormatting sqref="G284">
    <cfRule type="cellIs" dxfId="642" priority="866" operator="lessThan">
      <formula>K285</formula>
    </cfRule>
    <cfRule type="cellIs" dxfId="641" priority="867" operator="greaterThan">
      <formula>K286</formula>
    </cfRule>
  </conditionalFormatting>
  <conditionalFormatting sqref="G286">
    <cfRule type="cellIs" dxfId="640" priority="864" operator="lessThan">
      <formula>K285</formula>
    </cfRule>
    <cfRule type="cellIs" dxfId="639" priority="865" operator="greaterThan">
      <formula>K286</formula>
    </cfRule>
  </conditionalFormatting>
  <conditionalFormatting sqref="G288">
    <cfRule type="cellIs" dxfId="638" priority="862" operator="lessThan">
      <formula>K285</formula>
    </cfRule>
    <cfRule type="cellIs" dxfId="637" priority="863" operator="greaterThan">
      <formula>K286</formula>
    </cfRule>
  </conditionalFormatting>
  <conditionalFormatting sqref="G291">
    <cfRule type="cellIs" dxfId="636" priority="860" operator="lessThan">
      <formula>K294</formula>
    </cfRule>
    <cfRule type="cellIs" dxfId="635" priority="861" operator="greaterThan">
      <formula>K295</formula>
    </cfRule>
  </conditionalFormatting>
  <conditionalFormatting sqref="G293">
    <cfRule type="cellIs" dxfId="634" priority="858" operator="lessThan">
      <formula>K294</formula>
    </cfRule>
    <cfRule type="cellIs" dxfId="633" priority="859" operator="greaterThan">
      <formula>K295</formula>
    </cfRule>
  </conditionalFormatting>
  <conditionalFormatting sqref="G295">
    <cfRule type="cellIs" dxfId="632" priority="856" operator="lessThan">
      <formula>K294</formula>
    </cfRule>
    <cfRule type="cellIs" dxfId="631" priority="857" operator="greaterThan">
      <formula>K295</formula>
    </cfRule>
  </conditionalFormatting>
  <conditionalFormatting sqref="G297">
    <cfRule type="cellIs" dxfId="630" priority="854" operator="lessThan">
      <formula>K294</formula>
    </cfRule>
    <cfRule type="cellIs" dxfId="629" priority="855" operator="greaterThan">
      <formula>K295</formula>
    </cfRule>
  </conditionalFormatting>
  <conditionalFormatting sqref="G299">
    <cfRule type="cellIs" dxfId="628" priority="852" operator="lessThan">
      <formula>K302</formula>
    </cfRule>
    <cfRule type="cellIs" dxfId="627" priority="853" operator="greaterThan">
      <formula>K303</formula>
    </cfRule>
  </conditionalFormatting>
  <conditionalFormatting sqref="G301">
    <cfRule type="cellIs" dxfId="626" priority="850" operator="lessThan">
      <formula>K302</formula>
    </cfRule>
    <cfRule type="cellIs" dxfId="625" priority="851" operator="greaterThan">
      <formula>K303</formula>
    </cfRule>
  </conditionalFormatting>
  <conditionalFormatting sqref="G303">
    <cfRule type="cellIs" dxfId="624" priority="848" operator="lessThan">
      <formula>K302</formula>
    </cfRule>
    <cfRule type="cellIs" dxfId="623" priority="849" operator="greaterThan">
      <formula>K303</formula>
    </cfRule>
  </conditionalFormatting>
  <conditionalFormatting sqref="G305">
    <cfRule type="cellIs" dxfId="622" priority="846" operator="lessThan">
      <formula>K302</formula>
    </cfRule>
    <cfRule type="cellIs" dxfId="621" priority="847" operator="greaterThan">
      <formula>K303</formula>
    </cfRule>
  </conditionalFormatting>
  <conditionalFormatting sqref="G308">
    <cfRule type="cellIs" dxfId="620" priority="828" operator="lessThan">
      <formula>K311</formula>
    </cfRule>
    <cfRule type="cellIs" dxfId="619" priority="829" operator="greaterThan">
      <formula>K312</formula>
    </cfRule>
  </conditionalFormatting>
  <conditionalFormatting sqref="G310">
    <cfRule type="cellIs" dxfId="618" priority="826" operator="lessThan">
      <formula>K311</formula>
    </cfRule>
    <cfRule type="cellIs" dxfId="617" priority="827" operator="greaterThan">
      <formula>K312</formula>
    </cfRule>
  </conditionalFormatting>
  <conditionalFormatting sqref="G312">
    <cfRule type="cellIs" dxfId="616" priority="824" operator="lessThan">
      <formula>K311</formula>
    </cfRule>
    <cfRule type="cellIs" dxfId="615" priority="825" operator="greaterThan">
      <formula>K312</formula>
    </cfRule>
  </conditionalFormatting>
  <conditionalFormatting sqref="G314">
    <cfRule type="cellIs" dxfId="614" priority="822" operator="lessThan">
      <formula>K311</formula>
    </cfRule>
    <cfRule type="cellIs" dxfId="613" priority="823" operator="greaterThan">
      <formula>K312</formula>
    </cfRule>
  </conditionalFormatting>
  <conditionalFormatting sqref="G316">
    <cfRule type="cellIs" dxfId="612" priority="820" operator="lessThan">
      <formula>K319</formula>
    </cfRule>
    <cfRule type="cellIs" dxfId="611" priority="821" operator="greaterThan">
      <formula>K320</formula>
    </cfRule>
  </conditionalFormatting>
  <conditionalFormatting sqref="G318">
    <cfRule type="cellIs" dxfId="610" priority="818" operator="lessThan">
      <formula>K319</formula>
    </cfRule>
    <cfRule type="cellIs" dxfId="609" priority="819" operator="greaterThan">
      <formula>K320</formula>
    </cfRule>
  </conditionalFormatting>
  <conditionalFormatting sqref="G320">
    <cfRule type="cellIs" dxfId="608" priority="816" operator="lessThan">
      <formula>K319</formula>
    </cfRule>
    <cfRule type="cellIs" dxfId="607" priority="817" operator="greaterThan">
      <formula>K320</formula>
    </cfRule>
  </conditionalFormatting>
  <conditionalFormatting sqref="G322">
    <cfRule type="cellIs" dxfId="606" priority="814" operator="lessThan">
      <formula>K319</formula>
    </cfRule>
    <cfRule type="cellIs" dxfId="605" priority="815" operator="greaterThan">
      <formula>K320</formula>
    </cfRule>
  </conditionalFormatting>
  <conditionalFormatting sqref="G325">
    <cfRule type="cellIs" dxfId="604" priority="812" operator="lessThan">
      <formula>K328</formula>
    </cfRule>
    <cfRule type="cellIs" dxfId="603" priority="813" operator="greaterThan">
      <formula>K329</formula>
    </cfRule>
  </conditionalFormatting>
  <conditionalFormatting sqref="G327">
    <cfRule type="cellIs" dxfId="602" priority="810" operator="lessThan">
      <formula>K328</formula>
    </cfRule>
    <cfRule type="cellIs" dxfId="601" priority="811" operator="greaterThan">
      <formula>K329</formula>
    </cfRule>
  </conditionalFormatting>
  <conditionalFormatting sqref="G329">
    <cfRule type="cellIs" dxfId="600" priority="808" operator="lessThan">
      <formula>K328</formula>
    </cfRule>
    <cfRule type="cellIs" dxfId="599" priority="809" operator="greaterThan">
      <formula>K329</formula>
    </cfRule>
  </conditionalFormatting>
  <conditionalFormatting sqref="G331">
    <cfRule type="cellIs" dxfId="598" priority="806" operator="lessThan">
      <formula>K328</formula>
    </cfRule>
    <cfRule type="cellIs" dxfId="597" priority="807" operator="greaterThan">
      <formula>K329</formula>
    </cfRule>
  </conditionalFormatting>
  <conditionalFormatting sqref="G333">
    <cfRule type="cellIs" dxfId="596" priority="804" operator="lessThan">
      <formula>K336</formula>
    </cfRule>
    <cfRule type="cellIs" dxfId="595" priority="805" operator="greaterThan">
      <formula>K337</formula>
    </cfRule>
  </conditionalFormatting>
  <conditionalFormatting sqref="G335">
    <cfRule type="cellIs" dxfId="594" priority="802" operator="lessThan">
      <formula>K336</formula>
    </cfRule>
    <cfRule type="cellIs" dxfId="593" priority="803" operator="greaterThan">
      <formula>K337</formula>
    </cfRule>
  </conditionalFormatting>
  <conditionalFormatting sqref="G337">
    <cfRule type="cellIs" dxfId="592" priority="800" operator="lessThan">
      <formula>K336</formula>
    </cfRule>
    <cfRule type="cellIs" dxfId="591" priority="801" operator="greaterThan">
      <formula>K337</formula>
    </cfRule>
  </conditionalFormatting>
  <conditionalFormatting sqref="G339">
    <cfRule type="cellIs" dxfId="590" priority="798" operator="lessThan">
      <formula>K336</formula>
    </cfRule>
    <cfRule type="cellIs" dxfId="589" priority="799" operator="greaterThan">
      <formula>K337</formula>
    </cfRule>
  </conditionalFormatting>
  <conditionalFormatting sqref="G342">
    <cfRule type="cellIs" dxfId="588" priority="796" operator="lessThan">
      <formula>K345</formula>
    </cfRule>
    <cfRule type="cellIs" dxfId="587" priority="797" operator="greaterThan">
      <formula>K346</formula>
    </cfRule>
  </conditionalFormatting>
  <conditionalFormatting sqref="G344">
    <cfRule type="cellIs" dxfId="586" priority="794" operator="lessThan">
      <formula>K345</formula>
    </cfRule>
    <cfRule type="cellIs" dxfId="585" priority="795" operator="greaterThan">
      <formula>K346</formula>
    </cfRule>
  </conditionalFormatting>
  <conditionalFormatting sqref="G346">
    <cfRule type="cellIs" dxfId="584" priority="792" operator="lessThan">
      <formula>K345</formula>
    </cfRule>
    <cfRule type="cellIs" dxfId="583" priority="793" operator="greaterThan">
      <formula>K346</formula>
    </cfRule>
  </conditionalFormatting>
  <conditionalFormatting sqref="G348">
    <cfRule type="cellIs" dxfId="582" priority="790" operator="lessThan">
      <formula>K345</formula>
    </cfRule>
    <cfRule type="cellIs" dxfId="581" priority="791" operator="greaterThan">
      <formula>K346</formula>
    </cfRule>
  </conditionalFormatting>
  <conditionalFormatting sqref="G350">
    <cfRule type="cellIs" dxfId="580" priority="788" operator="lessThan">
      <formula>K353</formula>
    </cfRule>
    <cfRule type="cellIs" dxfId="579" priority="789" operator="greaterThan">
      <formula>K354</formula>
    </cfRule>
  </conditionalFormatting>
  <conditionalFormatting sqref="G352">
    <cfRule type="cellIs" dxfId="578" priority="786" operator="lessThan">
      <formula>K353</formula>
    </cfRule>
    <cfRule type="cellIs" dxfId="577" priority="787" operator="greaterThan">
      <formula>K354</formula>
    </cfRule>
  </conditionalFormatting>
  <conditionalFormatting sqref="G354">
    <cfRule type="cellIs" dxfId="576" priority="784" operator="lessThan">
      <formula>K353</formula>
    </cfRule>
    <cfRule type="cellIs" dxfId="575" priority="785" operator="greaterThan">
      <formula>K354</formula>
    </cfRule>
  </conditionalFormatting>
  <conditionalFormatting sqref="G356">
    <cfRule type="cellIs" dxfId="574" priority="782" operator="lessThan">
      <formula>K353</formula>
    </cfRule>
    <cfRule type="cellIs" dxfId="573" priority="783" operator="greaterThan">
      <formula>K354</formula>
    </cfRule>
  </conditionalFormatting>
  <conditionalFormatting sqref="G359">
    <cfRule type="cellIs" dxfId="572" priority="780" operator="lessThan">
      <formula>K362</formula>
    </cfRule>
    <cfRule type="cellIs" dxfId="571" priority="781" operator="greaterThan">
      <formula>K363</formula>
    </cfRule>
  </conditionalFormatting>
  <conditionalFormatting sqref="G361">
    <cfRule type="cellIs" dxfId="570" priority="778" operator="lessThan">
      <formula>K362</formula>
    </cfRule>
    <cfRule type="cellIs" dxfId="569" priority="779" operator="greaterThan">
      <formula>K363</formula>
    </cfRule>
  </conditionalFormatting>
  <conditionalFormatting sqref="G363">
    <cfRule type="cellIs" dxfId="568" priority="776" operator="lessThan">
      <formula>K362</formula>
    </cfRule>
    <cfRule type="cellIs" dxfId="567" priority="777" operator="greaterThan">
      <formula>K363</formula>
    </cfRule>
  </conditionalFormatting>
  <conditionalFormatting sqref="G365">
    <cfRule type="cellIs" dxfId="566" priority="774" operator="lessThan">
      <formula>K362</formula>
    </cfRule>
    <cfRule type="cellIs" dxfId="565" priority="775" operator="greaterThan">
      <formula>K363</formula>
    </cfRule>
  </conditionalFormatting>
  <conditionalFormatting sqref="G367">
    <cfRule type="cellIs" dxfId="564" priority="772" operator="lessThan">
      <formula>K370</formula>
    </cfRule>
    <cfRule type="cellIs" dxfId="563" priority="773" operator="greaterThan">
      <formula>K371</formula>
    </cfRule>
  </conditionalFormatting>
  <conditionalFormatting sqref="G369">
    <cfRule type="cellIs" dxfId="562" priority="770" operator="lessThan">
      <formula>K370</formula>
    </cfRule>
    <cfRule type="cellIs" dxfId="561" priority="771" operator="greaterThan">
      <formula>K371</formula>
    </cfRule>
  </conditionalFormatting>
  <conditionalFormatting sqref="G371">
    <cfRule type="cellIs" dxfId="560" priority="768" operator="lessThan">
      <formula>K370</formula>
    </cfRule>
    <cfRule type="cellIs" dxfId="559" priority="769" operator="greaterThan">
      <formula>K371</formula>
    </cfRule>
  </conditionalFormatting>
  <conditionalFormatting sqref="G373">
    <cfRule type="cellIs" dxfId="558" priority="766" operator="lessThan">
      <formula>K370</formula>
    </cfRule>
    <cfRule type="cellIs" dxfId="557" priority="767" operator="greaterThan">
      <formula>K371</formula>
    </cfRule>
  </conditionalFormatting>
  <conditionalFormatting sqref="G257">
    <cfRule type="cellIs" dxfId="556" priority="512" operator="lessThan">
      <formula>K260</formula>
    </cfRule>
    <cfRule type="cellIs" dxfId="555" priority="513" operator="greaterThan">
      <formula>K261</formula>
    </cfRule>
  </conditionalFormatting>
  <conditionalFormatting sqref="G259">
    <cfRule type="cellIs" dxfId="554" priority="510" operator="lessThan">
      <formula>K260</formula>
    </cfRule>
    <cfRule type="cellIs" dxfId="553" priority="511" operator="greaterThan">
      <formula>K261</formula>
    </cfRule>
  </conditionalFormatting>
  <conditionalFormatting sqref="G261">
    <cfRule type="cellIs" dxfId="552" priority="508" operator="lessThan">
      <formula>K260</formula>
    </cfRule>
    <cfRule type="cellIs" dxfId="551" priority="509" operator="greaterThan">
      <formula>K261</formula>
    </cfRule>
  </conditionalFormatting>
  <conditionalFormatting sqref="G263">
    <cfRule type="cellIs" dxfId="550" priority="506" operator="lessThan">
      <formula>K260</formula>
    </cfRule>
    <cfRule type="cellIs" dxfId="549" priority="507" operator="greaterThan">
      <formula>K261</formula>
    </cfRule>
  </conditionalFormatting>
  <conditionalFormatting sqref="G265">
    <cfRule type="cellIs" dxfId="548" priority="504" operator="lessThan">
      <formula>K268</formula>
    </cfRule>
    <cfRule type="cellIs" dxfId="547" priority="505" operator="greaterThan">
      <formula>K269</formula>
    </cfRule>
  </conditionalFormatting>
  <conditionalFormatting sqref="G267">
    <cfRule type="cellIs" dxfId="546" priority="502" operator="lessThan">
      <formula>K268</formula>
    </cfRule>
    <cfRule type="cellIs" dxfId="545" priority="503" operator="greaterThan">
      <formula>K269</formula>
    </cfRule>
  </conditionalFormatting>
  <conditionalFormatting sqref="G269">
    <cfRule type="cellIs" dxfId="544" priority="500" operator="lessThan">
      <formula>K268</formula>
    </cfRule>
    <cfRule type="cellIs" dxfId="543" priority="501" operator="greaterThan">
      <formula>K269</formula>
    </cfRule>
  </conditionalFormatting>
  <conditionalFormatting sqref="G271">
    <cfRule type="cellIs" dxfId="542" priority="498" operator="lessThan">
      <formula>K268</formula>
    </cfRule>
    <cfRule type="cellIs" dxfId="541" priority="499" operator="greaterThan">
      <formula>K269</formula>
    </cfRule>
  </conditionalFormatting>
  <conditionalFormatting sqref="E19">
    <cfRule type="cellIs" dxfId="540" priority="492" operator="greaterThan">
      <formula>I23</formula>
    </cfRule>
    <cfRule type="cellIs" dxfId="539" priority="493" operator="lessThan">
      <formula>I22</formula>
    </cfRule>
  </conditionalFormatting>
  <conditionalFormatting sqref="E20">
    <cfRule type="cellIs" dxfId="538" priority="490" operator="lessThan">
      <formula>I22</formula>
    </cfRule>
    <cfRule type="cellIs" dxfId="537" priority="491" operator="greaterThan">
      <formula>I23</formula>
    </cfRule>
  </conditionalFormatting>
  <conditionalFormatting sqref="E21">
    <cfRule type="cellIs" dxfId="536" priority="488" operator="lessThan">
      <formula>I22</formula>
    </cfRule>
    <cfRule type="cellIs" dxfId="535" priority="489" operator="greaterThan">
      <formula>I23</formula>
    </cfRule>
  </conditionalFormatting>
  <conditionalFormatting sqref="E22">
    <cfRule type="cellIs" dxfId="534" priority="486" operator="lessThan">
      <formula>I22</formula>
    </cfRule>
    <cfRule type="cellIs" dxfId="533" priority="487" operator="greaterThan">
      <formula>I23</formula>
    </cfRule>
  </conditionalFormatting>
  <conditionalFormatting sqref="E23">
    <cfRule type="cellIs" dxfId="532" priority="484" operator="lessThan">
      <formula>I22</formula>
    </cfRule>
    <cfRule type="cellIs" dxfId="531" priority="485" operator="greaterThan">
      <formula>I23</formula>
    </cfRule>
  </conditionalFormatting>
  <conditionalFormatting sqref="E24">
    <cfRule type="cellIs" dxfId="530" priority="482" operator="lessThan">
      <formula>I22</formula>
    </cfRule>
    <cfRule type="cellIs" dxfId="529" priority="483" operator="greaterThan">
      <formula>I23</formula>
    </cfRule>
  </conditionalFormatting>
  <conditionalFormatting sqref="E25">
    <cfRule type="cellIs" dxfId="528" priority="480" operator="lessThan">
      <formula>I22</formula>
    </cfRule>
    <cfRule type="cellIs" dxfId="527" priority="481" operator="greaterThan">
      <formula>I23</formula>
    </cfRule>
  </conditionalFormatting>
  <conditionalFormatting sqref="E26">
    <cfRule type="cellIs" dxfId="526" priority="478" operator="lessThan">
      <formula>I22</formula>
    </cfRule>
    <cfRule type="cellIs" dxfId="525" priority="479" operator="greaterThan">
      <formula>I23</formula>
    </cfRule>
  </conditionalFormatting>
  <conditionalFormatting sqref="E27">
    <cfRule type="cellIs" dxfId="524" priority="476" operator="lessThan">
      <formula>I30</formula>
    </cfRule>
    <cfRule type="cellIs" dxfId="523" priority="477" operator="greaterThan">
      <formula>I31</formula>
    </cfRule>
  </conditionalFormatting>
  <conditionalFormatting sqref="E28">
    <cfRule type="cellIs" dxfId="522" priority="474" operator="lessThan">
      <formula>I30</formula>
    </cfRule>
    <cfRule type="cellIs" dxfId="521" priority="475" operator="greaterThan">
      <formula>I31</formula>
    </cfRule>
  </conditionalFormatting>
  <conditionalFormatting sqref="E29">
    <cfRule type="cellIs" dxfId="520" priority="472" operator="lessThan">
      <formula>I30</formula>
    </cfRule>
    <cfRule type="cellIs" dxfId="519" priority="473" operator="greaterThan">
      <formula>I31</formula>
    </cfRule>
  </conditionalFormatting>
  <conditionalFormatting sqref="E30">
    <cfRule type="cellIs" dxfId="518" priority="470" operator="lessThan">
      <formula>I30</formula>
    </cfRule>
    <cfRule type="cellIs" dxfId="517" priority="471" operator="greaterThan">
      <formula>I31</formula>
    </cfRule>
  </conditionalFormatting>
  <conditionalFormatting sqref="E31">
    <cfRule type="cellIs" dxfId="516" priority="468" operator="lessThan">
      <formula>I30</formula>
    </cfRule>
    <cfRule type="cellIs" dxfId="515" priority="469" operator="greaterThan">
      <formula>I31</formula>
    </cfRule>
  </conditionalFormatting>
  <conditionalFormatting sqref="E32">
    <cfRule type="cellIs" dxfId="514" priority="467" operator="greaterThan">
      <formula>I31</formula>
    </cfRule>
  </conditionalFormatting>
  <conditionalFormatting sqref="E33">
    <cfRule type="cellIs" dxfId="513" priority="466" operator="lessThan">
      <formula>I30</formula>
    </cfRule>
  </conditionalFormatting>
  <conditionalFormatting sqref="E34">
    <cfRule type="cellIs" dxfId="512" priority="464" operator="lessThan">
      <formula>I30</formula>
    </cfRule>
    <cfRule type="cellIs" dxfId="511" priority="465" operator="greaterThan">
      <formula>I31</formula>
    </cfRule>
  </conditionalFormatting>
  <conditionalFormatting sqref="E36">
    <cfRule type="cellIs" dxfId="510" priority="462" operator="greaterThan">
      <formula>I40</formula>
    </cfRule>
    <cfRule type="cellIs" dxfId="509" priority="463" operator="lessThan">
      <formula>I39</formula>
    </cfRule>
  </conditionalFormatting>
  <conditionalFormatting sqref="E37">
    <cfRule type="cellIs" dxfId="508" priority="460" operator="lessThan">
      <formula>I39</formula>
    </cfRule>
    <cfRule type="cellIs" dxfId="507" priority="461" operator="greaterThan">
      <formula>I40</formula>
    </cfRule>
  </conditionalFormatting>
  <conditionalFormatting sqref="E38">
    <cfRule type="cellIs" dxfId="506" priority="458" operator="lessThan">
      <formula>I39</formula>
    </cfRule>
    <cfRule type="cellIs" dxfId="505" priority="459" operator="greaterThan">
      <formula>I40</formula>
    </cfRule>
  </conditionalFormatting>
  <conditionalFormatting sqref="E39">
    <cfRule type="cellIs" dxfId="504" priority="456" operator="lessThan">
      <formula>I39</formula>
    </cfRule>
    <cfRule type="cellIs" dxfId="503" priority="457" operator="greaterThan">
      <formula>I40</formula>
    </cfRule>
  </conditionalFormatting>
  <conditionalFormatting sqref="E40">
    <cfRule type="cellIs" dxfId="502" priority="454" operator="lessThan">
      <formula>I39</formula>
    </cfRule>
    <cfRule type="cellIs" dxfId="501" priority="455" operator="greaterThan">
      <formula>I40</formula>
    </cfRule>
  </conditionalFormatting>
  <conditionalFormatting sqref="E41">
    <cfRule type="cellIs" dxfId="500" priority="452" operator="lessThan">
      <formula>I39</formula>
    </cfRule>
    <cfRule type="cellIs" dxfId="499" priority="453" operator="greaterThan">
      <formula>I40</formula>
    </cfRule>
  </conditionalFormatting>
  <conditionalFormatting sqref="E42">
    <cfRule type="cellIs" dxfId="498" priority="450" operator="lessThan">
      <formula>I39</formula>
    </cfRule>
    <cfRule type="cellIs" dxfId="497" priority="451" operator="greaterThan">
      <formula>I40</formula>
    </cfRule>
  </conditionalFormatting>
  <conditionalFormatting sqref="E43">
    <cfRule type="cellIs" dxfId="496" priority="448" operator="lessThan">
      <formula>I39</formula>
    </cfRule>
    <cfRule type="cellIs" dxfId="495" priority="449" operator="greaterThan">
      <formula>I40</formula>
    </cfRule>
  </conditionalFormatting>
  <conditionalFormatting sqref="E44">
    <cfRule type="cellIs" dxfId="494" priority="446" operator="lessThan">
      <formula>I47</formula>
    </cfRule>
    <cfRule type="cellIs" dxfId="493" priority="447" operator="greaterThan">
      <formula>I48</formula>
    </cfRule>
  </conditionalFormatting>
  <conditionalFormatting sqref="E45">
    <cfRule type="cellIs" dxfId="492" priority="444" operator="lessThan">
      <formula>I47</formula>
    </cfRule>
    <cfRule type="cellIs" dxfId="491" priority="445" operator="greaterThan">
      <formula>I48</formula>
    </cfRule>
  </conditionalFormatting>
  <conditionalFormatting sqref="E46">
    <cfRule type="cellIs" dxfId="490" priority="442" operator="lessThan">
      <formula>I47</formula>
    </cfRule>
    <cfRule type="cellIs" dxfId="489" priority="443" operator="greaterThan">
      <formula>I48</formula>
    </cfRule>
  </conditionalFormatting>
  <conditionalFormatting sqref="E47">
    <cfRule type="cellIs" dxfId="488" priority="440" operator="lessThan">
      <formula>I47</formula>
    </cfRule>
    <cfRule type="cellIs" dxfId="487" priority="441" operator="greaterThan">
      <formula>I48</formula>
    </cfRule>
  </conditionalFormatting>
  <conditionalFormatting sqref="E48">
    <cfRule type="cellIs" dxfId="486" priority="438" operator="lessThan">
      <formula>I47</formula>
    </cfRule>
    <cfRule type="cellIs" dxfId="485" priority="439" operator="greaterThan">
      <formula>I48</formula>
    </cfRule>
  </conditionalFormatting>
  <conditionalFormatting sqref="E49">
    <cfRule type="cellIs" dxfId="484" priority="437" operator="greaterThan">
      <formula>I48</formula>
    </cfRule>
  </conditionalFormatting>
  <conditionalFormatting sqref="E50">
    <cfRule type="cellIs" dxfId="483" priority="436" operator="lessThan">
      <formula>I47</formula>
    </cfRule>
  </conditionalFormatting>
  <conditionalFormatting sqref="E51">
    <cfRule type="cellIs" dxfId="482" priority="434" operator="lessThan">
      <formula>I47</formula>
    </cfRule>
    <cfRule type="cellIs" dxfId="481" priority="435" operator="greaterThan">
      <formula>I48</formula>
    </cfRule>
  </conditionalFormatting>
  <conditionalFormatting sqref="E87">
    <cfRule type="cellIs" dxfId="480" priority="432" operator="greaterThan">
      <formula>I91</formula>
    </cfRule>
    <cfRule type="cellIs" dxfId="479" priority="433" operator="lessThan">
      <formula>I90</formula>
    </cfRule>
  </conditionalFormatting>
  <conditionalFormatting sqref="E88">
    <cfRule type="cellIs" dxfId="478" priority="430" operator="lessThan">
      <formula>I90</formula>
    </cfRule>
    <cfRule type="cellIs" dxfId="477" priority="431" operator="greaterThan">
      <formula>I91</formula>
    </cfRule>
  </conditionalFormatting>
  <conditionalFormatting sqref="E89">
    <cfRule type="cellIs" dxfId="476" priority="428" operator="lessThan">
      <formula>I90</formula>
    </cfRule>
    <cfRule type="cellIs" dxfId="475" priority="429" operator="greaterThan">
      <formula>I91</formula>
    </cfRule>
  </conditionalFormatting>
  <conditionalFormatting sqref="E90">
    <cfRule type="cellIs" dxfId="474" priority="426" operator="lessThan">
      <formula>I90</formula>
    </cfRule>
    <cfRule type="cellIs" dxfId="473" priority="427" operator="greaterThan">
      <formula>I91</formula>
    </cfRule>
  </conditionalFormatting>
  <conditionalFormatting sqref="E91">
    <cfRule type="cellIs" dxfId="472" priority="424" operator="lessThan">
      <formula>I90</formula>
    </cfRule>
    <cfRule type="cellIs" dxfId="471" priority="425" operator="greaterThan">
      <formula>I91</formula>
    </cfRule>
  </conditionalFormatting>
  <conditionalFormatting sqref="E92">
    <cfRule type="cellIs" dxfId="470" priority="422" operator="lessThan">
      <formula>I90</formula>
    </cfRule>
    <cfRule type="cellIs" dxfId="469" priority="423" operator="greaterThan">
      <formula>I91</formula>
    </cfRule>
  </conditionalFormatting>
  <conditionalFormatting sqref="E93">
    <cfRule type="cellIs" dxfId="468" priority="420" operator="lessThan">
      <formula>I90</formula>
    </cfRule>
    <cfRule type="cellIs" dxfId="467" priority="421" operator="greaterThan">
      <formula>I91</formula>
    </cfRule>
  </conditionalFormatting>
  <conditionalFormatting sqref="E94">
    <cfRule type="cellIs" dxfId="466" priority="418" operator="lessThan">
      <formula>I90</formula>
    </cfRule>
    <cfRule type="cellIs" dxfId="465" priority="419" operator="greaterThan">
      <formula>I91</formula>
    </cfRule>
  </conditionalFormatting>
  <conditionalFormatting sqref="E95">
    <cfRule type="cellIs" dxfId="464" priority="416" operator="lessThan">
      <formula>I98</formula>
    </cfRule>
    <cfRule type="cellIs" dxfId="463" priority="417" operator="greaterThan">
      <formula>I99</formula>
    </cfRule>
  </conditionalFormatting>
  <conditionalFormatting sqref="E96">
    <cfRule type="cellIs" dxfId="462" priority="414" operator="lessThan">
      <formula>I98</formula>
    </cfRule>
    <cfRule type="cellIs" dxfId="461" priority="415" operator="greaterThan">
      <formula>I99</formula>
    </cfRule>
  </conditionalFormatting>
  <conditionalFormatting sqref="E97">
    <cfRule type="cellIs" dxfId="460" priority="412" operator="lessThan">
      <formula>I98</formula>
    </cfRule>
    <cfRule type="cellIs" dxfId="459" priority="413" operator="greaterThan">
      <formula>I99</formula>
    </cfRule>
  </conditionalFormatting>
  <conditionalFormatting sqref="E98">
    <cfRule type="cellIs" dxfId="458" priority="410" operator="lessThan">
      <formula>I98</formula>
    </cfRule>
    <cfRule type="cellIs" dxfId="457" priority="411" operator="greaterThan">
      <formula>I99</formula>
    </cfRule>
  </conditionalFormatting>
  <conditionalFormatting sqref="E99">
    <cfRule type="cellIs" dxfId="456" priority="408" operator="lessThan">
      <formula>I98</formula>
    </cfRule>
    <cfRule type="cellIs" dxfId="455" priority="409" operator="greaterThan">
      <formula>I99</formula>
    </cfRule>
  </conditionalFormatting>
  <conditionalFormatting sqref="E100">
    <cfRule type="cellIs" dxfId="454" priority="407" operator="greaterThan">
      <formula>I99</formula>
    </cfRule>
  </conditionalFormatting>
  <conditionalFormatting sqref="E101">
    <cfRule type="cellIs" dxfId="453" priority="406" operator="lessThan">
      <formula>I98</formula>
    </cfRule>
  </conditionalFormatting>
  <conditionalFormatting sqref="E102">
    <cfRule type="cellIs" dxfId="452" priority="404" operator="lessThan">
      <formula>I98</formula>
    </cfRule>
    <cfRule type="cellIs" dxfId="451" priority="405" operator="greaterThan">
      <formula>I99</formula>
    </cfRule>
  </conditionalFormatting>
  <conditionalFormatting sqref="E138">
    <cfRule type="cellIs" dxfId="450" priority="402" operator="greaterThan">
      <formula>I142</formula>
    </cfRule>
    <cfRule type="cellIs" dxfId="449" priority="403" operator="lessThan">
      <formula>I141</formula>
    </cfRule>
  </conditionalFormatting>
  <conditionalFormatting sqref="E139">
    <cfRule type="cellIs" dxfId="448" priority="400" operator="lessThan">
      <formula>I141</formula>
    </cfRule>
    <cfRule type="cellIs" dxfId="447" priority="401" operator="greaterThan">
      <formula>I142</formula>
    </cfRule>
  </conditionalFormatting>
  <conditionalFormatting sqref="E140">
    <cfRule type="cellIs" dxfId="446" priority="398" operator="lessThan">
      <formula>I141</formula>
    </cfRule>
    <cfRule type="cellIs" dxfId="445" priority="399" operator="greaterThan">
      <formula>I142</formula>
    </cfRule>
  </conditionalFormatting>
  <conditionalFormatting sqref="E141">
    <cfRule type="cellIs" dxfId="444" priority="396" operator="lessThan">
      <formula>I141</formula>
    </cfRule>
    <cfRule type="cellIs" dxfId="443" priority="397" operator="greaterThan">
      <formula>I142</formula>
    </cfRule>
  </conditionalFormatting>
  <conditionalFormatting sqref="E142">
    <cfRule type="cellIs" dxfId="442" priority="394" operator="lessThan">
      <formula>I141</formula>
    </cfRule>
    <cfRule type="cellIs" dxfId="441" priority="395" operator="greaterThan">
      <formula>I142</formula>
    </cfRule>
  </conditionalFormatting>
  <conditionalFormatting sqref="E143">
    <cfRule type="cellIs" dxfId="440" priority="392" operator="lessThan">
      <formula>I141</formula>
    </cfRule>
    <cfRule type="cellIs" dxfId="439" priority="393" operator="greaterThan">
      <formula>I142</formula>
    </cfRule>
  </conditionalFormatting>
  <conditionalFormatting sqref="E144">
    <cfRule type="cellIs" dxfId="438" priority="390" operator="lessThan">
      <formula>I141</formula>
    </cfRule>
    <cfRule type="cellIs" dxfId="437" priority="391" operator="greaterThan">
      <formula>I142</formula>
    </cfRule>
  </conditionalFormatting>
  <conditionalFormatting sqref="E145">
    <cfRule type="cellIs" dxfId="436" priority="388" operator="lessThan">
      <formula>I141</formula>
    </cfRule>
    <cfRule type="cellIs" dxfId="435" priority="389" operator="greaterThan">
      <formula>I142</formula>
    </cfRule>
  </conditionalFormatting>
  <conditionalFormatting sqref="E146">
    <cfRule type="cellIs" dxfId="434" priority="386" operator="lessThan">
      <formula>I149</formula>
    </cfRule>
    <cfRule type="cellIs" dxfId="433" priority="387" operator="greaterThan">
      <formula>I150</formula>
    </cfRule>
  </conditionalFormatting>
  <conditionalFormatting sqref="E147">
    <cfRule type="cellIs" dxfId="432" priority="384" operator="lessThan">
      <formula>I149</formula>
    </cfRule>
    <cfRule type="cellIs" dxfId="431" priority="385" operator="greaterThan">
      <formula>I150</formula>
    </cfRule>
  </conditionalFormatting>
  <conditionalFormatting sqref="E148">
    <cfRule type="cellIs" dxfId="430" priority="382" operator="lessThan">
      <formula>I149</formula>
    </cfRule>
    <cfRule type="cellIs" dxfId="429" priority="383" operator="greaterThan">
      <formula>I150</formula>
    </cfRule>
  </conditionalFormatting>
  <conditionalFormatting sqref="E149">
    <cfRule type="cellIs" dxfId="428" priority="380" operator="lessThan">
      <formula>I149</formula>
    </cfRule>
    <cfRule type="cellIs" dxfId="427" priority="381" operator="greaterThan">
      <formula>I150</formula>
    </cfRule>
  </conditionalFormatting>
  <conditionalFormatting sqref="E150">
    <cfRule type="cellIs" dxfId="426" priority="378" operator="lessThan">
      <formula>I149</formula>
    </cfRule>
    <cfRule type="cellIs" dxfId="425" priority="379" operator="greaterThan">
      <formula>I150</formula>
    </cfRule>
  </conditionalFormatting>
  <conditionalFormatting sqref="E151">
    <cfRule type="cellIs" dxfId="424" priority="377" operator="greaterThan">
      <formula>I150</formula>
    </cfRule>
  </conditionalFormatting>
  <conditionalFormatting sqref="E152">
    <cfRule type="cellIs" dxfId="423" priority="376" operator="lessThan">
      <formula>I149</formula>
    </cfRule>
  </conditionalFormatting>
  <conditionalFormatting sqref="E153">
    <cfRule type="cellIs" dxfId="422" priority="374" operator="lessThan">
      <formula>I149</formula>
    </cfRule>
    <cfRule type="cellIs" dxfId="421" priority="375" operator="greaterThan">
      <formula>I150</formula>
    </cfRule>
  </conditionalFormatting>
  <conditionalFormatting sqref="E172">
    <cfRule type="cellIs" dxfId="420" priority="372" operator="greaterThan">
      <formula>I176</formula>
    </cfRule>
    <cfRule type="cellIs" dxfId="419" priority="373" operator="lessThan">
      <formula>I175</formula>
    </cfRule>
  </conditionalFormatting>
  <conditionalFormatting sqref="E173">
    <cfRule type="cellIs" dxfId="418" priority="370" operator="lessThan">
      <formula>I175</formula>
    </cfRule>
    <cfRule type="cellIs" dxfId="417" priority="371" operator="greaterThan">
      <formula>I176</formula>
    </cfRule>
  </conditionalFormatting>
  <conditionalFormatting sqref="E174">
    <cfRule type="cellIs" dxfId="416" priority="368" operator="lessThan">
      <formula>I175</formula>
    </cfRule>
    <cfRule type="cellIs" dxfId="415" priority="369" operator="greaterThan">
      <formula>I176</formula>
    </cfRule>
  </conditionalFormatting>
  <conditionalFormatting sqref="E175">
    <cfRule type="cellIs" dxfId="414" priority="366" operator="lessThan">
      <formula>I175</formula>
    </cfRule>
    <cfRule type="cellIs" dxfId="413" priority="367" operator="greaterThan">
      <formula>I176</formula>
    </cfRule>
  </conditionalFormatting>
  <conditionalFormatting sqref="E176">
    <cfRule type="cellIs" dxfId="412" priority="364" operator="lessThan">
      <formula>I175</formula>
    </cfRule>
    <cfRule type="cellIs" dxfId="411" priority="365" operator="greaterThan">
      <formula>I176</formula>
    </cfRule>
  </conditionalFormatting>
  <conditionalFormatting sqref="E177">
    <cfRule type="cellIs" dxfId="410" priority="362" operator="lessThan">
      <formula>I175</formula>
    </cfRule>
    <cfRule type="cellIs" dxfId="409" priority="363" operator="greaterThan">
      <formula>I176</formula>
    </cfRule>
  </conditionalFormatting>
  <conditionalFormatting sqref="E178">
    <cfRule type="cellIs" dxfId="408" priority="360" operator="lessThan">
      <formula>I175</formula>
    </cfRule>
    <cfRule type="cellIs" dxfId="407" priority="361" operator="greaterThan">
      <formula>I176</formula>
    </cfRule>
  </conditionalFormatting>
  <conditionalFormatting sqref="E179">
    <cfRule type="cellIs" dxfId="406" priority="358" operator="lessThan">
      <formula>I175</formula>
    </cfRule>
    <cfRule type="cellIs" dxfId="405" priority="359" operator="greaterThan">
      <formula>I176</formula>
    </cfRule>
  </conditionalFormatting>
  <conditionalFormatting sqref="E180">
    <cfRule type="cellIs" dxfId="404" priority="356" operator="lessThan">
      <formula>I183</formula>
    </cfRule>
    <cfRule type="cellIs" dxfId="403" priority="357" operator="greaterThan">
      <formula>I184</formula>
    </cfRule>
  </conditionalFormatting>
  <conditionalFormatting sqref="E181">
    <cfRule type="cellIs" dxfId="402" priority="354" operator="lessThan">
      <formula>I183</formula>
    </cfRule>
    <cfRule type="cellIs" dxfId="401" priority="355" operator="greaterThan">
      <formula>I184</formula>
    </cfRule>
  </conditionalFormatting>
  <conditionalFormatting sqref="E182">
    <cfRule type="cellIs" dxfId="400" priority="352" operator="lessThan">
      <formula>I183</formula>
    </cfRule>
    <cfRule type="cellIs" dxfId="399" priority="353" operator="greaterThan">
      <formula>I184</formula>
    </cfRule>
  </conditionalFormatting>
  <conditionalFormatting sqref="E183">
    <cfRule type="cellIs" dxfId="398" priority="350" operator="lessThan">
      <formula>I183</formula>
    </cfRule>
    <cfRule type="cellIs" dxfId="397" priority="351" operator="greaterThan">
      <formula>I184</formula>
    </cfRule>
  </conditionalFormatting>
  <conditionalFormatting sqref="E184">
    <cfRule type="cellIs" dxfId="396" priority="348" operator="lessThan">
      <formula>I183</formula>
    </cfRule>
    <cfRule type="cellIs" dxfId="395" priority="349" operator="greaterThan">
      <formula>I184</formula>
    </cfRule>
  </conditionalFormatting>
  <conditionalFormatting sqref="E185">
    <cfRule type="cellIs" dxfId="394" priority="347" operator="greaterThan">
      <formula>I184</formula>
    </cfRule>
  </conditionalFormatting>
  <conditionalFormatting sqref="E186">
    <cfRule type="cellIs" dxfId="393" priority="346" operator="lessThan">
      <formula>I183</formula>
    </cfRule>
  </conditionalFormatting>
  <conditionalFormatting sqref="E187">
    <cfRule type="cellIs" dxfId="392" priority="344" operator="lessThan">
      <formula>I183</formula>
    </cfRule>
    <cfRule type="cellIs" dxfId="391" priority="345" operator="greaterThan">
      <formula>I184</formula>
    </cfRule>
  </conditionalFormatting>
  <conditionalFormatting sqref="E189">
    <cfRule type="cellIs" dxfId="390" priority="342" operator="greaterThan">
      <formula>I193</formula>
    </cfRule>
    <cfRule type="cellIs" dxfId="389" priority="343" operator="lessThan">
      <formula>I192</formula>
    </cfRule>
  </conditionalFormatting>
  <conditionalFormatting sqref="E190">
    <cfRule type="cellIs" dxfId="388" priority="340" operator="lessThan">
      <formula>I192</formula>
    </cfRule>
    <cfRule type="cellIs" dxfId="387" priority="341" operator="greaterThan">
      <formula>I193</formula>
    </cfRule>
  </conditionalFormatting>
  <conditionalFormatting sqref="E191">
    <cfRule type="cellIs" dxfId="386" priority="338" operator="lessThan">
      <formula>I192</formula>
    </cfRule>
    <cfRule type="cellIs" dxfId="385" priority="339" operator="greaterThan">
      <formula>I193</formula>
    </cfRule>
  </conditionalFormatting>
  <conditionalFormatting sqref="E192">
    <cfRule type="cellIs" dxfId="384" priority="336" operator="lessThan">
      <formula>I192</formula>
    </cfRule>
    <cfRule type="cellIs" dxfId="383" priority="337" operator="greaterThan">
      <formula>I193</formula>
    </cfRule>
  </conditionalFormatting>
  <conditionalFormatting sqref="E193">
    <cfRule type="cellIs" dxfId="382" priority="334" operator="lessThan">
      <formula>I192</formula>
    </cfRule>
    <cfRule type="cellIs" dxfId="381" priority="335" operator="greaterThan">
      <formula>I193</formula>
    </cfRule>
  </conditionalFormatting>
  <conditionalFormatting sqref="E194">
    <cfRule type="cellIs" dxfId="380" priority="332" operator="lessThan">
      <formula>I192</formula>
    </cfRule>
    <cfRule type="cellIs" dxfId="379" priority="333" operator="greaterThan">
      <formula>I193</formula>
    </cfRule>
  </conditionalFormatting>
  <conditionalFormatting sqref="E195">
    <cfRule type="cellIs" dxfId="378" priority="330" operator="lessThan">
      <formula>I192</formula>
    </cfRule>
    <cfRule type="cellIs" dxfId="377" priority="331" operator="greaterThan">
      <formula>I193</formula>
    </cfRule>
  </conditionalFormatting>
  <conditionalFormatting sqref="E196">
    <cfRule type="cellIs" dxfId="376" priority="328" operator="lessThan">
      <formula>I192</formula>
    </cfRule>
    <cfRule type="cellIs" dxfId="375" priority="329" operator="greaterThan">
      <formula>I193</formula>
    </cfRule>
  </conditionalFormatting>
  <conditionalFormatting sqref="E197">
    <cfRule type="cellIs" dxfId="374" priority="326" operator="lessThan">
      <formula>I200</formula>
    </cfRule>
    <cfRule type="cellIs" dxfId="373" priority="327" operator="greaterThan">
      <formula>I201</formula>
    </cfRule>
  </conditionalFormatting>
  <conditionalFormatting sqref="E198">
    <cfRule type="cellIs" dxfId="372" priority="324" operator="lessThan">
      <formula>I200</formula>
    </cfRule>
    <cfRule type="cellIs" dxfId="371" priority="325" operator="greaterThan">
      <formula>I201</formula>
    </cfRule>
  </conditionalFormatting>
  <conditionalFormatting sqref="E199">
    <cfRule type="cellIs" dxfId="370" priority="322" operator="lessThan">
      <formula>I200</formula>
    </cfRule>
    <cfRule type="cellIs" dxfId="369" priority="323" operator="greaterThan">
      <formula>I201</formula>
    </cfRule>
  </conditionalFormatting>
  <conditionalFormatting sqref="E200">
    <cfRule type="cellIs" dxfId="368" priority="320" operator="lessThan">
      <formula>I200</formula>
    </cfRule>
    <cfRule type="cellIs" dxfId="367" priority="321" operator="greaterThan">
      <formula>I201</formula>
    </cfRule>
  </conditionalFormatting>
  <conditionalFormatting sqref="E201">
    <cfRule type="cellIs" dxfId="366" priority="318" operator="lessThan">
      <formula>I200</formula>
    </cfRule>
    <cfRule type="cellIs" dxfId="365" priority="319" operator="greaterThan">
      <formula>I201</formula>
    </cfRule>
  </conditionalFormatting>
  <conditionalFormatting sqref="E202">
    <cfRule type="cellIs" dxfId="364" priority="317" operator="greaterThan">
      <formula>I201</formula>
    </cfRule>
  </conditionalFormatting>
  <conditionalFormatting sqref="E203">
    <cfRule type="cellIs" dxfId="363" priority="316" operator="lessThan">
      <formula>I200</formula>
    </cfRule>
  </conditionalFormatting>
  <conditionalFormatting sqref="E204">
    <cfRule type="cellIs" dxfId="362" priority="314" operator="lessThan">
      <formula>I200</formula>
    </cfRule>
    <cfRule type="cellIs" dxfId="361" priority="315" operator="greaterThan">
      <formula>I201</formula>
    </cfRule>
  </conditionalFormatting>
  <conditionalFormatting sqref="E206">
    <cfRule type="cellIs" dxfId="360" priority="312" operator="greaterThan">
      <formula>I210</formula>
    </cfRule>
    <cfRule type="cellIs" dxfId="359" priority="313" operator="lessThan">
      <formula>I209</formula>
    </cfRule>
  </conditionalFormatting>
  <conditionalFormatting sqref="E207">
    <cfRule type="cellIs" dxfId="358" priority="310" operator="lessThan">
      <formula>I209</formula>
    </cfRule>
    <cfRule type="cellIs" dxfId="357" priority="311" operator="greaterThan">
      <formula>I210</formula>
    </cfRule>
  </conditionalFormatting>
  <conditionalFormatting sqref="E208">
    <cfRule type="cellIs" dxfId="356" priority="308" operator="lessThan">
      <formula>I209</formula>
    </cfRule>
    <cfRule type="cellIs" dxfId="355" priority="309" operator="greaterThan">
      <formula>I210</formula>
    </cfRule>
  </conditionalFormatting>
  <conditionalFormatting sqref="E209">
    <cfRule type="cellIs" dxfId="354" priority="306" operator="lessThan">
      <formula>I209</formula>
    </cfRule>
    <cfRule type="cellIs" dxfId="353" priority="307" operator="greaterThan">
      <formula>I210</formula>
    </cfRule>
  </conditionalFormatting>
  <conditionalFormatting sqref="E210">
    <cfRule type="cellIs" dxfId="352" priority="304" operator="lessThan">
      <formula>I209</formula>
    </cfRule>
    <cfRule type="cellIs" dxfId="351" priority="305" operator="greaterThan">
      <formula>I210</formula>
    </cfRule>
  </conditionalFormatting>
  <conditionalFormatting sqref="E211">
    <cfRule type="cellIs" dxfId="350" priority="302" operator="lessThan">
      <formula>I209</formula>
    </cfRule>
    <cfRule type="cellIs" dxfId="349" priority="303" operator="greaterThan">
      <formula>I210</formula>
    </cfRule>
  </conditionalFormatting>
  <conditionalFormatting sqref="E212">
    <cfRule type="cellIs" dxfId="348" priority="300" operator="lessThan">
      <formula>I209</formula>
    </cfRule>
    <cfRule type="cellIs" dxfId="347" priority="301" operator="greaterThan">
      <formula>I210</formula>
    </cfRule>
  </conditionalFormatting>
  <conditionalFormatting sqref="E213">
    <cfRule type="cellIs" dxfId="346" priority="298" operator="lessThan">
      <formula>I209</formula>
    </cfRule>
    <cfRule type="cellIs" dxfId="345" priority="299" operator="greaterThan">
      <formula>I210</formula>
    </cfRule>
  </conditionalFormatting>
  <conditionalFormatting sqref="E214">
    <cfRule type="cellIs" dxfId="344" priority="296" operator="lessThan">
      <formula>I217</formula>
    </cfRule>
    <cfRule type="cellIs" dxfId="343" priority="297" operator="greaterThan">
      <formula>I218</formula>
    </cfRule>
  </conditionalFormatting>
  <conditionalFormatting sqref="E215">
    <cfRule type="cellIs" dxfId="342" priority="294" operator="lessThan">
      <formula>I217</formula>
    </cfRule>
    <cfRule type="cellIs" dxfId="341" priority="295" operator="greaterThan">
      <formula>I218</formula>
    </cfRule>
  </conditionalFormatting>
  <conditionalFormatting sqref="E216">
    <cfRule type="cellIs" dxfId="340" priority="292" operator="lessThan">
      <formula>I217</formula>
    </cfRule>
    <cfRule type="cellIs" dxfId="339" priority="293" operator="greaterThan">
      <formula>I218</formula>
    </cfRule>
  </conditionalFormatting>
  <conditionalFormatting sqref="E217">
    <cfRule type="cellIs" dxfId="338" priority="290" operator="lessThan">
      <formula>I217</formula>
    </cfRule>
    <cfRule type="cellIs" dxfId="337" priority="291" operator="greaterThan">
      <formula>I218</formula>
    </cfRule>
  </conditionalFormatting>
  <conditionalFormatting sqref="E218">
    <cfRule type="cellIs" dxfId="336" priority="288" operator="lessThan">
      <formula>I217</formula>
    </cfRule>
    <cfRule type="cellIs" dxfId="335" priority="289" operator="greaterThan">
      <formula>I218</formula>
    </cfRule>
  </conditionalFormatting>
  <conditionalFormatting sqref="E219">
    <cfRule type="cellIs" dxfId="334" priority="287" operator="greaterThan">
      <formula>I218</formula>
    </cfRule>
  </conditionalFormatting>
  <conditionalFormatting sqref="E220">
    <cfRule type="cellIs" dxfId="333" priority="286" operator="lessThan">
      <formula>I217</formula>
    </cfRule>
  </conditionalFormatting>
  <conditionalFormatting sqref="E221">
    <cfRule type="cellIs" dxfId="332" priority="284" operator="lessThan">
      <formula>I217</formula>
    </cfRule>
    <cfRule type="cellIs" dxfId="331" priority="285" operator="greaterThan">
      <formula>I218</formula>
    </cfRule>
  </conditionalFormatting>
  <conditionalFormatting sqref="E223">
    <cfRule type="cellIs" dxfId="330" priority="282" operator="greaterThan">
      <formula>I227</formula>
    </cfRule>
    <cfRule type="cellIs" dxfId="329" priority="283" operator="lessThan">
      <formula>I226</formula>
    </cfRule>
  </conditionalFormatting>
  <conditionalFormatting sqref="E224">
    <cfRule type="cellIs" dxfId="328" priority="280" operator="lessThan">
      <formula>I226</formula>
    </cfRule>
    <cfRule type="cellIs" dxfId="327" priority="281" operator="greaterThan">
      <formula>I227</formula>
    </cfRule>
  </conditionalFormatting>
  <conditionalFormatting sqref="E225">
    <cfRule type="cellIs" dxfId="326" priority="278" operator="lessThan">
      <formula>I226</formula>
    </cfRule>
    <cfRule type="cellIs" dxfId="325" priority="279" operator="greaterThan">
      <formula>I227</formula>
    </cfRule>
  </conditionalFormatting>
  <conditionalFormatting sqref="E226">
    <cfRule type="cellIs" dxfId="324" priority="276" operator="lessThan">
      <formula>I226</formula>
    </cfRule>
    <cfRule type="cellIs" dxfId="323" priority="277" operator="greaterThan">
      <formula>I227</formula>
    </cfRule>
  </conditionalFormatting>
  <conditionalFormatting sqref="E227">
    <cfRule type="cellIs" dxfId="322" priority="274" operator="lessThan">
      <formula>I226</formula>
    </cfRule>
    <cfRule type="cellIs" dxfId="321" priority="275" operator="greaterThan">
      <formula>I227</formula>
    </cfRule>
  </conditionalFormatting>
  <conditionalFormatting sqref="E228">
    <cfRule type="cellIs" dxfId="320" priority="272" operator="lessThan">
      <formula>I226</formula>
    </cfRule>
    <cfRule type="cellIs" dxfId="319" priority="273" operator="greaterThan">
      <formula>I227</formula>
    </cfRule>
  </conditionalFormatting>
  <conditionalFormatting sqref="E229">
    <cfRule type="cellIs" dxfId="318" priority="270" operator="lessThan">
      <formula>I226</formula>
    </cfRule>
    <cfRule type="cellIs" dxfId="317" priority="271" operator="greaterThan">
      <formula>I227</formula>
    </cfRule>
  </conditionalFormatting>
  <conditionalFormatting sqref="E230">
    <cfRule type="cellIs" dxfId="316" priority="268" operator="lessThan">
      <formula>I226</formula>
    </cfRule>
    <cfRule type="cellIs" dxfId="315" priority="269" operator="greaterThan">
      <formula>I227</formula>
    </cfRule>
  </conditionalFormatting>
  <conditionalFormatting sqref="E231">
    <cfRule type="cellIs" dxfId="314" priority="266" operator="lessThan">
      <formula>I234</formula>
    </cfRule>
    <cfRule type="cellIs" dxfId="313" priority="267" operator="greaterThan">
      <formula>I235</formula>
    </cfRule>
  </conditionalFormatting>
  <conditionalFormatting sqref="E232">
    <cfRule type="cellIs" dxfId="312" priority="264" operator="lessThan">
      <formula>I234</formula>
    </cfRule>
    <cfRule type="cellIs" dxfId="311" priority="265" operator="greaterThan">
      <formula>I235</formula>
    </cfRule>
  </conditionalFormatting>
  <conditionalFormatting sqref="E233">
    <cfRule type="cellIs" dxfId="310" priority="262" operator="lessThan">
      <formula>I234</formula>
    </cfRule>
    <cfRule type="cellIs" dxfId="309" priority="263" operator="greaterThan">
      <formula>I235</formula>
    </cfRule>
  </conditionalFormatting>
  <conditionalFormatting sqref="E234">
    <cfRule type="cellIs" dxfId="308" priority="260" operator="lessThan">
      <formula>I234</formula>
    </cfRule>
    <cfRule type="cellIs" dxfId="307" priority="261" operator="greaterThan">
      <formula>I235</formula>
    </cfRule>
  </conditionalFormatting>
  <conditionalFormatting sqref="E235">
    <cfRule type="cellIs" dxfId="306" priority="258" operator="lessThan">
      <formula>I234</formula>
    </cfRule>
    <cfRule type="cellIs" dxfId="305" priority="259" operator="greaterThan">
      <formula>I235</formula>
    </cfRule>
  </conditionalFormatting>
  <conditionalFormatting sqref="E236">
    <cfRule type="cellIs" dxfId="304" priority="257" operator="greaterThan">
      <formula>I235</formula>
    </cfRule>
  </conditionalFormatting>
  <conditionalFormatting sqref="E237">
    <cfRule type="cellIs" dxfId="303" priority="256" operator="lessThan">
      <formula>I234</formula>
    </cfRule>
  </conditionalFormatting>
  <conditionalFormatting sqref="E238">
    <cfRule type="cellIs" dxfId="302" priority="254" operator="lessThan">
      <formula>I234</formula>
    </cfRule>
    <cfRule type="cellIs" dxfId="301" priority="255" operator="greaterThan">
      <formula>I235</formula>
    </cfRule>
  </conditionalFormatting>
  <conditionalFormatting sqref="E240">
    <cfRule type="cellIs" dxfId="300" priority="252" operator="greaterThan">
      <formula>I244</formula>
    </cfRule>
    <cfRule type="cellIs" dxfId="299" priority="253" operator="lessThan">
      <formula>I243</formula>
    </cfRule>
  </conditionalFormatting>
  <conditionalFormatting sqref="E241">
    <cfRule type="cellIs" dxfId="298" priority="250" operator="lessThan">
      <formula>I243</formula>
    </cfRule>
    <cfRule type="cellIs" dxfId="297" priority="251" operator="greaterThan">
      <formula>I244</formula>
    </cfRule>
  </conditionalFormatting>
  <conditionalFormatting sqref="E242">
    <cfRule type="cellIs" dxfId="296" priority="248" operator="lessThan">
      <formula>I243</formula>
    </cfRule>
    <cfRule type="cellIs" dxfId="295" priority="249" operator="greaterThan">
      <formula>I244</formula>
    </cfRule>
  </conditionalFormatting>
  <conditionalFormatting sqref="E243">
    <cfRule type="cellIs" dxfId="294" priority="246" operator="lessThan">
      <formula>I243</formula>
    </cfRule>
    <cfRule type="cellIs" dxfId="293" priority="247" operator="greaterThan">
      <formula>I244</formula>
    </cfRule>
  </conditionalFormatting>
  <conditionalFormatting sqref="E244">
    <cfRule type="cellIs" dxfId="292" priority="244" operator="lessThan">
      <formula>I243</formula>
    </cfRule>
    <cfRule type="cellIs" dxfId="291" priority="245" operator="greaterThan">
      <formula>I244</formula>
    </cfRule>
  </conditionalFormatting>
  <conditionalFormatting sqref="E245">
    <cfRule type="cellIs" dxfId="290" priority="242" operator="lessThan">
      <formula>I243</formula>
    </cfRule>
    <cfRule type="cellIs" dxfId="289" priority="243" operator="greaterThan">
      <formula>I244</formula>
    </cfRule>
  </conditionalFormatting>
  <conditionalFormatting sqref="E246">
    <cfRule type="cellIs" dxfId="288" priority="240" operator="lessThan">
      <formula>I243</formula>
    </cfRule>
    <cfRule type="cellIs" dxfId="287" priority="241" operator="greaterThan">
      <formula>I244</formula>
    </cfRule>
  </conditionalFormatting>
  <conditionalFormatting sqref="E247">
    <cfRule type="cellIs" dxfId="286" priority="238" operator="lessThan">
      <formula>I243</formula>
    </cfRule>
    <cfRule type="cellIs" dxfId="285" priority="239" operator="greaterThan">
      <formula>I244</formula>
    </cfRule>
  </conditionalFormatting>
  <conditionalFormatting sqref="E248">
    <cfRule type="cellIs" dxfId="284" priority="236" operator="lessThan">
      <formula>I251</formula>
    </cfRule>
    <cfRule type="cellIs" dxfId="283" priority="237" operator="greaterThan">
      <formula>I252</formula>
    </cfRule>
  </conditionalFormatting>
  <conditionalFormatting sqref="E249">
    <cfRule type="cellIs" dxfId="282" priority="234" operator="lessThan">
      <formula>I251</formula>
    </cfRule>
    <cfRule type="cellIs" dxfId="281" priority="235" operator="greaterThan">
      <formula>I252</formula>
    </cfRule>
  </conditionalFormatting>
  <conditionalFormatting sqref="E250">
    <cfRule type="cellIs" dxfId="280" priority="232" operator="lessThan">
      <formula>I251</formula>
    </cfRule>
    <cfRule type="cellIs" dxfId="279" priority="233" operator="greaterThan">
      <formula>I252</formula>
    </cfRule>
  </conditionalFormatting>
  <conditionalFormatting sqref="E251">
    <cfRule type="cellIs" dxfId="278" priority="230" operator="lessThan">
      <formula>I251</formula>
    </cfRule>
    <cfRule type="cellIs" dxfId="277" priority="231" operator="greaterThan">
      <formula>I252</formula>
    </cfRule>
  </conditionalFormatting>
  <conditionalFormatting sqref="E252">
    <cfRule type="cellIs" dxfId="276" priority="228" operator="lessThan">
      <formula>I251</formula>
    </cfRule>
    <cfRule type="cellIs" dxfId="275" priority="229" operator="greaterThan">
      <formula>I252</formula>
    </cfRule>
  </conditionalFormatting>
  <conditionalFormatting sqref="E253">
    <cfRule type="cellIs" dxfId="274" priority="227" operator="greaterThan">
      <formula>I252</formula>
    </cfRule>
  </conditionalFormatting>
  <conditionalFormatting sqref="E254">
    <cfRule type="cellIs" dxfId="273" priority="226" operator="lessThan">
      <formula>I251</formula>
    </cfRule>
  </conditionalFormatting>
  <conditionalFormatting sqref="E255">
    <cfRule type="cellIs" dxfId="272" priority="224" operator="lessThan">
      <formula>I251</formula>
    </cfRule>
    <cfRule type="cellIs" dxfId="271" priority="225" operator="greaterThan">
      <formula>I252</formula>
    </cfRule>
  </conditionalFormatting>
  <conditionalFormatting sqref="E257">
    <cfRule type="cellIs" dxfId="270" priority="222" operator="greaterThan">
      <formula>I261</formula>
    </cfRule>
    <cfRule type="cellIs" dxfId="269" priority="223" operator="lessThan">
      <formula>I260</formula>
    </cfRule>
  </conditionalFormatting>
  <conditionalFormatting sqref="E258">
    <cfRule type="cellIs" dxfId="268" priority="220" operator="lessThan">
      <formula>I260</formula>
    </cfRule>
    <cfRule type="cellIs" dxfId="267" priority="221" operator="greaterThan">
      <formula>I261</formula>
    </cfRule>
  </conditionalFormatting>
  <conditionalFormatting sqref="E259">
    <cfRule type="cellIs" dxfId="266" priority="218" operator="lessThan">
      <formula>I260</formula>
    </cfRule>
    <cfRule type="cellIs" dxfId="265" priority="219" operator="greaterThan">
      <formula>I261</formula>
    </cfRule>
  </conditionalFormatting>
  <conditionalFormatting sqref="E260">
    <cfRule type="cellIs" dxfId="264" priority="216" operator="lessThan">
      <formula>I260</formula>
    </cfRule>
    <cfRule type="cellIs" dxfId="263" priority="217" operator="greaterThan">
      <formula>I261</formula>
    </cfRule>
  </conditionalFormatting>
  <conditionalFormatting sqref="E261">
    <cfRule type="cellIs" dxfId="262" priority="214" operator="lessThan">
      <formula>I260</formula>
    </cfRule>
    <cfRule type="cellIs" dxfId="261" priority="215" operator="greaterThan">
      <formula>I261</formula>
    </cfRule>
  </conditionalFormatting>
  <conditionalFormatting sqref="E262">
    <cfRule type="cellIs" dxfId="260" priority="212" operator="lessThan">
      <formula>I260</formula>
    </cfRule>
    <cfRule type="cellIs" dxfId="259" priority="213" operator="greaterThan">
      <formula>I261</formula>
    </cfRule>
  </conditionalFormatting>
  <conditionalFormatting sqref="E263">
    <cfRule type="cellIs" dxfId="258" priority="210" operator="lessThan">
      <formula>I260</formula>
    </cfRule>
    <cfRule type="cellIs" dxfId="257" priority="211" operator="greaterThan">
      <formula>I261</formula>
    </cfRule>
  </conditionalFormatting>
  <conditionalFormatting sqref="E264">
    <cfRule type="cellIs" dxfId="256" priority="208" operator="lessThan">
      <formula>I260</formula>
    </cfRule>
    <cfRule type="cellIs" dxfId="255" priority="209" operator="greaterThan">
      <formula>I261</formula>
    </cfRule>
  </conditionalFormatting>
  <conditionalFormatting sqref="E265">
    <cfRule type="cellIs" dxfId="254" priority="206" operator="lessThan">
      <formula>I268</formula>
    </cfRule>
    <cfRule type="cellIs" dxfId="253" priority="207" operator="greaterThan">
      <formula>I269</formula>
    </cfRule>
  </conditionalFormatting>
  <conditionalFormatting sqref="E266">
    <cfRule type="cellIs" dxfId="252" priority="204" operator="lessThan">
      <formula>I268</formula>
    </cfRule>
    <cfRule type="cellIs" dxfId="251" priority="205" operator="greaterThan">
      <formula>I269</formula>
    </cfRule>
  </conditionalFormatting>
  <conditionalFormatting sqref="E267">
    <cfRule type="cellIs" dxfId="250" priority="202" operator="lessThan">
      <formula>I268</formula>
    </cfRule>
    <cfRule type="cellIs" dxfId="249" priority="203" operator="greaterThan">
      <formula>I269</formula>
    </cfRule>
  </conditionalFormatting>
  <conditionalFormatting sqref="E268">
    <cfRule type="cellIs" dxfId="248" priority="200" operator="lessThan">
      <formula>I268</formula>
    </cfRule>
    <cfRule type="cellIs" dxfId="247" priority="201" operator="greaterThan">
      <formula>I269</formula>
    </cfRule>
  </conditionalFormatting>
  <conditionalFormatting sqref="E269">
    <cfRule type="cellIs" dxfId="246" priority="198" operator="lessThan">
      <formula>I268</formula>
    </cfRule>
    <cfRule type="cellIs" dxfId="245" priority="199" operator="greaterThan">
      <formula>I269</formula>
    </cfRule>
  </conditionalFormatting>
  <conditionalFormatting sqref="E270">
    <cfRule type="cellIs" dxfId="244" priority="197" operator="greaterThan">
      <formula>I269</formula>
    </cfRule>
  </conditionalFormatting>
  <conditionalFormatting sqref="E271">
    <cfRule type="cellIs" dxfId="243" priority="196" operator="lessThan">
      <formula>I268</formula>
    </cfRule>
  </conditionalFormatting>
  <conditionalFormatting sqref="E272">
    <cfRule type="cellIs" dxfId="242" priority="194" operator="lessThan">
      <formula>I268</formula>
    </cfRule>
    <cfRule type="cellIs" dxfId="241" priority="195" operator="greaterThan">
      <formula>I269</formula>
    </cfRule>
  </conditionalFormatting>
  <conditionalFormatting sqref="E274">
    <cfRule type="cellIs" dxfId="240" priority="192" operator="greaterThan">
      <formula>I278</formula>
    </cfRule>
    <cfRule type="cellIs" dxfId="239" priority="193" operator="lessThan">
      <formula>I277</formula>
    </cfRule>
  </conditionalFormatting>
  <conditionalFormatting sqref="E275">
    <cfRule type="cellIs" dxfId="238" priority="190" operator="lessThan">
      <formula>I277</formula>
    </cfRule>
    <cfRule type="cellIs" dxfId="237" priority="191" operator="greaterThan">
      <formula>I278</formula>
    </cfRule>
  </conditionalFormatting>
  <conditionalFormatting sqref="E276">
    <cfRule type="cellIs" dxfId="236" priority="188" operator="lessThan">
      <formula>I277</formula>
    </cfRule>
    <cfRule type="cellIs" dxfId="235" priority="189" operator="greaterThan">
      <formula>I278</formula>
    </cfRule>
  </conditionalFormatting>
  <conditionalFormatting sqref="E277">
    <cfRule type="cellIs" dxfId="234" priority="186" operator="lessThan">
      <formula>I277</formula>
    </cfRule>
    <cfRule type="cellIs" dxfId="233" priority="187" operator="greaterThan">
      <formula>I278</formula>
    </cfRule>
  </conditionalFormatting>
  <conditionalFormatting sqref="E278">
    <cfRule type="cellIs" dxfId="232" priority="184" operator="lessThan">
      <formula>I277</formula>
    </cfRule>
    <cfRule type="cellIs" dxfId="231" priority="185" operator="greaterThan">
      <formula>I278</formula>
    </cfRule>
  </conditionalFormatting>
  <conditionalFormatting sqref="E279">
    <cfRule type="cellIs" dxfId="230" priority="182" operator="lessThan">
      <formula>I277</formula>
    </cfRule>
    <cfRule type="cellIs" dxfId="229" priority="183" operator="greaterThan">
      <formula>I278</formula>
    </cfRule>
  </conditionalFormatting>
  <conditionalFormatting sqref="E280">
    <cfRule type="cellIs" dxfId="228" priority="180" operator="lessThan">
      <formula>I277</formula>
    </cfRule>
    <cfRule type="cellIs" dxfId="227" priority="181" operator="greaterThan">
      <formula>I278</formula>
    </cfRule>
  </conditionalFormatting>
  <conditionalFormatting sqref="E281">
    <cfRule type="cellIs" dxfId="226" priority="178" operator="lessThan">
      <formula>I277</formula>
    </cfRule>
    <cfRule type="cellIs" dxfId="225" priority="179" operator="greaterThan">
      <formula>I278</formula>
    </cfRule>
  </conditionalFormatting>
  <conditionalFormatting sqref="E282">
    <cfRule type="cellIs" dxfId="224" priority="176" operator="lessThan">
      <formula>I285</formula>
    </cfRule>
    <cfRule type="cellIs" dxfId="223" priority="177" operator="greaterThan">
      <formula>I286</formula>
    </cfRule>
  </conditionalFormatting>
  <conditionalFormatting sqref="E283">
    <cfRule type="cellIs" dxfId="222" priority="174" operator="lessThan">
      <formula>I285</formula>
    </cfRule>
    <cfRule type="cellIs" dxfId="221" priority="175" operator="greaterThan">
      <formula>I286</formula>
    </cfRule>
  </conditionalFormatting>
  <conditionalFormatting sqref="E284">
    <cfRule type="cellIs" dxfId="220" priority="172" operator="lessThan">
      <formula>I285</formula>
    </cfRule>
    <cfRule type="cellIs" dxfId="219" priority="173" operator="greaterThan">
      <formula>I286</formula>
    </cfRule>
  </conditionalFormatting>
  <conditionalFormatting sqref="E285">
    <cfRule type="cellIs" dxfId="218" priority="170" operator="lessThan">
      <formula>I285</formula>
    </cfRule>
    <cfRule type="cellIs" dxfId="217" priority="171" operator="greaterThan">
      <formula>I286</formula>
    </cfRule>
  </conditionalFormatting>
  <conditionalFormatting sqref="E286">
    <cfRule type="cellIs" dxfId="216" priority="168" operator="lessThan">
      <formula>I285</formula>
    </cfRule>
    <cfRule type="cellIs" dxfId="215" priority="169" operator="greaterThan">
      <formula>I286</formula>
    </cfRule>
  </conditionalFormatting>
  <conditionalFormatting sqref="E287">
    <cfRule type="cellIs" dxfId="214" priority="167" operator="greaterThan">
      <formula>I286</formula>
    </cfRule>
  </conditionalFormatting>
  <conditionalFormatting sqref="E288">
    <cfRule type="cellIs" dxfId="213" priority="166" operator="lessThan">
      <formula>I285</formula>
    </cfRule>
  </conditionalFormatting>
  <conditionalFormatting sqref="E289">
    <cfRule type="cellIs" dxfId="212" priority="164" operator="lessThan">
      <formula>I285</formula>
    </cfRule>
    <cfRule type="cellIs" dxfId="211" priority="165" operator="greaterThan">
      <formula>I286</formula>
    </cfRule>
  </conditionalFormatting>
  <conditionalFormatting sqref="E291">
    <cfRule type="cellIs" dxfId="210" priority="162" operator="greaterThan">
      <formula>I295</formula>
    </cfRule>
    <cfRule type="cellIs" dxfId="209" priority="163" operator="lessThan">
      <formula>I294</formula>
    </cfRule>
  </conditionalFormatting>
  <conditionalFormatting sqref="E292">
    <cfRule type="cellIs" dxfId="208" priority="160" operator="lessThan">
      <formula>I294</formula>
    </cfRule>
    <cfRule type="cellIs" dxfId="207" priority="161" operator="greaterThan">
      <formula>I295</formula>
    </cfRule>
  </conditionalFormatting>
  <conditionalFormatting sqref="E293">
    <cfRule type="cellIs" dxfId="206" priority="158" operator="lessThan">
      <formula>I294</formula>
    </cfRule>
    <cfRule type="cellIs" dxfId="205" priority="159" operator="greaterThan">
      <formula>I295</formula>
    </cfRule>
  </conditionalFormatting>
  <conditionalFormatting sqref="E294">
    <cfRule type="cellIs" dxfId="204" priority="156" operator="lessThan">
      <formula>I294</formula>
    </cfRule>
    <cfRule type="cellIs" dxfId="203" priority="157" operator="greaterThan">
      <formula>I295</formula>
    </cfRule>
  </conditionalFormatting>
  <conditionalFormatting sqref="E295">
    <cfRule type="cellIs" dxfId="202" priority="154" operator="lessThan">
      <formula>I294</formula>
    </cfRule>
    <cfRule type="cellIs" dxfId="201" priority="155" operator="greaterThan">
      <formula>I295</formula>
    </cfRule>
  </conditionalFormatting>
  <conditionalFormatting sqref="E296">
    <cfRule type="cellIs" dxfId="200" priority="152" operator="lessThan">
      <formula>I294</formula>
    </cfRule>
    <cfRule type="cellIs" dxfId="199" priority="153" operator="greaterThan">
      <formula>I295</formula>
    </cfRule>
  </conditionalFormatting>
  <conditionalFormatting sqref="E297">
    <cfRule type="cellIs" dxfId="198" priority="150" operator="lessThan">
      <formula>I294</formula>
    </cfRule>
    <cfRule type="cellIs" dxfId="197" priority="151" operator="greaterThan">
      <formula>I295</formula>
    </cfRule>
  </conditionalFormatting>
  <conditionalFormatting sqref="E298">
    <cfRule type="cellIs" dxfId="196" priority="148" operator="lessThan">
      <formula>I294</formula>
    </cfRule>
    <cfRule type="cellIs" dxfId="195" priority="149" operator="greaterThan">
      <formula>I295</formula>
    </cfRule>
  </conditionalFormatting>
  <conditionalFormatting sqref="E299">
    <cfRule type="cellIs" dxfId="194" priority="146" operator="lessThan">
      <formula>I302</formula>
    </cfRule>
    <cfRule type="cellIs" dxfId="193" priority="147" operator="greaterThan">
      <formula>I303</formula>
    </cfRule>
  </conditionalFormatting>
  <conditionalFormatting sqref="E300">
    <cfRule type="cellIs" dxfId="192" priority="144" operator="lessThan">
      <formula>I302</formula>
    </cfRule>
    <cfRule type="cellIs" dxfId="191" priority="145" operator="greaterThan">
      <formula>I303</formula>
    </cfRule>
  </conditionalFormatting>
  <conditionalFormatting sqref="E301">
    <cfRule type="cellIs" dxfId="190" priority="142" operator="lessThan">
      <formula>I302</formula>
    </cfRule>
    <cfRule type="cellIs" dxfId="189" priority="143" operator="greaterThan">
      <formula>I303</formula>
    </cfRule>
  </conditionalFormatting>
  <conditionalFormatting sqref="E302">
    <cfRule type="cellIs" dxfId="188" priority="140" operator="lessThan">
      <formula>I302</formula>
    </cfRule>
    <cfRule type="cellIs" dxfId="187" priority="141" operator="greaterThan">
      <formula>I303</formula>
    </cfRule>
  </conditionalFormatting>
  <conditionalFormatting sqref="E303">
    <cfRule type="cellIs" dxfId="186" priority="138" operator="lessThan">
      <formula>I302</formula>
    </cfRule>
    <cfRule type="cellIs" dxfId="185" priority="139" operator="greaterThan">
      <formula>I303</formula>
    </cfRule>
  </conditionalFormatting>
  <conditionalFormatting sqref="E304">
    <cfRule type="cellIs" dxfId="184" priority="137" operator="greaterThan">
      <formula>I303</formula>
    </cfRule>
  </conditionalFormatting>
  <conditionalFormatting sqref="E305">
    <cfRule type="cellIs" dxfId="183" priority="136" operator="lessThan">
      <formula>I302</formula>
    </cfRule>
  </conditionalFormatting>
  <conditionalFormatting sqref="E306">
    <cfRule type="cellIs" dxfId="182" priority="134" operator="lessThan">
      <formula>I302</formula>
    </cfRule>
    <cfRule type="cellIs" dxfId="181" priority="135" operator="greaterThan">
      <formula>I303</formula>
    </cfRule>
  </conditionalFormatting>
  <conditionalFormatting sqref="E308">
    <cfRule type="cellIs" dxfId="180" priority="132" operator="greaterThan">
      <formula>I312</formula>
    </cfRule>
    <cfRule type="cellIs" dxfId="179" priority="133" operator="lessThan">
      <formula>I311</formula>
    </cfRule>
  </conditionalFormatting>
  <conditionalFormatting sqref="E309">
    <cfRule type="cellIs" dxfId="178" priority="130" operator="lessThan">
      <formula>I311</formula>
    </cfRule>
    <cfRule type="cellIs" dxfId="177" priority="131" operator="greaterThan">
      <formula>I312</formula>
    </cfRule>
  </conditionalFormatting>
  <conditionalFormatting sqref="E310">
    <cfRule type="cellIs" dxfId="176" priority="128" operator="lessThan">
      <formula>I311</formula>
    </cfRule>
    <cfRule type="cellIs" dxfId="175" priority="129" operator="greaterThan">
      <formula>I312</formula>
    </cfRule>
  </conditionalFormatting>
  <conditionalFormatting sqref="E311">
    <cfRule type="cellIs" dxfId="174" priority="126" operator="lessThan">
      <formula>I311</formula>
    </cfRule>
    <cfRule type="cellIs" dxfId="173" priority="127" operator="greaterThan">
      <formula>I312</formula>
    </cfRule>
  </conditionalFormatting>
  <conditionalFormatting sqref="E312">
    <cfRule type="cellIs" dxfId="172" priority="124" operator="lessThan">
      <formula>I311</formula>
    </cfRule>
    <cfRule type="cellIs" dxfId="171" priority="125" operator="greaterThan">
      <formula>I312</formula>
    </cfRule>
  </conditionalFormatting>
  <conditionalFormatting sqref="E313">
    <cfRule type="cellIs" dxfId="170" priority="122" operator="lessThan">
      <formula>I311</formula>
    </cfRule>
    <cfRule type="cellIs" dxfId="169" priority="123" operator="greaterThan">
      <formula>I312</formula>
    </cfRule>
  </conditionalFormatting>
  <conditionalFormatting sqref="E314">
    <cfRule type="cellIs" dxfId="168" priority="120" operator="lessThan">
      <formula>I311</formula>
    </cfRule>
    <cfRule type="cellIs" dxfId="167" priority="121" operator="greaterThan">
      <formula>I312</formula>
    </cfRule>
  </conditionalFormatting>
  <conditionalFormatting sqref="E315">
    <cfRule type="cellIs" dxfId="166" priority="118" operator="lessThan">
      <formula>I311</formula>
    </cfRule>
    <cfRule type="cellIs" dxfId="165" priority="119" operator="greaterThan">
      <formula>I312</formula>
    </cfRule>
  </conditionalFormatting>
  <conditionalFormatting sqref="E316">
    <cfRule type="cellIs" dxfId="164" priority="116" operator="lessThan">
      <formula>I319</formula>
    </cfRule>
    <cfRule type="cellIs" dxfId="163" priority="117" operator="greaterThan">
      <formula>I320</formula>
    </cfRule>
  </conditionalFormatting>
  <conditionalFormatting sqref="E317">
    <cfRule type="cellIs" dxfId="162" priority="114" operator="lessThan">
      <formula>I319</formula>
    </cfRule>
    <cfRule type="cellIs" dxfId="161" priority="115" operator="greaterThan">
      <formula>I320</formula>
    </cfRule>
  </conditionalFormatting>
  <conditionalFormatting sqref="E318">
    <cfRule type="cellIs" dxfId="160" priority="112" operator="lessThan">
      <formula>I319</formula>
    </cfRule>
    <cfRule type="cellIs" dxfId="159" priority="113" operator="greaterThan">
      <formula>I320</formula>
    </cfRule>
  </conditionalFormatting>
  <conditionalFormatting sqref="E319">
    <cfRule type="cellIs" dxfId="158" priority="110" operator="lessThan">
      <formula>I319</formula>
    </cfRule>
    <cfRule type="cellIs" dxfId="157" priority="111" operator="greaterThan">
      <formula>I320</formula>
    </cfRule>
  </conditionalFormatting>
  <conditionalFormatting sqref="E320">
    <cfRule type="cellIs" dxfId="156" priority="108" operator="lessThan">
      <formula>I319</formula>
    </cfRule>
    <cfRule type="cellIs" dxfId="155" priority="109" operator="greaterThan">
      <formula>I320</formula>
    </cfRule>
  </conditionalFormatting>
  <conditionalFormatting sqref="E321">
    <cfRule type="cellIs" dxfId="154" priority="107" operator="greaterThan">
      <formula>I320</formula>
    </cfRule>
  </conditionalFormatting>
  <conditionalFormatting sqref="E322">
    <cfRule type="cellIs" dxfId="153" priority="106" operator="lessThan">
      <formula>I319</formula>
    </cfRule>
  </conditionalFormatting>
  <conditionalFormatting sqref="E323">
    <cfRule type="cellIs" dxfId="152" priority="104" operator="lessThan">
      <formula>I319</formula>
    </cfRule>
    <cfRule type="cellIs" dxfId="151" priority="105" operator="greaterThan">
      <formula>I320</formula>
    </cfRule>
  </conditionalFormatting>
  <conditionalFormatting sqref="E325">
    <cfRule type="cellIs" dxfId="150" priority="102" operator="greaterThan">
      <formula>I329</formula>
    </cfRule>
    <cfRule type="cellIs" dxfId="149" priority="103" operator="lessThan">
      <formula>I328</formula>
    </cfRule>
  </conditionalFormatting>
  <conditionalFormatting sqref="E326">
    <cfRule type="cellIs" dxfId="148" priority="100" operator="lessThan">
      <formula>I328</formula>
    </cfRule>
    <cfRule type="cellIs" dxfId="147" priority="101" operator="greaterThan">
      <formula>I329</formula>
    </cfRule>
  </conditionalFormatting>
  <conditionalFormatting sqref="E327">
    <cfRule type="cellIs" dxfId="146" priority="98" operator="lessThan">
      <formula>I328</formula>
    </cfRule>
    <cfRule type="cellIs" dxfId="145" priority="99" operator="greaterThan">
      <formula>I329</formula>
    </cfRule>
  </conditionalFormatting>
  <conditionalFormatting sqref="E328">
    <cfRule type="cellIs" dxfId="144" priority="96" operator="lessThan">
      <formula>I328</formula>
    </cfRule>
    <cfRule type="cellIs" dxfId="143" priority="97" operator="greaterThan">
      <formula>I329</formula>
    </cfRule>
  </conditionalFormatting>
  <conditionalFormatting sqref="E329">
    <cfRule type="cellIs" dxfId="142" priority="94" operator="lessThan">
      <formula>I328</formula>
    </cfRule>
    <cfRule type="cellIs" dxfId="141" priority="95" operator="greaterThan">
      <formula>I329</formula>
    </cfRule>
  </conditionalFormatting>
  <conditionalFormatting sqref="E330">
    <cfRule type="cellIs" dxfId="140" priority="92" operator="lessThan">
      <formula>I328</formula>
    </cfRule>
    <cfRule type="cellIs" dxfId="139" priority="93" operator="greaterThan">
      <formula>I329</formula>
    </cfRule>
  </conditionalFormatting>
  <conditionalFormatting sqref="E331">
    <cfRule type="cellIs" dxfId="138" priority="90" operator="lessThan">
      <formula>I328</formula>
    </cfRule>
    <cfRule type="cellIs" dxfId="137" priority="91" operator="greaterThan">
      <formula>I329</formula>
    </cfRule>
  </conditionalFormatting>
  <conditionalFormatting sqref="E332">
    <cfRule type="cellIs" dxfId="136" priority="88" operator="lessThan">
      <formula>I328</formula>
    </cfRule>
    <cfRule type="cellIs" dxfId="135" priority="89" operator="greaterThan">
      <formula>I329</formula>
    </cfRule>
  </conditionalFormatting>
  <conditionalFormatting sqref="E333">
    <cfRule type="cellIs" dxfId="134" priority="86" operator="lessThan">
      <formula>I336</formula>
    </cfRule>
    <cfRule type="cellIs" dxfId="133" priority="87" operator="greaterThan">
      <formula>I337</formula>
    </cfRule>
  </conditionalFormatting>
  <conditionalFormatting sqref="E334">
    <cfRule type="cellIs" dxfId="132" priority="84" operator="lessThan">
      <formula>I336</formula>
    </cfRule>
    <cfRule type="cellIs" dxfId="131" priority="85" operator="greaterThan">
      <formula>I337</formula>
    </cfRule>
  </conditionalFormatting>
  <conditionalFormatting sqref="E335">
    <cfRule type="cellIs" dxfId="130" priority="82" operator="lessThan">
      <formula>I336</formula>
    </cfRule>
    <cfRule type="cellIs" dxfId="129" priority="83" operator="greaterThan">
      <formula>I337</formula>
    </cfRule>
  </conditionalFormatting>
  <conditionalFormatting sqref="E336">
    <cfRule type="cellIs" dxfId="128" priority="80" operator="lessThan">
      <formula>I336</formula>
    </cfRule>
    <cfRule type="cellIs" dxfId="127" priority="81" operator="greaterThan">
      <formula>I337</formula>
    </cfRule>
  </conditionalFormatting>
  <conditionalFormatting sqref="E337">
    <cfRule type="cellIs" dxfId="126" priority="78" operator="lessThan">
      <formula>I336</formula>
    </cfRule>
    <cfRule type="cellIs" dxfId="125" priority="79" operator="greaterThan">
      <formula>I337</formula>
    </cfRule>
  </conditionalFormatting>
  <conditionalFormatting sqref="E338">
    <cfRule type="cellIs" dxfId="124" priority="77" operator="greaterThan">
      <formula>I337</formula>
    </cfRule>
  </conditionalFormatting>
  <conditionalFormatting sqref="E339">
    <cfRule type="cellIs" dxfId="123" priority="76" operator="lessThan">
      <formula>I336</formula>
    </cfRule>
  </conditionalFormatting>
  <conditionalFormatting sqref="E340">
    <cfRule type="cellIs" dxfId="122" priority="74" operator="lessThan">
      <formula>I336</formula>
    </cfRule>
    <cfRule type="cellIs" dxfId="121" priority="75" operator="greaterThan">
      <formula>I337</formula>
    </cfRule>
  </conditionalFormatting>
  <conditionalFormatting sqref="E342">
    <cfRule type="cellIs" dxfId="120" priority="72" operator="greaterThan">
      <formula>I346</formula>
    </cfRule>
    <cfRule type="cellIs" dxfId="119" priority="73" operator="lessThan">
      <formula>I345</formula>
    </cfRule>
  </conditionalFormatting>
  <conditionalFormatting sqref="E343">
    <cfRule type="cellIs" dxfId="118" priority="70" operator="lessThan">
      <formula>I345</formula>
    </cfRule>
    <cfRule type="cellIs" dxfId="117" priority="71" operator="greaterThan">
      <formula>I346</formula>
    </cfRule>
  </conditionalFormatting>
  <conditionalFormatting sqref="E344">
    <cfRule type="cellIs" dxfId="116" priority="68" operator="lessThan">
      <formula>I345</formula>
    </cfRule>
    <cfRule type="cellIs" dxfId="115" priority="69" operator="greaterThan">
      <formula>I346</formula>
    </cfRule>
  </conditionalFormatting>
  <conditionalFormatting sqref="E345">
    <cfRule type="cellIs" dxfId="114" priority="66" operator="lessThan">
      <formula>I345</formula>
    </cfRule>
    <cfRule type="cellIs" dxfId="113" priority="67" operator="greaterThan">
      <formula>I346</formula>
    </cfRule>
  </conditionalFormatting>
  <conditionalFormatting sqref="E346">
    <cfRule type="cellIs" dxfId="112" priority="64" operator="lessThan">
      <formula>I345</formula>
    </cfRule>
    <cfRule type="cellIs" dxfId="111" priority="65" operator="greaterThan">
      <formula>I346</formula>
    </cfRule>
  </conditionalFormatting>
  <conditionalFormatting sqref="E347">
    <cfRule type="cellIs" dxfId="110" priority="62" operator="lessThan">
      <formula>I345</formula>
    </cfRule>
    <cfRule type="cellIs" dxfId="109" priority="63" operator="greaterThan">
      <formula>I346</formula>
    </cfRule>
  </conditionalFormatting>
  <conditionalFormatting sqref="E348">
    <cfRule type="cellIs" dxfId="108" priority="60" operator="lessThan">
      <formula>I345</formula>
    </cfRule>
    <cfRule type="cellIs" dxfId="107" priority="61" operator="greaterThan">
      <formula>I346</formula>
    </cfRule>
  </conditionalFormatting>
  <conditionalFormatting sqref="E349">
    <cfRule type="cellIs" dxfId="106" priority="58" operator="lessThan">
      <formula>I345</formula>
    </cfRule>
    <cfRule type="cellIs" dxfId="105" priority="59" operator="greaterThan">
      <formula>I346</formula>
    </cfRule>
  </conditionalFormatting>
  <conditionalFormatting sqref="E350">
    <cfRule type="cellIs" dxfId="104" priority="56" operator="lessThan">
      <formula>I353</formula>
    </cfRule>
    <cfRule type="cellIs" dxfId="103" priority="57" operator="greaterThan">
      <formula>I354</formula>
    </cfRule>
  </conditionalFormatting>
  <conditionalFormatting sqref="E351">
    <cfRule type="cellIs" dxfId="102" priority="54" operator="lessThan">
      <formula>I353</formula>
    </cfRule>
    <cfRule type="cellIs" dxfId="101" priority="55" operator="greaterThan">
      <formula>I354</formula>
    </cfRule>
  </conditionalFormatting>
  <conditionalFormatting sqref="E352">
    <cfRule type="cellIs" dxfId="100" priority="52" operator="lessThan">
      <formula>I353</formula>
    </cfRule>
    <cfRule type="cellIs" dxfId="99" priority="53" operator="greaterThan">
      <formula>I354</formula>
    </cfRule>
  </conditionalFormatting>
  <conditionalFormatting sqref="E353">
    <cfRule type="cellIs" dxfId="98" priority="50" operator="lessThan">
      <formula>I353</formula>
    </cfRule>
    <cfRule type="cellIs" dxfId="97" priority="51" operator="greaterThan">
      <formula>I354</formula>
    </cfRule>
  </conditionalFormatting>
  <conditionalFormatting sqref="E354">
    <cfRule type="cellIs" dxfId="96" priority="48" operator="lessThan">
      <formula>I353</formula>
    </cfRule>
    <cfRule type="cellIs" dxfId="95" priority="49" operator="greaterThan">
      <formula>I354</formula>
    </cfRule>
  </conditionalFormatting>
  <conditionalFormatting sqref="E355">
    <cfRule type="cellIs" dxfId="94" priority="47" operator="greaterThan">
      <formula>I354</formula>
    </cfRule>
  </conditionalFormatting>
  <conditionalFormatting sqref="E356">
    <cfRule type="cellIs" dxfId="93" priority="46" operator="lessThan">
      <formula>I353</formula>
    </cfRule>
  </conditionalFormatting>
  <conditionalFormatting sqref="E357">
    <cfRule type="cellIs" dxfId="92" priority="44" operator="lessThan">
      <formula>I353</formula>
    </cfRule>
    <cfRule type="cellIs" dxfId="91" priority="45" operator="greaterThan">
      <formula>I354</formula>
    </cfRule>
  </conditionalFormatting>
  <conditionalFormatting sqref="E359">
    <cfRule type="cellIs" dxfId="90" priority="42" operator="greaterThan">
      <formula>I363</formula>
    </cfRule>
    <cfRule type="cellIs" dxfId="89" priority="43" operator="lessThan">
      <formula>I362</formula>
    </cfRule>
  </conditionalFormatting>
  <conditionalFormatting sqref="E360">
    <cfRule type="cellIs" dxfId="88" priority="40" operator="lessThan">
      <formula>I362</formula>
    </cfRule>
    <cfRule type="cellIs" dxfId="87" priority="41" operator="greaterThan">
      <formula>I363</formula>
    </cfRule>
  </conditionalFormatting>
  <conditionalFormatting sqref="E361">
    <cfRule type="cellIs" dxfId="86" priority="38" operator="lessThan">
      <formula>I362</formula>
    </cfRule>
    <cfRule type="cellIs" dxfId="85" priority="39" operator="greaterThan">
      <formula>I363</formula>
    </cfRule>
  </conditionalFormatting>
  <conditionalFormatting sqref="E362">
    <cfRule type="cellIs" dxfId="84" priority="36" operator="lessThan">
      <formula>I362</formula>
    </cfRule>
    <cfRule type="cellIs" dxfId="83" priority="37" operator="greaterThan">
      <formula>I363</formula>
    </cfRule>
  </conditionalFormatting>
  <conditionalFormatting sqref="E363">
    <cfRule type="cellIs" dxfId="82" priority="34" operator="lessThan">
      <formula>I362</formula>
    </cfRule>
    <cfRule type="cellIs" dxfId="81" priority="35" operator="greaterThan">
      <formula>I363</formula>
    </cfRule>
  </conditionalFormatting>
  <conditionalFormatting sqref="E364">
    <cfRule type="cellIs" dxfId="80" priority="32" operator="lessThan">
      <formula>I362</formula>
    </cfRule>
    <cfRule type="cellIs" dxfId="79" priority="33" operator="greaterThan">
      <formula>I363</formula>
    </cfRule>
  </conditionalFormatting>
  <conditionalFormatting sqref="E365">
    <cfRule type="cellIs" dxfId="78" priority="30" operator="lessThan">
      <formula>I362</formula>
    </cfRule>
    <cfRule type="cellIs" dxfId="77" priority="31" operator="greaterThan">
      <formula>I363</formula>
    </cfRule>
  </conditionalFormatting>
  <conditionalFormatting sqref="E366">
    <cfRule type="cellIs" dxfId="76" priority="28" operator="lessThan">
      <formula>I362</formula>
    </cfRule>
    <cfRule type="cellIs" dxfId="75" priority="29" operator="greaterThan">
      <formula>I363</formula>
    </cfRule>
  </conditionalFormatting>
  <conditionalFormatting sqref="E367">
    <cfRule type="cellIs" dxfId="74" priority="26" operator="lessThan">
      <formula>I370</formula>
    </cfRule>
    <cfRule type="cellIs" dxfId="73" priority="27" operator="greaterThan">
      <formula>I371</formula>
    </cfRule>
  </conditionalFormatting>
  <conditionalFormatting sqref="E368">
    <cfRule type="cellIs" dxfId="72" priority="24" operator="lessThan">
      <formula>I370</formula>
    </cfRule>
    <cfRule type="cellIs" dxfId="71" priority="25" operator="greaterThan">
      <formula>I371</formula>
    </cfRule>
  </conditionalFormatting>
  <conditionalFormatting sqref="E369">
    <cfRule type="cellIs" dxfId="70" priority="22" operator="lessThan">
      <formula>I370</formula>
    </cfRule>
    <cfRule type="cellIs" dxfId="69" priority="23" operator="greaterThan">
      <formula>I371</formula>
    </cfRule>
  </conditionalFormatting>
  <conditionalFormatting sqref="E370">
    <cfRule type="cellIs" dxfId="68" priority="20" operator="lessThan">
      <formula>I370</formula>
    </cfRule>
    <cfRule type="cellIs" dxfId="67" priority="21" operator="greaterThan">
      <formula>I371</formula>
    </cfRule>
  </conditionalFormatting>
  <conditionalFormatting sqref="E371">
    <cfRule type="cellIs" dxfId="66" priority="18" operator="lessThan">
      <formula>I370</formula>
    </cfRule>
    <cfRule type="cellIs" dxfId="65" priority="19" operator="greaterThan">
      <formula>I371</formula>
    </cfRule>
  </conditionalFormatting>
  <conditionalFormatting sqref="E372">
    <cfRule type="cellIs" dxfId="64" priority="17" operator="greaterThan">
      <formula>I371</formula>
    </cfRule>
  </conditionalFormatting>
  <conditionalFormatting sqref="E373">
    <cfRule type="cellIs" dxfId="63" priority="16" operator="lessThan">
      <formula>I370</formula>
    </cfRule>
  </conditionalFormatting>
  <conditionalFormatting sqref="E374">
    <cfRule type="cellIs" dxfId="62" priority="14" operator="lessThan">
      <formula>I370</formula>
    </cfRule>
    <cfRule type="cellIs" dxfId="61" priority="15" operator="greaterThan">
      <formula>I371</formula>
    </cfRule>
  </conditionalFormatting>
  <conditionalFormatting sqref="E2:E9">
    <cfRule type="cellIs" dxfId="60" priority="494" operator="lessThan">
      <formula>$I$5</formula>
    </cfRule>
    <cfRule type="cellIs" dxfId="59" priority="495" operator="greaterThan">
      <formula>$I$6</formula>
    </cfRule>
  </conditionalFormatting>
  <conditionalFormatting sqref="E10:E17">
    <cfRule type="cellIs" dxfId="58" priority="496" operator="lessThan">
      <formula>$I$13</formula>
    </cfRule>
    <cfRule type="cellIs" dxfId="57" priority="497" operator="greaterThan">
      <formula>$I$14</formula>
    </cfRule>
  </conditionalFormatting>
  <conditionalFormatting sqref="E129:E136">
    <cfRule type="cellIs" dxfId="56" priority="12" operator="lessThan">
      <formula>$I$132</formula>
    </cfRule>
    <cfRule type="cellIs" dxfId="55" priority="13" operator="greaterThan">
      <formula>$I$133</formula>
    </cfRule>
  </conditionalFormatting>
  <conditionalFormatting sqref="E70:E77">
    <cfRule type="cellIs" dxfId="54" priority="10" operator="lessThan">
      <formula>$I$73</formula>
    </cfRule>
    <cfRule type="cellIs" dxfId="53" priority="11" operator="greaterThan">
      <formula>$I$74</formula>
    </cfRule>
  </conditionalFormatting>
  <conditionalFormatting sqref="E78:E85">
    <cfRule type="cellIs" dxfId="52" priority="8" operator="lessThan">
      <formula>$I$81</formula>
    </cfRule>
    <cfRule type="cellIs" dxfId="51" priority="9" operator="greaterThan">
      <formula>$I$82</formula>
    </cfRule>
  </conditionalFormatting>
  <conditionalFormatting sqref="E155:E170">
    <cfRule type="cellIs" dxfId="50" priority="4" operator="lessThan">
      <formula>$I$158</formula>
    </cfRule>
    <cfRule type="cellIs" dxfId="49" priority="5" operator="greaterThan">
      <formula>$I$159</formula>
    </cfRule>
  </conditionalFormatting>
  <conditionalFormatting sqref="E53:E60">
    <cfRule type="cellIs" dxfId="48" priority="3" operator="notBetween">
      <formula>$I$56</formula>
      <formula>$I$57</formula>
    </cfRule>
  </conditionalFormatting>
  <conditionalFormatting sqref="E61:E68">
    <cfRule type="cellIs" dxfId="47" priority="2" operator="notBetween">
      <formula>$I$64</formula>
      <formula>$I$65</formula>
    </cfRule>
  </conditionalFormatting>
  <conditionalFormatting sqref="E121:E128">
    <cfRule type="cellIs" dxfId="46" priority="1" operator="notBetween">
      <formula>$I$124</formula>
      <formula>$I$125</formula>
    </cfRule>
  </conditionalFormatting>
  <conditionalFormatting sqref="E104:E119">
    <cfRule type="cellIs" dxfId="45" priority="1662" operator="lessThan">
      <formula>#REF!</formula>
    </cfRule>
    <cfRule type="cellIs" dxfId="44" priority="1663" operator="greater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4"/>
  <sheetViews>
    <sheetView zoomScale="95" workbookViewId="0">
      <selection sqref="A1:D374"/>
    </sheetView>
  </sheetViews>
  <sheetFormatPr baseColWidth="10" defaultColWidth="8.83203125" defaultRowHeight="15" x14ac:dyDescent="0.2"/>
  <cols>
    <col min="1" max="1" width="9.33203125" bestFit="1" customWidth="1"/>
  </cols>
  <sheetData>
    <row r="1" spans="1:4" x14ac:dyDescent="0.2">
      <c r="A1" t="s">
        <v>4</v>
      </c>
      <c r="B1" t="s">
        <v>2</v>
      </c>
      <c r="C1" t="s">
        <v>1</v>
      </c>
      <c r="D1" t="s">
        <v>3</v>
      </c>
    </row>
    <row r="2" spans="1:4" ht="16" x14ac:dyDescent="0.2">
      <c r="A2" s="1" t="s">
        <v>5</v>
      </c>
      <c r="B2" t="s">
        <v>13</v>
      </c>
      <c r="C2" s="3" t="s">
        <v>18</v>
      </c>
      <c r="D2">
        <v>19.059999999999999</v>
      </c>
    </row>
    <row r="3" spans="1:4" ht="16" x14ac:dyDescent="0.2">
      <c r="A3" s="1" t="s">
        <v>5</v>
      </c>
      <c r="B3" t="s">
        <v>13</v>
      </c>
      <c r="C3" s="3" t="s">
        <v>18</v>
      </c>
      <c r="D3">
        <v>19</v>
      </c>
    </row>
    <row r="4" spans="1:4" ht="16" x14ac:dyDescent="0.2">
      <c r="A4" s="1" t="s">
        <v>6</v>
      </c>
      <c r="B4" t="s">
        <v>13</v>
      </c>
      <c r="C4" s="3" t="s">
        <v>18</v>
      </c>
      <c r="D4">
        <v>18.38</v>
      </c>
    </row>
    <row r="5" spans="1:4" ht="16" x14ac:dyDescent="0.2">
      <c r="A5" s="1" t="s">
        <v>6</v>
      </c>
      <c r="B5" t="s">
        <v>13</v>
      </c>
      <c r="C5" s="3" t="s">
        <v>18</v>
      </c>
      <c r="D5">
        <v>18.23</v>
      </c>
    </row>
    <row r="6" spans="1:4" ht="16" x14ac:dyDescent="0.2">
      <c r="A6" s="1" t="s">
        <v>7</v>
      </c>
      <c r="B6" t="s">
        <v>13</v>
      </c>
      <c r="C6" s="3" t="s">
        <v>18</v>
      </c>
      <c r="D6">
        <v>18.75</v>
      </c>
    </row>
    <row r="7" spans="1:4" ht="16" x14ac:dyDescent="0.2">
      <c r="A7" s="1" t="s">
        <v>7</v>
      </c>
      <c r="B7" t="s">
        <v>13</v>
      </c>
      <c r="C7" s="3" t="s">
        <v>18</v>
      </c>
      <c r="D7">
        <v>18.690000000000001</v>
      </c>
    </row>
    <row r="8" spans="1:4" ht="16" x14ac:dyDescent="0.2">
      <c r="A8" s="1" t="s">
        <v>8</v>
      </c>
      <c r="B8" t="s">
        <v>13</v>
      </c>
      <c r="C8" s="3" t="s">
        <v>18</v>
      </c>
      <c r="D8">
        <v>19.350000000000001</v>
      </c>
    </row>
    <row r="9" spans="1:4" ht="16" x14ac:dyDescent="0.2">
      <c r="A9" s="1" t="s">
        <v>8</v>
      </c>
      <c r="B9" t="s">
        <v>13</v>
      </c>
      <c r="C9" s="3" t="s">
        <v>18</v>
      </c>
      <c r="D9">
        <v>19.38</v>
      </c>
    </row>
    <row r="10" spans="1:4" ht="16" x14ac:dyDescent="0.2">
      <c r="A10" s="1" t="s">
        <v>9</v>
      </c>
      <c r="B10" t="s">
        <v>14</v>
      </c>
      <c r="C10" s="3" t="s">
        <v>18</v>
      </c>
      <c r="D10">
        <v>20.420000000000002</v>
      </c>
    </row>
    <row r="11" spans="1:4" ht="16" x14ac:dyDescent="0.2">
      <c r="A11" s="1" t="s">
        <v>9</v>
      </c>
      <c r="B11" t="s">
        <v>14</v>
      </c>
      <c r="C11" s="3" t="s">
        <v>18</v>
      </c>
      <c r="D11">
        <v>20.239999999999998</v>
      </c>
    </row>
    <row r="12" spans="1:4" ht="16" x14ac:dyDescent="0.2">
      <c r="A12" s="1" t="s">
        <v>10</v>
      </c>
      <c r="B12" t="s">
        <v>14</v>
      </c>
      <c r="C12" s="3" t="s">
        <v>18</v>
      </c>
      <c r="D12">
        <v>20.309999999999999</v>
      </c>
    </row>
    <row r="13" spans="1:4" ht="16" x14ac:dyDescent="0.2">
      <c r="A13" s="1" t="s">
        <v>10</v>
      </c>
      <c r="B13" t="s">
        <v>14</v>
      </c>
      <c r="C13" s="3" t="s">
        <v>18</v>
      </c>
      <c r="D13">
        <v>20.079999999999998</v>
      </c>
    </row>
    <row r="14" spans="1:4" ht="16" x14ac:dyDescent="0.2">
      <c r="A14" s="1" t="s">
        <v>11</v>
      </c>
      <c r="B14" t="s">
        <v>14</v>
      </c>
      <c r="C14" s="3" t="s">
        <v>18</v>
      </c>
      <c r="D14">
        <v>19.59</v>
      </c>
    </row>
    <row r="15" spans="1:4" ht="16" x14ac:dyDescent="0.2">
      <c r="A15" s="1" t="s">
        <v>11</v>
      </c>
      <c r="B15" t="s">
        <v>14</v>
      </c>
      <c r="C15" s="3" t="s">
        <v>18</v>
      </c>
      <c r="D15">
        <v>19.3</v>
      </c>
    </row>
    <row r="16" spans="1:4" ht="16" x14ac:dyDescent="0.2">
      <c r="A16" s="1" t="s">
        <v>12</v>
      </c>
      <c r="B16" t="s">
        <v>14</v>
      </c>
      <c r="C16" s="3" t="s">
        <v>18</v>
      </c>
      <c r="D16">
        <v>20.52</v>
      </c>
    </row>
    <row r="17" spans="1:4" ht="16" x14ac:dyDescent="0.2">
      <c r="A17" s="1" t="s">
        <v>12</v>
      </c>
      <c r="B17" t="s">
        <v>14</v>
      </c>
      <c r="C17" s="3" t="s">
        <v>18</v>
      </c>
      <c r="D17">
        <v>20.65</v>
      </c>
    </row>
    <row r="18" spans="1:4" x14ac:dyDescent="0.2">
      <c r="A18" s="1"/>
      <c r="C18" s="3"/>
    </row>
    <row r="19" spans="1:4" ht="16" x14ac:dyDescent="0.2">
      <c r="A19" s="1" t="s">
        <v>5</v>
      </c>
      <c r="B19" t="s">
        <v>13</v>
      </c>
      <c r="C19" s="3" t="s">
        <v>19</v>
      </c>
      <c r="D19">
        <v>23.15</v>
      </c>
    </row>
    <row r="20" spans="1:4" ht="16" x14ac:dyDescent="0.2">
      <c r="A20" s="1" t="s">
        <v>5</v>
      </c>
      <c r="B20" t="s">
        <v>13</v>
      </c>
      <c r="C20" s="3" t="s">
        <v>19</v>
      </c>
      <c r="D20">
        <v>23.16</v>
      </c>
    </row>
    <row r="21" spans="1:4" ht="16" x14ac:dyDescent="0.2">
      <c r="A21" s="1" t="s">
        <v>6</v>
      </c>
      <c r="B21" t="s">
        <v>13</v>
      </c>
      <c r="C21" s="3" t="s">
        <v>19</v>
      </c>
      <c r="D21">
        <v>22.7</v>
      </c>
    </row>
    <row r="22" spans="1:4" ht="16" x14ac:dyDescent="0.2">
      <c r="A22" s="1" t="s">
        <v>6</v>
      </c>
      <c r="B22" t="s">
        <v>13</v>
      </c>
      <c r="C22" s="3" t="s">
        <v>19</v>
      </c>
      <c r="D22">
        <v>22.92</v>
      </c>
    </row>
    <row r="23" spans="1:4" ht="16" x14ac:dyDescent="0.2">
      <c r="A23" s="1" t="s">
        <v>7</v>
      </c>
      <c r="B23" t="s">
        <v>13</v>
      </c>
      <c r="C23" s="3" t="s">
        <v>19</v>
      </c>
      <c r="D23">
        <v>23.5</v>
      </c>
    </row>
    <row r="24" spans="1:4" ht="16" x14ac:dyDescent="0.2">
      <c r="A24" s="1" t="s">
        <v>7</v>
      </c>
      <c r="B24" t="s">
        <v>13</v>
      </c>
      <c r="C24" s="3" t="s">
        <v>19</v>
      </c>
      <c r="D24">
        <v>23.4</v>
      </c>
    </row>
    <row r="25" spans="1:4" ht="16" x14ac:dyDescent="0.2">
      <c r="A25" s="1" t="s">
        <v>8</v>
      </c>
      <c r="B25" t="s">
        <v>13</v>
      </c>
      <c r="C25" s="3" t="s">
        <v>19</v>
      </c>
      <c r="D25">
        <v>23.85</v>
      </c>
    </row>
    <row r="26" spans="1:4" ht="16" x14ac:dyDescent="0.2">
      <c r="A26" s="1" t="s">
        <v>8</v>
      </c>
      <c r="B26" t="s">
        <v>13</v>
      </c>
      <c r="C26" s="3" t="s">
        <v>19</v>
      </c>
      <c r="D26">
        <v>24.06</v>
      </c>
    </row>
    <row r="27" spans="1:4" ht="16" x14ac:dyDescent="0.2">
      <c r="A27" s="1" t="s">
        <v>9</v>
      </c>
      <c r="B27" t="s">
        <v>14</v>
      </c>
      <c r="C27" s="3" t="s">
        <v>19</v>
      </c>
      <c r="D27">
        <v>24.23</v>
      </c>
    </row>
    <row r="28" spans="1:4" ht="16" x14ac:dyDescent="0.2">
      <c r="A28" s="1" t="s">
        <v>9</v>
      </c>
      <c r="B28" t="s">
        <v>14</v>
      </c>
      <c r="C28" s="3" t="s">
        <v>19</v>
      </c>
      <c r="D28">
        <v>24.28</v>
      </c>
    </row>
    <row r="29" spans="1:4" ht="16" x14ac:dyDescent="0.2">
      <c r="A29" s="1" t="s">
        <v>10</v>
      </c>
      <c r="B29" t="s">
        <v>14</v>
      </c>
      <c r="C29" s="3" t="s">
        <v>19</v>
      </c>
      <c r="D29">
        <v>23.8</v>
      </c>
    </row>
    <row r="30" spans="1:4" ht="16" x14ac:dyDescent="0.2">
      <c r="A30" s="1" t="s">
        <v>10</v>
      </c>
      <c r="B30" t="s">
        <v>14</v>
      </c>
      <c r="C30" s="3" t="s">
        <v>19</v>
      </c>
      <c r="D30">
        <v>23.79</v>
      </c>
    </row>
    <row r="31" spans="1:4" ht="16" x14ac:dyDescent="0.2">
      <c r="A31" s="1" t="s">
        <v>11</v>
      </c>
      <c r="B31" t="s">
        <v>14</v>
      </c>
      <c r="C31" s="3" t="s">
        <v>19</v>
      </c>
      <c r="D31">
        <v>23.03</v>
      </c>
    </row>
    <row r="32" spans="1:4" ht="16" x14ac:dyDescent="0.2">
      <c r="A32" s="1" t="s">
        <v>11</v>
      </c>
      <c r="B32" t="s">
        <v>14</v>
      </c>
      <c r="C32" s="3" t="s">
        <v>19</v>
      </c>
      <c r="D32">
        <v>22.68</v>
      </c>
    </row>
    <row r="33" spans="1:4" ht="16" x14ac:dyDescent="0.2">
      <c r="A33" s="1" t="s">
        <v>12</v>
      </c>
      <c r="B33" t="s">
        <v>14</v>
      </c>
      <c r="C33" s="3" t="s">
        <v>19</v>
      </c>
      <c r="D33">
        <v>23.69</v>
      </c>
    </row>
    <row r="34" spans="1:4" ht="16" x14ac:dyDescent="0.2">
      <c r="A34" s="1" t="s">
        <v>12</v>
      </c>
      <c r="B34" t="s">
        <v>14</v>
      </c>
      <c r="C34" s="3" t="s">
        <v>19</v>
      </c>
      <c r="D34">
        <v>23.81</v>
      </c>
    </row>
    <row r="35" spans="1:4" x14ac:dyDescent="0.2">
      <c r="A35" s="1"/>
      <c r="C35" s="3"/>
    </row>
    <row r="36" spans="1:4" ht="16" x14ac:dyDescent="0.2">
      <c r="A36" s="1" t="s">
        <v>5</v>
      </c>
      <c r="B36" t="s">
        <v>13</v>
      </c>
      <c r="C36" s="3" t="s">
        <v>20</v>
      </c>
      <c r="D36">
        <v>22</v>
      </c>
    </row>
    <row r="37" spans="1:4" ht="16" x14ac:dyDescent="0.2">
      <c r="A37" s="1" t="s">
        <v>5</v>
      </c>
      <c r="B37" t="s">
        <v>13</v>
      </c>
      <c r="C37" s="3" t="s">
        <v>20</v>
      </c>
      <c r="D37">
        <v>22</v>
      </c>
    </row>
    <row r="38" spans="1:4" ht="16" x14ac:dyDescent="0.2">
      <c r="A38" s="1" t="s">
        <v>6</v>
      </c>
      <c r="B38" t="s">
        <v>13</v>
      </c>
      <c r="C38" s="3" t="s">
        <v>20</v>
      </c>
      <c r="D38">
        <v>21.18</v>
      </c>
    </row>
    <row r="39" spans="1:4" ht="16" x14ac:dyDescent="0.2">
      <c r="A39" s="1" t="s">
        <v>6</v>
      </c>
      <c r="B39" t="s">
        <v>13</v>
      </c>
      <c r="C39" s="3" t="s">
        <v>20</v>
      </c>
      <c r="D39">
        <v>21.05</v>
      </c>
    </row>
    <row r="40" spans="1:4" ht="16" x14ac:dyDescent="0.2">
      <c r="A40" s="1" t="s">
        <v>7</v>
      </c>
      <c r="B40" t="s">
        <v>13</v>
      </c>
      <c r="C40" s="3" t="s">
        <v>20</v>
      </c>
      <c r="D40">
        <v>21.25</v>
      </c>
    </row>
    <row r="41" spans="1:4" ht="16" x14ac:dyDescent="0.2">
      <c r="A41" s="1" t="s">
        <v>7</v>
      </c>
      <c r="B41" t="s">
        <v>13</v>
      </c>
      <c r="C41" s="3" t="s">
        <v>20</v>
      </c>
      <c r="D41">
        <v>21.33</v>
      </c>
    </row>
    <row r="42" spans="1:4" ht="16" x14ac:dyDescent="0.2">
      <c r="A42" s="1" t="s">
        <v>8</v>
      </c>
      <c r="B42" t="s">
        <v>13</v>
      </c>
      <c r="C42" s="3" t="s">
        <v>20</v>
      </c>
      <c r="D42">
        <v>21.11</v>
      </c>
    </row>
    <row r="43" spans="1:4" ht="16" x14ac:dyDescent="0.2">
      <c r="A43" s="1" t="s">
        <v>8</v>
      </c>
      <c r="B43" t="s">
        <v>13</v>
      </c>
      <c r="C43" s="3" t="s">
        <v>20</v>
      </c>
      <c r="D43">
        <v>20.94</v>
      </c>
    </row>
    <row r="44" spans="1:4" ht="16" x14ac:dyDescent="0.2">
      <c r="A44" s="1" t="s">
        <v>9</v>
      </c>
      <c r="B44" t="s">
        <v>14</v>
      </c>
      <c r="C44" s="3" t="s">
        <v>20</v>
      </c>
      <c r="D44">
        <v>21.69</v>
      </c>
    </row>
    <row r="45" spans="1:4" ht="16" x14ac:dyDescent="0.2">
      <c r="A45" s="1" t="s">
        <v>9</v>
      </c>
      <c r="B45" t="s">
        <v>14</v>
      </c>
      <c r="C45" s="3" t="s">
        <v>20</v>
      </c>
      <c r="D45">
        <v>21.42</v>
      </c>
    </row>
    <row r="46" spans="1:4" ht="16" x14ac:dyDescent="0.2">
      <c r="A46" s="1" t="s">
        <v>10</v>
      </c>
      <c r="B46" t="s">
        <v>14</v>
      </c>
      <c r="C46" s="3" t="s">
        <v>20</v>
      </c>
      <c r="D46">
        <v>21.82</v>
      </c>
    </row>
    <row r="47" spans="1:4" ht="16" x14ac:dyDescent="0.2">
      <c r="A47" s="1" t="s">
        <v>10</v>
      </c>
      <c r="B47" t="s">
        <v>14</v>
      </c>
      <c r="C47" s="3" t="s">
        <v>20</v>
      </c>
      <c r="D47">
        <v>21.68</v>
      </c>
    </row>
    <row r="48" spans="1:4" ht="16" x14ac:dyDescent="0.2">
      <c r="A48" s="1" t="s">
        <v>11</v>
      </c>
      <c r="B48" t="s">
        <v>14</v>
      </c>
      <c r="C48" s="3" t="s">
        <v>20</v>
      </c>
      <c r="D48">
        <v>21.1</v>
      </c>
    </row>
    <row r="49" spans="1:4" ht="16" x14ac:dyDescent="0.2">
      <c r="A49" s="1" t="s">
        <v>11</v>
      </c>
      <c r="B49" t="s">
        <v>14</v>
      </c>
      <c r="C49" s="3" t="s">
        <v>20</v>
      </c>
      <c r="D49">
        <v>20.59</v>
      </c>
    </row>
    <row r="50" spans="1:4" ht="16" x14ac:dyDescent="0.2">
      <c r="A50" s="1" t="s">
        <v>12</v>
      </c>
      <c r="B50" t="s">
        <v>14</v>
      </c>
      <c r="C50" s="3" t="s">
        <v>20</v>
      </c>
      <c r="D50">
        <v>21.41</v>
      </c>
    </row>
    <row r="51" spans="1:4" ht="16" x14ac:dyDescent="0.2">
      <c r="A51" s="1" t="s">
        <v>12</v>
      </c>
      <c r="B51" t="s">
        <v>14</v>
      </c>
      <c r="C51" s="3" t="s">
        <v>20</v>
      </c>
      <c r="D51">
        <v>21.42</v>
      </c>
    </row>
    <row r="52" spans="1:4" x14ac:dyDescent="0.2">
      <c r="A52" s="1"/>
      <c r="C52" s="3"/>
    </row>
    <row r="53" spans="1:4" ht="16" x14ac:dyDescent="0.2">
      <c r="A53" s="1" t="s">
        <v>5</v>
      </c>
      <c r="B53" t="s">
        <v>13</v>
      </c>
      <c r="C53" s="3" t="s">
        <v>22</v>
      </c>
      <c r="D53">
        <v>20.440000000000001</v>
      </c>
    </row>
    <row r="54" spans="1:4" ht="16" x14ac:dyDescent="0.2">
      <c r="A54" s="1" t="s">
        <v>5</v>
      </c>
      <c r="B54" t="s">
        <v>13</v>
      </c>
      <c r="C54" s="3" t="s">
        <v>22</v>
      </c>
      <c r="D54">
        <v>20.440000000000001</v>
      </c>
    </row>
    <row r="55" spans="1:4" ht="16" x14ac:dyDescent="0.2">
      <c r="A55" s="1" t="s">
        <v>6</v>
      </c>
      <c r="B55" t="s">
        <v>13</v>
      </c>
      <c r="C55" s="3" t="s">
        <v>22</v>
      </c>
      <c r="D55">
        <v>19.52</v>
      </c>
    </row>
    <row r="56" spans="1:4" ht="16" x14ac:dyDescent="0.2">
      <c r="A56" s="1" t="s">
        <v>6</v>
      </c>
      <c r="B56" t="s">
        <v>13</v>
      </c>
      <c r="C56" s="3" t="s">
        <v>22</v>
      </c>
      <c r="D56">
        <v>19.37</v>
      </c>
    </row>
    <row r="57" spans="1:4" ht="16" x14ac:dyDescent="0.2">
      <c r="A57" s="1" t="s">
        <v>7</v>
      </c>
      <c r="B57" t="s">
        <v>13</v>
      </c>
      <c r="C57" s="3" t="s">
        <v>22</v>
      </c>
      <c r="D57">
        <v>19.84</v>
      </c>
    </row>
    <row r="58" spans="1:4" ht="16" x14ac:dyDescent="0.2">
      <c r="A58" s="1" t="s">
        <v>7</v>
      </c>
      <c r="B58" t="s">
        <v>13</v>
      </c>
      <c r="C58" s="3" t="s">
        <v>22</v>
      </c>
      <c r="D58">
        <v>19.649999999999999</v>
      </c>
    </row>
    <row r="59" spans="1:4" ht="16" x14ac:dyDescent="0.2">
      <c r="A59" s="1" t="s">
        <v>8</v>
      </c>
      <c r="B59" t="s">
        <v>13</v>
      </c>
      <c r="C59" s="3" t="s">
        <v>22</v>
      </c>
      <c r="D59">
        <v>19.54</v>
      </c>
    </row>
    <row r="60" spans="1:4" ht="16" x14ac:dyDescent="0.2">
      <c r="A60" s="1" t="s">
        <v>8</v>
      </c>
      <c r="B60" t="s">
        <v>13</v>
      </c>
      <c r="C60" s="3" t="s">
        <v>22</v>
      </c>
      <c r="D60">
        <v>19.53</v>
      </c>
    </row>
    <row r="61" spans="1:4" ht="16" x14ac:dyDescent="0.2">
      <c r="A61" s="1" t="s">
        <v>9</v>
      </c>
      <c r="B61" t="s">
        <v>14</v>
      </c>
      <c r="C61" s="3" t="s">
        <v>22</v>
      </c>
      <c r="D61">
        <v>20.03</v>
      </c>
    </row>
    <row r="62" spans="1:4" ht="16" x14ac:dyDescent="0.2">
      <c r="A62" s="1" t="s">
        <v>9</v>
      </c>
      <c r="B62" t="s">
        <v>14</v>
      </c>
      <c r="C62" s="3" t="s">
        <v>22</v>
      </c>
      <c r="D62">
        <v>20.14</v>
      </c>
    </row>
    <row r="63" spans="1:4" ht="16" x14ac:dyDescent="0.2">
      <c r="A63" s="1" t="s">
        <v>10</v>
      </c>
      <c r="B63" t="s">
        <v>14</v>
      </c>
      <c r="C63" s="3" t="s">
        <v>22</v>
      </c>
      <c r="D63">
        <v>20.34</v>
      </c>
    </row>
    <row r="64" spans="1:4" ht="16" x14ac:dyDescent="0.2">
      <c r="A64" s="1" t="s">
        <v>10</v>
      </c>
      <c r="B64" t="s">
        <v>14</v>
      </c>
      <c r="C64" s="3" t="s">
        <v>22</v>
      </c>
      <c r="D64">
        <v>20.49</v>
      </c>
    </row>
    <row r="65" spans="1:4" ht="16" x14ac:dyDescent="0.2">
      <c r="A65" s="1" t="s">
        <v>11</v>
      </c>
      <c r="B65" t="s">
        <v>14</v>
      </c>
      <c r="C65" s="3" t="s">
        <v>22</v>
      </c>
      <c r="D65">
        <v>19.63</v>
      </c>
    </row>
    <row r="66" spans="1:4" ht="16" x14ac:dyDescent="0.2">
      <c r="A66" s="1" t="s">
        <v>11</v>
      </c>
      <c r="B66" t="s">
        <v>14</v>
      </c>
      <c r="C66" s="3" t="s">
        <v>22</v>
      </c>
      <c r="D66">
        <v>19.47</v>
      </c>
    </row>
    <row r="67" spans="1:4" ht="16" x14ac:dyDescent="0.2">
      <c r="A67" s="1" t="s">
        <v>12</v>
      </c>
      <c r="B67" t="s">
        <v>14</v>
      </c>
      <c r="C67" s="3" t="s">
        <v>22</v>
      </c>
      <c r="D67">
        <v>19.920000000000002</v>
      </c>
    </row>
    <row r="68" spans="1:4" ht="16" x14ac:dyDescent="0.2">
      <c r="A68" s="1" t="s">
        <v>12</v>
      </c>
      <c r="B68" t="s">
        <v>14</v>
      </c>
      <c r="C68" s="3" t="s">
        <v>22</v>
      </c>
      <c r="D68">
        <v>20.11</v>
      </c>
    </row>
    <row r="69" spans="1:4" x14ac:dyDescent="0.2">
      <c r="A69" s="1"/>
      <c r="C69" s="3"/>
    </row>
    <row r="70" spans="1:4" ht="16" x14ac:dyDescent="0.2">
      <c r="A70" s="1" t="s">
        <v>5</v>
      </c>
      <c r="B70" t="s">
        <v>13</v>
      </c>
      <c r="C70" s="3" t="s">
        <v>36</v>
      </c>
      <c r="D70">
        <v>24.42</v>
      </c>
    </row>
    <row r="71" spans="1:4" ht="16" x14ac:dyDescent="0.2">
      <c r="A71" s="1" t="s">
        <v>5</v>
      </c>
      <c r="B71" t="s">
        <v>13</v>
      </c>
      <c r="C71" s="3" t="s">
        <v>36</v>
      </c>
      <c r="D71">
        <v>24.17</v>
      </c>
    </row>
    <row r="72" spans="1:4" ht="16" x14ac:dyDescent="0.2">
      <c r="A72" s="1" t="s">
        <v>6</v>
      </c>
      <c r="B72" t="s">
        <v>13</v>
      </c>
      <c r="C72" s="3" t="s">
        <v>36</v>
      </c>
      <c r="D72">
        <v>23.26</v>
      </c>
    </row>
    <row r="73" spans="1:4" ht="16" x14ac:dyDescent="0.2">
      <c r="A73" s="1" t="s">
        <v>6</v>
      </c>
      <c r="B73" t="s">
        <v>13</v>
      </c>
      <c r="C73" s="3" t="s">
        <v>36</v>
      </c>
      <c r="D73">
        <v>23.25</v>
      </c>
    </row>
    <row r="74" spans="1:4" ht="16" x14ac:dyDescent="0.2">
      <c r="A74" s="1" t="s">
        <v>7</v>
      </c>
      <c r="B74" t="s">
        <v>13</v>
      </c>
      <c r="C74" s="3" t="s">
        <v>36</v>
      </c>
      <c r="D74">
        <v>24.2</v>
      </c>
    </row>
    <row r="75" spans="1:4" ht="16" x14ac:dyDescent="0.2">
      <c r="A75" s="1" t="s">
        <v>7</v>
      </c>
      <c r="B75" t="s">
        <v>13</v>
      </c>
      <c r="C75" s="3" t="s">
        <v>36</v>
      </c>
      <c r="D75">
        <v>24.09</v>
      </c>
    </row>
    <row r="76" spans="1:4" ht="16" x14ac:dyDescent="0.2">
      <c r="A76" s="1" t="s">
        <v>8</v>
      </c>
      <c r="B76" t="s">
        <v>13</v>
      </c>
      <c r="C76" s="3" t="s">
        <v>36</v>
      </c>
      <c r="D76">
        <v>24.29</v>
      </c>
    </row>
    <row r="77" spans="1:4" ht="16" x14ac:dyDescent="0.2">
      <c r="A77" s="1" t="s">
        <v>8</v>
      </c>
      <c r="B77" t="s">
        <v>13</v>
      </c>
      <c r="C77" s="3" t="s">
        <v>36</v>
      </c>
      <c r="D77">
        <v>24.54</v>
      </c>
    </row>
    <row r="78" spans="1:4" ht="16" x14ac:dyDescent="0.2">
      <c r="A78" s="1" t="s">
        <v>9</v>
      </c>
      <c r="B78" t="s">
        <v>14</v>
      </c>
      <c r="C78" s="3" t="s">
        <v>36</v>
      </c>
      <c r="D78">
        <v>24.79</v>
      </c>
    </row>
    <row r="79" spans="1:4" ht="16" x14ac:dyDescent="0.2">
      <c r="A79" s="1" t="s">
        <v>9</v>
      </c>
      <c r="B79" t="s">
        <v>14</v>
      </c>
      <c r="C79" s="3" t="s">
        <v>36</v>
      </c>
      <c r="D79">
        <v>24.63</v>
      </c>
    </row>
    <row r="80" spans="1:4" ht="16" x14ac:dyDescent="0.2">
      <c r="A80" s="1" t="s">
        <v>10</v>
      </c>
      <c r="B80" t="s">
        <v>14</v>
      </c>
      <c r="C80" s="3" t="s">
        <v>36</v>
      </c>
      <c r="D80">
        <v>24.16</v>
      </c>
    </row>
    <row r="81" spans="1:4" ht="16" x14ac:dyDescent="0.2">
      <c r="A81" s="1" t="s">
        <v>10</v>
      </c>
      <c r="B81" t="s">
        <v>14</v>
      </c>
      <c r="C81" s="3" t="s">
        <v>36</v>
      </c>
      <c r="D81">
        <v>23.77</v>
      </c>
    </row>
    <row r="82" spans="1:4" ht="16" x14ac:dyDescent="0.2">
      <c r="A82" s="1" t="s">
        <v>11</v>
      </c>
      <c r="B82" t="s">
        <v>14</v>
      </c>
      <c r="C82" s="3" t="s">
        <v>36</v>
      </c>
      <c r="D82">
        <v>24.12</v>
      </c>
    </row>
    <row r="83" spans="1:4" ht="16" x14ac:dyDescent="0.2">
      <c r="A83" s="1" t="s">
        <v>11</v>
      </c>
      <c r="B83" t="s">
        <v>14</v>
      </c>
      <c r="C83" s="3" t="s">
        <v>36</v>
      </c>
      <c r="D83">
        <v>24.1</v>
      </c>
    </row>
    <row r="84" spans="1:4" ht="16" x14ac:dyDescent="0.2">
      <c r="A84" s="1" t="s">
        <v>12</v>
      </c>
      <c r="B84" t="s">
        <v>14</v>
      </c>
      <c r="C84" s="3" t="s">
        <v>36</v>
      </c>
      <c r="D84">
        <v>25.21</v>
      </c>
    </row>
    <row r="85" spans="1:4" ht="16" x14ac:dyDescent="0.2">
      <c r="A85" s="1" t="s">
        <v>12</v>
      </c>
      <c r="B85" t="s">
        <v>14</v>
      </c>
      <c r="C85" s="3" t="s">
        <v>36</v>
      </c>
      <c r="D85">
        <v>26.47</v>
      </c>
    </row>
    <row r="86" spans="1:4" x14ac:dyDescent="0.2">
      <c r="A86" s="1"/>
      <c r="C86" s="3"/>
    </row>
    <row r="87" spans="1:4" ht="16" x14ac:dyDescent="0.2">
      <c r="A87" s="1" t="s">
        <v>5</v>
      </c>
      <c r="B87" t="s">
        <v>13</v>
      </c>
      <c r="C87" s="3" t="s">
        <v>24</v>
      </c>
      <c r="D87">
        <v>21.72</v>
      </c>
    </row>
    <row r="88" spans="1:4" ht="16" x14ac:dyDescent="0.2">
      <c r="A88" s="1" t="s">
        <v>5</v>
      </c>
      <c r="B88" t="s">
        <v>13</v>
      </c>
      <c r="C88" s="3" t="s">
        <v>24</v>
      </c>
      <c r="D88">
        <v>21.6</v>
      </c>
    </row>
    <row r="89" spans="1:4" ht="16" x14ac:dyDescent="0.2">
      <c r="A89" s="1" t="s">
        <v>6</v>
      </c>
      <c r="B89" t="s">
        <v>13</v>
      </c>
      <c r="C89" s="3" t="s">
        <v>24</v>
      </c>
      <c r="D89">
        <v>20.58</v>
      </c>
    </row>
    <row r="90" spans="1:4" ht="16" x14ac:dyDescent="0.2">
      <c r="A90" s="1" t="s">
        <v>6</v>
      </c>
      <c r="B90" t="s">
        <v>13</v>
      </c>
      <c r="C90" s="3" t="s">
        <v>24</v>
      </c>
      <c r="D90">
        <v>20.440000000000001</v>
      </c>
    </row>
    <row r="91" spans="1:4" ht="16" x14ac:dyDescent="0.2">
      <c r="A91" s="1" t="s">
        <v>7</v>
      </c>
      <c r="B91" t="s">
        <v>13</v>
      </c>
      <c r="C91" s="3" t="s">
        <v>24</v>
      </c>
      <c r="D91">
        <v>21.84</v>
      </c>
    </row>
    <row r="92" spans="1:4" ht="16" x14ac:dyDescent="0.2">
      <c r="A92" s="1" t="s">
        <v>7</v>
      </c>
      <c r="B92" t="s">
        <v>13</v>
      </c>
      <c r="C92" s="3" t="s">
        <v>24</v>
      </c>
      <c r="D92">
        <v>21.84</v>
      </c>
    </row>
    <row r="93" spans="1:4" ht="16" x14ac:dyDescent="0.2">
      <c r="A93" s="1" t="s">
        <v>8</v>
      </c>
      <c r="B93" t="s">
        <v>13</v>
      </c>
      <c r="C93" s="3" t="s">
        <v>24</v>
      </c>
      <c r="D93">
        <v>21.62</v>
      </c>
    </row>
    <row r="94" spans="1:4" ht="16" x14ac:dyDescent="0.2">
      <c r="A94" s="1" t="s">
        <v>8</v>
      </c>
      <c r="B94" t="s">
        <v>13</v>
      </c>
      <c r="C94" s="3" t="s">
        <v>24</v>
      </c>
      <c r="D94">
        <v>21.55</v>
      </c>
    </row>
    <row r="95" spans="1:4" ht="16" x14ac:dyDescent="0.2">
      <c r="A95" s="1" t="s">
        <v>9</v>
      </c>
      <c r="B95" t="s">
        <v>14</v>
      </c>
      <c r="C95" s="3" t="s">
        <v>24</v>
      </c>
      <c r="D95">
        <v>23.12</v>
      </c>
    </row>
    <row r="96" spans="1:4" ht="16" x14ac:dyDescent="0.2">
      <c r="A96" s="1" t="s">
        <v>9</v>
      </c>
      <c r="B96" t="s">
        <v>14</v>
      </c>
      <c r="C96" s="3" t="s">
        <v>24</v>
      </c>
      <c r="D96">
        <v>23.25</v>
      </c>
    </row>
    <row r="97" spans="1:4" ht="16" x14ac:dyDescent="0.2">
      <c r="A97" s="1" t="s">
        <v>10</v>
      </c>
      <c r="B97" t="s">
        <v>14</v>
      </c>
      <c r="C97" s="3" t="s">
        <v>24</v>
      </c>
      <c r="D97">
        <v>21.97</v>
      </c>
    </row>
    <row r="98" spans="1:4" ht="16" x14ac:dyDescent="0.2">
      <c r="A98" s="1" t="s">
        <v>10</v>
      </c>
      <c r="B98" t="s">
        <v>14</v>
      </c>
      <c r="C98" s="3" t="s">
        <v>24</v>
      </c>
      <c r="D98">
        <v>22</v>
      </c>
    </row>
    <row r="99" spans="1:4" ht="16" x14ac:dyDescent="0.2">
      <c r="A99" s="1" t="s">
        <v>11</v>
      </c>
      <c r="B99" t="s">
        <v>14</v>
      </c>
      <c r="C99" s="3" t="s">
        <v>24</v>
      </c>
      <c r="D99">
        <v>22.02</v>
      </c>
    </row>
    <row r="100" spans="1:4" ht="16" x14ac:dyDescent="0.2">
      <c r="A100" s="1" t="s">
        <v>11</v>
      </c>
      <c r="B100" t="s">
        <v>14</v>
      </c>
      <c r="C100" s="3" t="s">
        <v>24</v>
      </c>
      <c r="D100">
        <v>21.64</v>
      </c>
    </row>
    <row r="101" spans="1:4" ht="16" x14ac:dyDescent="0.2">
      <c r="A101" s="1" t="s">
        <v>12</v>
      </c>
      <c r="B101" t="s">
        <v>14</v>
      </c>
      <c r="C101" s="3" t="s">
        <v>24</v>
      </c>
      <c r="D101">
        <v>23.19</v>
      </c>
    </row>
    <row r="102" spans="1:4" ht="16" x14ac:dyDescent="0.2">
      <c r="A102" s="1" t="s">
        <v>12</v>
      </c>
      <c r="B102" t="s">
        <v>14</v>
      </c>
      <c r="C102" s="3" t="s">
        <v>24</v>
      </c>
      <c r="D102">
        <v>22.58</v>
      </c>
    </row>
    <row r="103" spans="1:4" x14ac:dyDescent="0.2">
      <c r="A103" s="1"/>
      <c r="C103" s="3"/>
    </row>
    <row r="104" spans="1:4" ht="16" x14ac:dyDescent="0.2">
      <c r="A104" s="1" t="s">
        <v>5</v>
      </c>
      <c r="B104" t="s">
        <v>13</v>
      </c>
      <c r="C104" s="3" t="s">
        <v>16</v>
      </c>
      <c r="D104">
        <v>15.41</v>
      </c>
    </row>
    <row r="105" spans="1:4" ht="16" x14ac:dyDescent="0.2">
      <c r="A105" s="1" t="s">
        <v>5</v>
      </c>
      <c r="B105" t="s">
        <v>13</v>
      </c>
      <c r="C105" s="3" t="s">
        <v>16</v>
      </c>
      <c r="D105">
        <v>15.46</v>
      </c>
    </row>
    <row r="106" spans="1:4" ht="16" x14ac:dyDescent="0.2">
      <c r="A106" s="1" t="s">
        <v>6</v>
      </c>
      <c r="B106" t="s">
        <v>13</v>
      </c>
      <c r="C106" s="3" t="s">
        <v>16</v>
      </c>
      <c r="D106">
        <v>14.69</v>
      </c>
    </row>
    <row r="107" spans="1:4" ht="16" x14ac:dyDescent="0.2">
      <c r="A107" s="1" t="s">
        <v>6</v>
      </c>
      <c r="B107" t="s">
        <v>13</v>
      </c>
      <c r="C107" s="3" t="s">
        <v>16</v>
      </c>
      <c r="D107">
        <v>14.59</v>
      </c>
    </row>
    <row r="108" spans="1:4" ht="16" x14ac:dyDescent="0.2">
      <c r="A108" s="1" t="s">
        <v>7</v>
      </c>
      <c r="B108" t="s">
        <v>13</v>
      </c>
      <c r="C108" s="3" t="s">
        <v>16</v>
      </c>
      <c r="D108">
        <v>15.03</v>
      </c>
    </row>
    <row r="109" spans="1:4" ht="16" x14ac:dyDescent="0.2">
      <c r="A109" s="1" t="s">
        <v>7</v>
      </c>
      <c r="B109" t="s">
        <v>13</v>
      </c>
      <c r="C109" s="3" t="s">
        <v>16</v>
      </c>
      <c r="D109">
        <v>14.69</v>
      </c>
    </row>
    <row r="110" spans="1:4" ht="16" x14ac:dyDescent="0.2">
      <c r="A110" s="1" t="s">
        <v>8</v>
      </c>
      <c r="B110" t="s">
        <v>13</v>
      </c>
      <c r="C110" s="3" t="s">
        <v>16</v>
      </c>
      <c r="D110">
        <v>14.94</v>
      </c>
    </row>
    <row r="111" spans="1:4" ht="16" x14ac:dyDescent="0.2">
      <c r="A111" s="1" t="s">
        <v>8</v>
      </c>
      <c r="B111" t="s">
        <v>13</v>
      </c>
      <c r="C111" s="3" t="s">
        <v>16</v>
      </c>
      <c r="D111">
        <v>14.98</v>
      </c>
    </row>
    <row r="112" spans="1:4" ht="16" x14ac:dyDescent="0.2">
      <c r="A112" s="1" t="s">
        <v>9</v>
      </c>
      <c r="B112" t="s">
        <v>14</v>
      </c>
      <c r="C112" s="3" t="s">
        <v>16</v>
      </c>
      <c r="D112">
        <v>15.05</v>
      </c>
    </row>
    <row r="113" spans="1:4" ht="16" x14ac:dyDescent="0.2">
      <c r="A113" s="1" t="s">
        <v>9</v>
      </c>
      <c r="B113" t="s">
        <v>14</v>
      </c>
      <c r="C113" s="3" t="s">
        <v>16</v>
      </c>
      <c r="D113">
        <v>14.98</v>
      </c>
    </row>
    <row r="114" spans="1:4" ht="16" x14ac:dyDescent="0.2">
      <c r="A114" s="1" t="s">
        <v>10</v>
      </c>
      <c r="B114" t="s">
        <v>14</v>
      </c>
      <c r="C114" s="3" t="s">
        <v>16</v>
      </c>
      <c r="D114">
        <v>15.2</v>
      </c>
    </row>
    <row r="115" spans="1:4" ht="16" x14ac:dyDescent="0.2">
      <c r="A115" s="1" t="s">
        <v>10</v>
      </c>
      <c r="B115" t="s">
        <v>14</v>
      </c>
      <c r="C115" s="3" t="s">
        <v>16</v>
      </c>
      <c r="D115">
        <v>15.17</v>
      </c>
    </row>
    <row r="116" spans="1:4" ht="16" x14ac:dyDescent="0.2">
      <c r="A116" s="1" t="s">
        <v>11</v>
      </c>
      <c r="B116" t="s">
        <v>14</v>
      </c>
      <c r="C116" s="3" t="s">
        <v>16</v>
      </c>
      <c r="D116">
        <v>14.75</v>
      </c>
    </row>
    <row r="117" spans="1:4" ht="16" x14ac:dyDescent="0.2">
      <c r="A117" s="1" t="s">
        <v>11</v>
      </c>
      <c r="B117" t="s">
        <v>14</v>
      </c>
      <c r="C117" s="3" t="s">
        <v>16</v>
      </c>
      <c r="D117">
        <v>14.45</v>
      </c>
    </row>
    <row r="118" spans="1:4" ht="16" x14ac:dyDescent="0.2">
      <c r="A118" s="1" t="s">
        <v>12</v>
      </c>
      <c r="B118" t="s">
        <v>14</v>
      </c>
      <c r="C118" s="3" t="s">
        <v>16</v>
      </c>
      <c r="D118">
        <v>15.31</v>
      </c>
    </row>
    <row r="119" spans="1:4" ht="16" x14ac:dyDescent="0.2">
      <c r="A119" s="1" t="s">
        <v>12</v>
      </c>
      <c r="B119" t="s">
        <v>14</v>
      </c>
      <c r="C119" s="3" t="s">
        <v>16</v>
      </c>
      <c r="D119">
        <v>15.21</v>
      </c>
    </row>
    <row r="120" spans="1:4" x14ac:dyDescent="0.2">
      <c r="A120" s="1"/>
      <c r="C120" s="3"/>
    </row>
    <row r="121" spans="1:4" ht="16" x14ac:dyDescent="0.2">
      <c r="A121" s="1" t="s">
        <v>5</v>
      </c>
      <c r="B121" t="s">
        <v>13</v>
      </c>
      <c r="C121" s="3" t="s">
        <v>25</v>
      </c>
      <c r="D121">
        <v>18.12</v>
      </c>
    </row>
    <row r="122" spans="1:4" ht="16" x14ac:dyDescent="0.2">
      <c r="A122" s="1" t="s">
        <v>5</v>
      </c>
      <c r="B122" t="s">
        <v>13</v>
      </c>
      <c r="C122" s="3" t="s">
        <v>25</v>
      </c>
      <c r="D122">
        <v>18.16</v>
      </c>
    </row>
    <row r="123" spans="1:4" ht="16" x14ac:dyDescent="0.2">
      <c r="A123" s="1" t="s">
        <v>6</v>
      </c>
      <c r="B123" t="s">
        <v>13</v>
      </c>
      <c r="C123" s="3" t="s">
        <v>25</v>
      </c>
      <c r="D123">
        <v>17.170000000000002</v>
      </c>
    </row>
    <row r="124" spans="1:4" ht="16" x14ac:dyDescent="0.2">
      <c r="A124" s="1" t="s">
        <v>6</v>
      </c>
      <c r="B124" t="s">
        <v>13</v>
      </c>
      <c r="C124" s="3" t="s">
        <v>25</v>
      </c>
      <c r="D124">
        <v>17.09</v>
      </c>
    </row>
    <row r="125" spans="1:4" ht="16" x14ac:dyDescent="0.2">
      <c r="A125" s="1" t="s">
        <v>7</v>
      </c>
      <c r="B125" t="s">
        <v>13</v>
      </c>
      <c r="C125" s="3" t="s">
        <v>25</v>
      </c>
      <c r="D125">
        <v>18.11</v>
      </c>
    </row>
    <row r="126" spans="1:4" ht="16" x14ac:dyDescent="0.2">
      <c r="A126" s="1" t="s">
        <v>7</v>
      </c>
      <c r="B126" t="s">
        <v>13</v>
      </c>
      <c r="C126" s="3" t="s">
        <v>25</v>
      </c>
      <c r="D126">
        <v>18.12</v>
      </c>
    </row>
    <row r="127" spans="1:4" ht="16" x14ac:dyDescent="0.2">
      <c r="A127" s="1" t="s">
        <v>8</v>
      </c>
      <c r="B127" t="s">
        <v>13</v>
      </c>
      <c r="C127" s="3" t="s">
        <v>25</v>
      </c>
      <c r="D127">
        <v>18.21</v>
      </c>
    </row>
    <row r="128" spans="1:4" ht="16" x14ac:dyDescent="0.2">
      <c r="A128" s="1" t="s">
        <v>8</v>
      </c>
      <c r="B128" t="s">
        <v>13</v>
      </c>
      <c r="C128" s="3" t="s">
        <v>25</v>
      </c>
      <c r="D128">
        <v>18.22</v>
      </c>
    </row>
    <row r="129" spans="1:4" ht="16" x14ac:dyDescent="0.2">
      <c r="A129" s="1" t="s">
        <v>9</v>
      </c>
      <c r="B129" t="s">
        <v>14</v>
      </c>
      <c r="C129" s="3" t="s">
        <v>25</v>
      </c>
      <c r="D129">
        <v>18.350000000000001</v>
      </c>
    </row>
    <row r="130" spans="1:4" ht="16" x14ac:dyDescent="0.2">
      <c r="A130" s="1" t="s">
        <v>9</v>
      </c>
      <c r="B130" t="s">
        <v>14</v>
      </c>
      <c r="C130" s="3" t="s">
        <v>25</v>
      </c>
      <c r="D130">
        <v>18.41</v>
      </c>
    </row>
    <row r="131" spans="1:4" ht="16" x14ac:dyDescent="0.2">
      <c r="A131" s="1" t="s">
        <v>10</v>
      </c>
      <c r="B131" t="s">
        <v>14</v>
      </c>
      <c r="C131" s="3" t="s">
        <v>25</v>
      </c>
      <c r="D131">
        <v>18.079999999999998</v>
      </c>
    </row>
    <row r="132" spans="1:4" ht="16" x14ac:dyDescent="0.2">
      <c r="A132" s="1" t="s">
        <v>10</v>
      </c>
      <c r="B132" t="s">
        <v>14</v>
      </c>
      <c r="C132" s="3" t="s">
        <v>25</v>
      </c>
      <c r="D132">
        <v>18.07</v>
      </c>
    </row>
    <row r="133" spans="1:4" ht="16" x14ac:dyDescent="0.2">
      <c r="A133" s="1" t="s">
        <v>11</v>
      </c>
      <c r="B133" t="s">
        <v>14</v>
      </c>
      <c r="C133" s="3" t="s">
        <v>25</v>
      </c>
      <c r="D133">
        <v>17.899999999999999</v>
      </c>
    </row>
    <row r="134" spans="1:4" ht="16" x14ac:dyDescent="0.2">
      <c r="A134" s="1" t="s">
        <v>11</v>
      </c>
      <c r="B134" t="s">
        <v>14</v>
      </c>
      <c r="C134" s="3" t="s">
        <v>25</v>
      </c>
      <c r="D134">
        <v>17.52</v>
      </c>
    </row>
    <row r="135" spans="1:4" ht="16" x14ac:dyDescent="0.2">
      <c r="A135" s="1" t="s">
        <v>12</v>
      </c>
      <c r="B135" t="s">
        <v>14</v>
      </c>
      <c r="C135" s="3" t="s">
        <v>25</v>
      </c>
      <c r="D135">
        <v>19.16</v>
      </c>
    </row>
    <row r="136" spans="1:4" ht="16" x14ac:dyDescent="0.2">
      <c r="A136" s="1" t="s">
        <v>12</v>
      </c>
      <c r="B136" t="s">
        <v>14</v>
      </c>
      <c r="C136" s="3" t="s">
        <v>25</v>
      </c>
      <c r="D136">
        <v>19.010000000000002</v>
      </c>
    </row>
    <row r="137" spans="1:4" x14ac:dyDescent="0.2">
      <c r="A137" s="1"/>
      <c r="C137" s="3"/>
    </row>
    <row r="138" spans="1:4" ht="16" x14ac:dyDescent="0.2">
      <c r="A138" s="1" t="s">
        <v>5</v>
      </c>
      <c r="B138" t="s">
        <v>13</v>
      </c>
      <c r="C138" s="3" t="s">
        <v>26</v>
      </c>
      <c r="D138">
        <v>22.15</v>
      </c>
    </row>
    <row r="139" spans="1:4" ht="16" x14ac:dyDescent="0.2">
      <c r="A139" s="1" t="s">
        <v>5</v>
      </c>
      <c r="B139" t="s">
        <v>13</v>
      </c>
      <c r="C139" s="3" t="s">
        <v>26</v>
      </c>
      <c r="D139">
        <v>22.13</v>
      </c>
    </row>
    <row r="140" spans="1:4" ht="16" x14ac:dyDescent="0.2">
      <c r="A140" s="1" t="s">
        <v>6</v>
      </c>
      <c r="B140" t="s">
        <v>13</v>
      </c>
      <c r="C140" s="3" t="s">
        <v>26</v>
      </c>
      <c r="D140">
        <v>21.63</v>
      </c>
    </row>
    <row r="141" spans="1:4" ht="16" x14ac:dyDescent="0.2">
      <c r="A141" s="1" t="s">
        <v>6</v>
      </c>
      <c r="B141" t="s">
        <v>13</v>
      </c>
      <c r="C141" s="3" t="s">
        <v>26</v>
      </c>
      <c r="D141">
        <v>21.53</v>
      </c>
    </row>
    <row r="142" spans="1:4" ht="16" x14ac:dyDescent="0.2">
      <c r="A142" s="1" t="s">
        <v>7</v>
      </c>
      <c r="B142" t="s">
        <v>13</v>
      </c>
      <c r="C142" s="3" t="s">
        <v>26</v>
      </c>
      <c r="D142">
        <v>22.46</v>
      </c>
    </row>
    <row r="143" spans="1:4" ht="16" x14ac:dyDescent="0.2">
      <c r="A143" s="1" t="s">
        <v>7</v>
      </c>
      <c r="B143" t="s">
        <v>13</v>
      </c>
      <c r="C143" s="3" t="s">
        <v>26</v>
      </c>
      <c r="D143">
        <v>22.6</v>
      </c>
    </row>
    <row r="144" spans="1:4" ht="16" x14ac:dyDescent="0.2">
      <c r="A144" s="1" t="s">
        <v>8</v>
      </c>
      <c r="B144" t="s">
        <v>13</v>
      </c>
      <c r="C144" s="3" t="s">
        <v>26</v>
      </c>
      <c r="D144">
        <v>22.65</v>
      </c>
    </row>
    <row r="145" spans="1:4" ht="16" x14ac:dyDescent="0.2">
      <c r="A145" s="1" t="s">
        <v>8</v>
      </c>
      <c r="B145" t="s">
        <v>13</v>
      </c>
      <c r="C145" s="3" t="s">
        <v>26</v>
      </c>
      <c r="D145">
        <v>22.54</v>
      </c>
    </row>
    <row r="146" spans="1:4" ht="16" x14ac:dyDescent="0.2">
      <c r="A146" s="1" t="s">
        <v>9</v>
      </c>
      <c r="B146" t="s">
        <v>14</v>
      </c>
      <c r="C146" s="3" t="s">
        <v>26</v>
      </c>
      <c r="D146">
        <v>22.25</v>
      </c>
    </row>
    <row r="147" spans="1:4" ht="16" x14ac:dyDescent="0.2">
      <c r="A147" s="1" t="s">
        <v>9</v>
      </c>
      <c r="B147" t="s">
        <v>14</v>
      </c>
      <c r="C147" s="3" t="s">
        <v>26</v>
      </c>
      <c r="D147">
        <v>22.28</v>
      </c>
    </row>
    <row r="148" spans="1:4" ht="16" x14ac:dyDescent="0.2">
      <c r="A148" s="1" t="s">
        <v>10</v>
      </c>
      <c r="B148" t="s">
        <v>14</v>
      </c>
      <c r="C148" s="3" t="s">
        <v>26</v>
      </c>
      <c r="D148">
        <v>21.7</v>
      </c>
    </row>
    <row r="149" spans="1:4" ht="16" x14ac:dyDescent="0.2">
      <c r="A149" s="1" t="s">
        <v>10</v>
      </c>
      <c r="B149" t="s">
        <v>14</v>
      </c>
      <c r="C149" s="3" t="s">
        <v>26</v>
      </c>
      <c r="D149">
        <v>21.6</v>
      </c>
    </row>
    <row r="150" spans="1:4" ht="16" x14ac:dyDescent="0.2">
      <c r="A150" s="1" t="s">
        <v>11</v>
      </c>
      <c r="B150" t="s">
        <v>14</v>
      </c>
      <c r="C150" s="3" t="s">
        <v>26</v>
      </c>
      <c r="D150">
        <v>21.66</v>
      </c>
    </row>
    <row r="151" spans="1:4" ht="16" x14ac:dyDescent="0.2">
      <c r="A151" s="1" t="s">
        <v>11</v>
      </c>
      <c r="B151" t="s">
        <v>14</v>
      </c>
      <c r="C151" s="3" t="s">
        <v>26</v>
      </c>
      <c r="D151">
        <v>21.48</v>
      </c>
    </row>
    <row r="152" spans="1:4" ht="16" x14ac:dyDescent="0.2">
      <c r="A152" s="1" t="s">
        <v>12</v>
      </c>
      <c r="B152" t="s">
        <v>14</v>
      </c>
      <c r="C152" s="3" t="s">
        <v>26</v>
      </c>
      <c r="D152">
        <v>22.73</v>
      </c>
    </row>
    <row r="153" spans="1:4" ht="16" x14ac:dyDescent="0.2">
      <c r="A153" s="1" t="s">
        <v>12</v>
      </c>
      <c r="B153" t="s">
        <v>14</v>
      </c>
      <c r="C153" s="3" t="s">
        <v>26</v>
      </c>
      <c r="D153">
        <v>22.71</v>
      </c>
    </row>
    <row r="154" spans="1:4" x14ac:dyDescent="0.2">
      <c r="A154" s="1"/>
      <c r="C154" s="3"/>
    </row>
    <row r="155" spans="1:4" ht="16" x14ac:dyDescent="0.2">
      <c r="A155" s="1" t="s">
        <v>5</v>
      </c>
      <c r="B155" t="s">
        <v>13</v>
      </c>
      <c r="C155" s="3" t="s">
        <v>17</v>
      </c>
      <c r="D155">
        <v>20.66</v>
      </c>
    </row>
    <row r="156" spans="1:4" ht="16" x14ac:dyDescent="0.2">
      <c r="A156" s="1" t="s">
        <v>5</v>
      </c>
      <c r="B156" t="s">
        <v>13</v>
      </c>
      <c r="C156" s="3" t="s">
        <v>17</v>
      </c>
      <c r="D156">
        <v>20.67</v>
      </c>
    </row>
    <row r="157" spans="1:4" ht="16" x14ac:dyDescent="0.2">
      <c r="A157" s="1" t="s">
        <v>6</v>
      </c>
      <c r="B157" t="s">
        <v>13</v>
      </c>
      <c r="C157" s="3" t="s">
        <v>17</v>
      </c>
      <c r="D157">
        <v>20</v>
      </c>
    </row>
    <row r="158" spans="1:4" ht="16" x14ac:dyDescent="0.2">
      <c r="A158" s="1" t="s">
        <v>6</v>
      </c>
      <c r="B158" t="s">
        <v>13</v>
      </c>
      <c r="C158" s="3" t="s">
        <v>17</v>
      </c>
      <c r="D158">
        <v>19.82</v>
      </c>
    </row>
    <row r="159" spans="1:4" ht="16" x14ac:dyDescent="0.2">
      <c r="A159" s="1" t="s">
        <v>7</v>
      </c>
      <c r="B159" t="s">
        <v>13</v>
      </c>
      <c r="C159" s="3" t="s">
        <v>17</v>
      </c>
      <c r="D159">
        <v>20.239999999999998</v>
      </c>
    </row>
    <row r="160" spans="1:4" ht="16" x14ac:dyDescent="0.2">
      <c r="A160" s="1" t="s">
        <v>7</v>
      </c>
      <c r="B160" t="s">
        <v>13</v>
      </c>
      <c r="C160" s="3" t="s">
        <v>17</v>
      </c>
      <c r="D160">
        <v>20.239999999999998</v>
      </c>
    </row>
    <row r="161" spans="1:4" ht="16" x14ac:dyDescent="0.2">
      <c r="A161" s="1" t="s">
        <v>8</v>
      </c>
      <c r="B161" t="s">
        <v>13</v>
      </c>
      <c r="C161" s="3" t="s">
        <v>17</v>
      </c>
      <c r="D161">
        <v>20.37</v>
      </c>
    </row>
    <row r="162" spans="1:4" ht="16" x14ac:dyDescent="0.2">
      <c r="A162" s="1" t="s">
        <v>8</v>
      </c>
      <c r="B162" t="s">
        <v>13</v>
      </c>
      <c r="C162" s="3" t="s">
        <v>17</v>
      </c>
      <c r="D162">
        <v>20.29</v>
      </c>
    </row>
    <row r="163" spans="1:4" ht="16" x14ac:dyDescent="0.2">
      <c r="A163" s="1" t="s">
        <v>9</v>
      </c>
      <c r="B163" t="s">
        <v>14</v>
      </c>
      <c r="C163" s="3" t="s">
        <v>17</v>
      </c>
      <c r="D163">
        <v>20.56</v>
      </c>
    </row>
    <row r="164" spans="1:4" ht="16" x14ac:dyDescent="0.2">
      <c r="A164" s="1" t="s">
        <v>9</v>
      </c>
      <c r="B164" t="s">
        <v>14</v>
      </c>
      <c r="C164" s="3" t="s">
        <v>17</v>
      </c>
      <c r="D164">
        <v>20.62</v>
      </c>
    </row>
    <row r="165" spans="1:4" ht="16" x14ac:dyDescent="0.2">
      <c r="A165" s="1" t="s">
        <v>10</v>
      </c>
      <c r="B165" t="s">
        <v>14</v>
      </c>
      <c r="C165" s="3" t="s">
        <v>17</v>
      </c>
      <c r="D165">
        <v>20.45</v>
      </c>
    </row>
    <row r="166" spans="1:4" ht="16" x14ac:dyDescent="0.2">
      <c r="A166" s="1" t="s">
        <v>10</v>
      </c>
      <c r="B166" t="s">
        <v>14</v>
      </c>
      <c r="C166" s="3" t="s">
        <v>17</v>
      </c>
      <c r="D166">
        <v>20.38</v>
      </c>
    </row>
    <row r="167" spans="1:4" ht="16" x14ac:dyDescent="0.2">
      <c r="A167" s="1" t="s">
        <v>11</v>
      </c>
      <c r="B167" t="s">
        <v>14</v>
      </c>
      <c r="C167" s="3" t="s">
        <v>17</v>
      </c>
      <c r="D167">
        <v>20.07</v>
      </c>
    </row>
    <row r="168" spans="1:4" ht="16" x14ac:dyDescent="0.2">
      <c r="A168" s="1" t="s">
        <v>11</v>
      </c>
      <c r="B168" t="s">
        <v>14</v>
      </c>
      <c r="C168" s="3" t="s">
        <v>17</v>
      </c>
      <c r="D168">
        <v>19.91</v>
      </c>
    </row>
    <row r="169" spans="1:4" ht="16" x14ac:dyDescent="0.2">
      <c r="A169" s="1" t="s">
        <v>12</v>
      </c>
      <c r="B169" t="s">
        <v>14</v>
      </c>
      <c r="C169" s="3" t="s">
        <v>17</v>
      </c>
      <c r="D169">
        <v>20.76</v>
      </c>
    </row>
    <row r="170" spans="1:4" ht="16" x14ac:dyDescent="0.2">
      <c r="A170" s="1" t="s">
        <v>12</v>
      </c>
      <c r="B170" t="s">
        <v>14</v>
      </c>
      <c r="C170" s="3" t="s">
        <v>17</v>
      </c>
      <c r="D170">
        <v>21.03</v>
      </c>
    </row>
    <row r="171" spans="1:4" x14ac:dyDescent="0.2">
      <c r="A171" s="1"/>
      <c r="C171" s="3"/>
    </row>
    <row r="172" spans="1:4" ht="16" x14ac:dyDescent="0.2">
      <c r="A172" s="1" t="s">
        <v>5</v>
      </c>
      <c r="B172" t="s">
        <v>13</v>
      </c>
      <c r="C172" s="3" t="s">
        <v>27</v>
      </c>
      <c r="D172">
        <v>30.38</v>
      </c>
    </row>
    <row r="173" spans="1:4" ht="16" x14ac:dyDescent="0.2">
      <c r="A173" s="1" t="s">
        <v>5</v>
      </c>
      <c r="B173" t="s">
        <v>13</v>
      </c>
      <c r="C173" s="3" t="s">
        <v>27</v>
      </c>
      <c r="D173">
        <v>30.07</v>
      </c>
    </row>
    <row r="174" spans="1:4" ht="16" x14ac:dyDescent="0.2">
      <c r="A174" s="1" t="s">
        <v>6</v>
      </c>
      <c r="B174" t="s">
        <v>13</v>
      </c>
      <c r="C174" s="3" t="s">
        <v>27</v>
      </c>
      <c r="D174">
        <v>29.23</v>
      </c>
    </row>
    <row r="175" spans="1:4" ht="16" x14ac:dyDescent="0.2">
      <c r="A175" s="1" t="s">
        <v>6</v>
      </c>
      <c r="B175" t="s">
        <v>13</v>
      </c>
      <c r="C175" s="3" t="s">
        <v>27</v>
      </c>
      <c r="D175">
        <v>29.14</v>
      </c>
    </row>
    <row r="176" spans="1:4" ht="16" x14ac:dyDescent="0.2">
      <c r="A176" s="1" t="s">
        <v>7</v>
      </c>
      <c r="B176" t="s">
        <v>13</v>
      </c>
      <c r="C176" s="3" t="s">
        <v>27</v>
      </c>
      <c r="D176">
        <v>29.34</v>
      </c>
    </row>
    <row r="177" spans="1:4" ht="16" x14ac:dyDescent="0.2">
      <c r="A177" s="1" t="s">
        <v>7</v>
      </c>
      <c r="B177" t="s">
        <v>13</v>
      </c>
      <c r="C177" s="3" t="s">
        <v>27</v>
      </c>
      <c r="D177">
        <v>29.64</v>
      </c>
    </row>
    <row r="178" spans="1:4" ht="16" x14ac:dyDescent="0.2">
      <c r="A178" s="1" t="s">
        <v>8</v>
      </c>
      <c r="B178" t="s">
        <v>13</v>
      </c>
      <c r="C178" s="3" t="s">
        <v>27</v>
      </c>
      <c r="D178">
        <v>28.99</v>
      </c>
    </row>
    <row r="179" spans="1:4" ht="16" x14ac:dyDescent="0.2">
      <c r="A179" s="1" t="s">
        <v>8</v>
      </c>
      <c r="B179" t="s">
        <v>13</v>
      </c>
      <c r="C179" s="3" t="s">
        <v>27</v>
      </c>
      <c r="D179">
        <v>29.03</v>
      </c>
    </row>
    <row r="180" spans="1:4" ht="16" x14ac:dyDescent="0.2">
      <c r="A180" s="1" t="s">
        <v>9</v>
      </c>
      <c r="B180" t="s">
        <v>14</v>
      </c>
      <c r="C180" s="3" t="s">
        <v>27</v>
      </c>
      <c r="D180">
        <v>29.82</v>
      </c>
    </row>
    <row r="181" spans="1:4" ht="16" x14ac:dyDescent="0.2">
      <c r="A181" s="1" t="s">
        <v>9</v>
      </c>
      <c r="B181" t="s">
        <v>14</v>
      </c>
      <c r="C181" s="3" t="s">
        <v>27</v>
      </c>
      <c r="D181">
        <v>29.82</v>
      </c>
    </row>
    <row r="182" spans="1:4" ht="16" x14ac:dyDescent="0.2">
      <c r="A182" s="1" t="s">
        <v>10</v>
      </c>
      <c r="B182" t="s">
        <v>14</v>
      </c>
      <c r="C182" s="3" t="s">
        <v>27</v>
      </c>
      <c r="D182">
        <v>29.95</v>
      </c>
    </row>
    <row r="183" spans="1:4" ht="16" x14ac:dyDescent="0.2">
      <c r="A183" s="1" t="s">
        <v>10</v>
      </c>
      <c r="B183" t="s">
        <v>14</v>
      </c>
      <c r="C183" s="3" t="s">
        <v>27</v>
      </c>
      <c r="D183">
        <v>30.09</v>
      </c>
    </row>
    <row r="184" spans="1:4" ht="16" x14ac:dyDescent="0.2">
      <c r="A184" s="1" t="s">
        <v>11</v>
      </c>
      <c r="B184" t="s">
        <v>14</v>
      </c>
      <c r="C184" s="3" t="s">
        <v>27</v>
      </c>
      <c r="D184">
        <v>29.63</v>
      </c>
    </row>
    <row r="185" spans="1:4" ht="16" x14ac:dyDescent="0.2">
      <c r="A185" s="1" t="s">
        <v>11</v>
      </c>
      <c r="B185" t="s">
        <v>14</v>
      </c>
      <c r="C185" s="3" t="s">
        <v>27</v>
      </c>
      <c r="D185">
        <v>29.22</v>
      </c>
    </row>
    <row r="186" spans="1:4" ht="16" x14ac:dyDescent="0.2">
      <c r="A186" s="1" t="s">
        <v>12</v>
      </c>
      <c r="B186" t="s">
        <v>14</v>
      </c>
      <c r="C186" s="3" t="s">
        <v>27</v>
      </c>
      <c r="D186">
        <v>30.35</v>
      </c>
    </row>
    <row r="187" spans="1:4" ht="16" x14ac:dyDescent="0.2">
      <c r="A187" s="1" t="s">
        <v>12</v>
      </c>
      <c r="B187" t="s">
        <v>14</v>
      </c>
      <c r="C187" s="3" t="s">
        <v>27</v>
      </c>
      <c r="D187">
        <v>30.4</v>
      </c>
    </row>
    <row r="188" spans="1:4" x14ac:dyDescent="0.2">
      <c r="A188" s="1"/>
      <c r="C188" s="3"/>
    </row>
    <row r="189" spans="1:4" ht="16" x14ac:dyDescent="0.2">
      <c r="A189" s="1" t="s">
        <v>5</v>
      </c>
      <c r="B189" t="s">
        <v>13</v>
      </c>
      <c r="C189" s="3" t="s">
        <v>28</v>
      </c>
      <c r="D189">
        <v>26.73</v>
      </c>
    </row>
    <row r="190" spans="1:4" ht="16" x14ac:dyDescent="0.2">
      <c r="A190" s="1" t="s">
        <v>5</v>
      </c>
      <c r="B190" t="s">
        <v>13</v>
      </c>
      <c r="C190" s="3" t="s">
        <v>28</v>
      </c>
      <c r="D190">
        <v>26.56</v>
      </c>
    </row>
    <row r="191" spans="1:4" ht="16" x14ac:dyDescent="0.2">
      <c r="A191" s="1" t="s">
        <v>6</v>
      </c>
      <c r="B191" t="s">
        <v>13</v>
      </c>
      <c r="C191" s="3" t="s">
        <v>28</v>
      </c>
      <c r="D191">
        <v>26.05</v>
      </c>
    </row>
    <row r="192" spans="1:4" ht="16" x14ac:dyDescent="0.2">
      <c r="A192" s="1" t="s">
        <v>6</v>
      </c>
      <c r="B192" t="s">
        <v>13</v>
      </c>
      <c r="C192" s="3" t="s">
        <v>28</v>
      </c>
      <c r="D192">
        <v>26.05</v>
      </c>
    </row>
    <row r="193" spans="1:4" ht="16" x14ac:dyDescent="0.2">
      <c r="A193" s="1" t="s">
        <v>7</v>
      </c>
      <c r="B193" t="s">
        <v>13</v>
      </c>
      <c r="C193" s="3" t="s">
        <v>28</v>
      </c>
      <c r="D193">
        <v>26.01</v>
      </c>
    </row>
    <row r="194" spans="1:4" ht="16" x14ac:dyDescent="0.2">
      <c r="A194" s="1" t="s">
        <v>7</v>
      </c>
      <c r="B194" t="s">
        <v>13</v>
      </c>
      <c r="C194" s="3" t="s">
        <v>28</v>
      </c>
      <c r="D194">
        <v>25.99</v>
      </c>
    </row>
    <row r="195" spans="1:4" ht="16" x14ac:dyDescent="0.2">
      <c r="A195" s="1" t="s">
        <v>8</v>
      </c>
      <c r="B195" t="s">
        <v>13</v>
      </c>
      <c r="C195" s="3" t="s">
        <v>28</v>
      </c>
      <c r="D195">
        <v>26.15</v>
      </c>
    </row>
    <row r="196" spans="1:4" ht="16" x14ac:dyDescent="0.2">
      <c r="A196" s="1" t="s">
        <v>8</v>
      </c>
      <c r="B196" t="s">
        <v>13</v>
      </c>
      <c r="C196" s="3" t="s">
        <v>28</v>
      </c>
      <c r="D196">
        <v>26.15</v>
      </c>
    </row>
    <row r="197" spans="1:4" ht="16" x14ac:dyDescent="0.2">
      <c r="A197" s="1" t="s">
        <v>9</v>
      </c>
      <c r="B197" t="s">
        <v>14</v>
      </c>
      <c r="C197" s="3" t="s">
        <v>28</v>
      </c>
      <c r="D197">
        <v>24.01</v>
      </c>
    </row>
    <row r="198" spans="1:4" ht="16" x14ac:dyDescent="0.2">
      <c r="A198" s="1" t="s">
        <v>9</v>
      </c>
      <c r="B198" t="s">
        <v>14</v>
      </c>
      <c r="C198" s="3" t="s">
        <v>28</v>
      </c>
      <c r="D198">
        <v>24.01</v>
      </c>
    </row>
    <row r="199" spans="1:4" ht="16" x14ac:dyDescent="0.2">
      <c r="A199" s="1" t="s">
        <v>10</v>
      </c>
      <c r="B199" t="s">
        <v>14</v>
      </c>
      <c r="C199" s="3" t="s">
        <v>28</v>
      </c>
      <c r="D199">
        <v>24.51</v>
      </c>
    </row>
    <row r="200" spans="1:4" ht="16" x14ac:dyDescent="0.2">
      <c r="A200" s="1" t="s">
        <v>10</v>
      </c>
      <c r="B200" t="s">
        <v>14</v>
      </c>
      <c r="C200" s="3" t="s">
        <v>28</v>
      </c>
      <c r="D200">
        <v>24.63</v>
      </c>
    </row>
    <row r="201" spans="1:4" ht="16" x14ac:dyDescent="0.2">
      <c r="A201" s="1" t="s">
        <v>11</v>
      </c>
      <c r="B201" t="s">
        <v>14</v>
      </c>
      <c r="C201" s="3" t="s">
        <v>28</v>
      </c>
      <c r="D201">
        <v>24.02</v>
      </c>
    </row>
    <row r="202" spans="1:4" ht="16" x14ac:dyDescent="0.2">
      <c r="A202" s="1" t="s">
        <v>11</v>
      </c>
      <c r="B202" t="s">
        <v>14</v>
      </c>
      <c r="C202" s="3" t="s">
        <v>28</v>
      </c>
      <c r="D202">
        <v>23.81</v>
      </c>
    </row>
    <row r="203" spans="1:4" ht="16" x14ac:dyDescent="0.2">
      <c r="A203" s="1" t="s">
        <v>12</v>
      </c>
      <c r="B203" t="s">
        <v>14</v>
      </c>
      <c r="C203" s="3" t="s">
        <v>28</v>
      </c>
      <c r="D203">
        <v>23.96</v>
      </c>
    </row>
    <row r="204" spans="1:4" ht="16" x14ac:dyDescent="0.2">
      <c r="A204" s="1" t="s">
        <v>12</v>
      </c>
      <c r="B204" t="s">
        <v>14</v>
      </c>
      <c r="C204" s="3" t="s">
        <v>28</v>
      </c>
      <c r="D204">
        <v>23.96</v>
      </c>
    </row>
    <row r="205" spans="1:4" x14ac:dyDescent="0.2">
      <c r="A205" s="1"/>
      <c r="C205" s="3"/>
    </row>
    <row r="206" spans="1:4" ht="16" x14ac:dyDescent="0.2">
      <c r="A206" s="1" t="s">
        <v>5</v>
      </c>
      <c r="B206" t="s">
        <v>13</v>
      </c>
      <c r="C206" s="3" t="s">
        <v>29</v>
      </c>
      <c r="D206">
        <v>24.65</v>
      </c>
    </row>
    <row r="207" spans="1:4" ht="16" x14ac:dyDescent="0.2">
      <c r="A207" s="1" t="s">
        <v>5</v>
      </c>
      <c r="B207" t="s">
        <v>13</v>
      </c>
      <c r="C207" s="3" t="s">
        <v>29</v>
      </c>
      <c r="D207">
        <v>24.39</v>
      </c>
    </row>
    <row r="208" spans="1:4" ht="16" x14ac:dyDescent="0.2">
      <c r="A208" s="1" t="s">
        <v>6</v>
      </c>
      <c r="B208" t="s">
        <v>13</v>
      </c>
      <c r="C208" s="3" t="s">
        <v>29</v>
      </c>
      <c r="D208">
        <v>23.46</v>
      </c>
    </row>
    <row r="209" spans="1:4" ht="16" x14ac:dyDescent="0.2">
      <c r="A209" s="1" t="s">
        <v>6</v>
      </c>
      <c r="B209" t="s">
        <v>13</v>
      </c>
      <c r="C209" s="3" t="s">
        <v>29</v>
      </c>
      <c r="D209">
        <v>23.45</v>
      </c>
    </row>
    <row r="210" spans="1:4" ht="16" x14ac:dyDescent="0.2">
      <c r="A210" s="1" t="s">
        <v>7</v>
      </c>
      <c r="B210" t="s">
        <v>13</v>
      </c>
      <c r="C210" s="3" t="s">
        <v>29</v>
      </c>
      <c r="D210">
        <v>24.21</v>
      </c>
    </row>
    <row r="211" spans="1:4" ht="16" x14ac:dyDescent="0.2">
      <c r="A211" s="1" t="s">
        <v>7</v>
      </c>
      <c r="B211" t="s">
        <v>13</v>
      </c>
      <c r="C211" s="3" t="s">
        <v>29</v>
      </c>
      <c r="D211">
        <v>24.33</v>
      </c>
    </row>
    <row r="212" spans="1:4" ht="16" x14ac:dyDescent="0.2">
      <c r="A212" s="1" t="s">
        <v>8</v>
      </c>
      <c r="B212" t="s">
        <v>13</v>
      </c>
      <c r="C212" s="3" t="s">
        <v>29</v>
      </c>
      <c r="D212">
        <v>24.29</v>
      </c>
    </row>
    <row r="213" spans="1:4" ht="16" x14ac:dyDescent="0.2">
      <c r="A213" s="1" t="s">
        <v>8</v>
      </c>
      <c r="B213" t="s">
        <v>13</v>
      </c>
      <c r="C213" s="3" t="s">
        <v>29</v>
      </c>
      <c r="D213">
        <v>24.26</v>
      </c>
    </row>
    <row r="214" spans="1:4" ht="16" x14ac:dyDescent="0.2">
      <c r="A214" s="1" t="s">
        <v>9</v>
      </c>
      <c r="B214" t="s">
        <v>14</v>
      </c>
      <c r="C214" s="3" t="s">
        <v>29</v>
      </c>
      <c r="D214">
        <v>24.51</v>
      </c>
    </row>
    <row r="215" spans="1:4" ht="16" x14ac:dyDescent="0.2">
      <c r="A215" s="1" t="s">
        <v>9</v>
      </c>
      <c r="B215" t="s">
        <v>14</v>
      </c>
      <c r="C215" s="3" t="s">
        <v>29</v>
      </c>
      <c r="D215">
        <v>24.82</v>
      </c>
    </row>
    <row r="216" spans="1:4" ht="16" x14ac:dyDescent="0.2">
      <c r="A216" s="1" t="s">
        <v>10</v>
      </c>
      <c r="B216" t="s">
        <v>14</v>
      </c>
      <c r="C216" s="3" t="s">
        <v>29</v>
      </c>
      <c r="D216">
        <v>23.95</v>
      </c>
    </row>
    <row r="217" spans="1:4" ht="16" x14ac:dyDescent="0.2">
      <c r="A217" s="1" t="s">
        <v>10</v>
      </c>
      <c r="B217" t="s">
        <v>14</v>
      </c>
      <c r="C217" s="3" t="s">
        <v>29</v>
      </c>
      <c r="D217">
        <v>23.98</v>
      </c>
    </row>
    <row r="218" spans="1:4" ht="16" x14ac:dyDescent="0.2">
      <c r="A218" s="1" t="s">
        <v>11</v>
      </c>
      <c r="B218" t="s">
        <v>14</v>
      </c>
      <c r="C218" s="3" t="s">
        <v>29</v>
      </c>
      <c r="D218">
        <v>24.1</v>
      </c>
    </row>
    <row r="219" spans="1:4" ht="16" x14ac:dyDescent="0.2">
      <c r="A219" s="1" t="s">
        <v>11</v>
      </c>
      <c r="B219" t="s">
        <v>14</v>
      </c>
      <c r="C219" s="3" t="s">
        <v>29</v>
      </c>
      <c r="D219">
        <v>24.01</v>
      </c>
    </row>
    <row r="220" spans="1:4" ht="16" x14ac:dyDescent="0.2">
      <c r="A220" s="1" t="s">
        <v>12</v>
      </c>
      <c r="B220" t="s">
        <v>14</v>
      </c>
      <c r="C220" s="3" t="s">
        <v>29</v>
      </c>
      <c r="D220">
        <v>25.13</v>
      </c>
    </row>
    <row r="221" spans="1:4" ht="16" x14ac:dyDescent="0.2">
      <c r="A221" s="1" t="s">
        <v>12</v>
      </c>
      <c r="B221" t="s">
        <v>14</v>
      </c>
      <c r="C221" s="3" t="s">
        <v>29</v>
      </c>
      <c r="D221">
        <v>24.89</v>
      </c>
    </row>
    <row r="222" spans="1:4" x14ac:dyDescent="0.2">
      <c r="A222" s="1"/>
      <c r="C222" s="3"/>
    </row>
    <row r="223" spans="1:4" ht="16" x14ac:dyDescent="0.2">
      <c r="A223" s="1" t="s">
        <v>5</v>
      </c>
      <c r="B223" t="s">
        <v>13</v>
      </c>
      <c r="C223" s="3" t="s">
        <v>23</v>
      </c>
      <c r="D223">
        <v>21.17</v>
      </c>
    </row>
    <row r="224" spans="1:4" ht="16" x14ac:dyDescent="0.2">
      <c r="A224" s="1" t="s">
        <v>5</v>
      </c>
      <c r="B224" t="s">
        <v>13</v>
      </c>
      <c r="C224" s="3" t="s">
        <v>23</v>
      </c>
      <c r="D224">
        <v>21.12</v>
      </c>
    </row>
    <row r="225" spans="1:4" ht="16" x14ac:dyDescent="0.2">
      <c r="A225" s="1" t="s">
        <v>6</v>
      </c>
      <c r="B225" t="s">
        <v>13</v>
      </c>
      <c r="C225" s="3" t="s">
        <v>23</v>
      </c>
      <c r="D225">
        <v>20.16</v>
      </c>
    </row>
    <row r="226" spans="1:4" ht="16" x14ac:dyDescent="0.2">
      <c r="A226" s="1" t="s">
        <v>6</v>
      </c>
      <c r="B226" t="s">
        <v>13</v>
      </c>
      <c r="C226" s="3" t="s">
        <v>23</v>
      </c>
      <c r="D226">
        <v>20.2</v>
      </c>
    </row>
    <row r="227" spans="1:4" ht="16" x14ac:dyDescent="0.2">
      <c r="A227" s="1" t="s">
        <v>7</v>
      </c>
      <c r="B227" t="s">
        <v>13</v>
      </c>
      <c r="C227" s="3" t="s">
        <v>23</v>
      </c>
      <c r="D227">
        <v>20.399999999999999</v>
      </c>
    </row>
    <row r="228" spans="1:4" ht="16" x14ac:dyDescent="0.2">
      <c r="A228" s="1" t="s">
        <v>7</v>
      </c>
      <c r="B228" t="s">
        <v>13</v>
      </c>
      <c r="C228" s="3" t="s">
        <v>23</v>
      </c>
      <c r="D228">
        <v>20.350000000000001</v>
      </c>
    </row>
    <row r="229" spans="1:4" ht="16" x14ac:dyDescent="0.2">
      <c r="A229" s="1" t="s">
        <v>8</v>
      </c>
      <c r="B229" t="s">
        <v>13</v>
      </c>
      <c r="C229" s="3" t="s">
        <v>23</v>
      </c>
      <c r="D229">
        <v>20.23</v>
      </c>
    </row>
    <row r="230" spans="1:4" ht="16" x14ac:dyDescent="0.2">
      <c r="A230" s="1" t="s">
        <v>8</v>
      </c>
      <c r="B230" t="s">
        <v>13</v>
      </c>
      <c r="C230" s="3" t="s">
        <v>23</v>
      </c>
      <c r="D230">
        <v>20.2</v>
      </c>
    </row>
    <row r="231" spans="1:4" ht="16" x14ac:dyDescent="0.2">
      <c r="A231" s="1" t="s">
        <v>9</v>
      </c>
      <c r="B231" t="s">
        <v>14</v>
      </c>
      <c r="C231" s="3" t="s">
        <v>23</v>
      </c>
      <c r="D231">
        <v>20.47</v>
      </c>
    </row>
    <row r="232" spans="1:4" ht="16" x14ac:dyDescent="0.2">
      <c r="A232" s="1" t="s">
        <v>9</v>
      </c>
      <c r="B232" t="s">
        <v>14</v>
      </c>
      <c r="C232" s="3" t="s">
        <v>23</v>
      </c>
      <c r="D232">
        <v>20.48</v>
      </c>
    </row>
    <row r="233" spans="1:4" ht="16" x14ac:dyDescent="0.2">
      <c r="A233" s="1" t="s">
        <v>10</v>
      </c>
      <c r="B233" t="s">
        <v>14</v>
      </c>
      <c r="C233" s="3" t="s">
        <v>23</v>
      </c>
      <c r="D233">
        <v>20.84</v>
      </c>
    </row>
    <row r="234" spans="1:4" ht="16" x14ac:dyDescent="0.2">
      <c r="A234" s="1" t="s">
        <v>10</v>
      </c>
      <c r="B234" t="s">
        <v>14</v>
      </c>
      <c r="C234" s="3" t="s">
        <v>23</v>
      </c>
      <c r="D234">
        <v>20.93</v>
      </c>
    </row>
    <row r="235" spans="1:4" ht="16" x14ac:dyDescent="0.2">
      <c r="A235" s="1" t="s">
        <v>11</v>
      </c>
      <c r="B235" t="s">
        <v>14</v>
      </c>
      <c r="C235" s="3" t="s">
        <v>23</v>
      </c>
      <c r="D235">
        <v>20.329999999999998</v>
      </c>
    </row>
    <row r="236" spans="1:4" ht="16" x14ac:dyDescent="0.2">
      <c r="A236" s="1" t="s">
        <v>11</v>
      </c>
      <c r="B236" t="s">
        <v>14</v>
      </c>
      <c r="C236" s="3" t="s">
        <v>23</v>
      </c>
      <c r="D236">
        <v>20.170000000000002</v>
      </c>
    </row>
    <row r="237" spans="1:4" ht="16" x14ac:dyDescent="0.2">
      <c r="A237" s="1" t="s">
        <v>12</v>
      </c>
      <c r="B237" t="s">
        <v>14</v>
      </c>
      <c r="C237" s="3" t="s">
        <v>23</v>
      </c>
      <c r="D237">
        <v>20.420000000000002</v>
      </c>
    </row>
    <row r="238" spans="1:4" ht="16" x14ac:dyDescent="0.2">
      <c r="A238" s="1" t="s">
        <v>12</v>
      </c>
      <c r="B238" t="s">
        <v>14</v>
      </c>
      <c r="C238" s="3" t="s">
        <v>23</v>
      </c>
      <c r="D238">
        <v>20.440000000000001</v>
      </c>
    </row>
    <row r="239" spans="1:4" x14ac:dyDescent="0.2">
      <c r="A239" s="1"/>
      <c r="C239" s="3"/>
    </row>
    <row r="240" spans="1:4" ht="16" x14ac:dyDescent="0.2">
      <c r="A240" s="1" t="s">
        <v>5</v>
      </c>
      <c r="B240" t="s">
        <v>13</v>
      </c>
      <c r="C240" s="3" t="s">
        <v>21</v>
      </c>
      <c r="D240">
        <v>23.97</v>
      </c>
    </row>
    <row r="241" spans="1:4" ht="16" x14ac:dyDescent="0.2">
      <c r="A241" s="1" t="s">
        <v>5</v>
      </c>
      <c r="B241" t="s">
        <v>13</v>
      </c>
      <c r="C241" s="3" t="s">
        <v>21</v>
      </c>
      <c r="D241">
        <v>24.05</v>
      </c>
    </row>
    <row r="242" spans="1:4" ht="16" x14ac:dyDescent="0.2">
      <c r="A242" s="1" t="s">
        <v>6</v>
      </c>
      <c r="B242" t="s">
        <v>13</v>
      </c>
      <c r="C242" s="3" t="s">
        <v>21</v>
      </c>
      <c r="D242">
        <v>23.32</v>
      </c>
    </row>
    <row r="243" spans="1:4" ht="16" x14ac:dyDescent="0.2">
      <c r="A243" s="1" t="s">
        <v>6</v>
      </c>
      <c r="B243" t="s">
        <v>13</v>
      </c>
      <c r="C243" s="3" t="s">
        <v>21</v>
      </c>
      <c r="D243">
        <v>23.38</v>
      </c>
    </row>
    <row r="244" spans="1:4" ht="16" x14ac:dyDescent="0.2">
      <c r="A244" s="1" t="s">
        <v>7</v>
      </c>
      <c r="B244" t="s">
        <v>13</v>
      </c>
      <c r="C244" s="3" t="s">
        <v>21</v>
      </c>
      <c r="D244">
        <v>23.63</v>
      </c>
    </row>
    <row r="245" spans="1:4" ht="16" x14ac:dyDescent="0.2">
      <c r="A245" s="1" t="s">
        <v>7</v>
      </c>
      <c r="B245" t="s">
        <v>13</v>
      </c>
      <c r="C245" s="3" t="s">
        <v>21</v>
      </c>
      <c r="D245">
        <v>23.56</v>
      </c>
    </row>
    <row r="246" spans="1:4" ht="16" x14ac:dyDescent="0.2">
      <c r="A246" s="1" t="s">
        <v>8</v>
      </c>
      <c r="B246" t="s">
        <v>13</v>
      </c>
      <c r="C246" s="3" t="s">
        <v>21</v>
      </c>
      <c r="D246">
        <v>23.99</v>
      </c>
    </row>
    <row r="247" spans="1:4" ht="16" x14ac:dyDescent="0.2">
      <c r="A247" s="1" t="s">
        <v>8</v>
      </c>
      <c r="B247" t="s">
        <v>13</v>
      </c>
      <c r="C247" s="3" t="s">
        <v>21</v>
      </c>
      <c r="D247">
        <v>23.92</v>
      </c>
    </row>
    <row r="248" spans="1:4" ht="16" x14ac:dyDescent="0.2">
      <c r="A248" s="1" t="s">
        <v>9</v>
      </c>
      <c r="B248" t="s">
        <v>14</v>
      </c>
      <c r="C248" s="3" t="s">
        <v>21</v>
      </c>
      <c r="D248">
        <v>24.09</v>
      </c>
    </row>
    <row r="249" spans="1:4" ht="16" x14ac:dyDescent="0.2">
      <c r="A249" s="1" t="s">
        <v>9</v>
      </c>
      <c r="B249" t="s">
        <v>14</v>
      </c>
      <c r="C249" s="3" t="s">
        <v>21</v>
      </c>
      <c r="D249">
        <v>24.13</v>
      </c>
    </row>
    <row r="250" spans="1:4" ht="16" x14ac:dyDescent="0.2">
      <c r="A250" s="1" t="s">
        <v>10</v>
      </c>
      <c r="B250" t="s">
        <v>14</v>
      </c>
      <c r="C250" s="3" t="s">
        <v>21</v>
      </c>
      <c r="D250">
        <v>23.89</v>
      </c>
    </row>
    <row r="251" spans="1:4" ht="16" x14ac:dyDescent="0.2">
      <c r="A251" s="1" t="s">
        <v>10</v>
      </c>
      <c r="B251" t="s">
        <v>14</v>
      </c>
      <c r="C251" s="3" t="s">
        <v>21</v>
      </c>
      <c r="D251">
        <v>23.86</v>
      </c>
    </row>
    <row r="252" spans="1:4" ht="16" x14ac:dyDescent="0.2">
      <c r="A252" s="1" t="s">
        <v>11</v>
      </c>
      <c r="B252" t="s">
        <v>14</v>
      </c>
      <c r="C252" s="3" t="s">
        <v>21</v>
      </c>
      <c r="D252">
        <v>23.43</v>
      </c>
    </row>
    <row r="253" spans="1:4" ht="16" x14ac:dyDescent="0.2">
      <c r="A253" s="1" t="s">
        <v>11</v>
      </c>
      <c r="B253" t="s">
        <v>14</v>
      </c>
      <c r="C253" s="3" t="s">
        <v>21</v>
      </c>
      <c r="D253">
        <v>23.23</v>
      </c>
    </row>
    <row r="254" spans="1:4" ht="16" x14ac:dyDescent="0.2">
      <c r="A254" s="1" t="s">
        <v>12</v>
      </c>
      <c r="B254" t="s">
        <v>14</v>
      </c>
      <c r="C254" s="3" t="s">
        <v>21</v>
      </c>
      <c r="D254">
        <v>24.51</v>
      </c>
    </row>
    <row r="255" spans="1:4" ht="16" x14ac:dyDescent="0.2">
      <c r="A255" s="1" t="s">
        <v>12</v>
      </c>
      <c r="B255" t="s">
        <v>14</v>
      </c>
      <c r="C255" s="3" t="s">
        <v>21</v>
      </c>
      <c r="D255">
        <v>24.12</v>
      </c>
    </row>
    <row r="256" spans="1:4" x14ac:dyDescent="0.2">
      <c r="A256" s="1"/>
      <c r="C256" s="3"/>
    </row>
    <row r="257" spans="1:4" x14ac:dyDescent="0.2">
      <c r="A257" s="1" t="s">
        <v>5</v>
      </c>
      <c r="B257" t="s">
        <v>13</v>
      </c>
      <c r="C257" s="2" t="s">
        <v>15</v>
      </c>
      <c r="D257">
        <v>37.83</v>
      </c>
    </row>
    <row r="258" spans="1:4" x14ac:dyDescent="0.2">
      <c r="A258" s="1" t="s">
        <v>5</v>
      </c>
      <c r="B258" t="s">
        <v>13</v>
      </c>
      <c r="C258" s="2" t="s">
        <v>15</v>
      </c>
      <c r="D258">
        <v>35.93</v>
      </c>
    </row>
    <row r="259" spans="1:4" x14ac:dyDescent="0.2">
      <c r="A259" s="1" t="s">
        <v>6</v>
      </c>
      <c r="B259" t="s">
        <v>13</v>
      </c>
      <c r="C259" s="2" t="s">
        <v>15</v>
      </c>
      <c r="D259">
        <v>37.82</v>
      </c>
    </row>
    <row r="260" spans="1:4" x14ac:dyDescent="0.2">
      <c r="A260" s="1" t="s">
        <v>6</v>
      </c>
      <c r="B260" t="s">
        <v>13</v>
      </c>
      <c r="C260" s="2" t="s">
        <v>15</v>
      </c>
      <c r="D260" t="s">
        <v>0</v>
      </c>
    </row>
    <row r="261" spans="1:4" x14ac:dyDescent="0.2">
      <c r="A261" s="1" t="s">
        <v>6</v>
      </c>
      <c r="B261" t="s">
        <v>13</v>
      </c>
      <c r="C261" s="2" t="s">
        <v>15</v>
      </c>
      <c r="D261">
        <v>34.43</v>
      </c>
    </row>
    <row r="262" spans="1:4" x14ac:dyDescent="0.2">
      <c r="A262" s="1" t="s">
        <v>7</v>
      </c>
      <c r="B262" t="s">
        <v>13</v>
      </c>
      <c r="C262" s="2" t="s">
        <v>15</v>
      </c>
      <c r="D262">
        <v>34.770000000000003</v>
      </c>
    </row>
    <row r="263" spans="1:4" x14ac:dyDescent="0.2">
      <c r="A263" s="1" t="s">
        <v>8</v>
      </c>
      <c r="B263" t="s">
        <v>13</v>
      </c>
      <c r="C263" s="2" t="s">
        <v>15</v>
      </c>
      <c r="D263">
        <v>39.21</v>
      </c>
    </row>
    <row r="264" spans="1:4" x14ac:dyDescent="0.2">
      <c r="A264" s="1" t="s">
        <v>8</v>
      </c>
      <c r="B264" t="s">
        <v>13</v>
      </c>
      <c r="C264" s="2" t="s">
        <v>15</v>
      </c>
      <c r="D264" t="s">
        <v>0</v>
      </c>
    </row>
    <row r="265" spans="1:4" x14ac:dyDescent="0.2">
      <c r="A265" s="1" t="s">
        <v>9</v>
      </c>
      <c r="B265" t="s">
        <v>14</v>
      </c>
      <c r="C265" s="2" t="s">
        <v>15</v>
      </c>
      <c r="D265">
        <v>28.07</v>
      </c>
    </row>
    <row r="266" spans="1:4" x14ac:dyDescent="0.2">
      <c r="A266" s="1" t="s">
        <v>9</v>
      </c>
      <c r="B266" t="s">
        <v>14</v>
      </c>
      <c r="C266" s="2" t="s">
        <v>15</v>
      </c>
      <c r="D266">
        <v>27.36</v>
      </c>
    </row>
    <row r="267" spans="1:4" x14ac:dyDescent="0.2">
      <c r="A267" s="1" t="s">
        <v>10</v>
      </c>
      <c r="B267" t="s">
        <v>14</v>
      </c>
      <c r="C267" s="2" t="s">
        <v>15</v>
      </c>
      <c r="D267">
        <v>27.84</v>
      </c>
    </row>
    <row r="268" spans="1:4" x14ac:dyDescent="0.2">
      <c r="A268" s="1" t="s">
        <v>10</v>
      </c>
      <c r="B268" t="s">
        <v>14</v>
      </c>
      <c r="C268" s="2" t="s">
        <v>15</v>
      </c>
      <c r="D268">
        <v>27.65</v>
      </c>
    </row>
    <row r="269" spans="1:4" x14ac:dyDescent="0.2">
      <c r="A269" s="1" t="s">
        <v>11</v>
      </c>
      <c r="B269" t="s">
        <v>14</v>
      </c>
      <c r="C269" s="2" t="s">
        <v>15</v>
      </c>
      <c r="D269">
        <v>26.82</v>
      </c>
    </row>
    <row r="270" spans="1:4" x14ac:dyDescent="0.2">
      <c r="A270" s="1" t="s">
        <v>11</v>
      </c>
      <c r="B270" t="s">
        <v>14</v>
      </c>
      <c r="C270" s="2" t="s">
        <v>15</v>
      </c>
      <c r="D270">
        <v>26.68</v>
      </c>
    </row>
    <row r="271" spans="1:4" x14ac:dyDescent="0.2">
      <c r="A271" s="1" t="s">
        <v>12</v>
      </c>
      <c r="B271" t="s">
        <v>14</v>
      </c>
      <c r="C271" s="2" t="s">
        <v>15</v>
      </c>
      <c r="D271">
        <v>27.06</v>
      </c>
    </row>
    <row r="272" spans="1:4" x14ac:dyDescent="0.2">
      <c r="A272" s="1" t="s">
        <v>12</v>
      </c>
      <c r="B272" t="s">
        <v>14</v>
      </c>
      <c r="C272" s="2" t="s">
        <v>15</v>
      </c>
      <c r="D272">
        <v>27.07</v>
      </c>
    </row>
    <row r="273" spans="1:4" x14ac:dyDescent="0.2">
      <c r="A273" s="1"/>
      <c r="C273" s="2"/>
    </row>
    <row r="274" spans="1:4" ht="16" x14ac:dyDescent="0.2">
      <c r="A274" s="1" t="s">
        <v>5</v>
      </c>
      <c r="B274" t="s">
        <v>13</v>
      </c>
      <c r="C274" s="3" t="s">
        <v>30</v>
      </c>
      <c r="D274">
        <v>23.17</v>
      </c>
    </row>
    <row r="275" spans="1:4" ht="16" x14ac:dyDescent="0.2">
      <c r="A275" s="1" t="s">
        <v>5</v>
      </c>
      <c r="B275" t="s">
        <v>13</v>
      </c>
      <c r="C275" s="3" t="s">
        <v>30</v>
      </c>
      <c r="D275">
        <v>23.04</v>
      </c>
    </row>
    <row r="276" spans="1:4" ht="16" x14ac:dyDescent="0.2">
      <c r="A276" s="1" t="s">
        <v>6</v>
      </c>
      <c r="B276" t="s">
        <v>13</v>
      </c>
      <c r="C276" s="3" t="s">
        <v>30</v>
      </c>
      <c r="D276">
        <v>22.52</v>
      </c>
    </row>
    <row r="277" spans="1:4" ht="16" x14ac:dyDescent="0.2">
      <c r="A277" s="1" t="s">
        <v>6</v>
      </c>
      <c r="B277" t="s">
        <v>13</v>
      </c>
      <c r="C277" s="3" t="s">
        <v>30</v>
      </c>
      <c r="D277">
        <v>22.5</v>
      </c>
    </row>
    <row r="278" spans="1:4" ht="16" x14ac:dyDescent="0.2">
      <c r="A278" s="1" t="s">
        <v>7</v>
      </c>
      <c r="B278" t="s">
        <v>13</v>
      </c>
      <c r="C278" s="3" t="s">
        <v>30</v>
      </c>
      <c r="D278">
        <v>23.01</v>
      </c>
    </row>
    <row r="279" spans="1:4" ht="16" x14ac:dyDescent="0.2">
      <c r="A279" s="1" t="s">
        <v>7</v>
      </c>
      <c r="B279" t="s">
        <v>13</v>
      </c>
      <c r="C279" s="3" t="s">
        <v>30</v>
      </c>
      <c r="D279">
        <v>22.94</v>
      </c>
    </row>
    <row r="280" spans="1:4" ht="16" x14ac:dyDescent="0.2">
      <c r="A280" s="1" t="s">
        <v>8</v>
      </c>
      <c r="B280" t="s">
        <v>13</v>
      </c>
      <c r="C280" s="3" t="s">
        <v>30</v>
      </c>
      <c r="D280">
        <v>22.97</v>
      </c>
    </row>
    <row r="281" spans="1:4" ht="16" x14ac:dyDescent="0.2">
      <c r="A281" s="1" t="s">
        <v>8</v>
      </c>
      <c r="B281" t="s">
        <v>13</v>
      </c>
      <c r="C281" s="3" t="s">
        <v>30</v>
      </c>
      <c r="D281">
        <v>22.87</v>
      </c>
    </row>
    <row r="282" spans="1:4" ht="16" x14ac:dyDescent="0.2">
      <c r="A282" s="1" t="s">
        <v>9</v>
      </c>
      <c r="B282" t="s">
        <v>14</v>
      </c>
      <c r="C282" s="3" t="s">
        <v>30</v>
      </c>
      <c r="D282">
        <v>23.22</v>
      </c>
    </row>
    <row r="283" spans="1:4" ht="16" x14ac:dyDescent="0.2">
      <c r="A283" s="1" t="s">
        <v>9</v>
      </c>
      <c r="B283" t="s">
        <v>14</v>
      </c>
      <c r="C283" s="3" t="s">
        <v>30</v>
      </c>
      <c r="D283">
        <v>23.07</v>
      </c>
    </row>
    <row r="284" spans="1:4" ht="16" x14ac:dyDescent="0.2">
      <c r="A284" s="1" t="s">
        <v>10</v>
      </c>
      <c r="B284" t="s">
        <v>14</v>
      </c>
      <c r="C284" s="3" t="s">
        <v>30</v>
      </c>
      <c r="D284">
        <v>23.07</v>
      </c>
    </row>
    <row r="285" spans="1:4" ht="16" x14ac:dyDescent="0.2">
      <c r="A285" s="1" t="s">
        <v>10</v>
      </c>
      <c r="B285" t="s">
        <v>14</v>
      </c>
      <c r="C285" s="3" t="s">
        <v>30</v>
      </c>
      <c r="D285">
        <v>23.08</v>
      </c>
    </row>
    <row r="286" spans="1:4" ht="16" x14ac:dyDescent="0.2">
      <c r="A286" s="1" t="s">
        <v>11</v>
      </c>
      <c r="B286" t="s">
        <v>14</v>
      </c>
      <c r="C286" s="3" t="s">
        <v>30</v>
      </c>
      <c r="D286">
        <v>22.66</v>
      </c>
    </row>
    <row r="287" spans="1:4" ht="16" x14ac:dyDescent="0.2">
      <c r="A287" s="1" t="s">
        <v>11</v>
      </c>
      <c r="B287" t="s">
        <v>14</v>
      </c>
      <c r="C287" s="3" t="s">
        <v>30</v>
      </c>
      <c r="D287">
        <v>22.66</v>
      </c>
    </row>
    <row r="288" spans="1:4" ht="16" x14ac:dyDescent="0.2">
      <c r="A288" s="1" t="s">
        <v>12</v>
      </c>
      <c r="B288" t="s">
        <v>14</v>
      </c>
      <c r="C288" s="3" t="s">
        <v>30</v>
      </c>
      <c r="D288">
        <v>23.3</v>
      </c>
    </row>
    <row r="289" spans="1:4" ht="16" x14ac:dyDescent="0.2">
      <c r="A289" s="1" t="s">
        <v>12</v>
      </c>
      <c r="B289" t="s">
        <v>14</v>
      </c>
      <c r="C289" s="3" t="s">
        <v>30</v>
      </c>
      <c r="D289">
        <v>23.01</v>
      </c>
    </row>
    <row r="290" spans="1:4" x14ac:dyDescent="0.2">
      <c r="A290" s="1"/>
      <c r="C290" s="3"/>
    </row>
    <row r="291" spans="1:4" ht="16" x14ac:dyDescent="0.2">
      <c r="A291" s="1" t="s">
        <v>5</v>
      </c>
      <c r="B291" t="s">
        <v>13</v>
      </c>
      <c r="C291" s="3" t="s">
        <v>31</v>
      </c>
      <c r="D291">
        <v>20.85</v>
      </c>
    </row>
    <row r="292" spans="1:4" ht="16" x14ac:dyDescent="0.2">
      <c r="A292" s="1" t="s">
        <v>5</v>
      </c>
      <c r="B292" t="s">
        <v>13</v>
      </c>
      <c r="C292" s="3" t="s">
        <v>31</v>
      </c>
      <c r="D292">
        <v>20.87</v>
      </c>
    </row>
    <row r="293" spans="1:4" ht="16" x14ac:dyDescent="0.2">
      <c r="A293" s="1" t="s">
        <v>6</v>
      </c>
      <c r="B293" t="s">
        <v>13</v>
      </c>
      <c r="C293" s="3" t="s">
        <v>31</v>
      </c>
      <c r="D293">
        <v>20.190000000000001</v>
      </c>
    </row>
    <row r="294" spans="1:4" ht="16" x14ac:dyDescent="0.2">
      <c r="A294" s="1" t="s">
        <v>6</v>
      </c>
      <c r="B294" t="s">
        <v>13</v>
      </c>
      <c r="C294" s="3" t="s">
        <v>31</v>
      </c>
      <c r="D294">
        <v>20.34</v>
      </c>
    </row>
    <row r="295" spans="1:4" ht="16" x14ac:dyDescent="0.2">
      <c r="A295" s="1" t="s">
        <v>7</v>
      </c>
      <c r="B295" t="s">
        <v>13</v>
      </c>
      <c r="C295" s="3" t="s">
        <v>31</v>
      </c>
      <c r="D295">
        <v>20.65</v>
      </c>
    </row>
    <row r="296" spans="1:4" ht="16" x14ac:dyDescent="0.2">
      <c r="A296" s="1" t="s">
        <v>7</v>
      </c>
      <c r="B296" t="s">
        <v>13</v>
      </c>
      <c r="C296" s="3" t="s">
        <v>31</v>
      </c>
      <c r="D296">
        <v>20.69</v>
      </c>
    </row>
    <row r="297" spans="1:4" ht="16" x14ac:dyDescent="0.2">
      <c r="A297" s="1" t="s">
        <v>8</v>
      </c>
      <c r="B297" t="s">
        <v>13</v>
      </c>
      <c r="C297" s="3" t="s">
        <v>31</v>
      </c>
      <c r="D297">
        <v>20.440000000000001</v>
      </c>
    </row>
    <row r="298" spans="1:4" ht="16" x14ac:dyDescent="0.2">
      <c r="A298" s="1" t="s">
        <v>8</v>
      </c>
      <c r="B298" t="s">
        <v>13</v>
      </c>
      <c r="C298" s="3" t="s">
        <v>31</v>
      </c>
      <c r="D298">
        <v>20.81</v>
      </c>
    </row>
    <row r="299" spans="1:4" ht="16" x14ac:dyDescent="0.2">
      <c r="A299" s="1" t="s">
        <v>9</v>
      </c>
      <c r="B299" t="s">
        <v>14</v>
      </c>
      <c r="C299" s="3" t="s">
        <v>31</v>
      </c>
      <c r="D299">
        <v>20.83</v>
      </c>
    </row>
    <row r="300" spans="1:4" ht="16" x14ac:dyDescent="0.2">
      <c r="A300" s="1" t="s">
        <v>9</v>
      </c>
      <c r="B300" t="s">
        <v>14</v>
      </c>
      <c r="C300" s="3" t="s">
        <v>31</v>
      </c>
      <c r="D300">
        <v>21</v>
      </c>
    </row>
    <row r="301" spans="1:4" ht="16" x14ac:dyDescent="0.2">
      <c r="A301" s="1" t="s">
        <v>10</v>
      </c>
      <c r="B301" t="s">
        <v>14</v>
      </c>
      <c r="C301" s="3" t="s">
        <v>31</v>
      </c>
      <c r="D301">
        <v>20.83</v>
      </c>
    </row>
    <row r="302" spans="1:4" ht="16" x14ac:dyDescent="0.2">
      <c r="A302" s="1" t="s">
        <v>10</v>
      </c>
      <c r="B302" t="s">
        <v>14</v>
      </c>
      <c r="C302" s="3" t="s">
        <v>31</v>
      </c>
      <c r="D302">
        <v>21</v>
      </c>
    </row>
    <row r="303" spans="1:4" ht="16" x14ac:dyDescent="0.2">
      <c r="A303" s="1" t="s">
        <v>11</v>
      </c>
      <c r="B303" t="s">
        <v>14</v>
      </c>
      <c r="C303" s="3" t="s">
        <v>31</v>
      </c>
      <c r="D303">
        <v>20.53</v>
      </c>
    </row>
    <row r="304" spans="1:4" ht="16" x14ac:dyDescent="0.2">
      <c r="A304" s="1" t="s">
        <v>11</v>
      </c>
      <c r="B304" t="s">
        <v>14</v>
      </c>
      <c r="C304" s="3" t="s">
        <v>31</v>
      </c>
      <c r="D304">
        <v>20.46</v>
      </c>
    </row>
    <row r="305" spans="1:4" ht="16" x14ac:dyDescent="0.2">
      <c r="A305" s="1" t="s">
        <v>12</v>
      </c>
      <c r="B305" t="s">
        <v>14</v>
      </c>
      <c r="C305" s="3" t="s">
        <v>31</v>
      </c>
      <c r="D305">
        <v>21.12</v>
      </c>
    </row>
    <row r="306" spans="1:4" ht="16" x14ac:dyDescent="0.2">
      <c r="A306" s="1" t="s">
        <v>12</v>
      </c>
      <c r="B306" t="s">
        <v>14</v>
      </c>
      <c r="C306" s="3" t="s">
        <v>31</v>
      </c>
      <c r="D306">
        <v>21.18</v>
      </c>
    </row>
    <row r="307" spans="1:4" x14ac:dyDescent="0.2">
      <c r="A307" s="1"/>
      <c r="C307" s="3"/>
    </row>
    <row r="308" spans="1:4" ht="16" x14ac:dyDescent="0.2">
      <c r="A308" s="1" t="s">
        <v>5</v>
      </c>
      <c r="B308" t="s">
        <v>13</v>
      </c>
      <c r="C308" s="3" t="s">
        <v>32</v>
      </c>
      <c r="D308">
        <v>20.010000000000002</v>
      </c>
    </row>
    <row r="309" spans="1:4" ht="16" x14ac:dyDescent="0.2">
      <c r="A309" s="1" t="s">
        <v>5</v>
      </c>
      <c r="B309" t="s">
        <v>13</v>
      </c>
      <c r="C309" s="3" t="s">
        <v>32</v>
      </c>
      <c r="D309">
        <v>19.850000000000001</v>
      </c>
    </row>
    <row r="310" spans="1:4" ht="16" x14ac:dyDescent="0.2">
      <c r="A310" s="1" t="s">
        <v>6</v>
      </c>
      <c r="B310" t="s">
        <v>13</v>
      </c>
      <c r="C310" s="3" t="s">
        <v>32</v>
      </c>
      <c r="D310">
        <v>19.11</v>
      </c>
    </row>
    <row r="311" spans="1:4" ht="16" x14ac:dyDescent="0.2">
      <c r="A311" s="1" t="s">
        <v>6</v>
      </c>
      <c r="B311" t="s">
        <v>13</v>
      </c>
      <c r="C311" s="3" t="s">
        <v>32</v>
      </c>
      <c r="D311">
        <v>19.07</v>
      </c>
    </row>
    <row r="312" spans="1:4" ht="16" x14ac:dyDescent="0.2">
      <c r="A312" s="1" t="s">
        <v>7</v>
      </c>
      <c r="B312" t="s">
        <v>13</v>
      </c>
      <c r="C312" s="3" t="s">
        <v>32</v>
      </c>
      <c r="D312">
        <v>19.66</v>
      </c>
    </row>
    <row r="313" spans="1:4" ht="16" x14ac:dyDescent="0.2">
      <c r="A313" s="1" t="s">
        <v>7</v>
      </c>
      <c r="B313" t="s">
        <v>13</v>
      </c>
      <c r="C313" s="3" t="s">
        <v>32</v>
      </c>
      <c r="D313">
        <v>19.760000000000002</v>
      </c>
    </row>
    <row r="314" spans="1:4" ht="16" x14ac:dyDescent="0.2">
      <c r="A314" s="1" t="s">
        <v>8</v>
      </c>
      <c r="B314" t="s">
        <v>13</v>
      </c>
      <c r="C314" s="3" t="s">
        <v>32</v>
      </c>
      <c r="D314">
        <v>19.309999999999999</v>
      </c>
    </row>
    <row r="315" spans="1:4" ht="16" x14ac:dyDescent="0.2">
      <c r="A315" s="1" t="s">
        <v>8</v>
      </c>
      <c r="B315" t="s">
        <v>13</v>
      </c>
      <c r="C315" s="3" t="s">
        <v>32</v>
      </c>
      <c r="D315">
        <v>19.23</v>
      </c>
    </row>
    <row r="316" spans="1:4" ht="16" x14ac:dyDescent="0.2">
      <c r="A316" s="1" t="s">
        <v>9</v>
      </c>
      <c r="B316" t="s">
        <v>14</v>
      </c>
      <c r="C316" s="3" t="s">
        <v>32</v>
      </c>
      <c r="D316">
        <v>20.100000000000001</v>
      </c>
    </row>
    <row r="317" spans="1:4" ht="16" x14ac:dyDescent="0.2">
      <c r="A317" s="1" t="s">
        <v>9</v>
      </c>
      <c r="B317" t="s">
        <v>14</v>
      </c>
      <c r="C317" s="3" t="s">
        <v>32</v>
      </c>
      <c r="D317">
        <v>20.149999999999999</v>
      </c>
    </row>
    <row r="318" spans="1:4" ht="16" x14ac:dyDescent="0.2">
      <c r="A318" s="1" t="s">
        <v>10</v>
      </c>
      <c r="B318" t="s">
        <v>14</v>
      </c>
      <c r="C318" s="3" t="s">
        <v>32</v>
      </c>
      <c r="D318">
        <v>20.21</v>
      </c>
    </row>
    <row r="319" spans="1:4" ht="16" x14ac:dyDescent="0.2">
      <c r="A319" s="1" t="s">
        <v>10</v>
      </c>
      <c r="B319" t="s">
        <v>14</v>
      </c>
      <c r="C319" s="3" t="s">
        <v>32</v>
      </c>
      <c r="D319">
        <v>19.920000000000002</v>
      </c>
    </row>
    <row r="320" spans="1:4" ht="16" x14ac:dyDescent="0.2">
      <c r="A320" s="1" t="s">
        <v>11</v>
      </c>
      <c r="B320" t="s">
        <v>14</v>
      </c>
      <c r="C320" s="3" t="s">
        <v>32</v>
      </c>
      <c r="D320">
        <v>19.62</v>
      </c>
    </row>
    <row r="321" spans="1:4" ht="16" x14ac:dyDescent="0.2">
      <c r="A321" s="1" t="s">
        <v>11</v>
      </c>
      <c r="B321" t="s">
        <v>14</v>
      </c>
      <c r="C321" s="3" t="s">
        <v>32</v>
      </c>
      <c r="D321">
        <v>19.61</v>
      </c>
    </row>
    <row r="322" spans="1:4" ht="16" x14ac:dyDescent="0.2">
      <c r="A322" s="1" t="s">
        <v>12</v>
      </c>
      <c r="B322" t="s">
        <v>14</v>
      </c>
      <c r="C322" s="3" t="s">
        <v>32</v>
      </c>
      <c r="D322">
        <v>20.56</v>
      </c>
    </row>
    <row r="323" spans="1:4" ht="16" x14ac:dyDescent="0.2">
      <c r="A323" s="1" t="s">
        <v>12</v>
      </c>
      <c r="B323" t="s">
        <v>14</v>
      </c>
      <c r="C323" s="3" t="s">
        <v>32</v>
      </c>
      <c r="D323">
        <v>20.329999999999998</v>
      </c>
    </row>
    <row r="324" spans="1:4" x14ac:dyDescent="0.2">
      <c r="A324" s="1"/>
      <c r="C324" s="3"/>
    </row>
    <row r="325" spans="1:4" ht="16" x14ac:dyDescent="0.2">
      <c r="A325" s="1" t="s">
        <v>5</v>
      </c>
      <c r="B325" t="s">
        <v>13</v>
      </c>
      <c r="C325" s="3" t="s">
        <v>33</v>
      </c>
      <c r="D325">
        <v>34.64</v>
      </c>
    </row>
    <row r="326" spans="1:4" ht="16" x14ac:dyDescent="0.2">
      <c r="A326" s="1" t="s">
        <v>5</v>
      </c>
      <c r="B326" t="s">
        <v>13</v>
      </c>
      <c r="C326" s="3" t="s">
        <v>33</v>
      </c>
      <c r="D326">
        <v>32.19</v>
      </c>
    </row>
    <row r="327" spans="1:4" ht="16" x14ac:dyDescent="0.2">
      <c r="A327" s="1" t="s">
        <v>6</v>
      </c>
      <c r="B327" t="s">
        <v>13</v>
      </c>
      <c r="C327" s="3" t="s">
        <v>33</v>
      </c>
      <c r="D327">
        <v>30.43</v>
      </c>
    </row>
    <row r="328" spans="1:4" ht="16" x14ac:dyDescent="0.2">
      <c r="A328" s="1" t="s">
        <v>6</v>
      </c>
      <c r="B328" t="s">
        <v>13</v>
      </c>
      <c r="C328" s="3" t="s">
        <v>33</v>
      </c>
      <c r="D328">
        <v>30.89</v>
      </c>
    </row>
    <row r="329" spans="1:4" ht="16" x14ac:dyDescent="0.2">
      <c r="A329" s="1" t="s">
        <v>7</v>
      </c>
      <c r="B329" t="s">
        <v>13</v>
      </c>
      <c r="C329" s="3" t="s">
        <v>33</v>
      </c>
      <c r="D329">
        <v>24.49</v>
      </c>
    </row>
    <row r="330" spans="1:4" ht="16" x14ac:dyDescent="0.2">
      <c r="A330" s="1" t="s">
        <v>7</v>
      </c>
      <c r="B330" t="s">
        <v>13</v>
      </c>
      <c r="C330" s="3" t="s">
        <v>33</v>
      </c>
      <c r="D330">
        <v>24.43</v>
      </c>
    </row>
    <row r="331" spans="1:4" ht="16" x14ac:dyDescent="0.2">
      <c r="A331" s="1" t="s">
        <v>8</v>
      </c>
      <c r="B331" t="s">
        <v>13</v>
      </c>
      <c r="C331" s="3" t="s">
        <v>33</v>
      </c>
      <c r="D331">
        <v>31.09</v>
      </c>
    </row>
    <row r="332" spans="1:4" ht="16" x14ac:dyDescent="0.2">
      <c r="A332" s="1" t="s">
        <v>8</v>
      </c>
      <c r="B332" t="s">
        <v>13</v>
      </c>
      <c r="C332" s="3" t="s">
        <v>33</v>
      </c>
      <c r="D332">
        <v>31.36</v>
      </c>
    </row>
    <row r="333" spans="1:4" ht="16" x14ac:dyDescent="0.2">
      <c r="A333" s="1" t="s">
        <v>9</v>
      </c>
      <c r="B333" t="s">
        <v>14</v>
      </c>
      <c r="C333" s="3" t="s">
        <v>33</v>
      </c>
      <c r="D333">
        <v>23.46</v>
      </c>
    </row>
    <row r="334" spans="1:4" ht="16" x14ac:dyDescent="0.2">
      <c r="A334" s="1" t="s">
        <v>9</v>
      </c>
      <c r="B334" t="s">
        <v>14</v>
      </c>
      <c r="C334" s="3" t="s">
        <v>33</v>
      </c>
      <c r="D334">
        <v>23.86</v>
      </c>
    </row>
    <row r="335" spans="1:4" ht="16" x14ac:dyDescent="0.2">
      <c r="A335" s="1" t="s">
        <v>10</v>
      </c>
      <c r="B335" t="s">
        <v>14</v>
      </c>
      <c r="C335" s="3" t="s">
        <v>33</v>
      </c>
      <c r="D335">
        <v>24.73</v>
      </c>
    </row>
    <row r="336" spans="1:4" ht="16" x14ac:dyDescent="0.2">
      <c r="A336" s="1" t="s">
        <v>10</v>
      </c>
      <c r="B336" t="s">
        <v>14</v>
      </c>
      <c r="C336" s="3" t="s">
        <v>33</v>
      </c>
      <c r="D336">
        <v>24.51</v>
      </c>
    </row>
    <row r="337" spans="1:4" ht="16" x14ac:dyDescent="0.2">
      <c r="A337" s="1" t="s">
        <v>11</v>
      </c>
      <c r="B337" t="s">
        <v>14</v>
      </c>
      <c r="C337" s="3" t="s">
        <v>33</v>
      </c>
      <c r="D337">
        <v>23.22</v>
      </c>
    </row>
    <row r="338" spans="1:4" ht="16" x14ac:dyDescent="0.2">
      <c r="A338" s="1" t="s">
        <v>11</v>
      </c>
      <c r="B338" t="s">
        <v>14</v>
      </c>
      <c r="C338" s="3" t="s">
        <v>33</v>
      </c>
      <c r="D338">
        <v>23.08</v>
      </c>
    </row>
    <row r="339" spans="1:4" ht="16" x14ac:dyDescent="0.2">
      <c r="A339" s="1" t="s">
        <v>12</v>
      </c>
      <c r="B339" t="s">
        <v>14</v>
      </c>
      <c r="C339" s="3" t="s">
        <v>33</v>
      </c>
      <c r="D339">
        <v>24.3</v>
      </c>
    </row>
    <row r="340" spans="1:4" ht="16" x14ac:dyDescent="0.2">
      <c r="A340" s="1" t="s">
        <v>12</v>
      </c>
      <c r="B340" t="s">
        <v>14</v>
      </c>
      <c r="C340" s="3" t="s">
        <v>33</v>
      </c>
      <c r="D340">
        <v>24.29</v>
      </c>
    </row>
    <row r="341" spans="1:4" x14ac:dyDescent="0.2">
      <c r="A341" s="1"/>
      <c r="C341" s="3"/>
    </row>
    <row r="342" spans="1:4" ht="16" x14ac:dyDescent="0.2">
      <c r="A342" s="1" t="s">
        <v>5</v>
      </c>
      <c r="B342" t="s">
        <v>13</v>
      </c>
      <c r="C342" s="3" t="s">
        <v>34</v>
      </c>
      <c r="D342">
        <v>25.25</v>
      </c>
    </row>
    <row r="343" spans="1:4" ht="16" x14ac:dyDescent="0.2">
      <c r="A343" s="1" t="s">
        <v>5</v>
      </c>
      <c r="B343" t="s">
        <v>13</v>
      </c>
      <c r="C343" s="3" t="s">
        <v>34</v>
      </c>
      <c r="D343">
        <v>25.01</v>
      </c>
    </row>
    <row r="344" spans="1:4" ht="16" x14ac:dyDescent="0.2">
      <c r="A344" s="1" t="s">
        <v>6</v>
      </c>
      <c r="B344" t="s">
        <v>13</v>
      </c>
      <c r="C344" s="3" t="s">
        <v>34</v>
      </c>
      <c r="D344">
        <v>25.03</v>
      </c>
    </row>
    <row r="345" spans="1:4" ht="16" x14ac:dyDescent="0.2">
      <c r="A345" s="1" t="s">
        <v>6</v>
      </c>
      <c r="B345" t="s">
        <v>13</v>
      </c>
      <c r="C345" s="3" t="s">
        <v>34</v>
      </c>
      <c r="D345">
        <v>24.93</v>
      </c>
    </row>
    <row r="346" spans="1:4" ht="16" x14ac:dyDescent="0.2">
      <c r="A346" s="1" t="s">
        <v>7</v>
      </c>
      <c r="B346" t="s">
        <v>13</v>
      </c>
      <c r="C346" s="3" t="s">
        <v>34</v>
      </c>
      <c r="D346">
        <v>27.18</v>
      </c>
    </row>
    <row r="347" spans="1:4" ht="16" x14ac:dyDescent="0.2">
      <c r="A347" s="1" t="s">
        <v>7</v>
      </c>
      <c r="B347" t="s">
        <v>13</v>
      </c>
      <c r="C347" s="3" t="s">
        <v>34</v>
      </c>
      <c r="D347">
        <v>27.16</v>
      </c>
    </row>
    <row r="348" spans="1:4" ht="16" x14ac:dyDescent="0.2">
      <c r="A348" s="1" t="s">
        <v>8</v>
      </c>
      <c r="B348" t="s">
        <v>13</v>
      </c>
      <c r="C348" s="3" t="s">
        <v>34</v>
      </c>
      <c r="D348">
        <v>25.81</v>
      </c>
    </row>
    <row r="349" spans="1:4" ht="16" x14ac:dyDescent="0.2">
      <c r="A349" s="1" t="s">
        <v>8</v>
      </c>
      <c r="B349" t="s">
        <v>13</v>
      </c>
      <c r="C349" s="3" t="s">
        <v>34</v>
      </c>
      <c r="D349">
        <v>25.57</v>
      </c>
    </row>
    <row r="350" spans="1:4" ht="16" x14ac:dyDescent="0.2">
      <c r="A350" s="1" t="s">
        <v>9</v>
      </c>
      <c r="B350" t="s">
        <v>14</v>
      </c>
      <c r="C350" s="3" t="s">
        <v>34</v>
      </c>
      <c r="D350">
        <v>25.84</v>
      </c>
    </row>
    <row r="351" spans="1:4" ht="16" x14ac:dyDescent="0.2">
      <c r="A351" s="1" t="s">
        <v>9</v>
      </c>
      <c r="B351" t="s">
        <v>14</v>
      </c>
      <c r="C351" s="3" t="s">
        <v>34</v>
      </c>
      <c r="D351">
        <v>25.79</v>
      </c>
    </row>
    <row r="352" spans="1:4" ht="16" x14ac:dyDescent="0.2">
      <c r="A352" s="1" t="s">
        <v>10</v>
      </c>
      <c r="B352" t="s">
        <v>14</v>
      </c>
      <c r="C352" s="3" t="s">
        <v>34</v>
      </c>
      <c r="D352">
        <v>26.01</v>
      </c>
    </row>
    <row r="353" spans="1:4" ht="16" x14ac:dyDescent="0.2">
      <c r="A353" s="1" t="s">
        <v>10</v>
      </c>
      <c r="B353" t="s">
        <v>14</v>
      </c>
      <c r="C353" s="3" t="s">
        <v>34</v>
      </c>
      <c r="D353">
        <v>26.14</v>
      </c>
    </row>
    <row r="354" spans="1:4" ht="16" x14ac:dyDescent="0.2">
      <c r="A354" s="1" t="s">
        <v>11</v>
      </c>
      <c r="B354" t="s">
        <v>14</v>
      </c>
      <c r="C354" s="3" t="s">
        <v>34</v>
      </c>
      <c r="D354">
        <v>27.5</v>
      </c>
    </row>
    <row r="355" spans="1:4" ht="16" x14ac:dyDescent="0.2">
      <c r="A355" s="1" t="s">
        <v>11</v>
      </c>
      <c r="B355" t="s">
        <v>14</v>
      </c>
      <c r="C355" s="3" t="s">
        <v>34</v>
      </c>
      <c r="D355">
        <v>27.1</v>
      </c>
    </row>
    <row r="356" spans="1:4" ht="16" x14ac:dyDescent="0.2">
      <c r="A356" s="1" t="s">
        <v>12</v>
      </c>
      <c r="B356" t="s">
        <v>14</v>
      </c>
      <c r="C356" s="3" t="s">
        <v>34</v>
      </c>
      <c r="D356">
        <v>26.16</v>
      </c>
    </row>
    <row r="357" spans="1:4" ht="16" x14ac:dyDescent="0.2">
      <c r="A357" s="1" t="s">
        <v>12</v>
      </c>
      <c r="B357" t="s">
        <v>14</v>
      </c>
      <c r="C357" s="3" t="s">
        <v>34</v>
      </c>
      <c r="D357">
        <v>26.03</v>
      </c>
    </row>
    <row r="358" spans="1:4" x14ac:dyDescent="0.2">
      <c r="A358" s="1"/>
      <c r="C358" s="3"/>
    </row>
    <row r="359" spans="1:4" ht="16" x14ac:dyDescent="0.2">
      <c r="A359" s="1" t="s">
        <v>5</v>
      </c>
      <c r="B359" t="s">
        <v>13</v>
      </c>
      <c r="C359" s="3" t="s">
        <v>35</v>
      </c>
      <c r="D359">
        <v>22.88</v>
      </c>
    </row>
    <row r="360" spans="1:4" ht="16" x14ac:dyDescent="0.2">
      <c r="A360" s="1" t="s">
        <v>5</v>
      </c>
      <c r="B360" t="s">
        <v>13</v>
      </c>
      <c r="C360" s="3" t="s">
        <v>35</v>
      </c>
      <c r="D360">
        <v>22.59</v>
      </c>
    </row>
    <row r="361" spans="1:4" ht="16" x14ac:dyDescent="0.2">
      <c r="A361" s="1" t="s">
        <v>6</v>
      </c>
      <c r="B361" t="s">
        <v>13</v>
      </c>
      <c r="C361" s="3" t="s">
        <v>35</v>
      </c>
      <c r="D361">
        <v>21.97</v>
      </c>
    </row>
    <row r="362" spans="1:4" ht="16" x14ac:dyDescent="0.2">
      <c r="A362" s="1" t="s">
        <v>6</v>
      </c>
      <c r="B362" t="s">
        <v>13</v>
      </c>
      <c r="C362" s="3" t="s">
        <v>35</v>
      </c>
      <c r="D362">
        <v>21.9</v>
      </c>
    </row>
    <row r="363" spans="1:4" ht="16" x14ac:dyDescent="0.2">
      <c r="A363" s="1" t="s">
        <v>7</v>
      </c>
      <c r="B363" t="s">
        <v>13</v>
      </c>
      <c r="C363" s="3" t="s">
        <v>35</v>
      </c>
      <c r="D363">
        <v>22.18</v>
      </c>
    </row>
    <row r="364" spans="1:4" ht="16" x14ac:dyDescent="0.2">
      <c r="A364" s="1" t="s">
        <v>7</v>
      </c>
      <c r="B364" t="s">
        <v>13</v>
      </c>
      <c r="C364" s="3" t="s">
        <v>35</v>
      </c>
      <c r="D364">
        <v>22.09</v>
      </c>
    </row>
    <row r="365" spans="1:4" ht="16" x14ac:dyDescent="0.2">
      <c r="A365" s="1" t="s">
        <v>8</v>
      </c>
      <c r="B365" t="s">
        <v>13</v>
      </c>
      <c r="C365" s="3" t="s">
        <v>35</v>
      </c>
      <c r="D365">
        <v>21.53</v>
      </c>
    </row>
    <row r="366" spans="1:4" ht="16" x14ac:dyDescent="0.2">
      <c r="A366" s="1" t="s">
        <v>8</v>
      </c>
      <c r="B366" t="s">
        <v>13</v>
      </c>
      <c r="C366" s="3" t="s">
        <v>35</v>
      </c>
      <c r="D366">
        <v>21.98</v>
      </c>
    </row>
    <row r="367" spans="1:4" ht="16" x14ac:dyDescent="0.2">
      <c r="A367" s="1" t="s">
        <v>9</v>
      </c>
      <c r="B367" t="s">
        <v>14</v>
      </c>
      <c r="C367" s="3" t="s">
        <v>35</v>
      </c>
      <c r="D367">
        <v>22.19</v>
      </c>
    </row>
    <row r="368" spans="1:4" ht="16" x14ac:dyDescent="0.2">
      <c r="A368" s="1" t="s">
        <v>9</v>
      </c>
      <c r="B368" t="s">
        <v>14</v>
      </c>
      <c r="C368" s="3" t="s">
        <v>35</v>
      </c>
      <c r="D368">
        <v>22.24</v>
      </c>
    </row>
    <row r="369" spans="1:4" ht="16" x14ac:dyDescent="0.2">
      <c r="A369" s="1" t="s">
        <v>10</v>
      </c>
      <c r="B369" t="s">
        <v>14</v>
      </c>
      <c r="C369" s="3" t="s">
        <v>35</v>
      </c>
      <c r="D369">
        <v>22.61</v>
      </c>
    </row>
    <row r="370" spans="1:4" ht="16" x14ac:dyDescent="0.2">
      <c r="A370" s="1" t="s">
        <v>10</v>
      </c>
      <c r="B370" t="s">
        <v>14</v>
      </c>
      <c r="C370" s="3" t="s">
        <v>35</v>
      </c>
      <c r="D370">
        <v>22.58</v>
      </c>
    </row>
    <row r="371" spans="1:4" ht="16" x14ac:dyDescent="0.2">
      <c r="A371" s="1" t="s">
        <v>11</v>
      </c>
      <c r="B371" t="s">
        <v>14</v>
      </c>
      <c r="C371" s="3" t="s">
        <v>35</v>
      </c>
      <c r="D371">
        <v>22.24</v>
      </c>
    </row>
    <row r="372" spans="1:4" ht="16" x14ac:dyDescent="0.2">
      <c r="A372" s="1" t="s">
        <v>11</v>
      </c>
      <c r="B372" t="s">
        <v>14</v>
      </c>
      <c r="C372" s="3" t="s">
        <v>35</v>
      </c>
      <c r="D372">
        <v>22.1</v>
      </c>
    </row>
    <row r="373" spans="1:4" ht="16" x14ac:dyDescent="0.2">
      <c r="A373" s="1" t="s">
        <v>12</v>
      </c>
      <c r="B373" t="s">
        <v>14</v>
      </c>
      <c r="C373" s="3" t="s">
        <v>35</v>
      </c>
      <c r="D373">
        <v>22.48</v>
      </c>
    </row>
    <row r="374" spans="1:4" ht="16" x14ac:dyDescent="0.2">
      <c r="A374" s="1" t="s">
        <v>12</v>
      </c>
      <c r="B374" t="s">
        <v>14</v>
      </c>
      <c r="C374" s="3" t="s">
        <v>35</v>
      </c>
      <c r="D374">
        <v>22.45</v>
      </c>
    </row>
  </sheetData>
  <sortState ref="A2:D374">
    <sortCondition ref="C2:C374"/>
    <sortCondition ref="A2:A3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C4DC-E7C0-8046-8D3B-300157725BE9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Chi-Hao Luan</dc:creator>
  <cp:lastModifiedBy>Sam Feldstein</cp:lastModifiedBy>
  <dcterms:created xsi:type="dcterms:W3CDTF">2018-04-26T20:28:37Z</dcterms:created>
  <dcterms:modified xsi:type="dcterms:W3CDTF">2019-01-09T18:09:35Z</dcterms:modified>
</cp:coreProperties>
</file>