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samfeldstein/Box Sync/Schmidt Lab Shared Drive/Developmental qPCR/Sam/MKOvWT/qPCR Analysis/P8/Runs/Gene Set 1/Run 5/"/>
    </mc:Choice>
  </mc:AlternateContent>
  <xr:revisionPtr revIDLastSave="0" documentId="13_ncr:1_{184D644B-8D6C-8C4C-96A6-AA51E5EBE210}" xr6:coauthVersionLast="40" xr6:coauthVersionMax="40" xr10:uidLastSave="{00000000-0000-0000-0000-000000000000}"/>
  <bookViews>
    <workbookView xWindow="5380" yWindow="460" windowWidth="23420" windowHeight="14820" activeTab="2" xr2:uid="{00000000-000D-0000-FFFF-FFFF00000000}"/>
  </bookViews>
  <sheets>
    <sheet name="Summary" sheetId="3" r:id="rId1"/>
    <sheet name="Analysis" sheetId="2" r:id="rId2"/>
    <sheet name="WO Outliers" sheetId="4" r:id="rId3"/>
    <sheet name="GeoMean" sheetId="6" r:id="rId4"/>
    <sheet name="Raw Data" sheetId="1" r:id="rId5"/>
    <sheet name="Not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69" i="4" l="1"/>
  <c r="I371" i="4" s="1"/>
  <c r="I363" i="4"/>
  <c r="I361" i="4"/>
  <c r="I362" i="4" s="1"/>
  <c r="I359" i="4"/>
  <c r="I354" i="4"/>
  <c r="I352" i="4"/>
  <c r="I353" i="4" s="1"/>
  <c r="I346" i="4"/>
  <c r="I345" i="4"/>
  <c r="I344" i="4"/>
  <c r="I342" i="4"/>
  <c r="I337" i="4"/>
  <c r="I336" i="4"/>
  <c r="I335" i="4"/>
  <c r="I327" i="4"/>
  <c r="I329" i="4" s="1"/>
  <c r="I325" i="4"/>
  <c r="I318" i="4"/>
  <c r="I319" i="4" s="1"/>
  <c r="I310" i="4"/>
  <c r="I312" i="4" s="1"/>
  <c r="I308" i="4"/>
  <c r="I301" i="4"/>
  <c r="I303" i="4" s="1"/>
  <c r="I295" i="4"/>
  <c r="I293" i="4"/>
  <c r="I294" i="4" s="1"/>
  <c r="I291" i="4"/>
  <c r="I286" i="4"/>
  <c r="I284" i="4"/>
  <c r="I285" i="4" s="1"/>
  <c r="I278" i="4"/>
  <c r="I277" i="4"/>
  <c r="I276" i="4"/>
  <c r="I274" i="4"/>
  <c r="I269" i="4"/>
  <c r="I268" i="4"/>
  <c r="I267" i="4"/>
  <c r="I259" i="4"/>
  <c r="I261" i="4" s="1"/>
  <c r="I257" i="4"/>
  <c r="I250" i="4"/>
  <c r="I252" i="4" s="1"/>
  <c r="I242" i="4"/>
  <c r="I244" i="4" s="1"/>
  <c r="I240" i="4"/>
  <c r="I233" i="4"/>
  <c r="I235" i="4" s="1"/>
  <c r="I227" i="4"/>
  <c r="I225" i="4"/>
  <c r="I226" i="4" s="1"/>
  <c r="I223" i="4"/>
  <c r="I218" i="4"/>
  <c r="I216" i="4"/>
  <c r="I217" i="4" s="1"/>
  <c r="I210" i="4"/>
  <c r="I209" i="4"/>
  <c r="I208" i="4"/>
  <c r="I206" i="4"/>
  <c r="I201" i="4"/>
  <c r="I200" i="4"/>
  <c r="I199" i="4"/>
  <c r="I191" i="4"/>
  <c r="I192" i="4" s="1"/>
  <c r="I189" i="4"/>
  <c r="I182" i="4"/>
  <c r="I183" i="4" s="1"/>
  <c r="I174" i="4"/>
  <c r="I176" i="4" s="1"/>
  <c r="I172" i="4"/>
  <c r="I157" i="4"/>
  <c r="I159" i="4" s="1"/>
  <c r="I155" i="4"/>
  <c r="I148" i="4"/>
  <c r="I150" i="4" s="1"/>
  <c r="I142" i="4"/>
  <c r="I140" i="4"/>
  <c r="I141" i="4" s="1"/>
  <c r="I138" i="4"/>
  <c r="I133" i="4"/>
  <c r="I131" i="4"/>
  <c r="I132" i="4" s="1"/>
  <c r="I125" i="4"/>
  <c r="I124" i="4"/>
  <c r="I123" i="4"/>
  <c r="I121" i="4"/>
  <c r="I108" i="4"/>
  <c r="I107" i="4"/>
  <c r="I106" i="4"/>
  <c r="I97" i="4"/>
  <c r="I98" i="4" s="1"/>
  <c r="I89" i="4"/>
  <c r="I91" i="4" s="1"/>
  <c r="I87" i="4"/>
  <c r="I80" i="4"/>
  <c r="I82" i="4" s="1"/>
  <c r="I74" i="4"/>
  <c r="I72" i="4"/>
  <c r="I73" i="4" s="1"/>
  <c r="I70" i="4"/>
  <c r="I65" i="4"/>
  <c r="I63" i="4"/>
  <c r="I64" i="4" s="1"/>
  <c r="I57" i="4"/>
  <c r="I56" i="4"/>
  <c r="I55" i="4"/>
  <c r="I53" i="4"/>
  <c r="I48" i="4"/>
  <c r="I47" i="4"/>
  <c r="I46" i="4"/>
  <c r="I38" i="4"/>
  <c r="I40" i="4" s="1"/>
  <c r="I36" i="4"/>
  <c r="I29" i="4"/>
  <c r="I31" i="4" s="1"/>
  <c r="I21" i="4"/>
  <c r="I23" i="4" s="1"/>
  <c r="I19" i="4"/>
  <c r="I12" i="4"/>
  <c r="I14" i="4" s="1"/>
  <c r="I6" i="4"/>
  <c r="I4" i="4"/>
  <c r="I5" i="4" s="1"/>
  <c r="I2" i="4"/>
  <c r="I39" i="4" l="1"/>
  <c r="I251" i="4"/>
  <c r="I260" i="4"/>
  <c r="I328" i="4"/>
  <c r="I13" i="4"/>
  <c r="I90" i="4"/>
  <c r="I99" i="4"/>
  <c r="I149" i="4"/>
  <c r="I158" i="4"/>
  <c r="I175" i="4"/>
  <c r="I184" i="4"/>
  <c r="I193" i="4"/>
  <c r="I234" i="4"/>
  <c r="I243" i="4"/>
  <c r="I302" i="4"/>
  <c r="I311" i="4"/>
  <c r="I320" i="4"/>
  <c r="I370" i="4"/>
  <c r="I30" i="4"/>
  <c r="I22" i="4"/>
  <c r="I81" i="4"/>
  <c r="F373" i="6"/>
  <c r="I371" i="6"/>
  <c r="F371" i="6"/>
  <c r="G371" i="6" s="1"/>
  <c r="I370" i="6"/>
  <c r="I372" i="6" s="1"/>
  <c r="F369" i="6"/>
  <c r="I363" i="6"/>
  <c r="F363" i="6"/>
  <c r="I361" i="6"/>
  <c r="I362" i="6" s="1"/>
  <c r="F361" i="6"/>
  <c r="F359" i="6"/>
  <c r="F356" i="6"/>
  <c r="F354" i="6"/>
  <c r="G354" i="6" s="1"/>
  <c r="I353" i="6"/>
  <c r="I355" i="6" s="1"/>
  <c r="F352" i="6"/>
  <c r="F346" i="6"/>
  <c r="I344" i="6"/>
  <c r="I346" i="6" s="1"/>
  <c r="F344" i="6"/>
  <c r="F342" i="6"/>
  <c r="F339" i="6"/>
  <c r="F337" i="6"/>
  <c r="G337" i="6" s="1"/>
  <c r="I336" i="6"/>
  <c r="I337" i="6" s="1"/>
  <c r="F335" i="6"/>
  <c r="F329" i="6"/>
  <c r="I327" i="6"/>
  <c r="F327" i="6"/>
  <c r="F325" i="6"/>
  <c r="F322" i="6"/>
  <c r="I321" i="6"/>
  <c r="F320" i="6"/>
  <c r="G320" i="6" s="1"/>
  <c r="I319" i="6"/>
  <c r="I320" i="6" s="1"/>
  <c r="F318" i="6"/>
  <c r="I312" i="6"/>
  <c r="F312" i="6"/>
  <c r="I310" i="6"/>
  <c r="I311" i="6" s="1"/>
  <c r="F310" i="6"/>
  <c r="F308" i="6"/>
  <c r="F305" i="6"/>
  <c r="F303" i="6"/>
  <c r="G303" i="6" s="1"/>
  <c r="I302" i="6"/>
  <c r="F301" i="6"/>
  <c r="I295" i="6"/>
  <c r="F295" i="6"/>
  <c r="I294" i="6"/>
  <c r="I293" i="6"/>
  <c r="F293" i="6"/>
  <c r="F291" i="6"/>
  <c r="F288" i="6"/>
  <c r="F286" i="6"/>
  <c r="G286" i="6" s="1"/>
  <c r="I285" i="6"/>
  <c r="I287" i="6" s="1"/>
  <c r="F284" i="6"/>
  <c r="F278" i="6"/>
  <c r="I276" i="6"/>
  <c r="I278" i="6" s="1"/>
  <c r="F276" i="6"/>
  <c r="F274" i="6"/>
  <c r="F271" i="6"/>
  <c r="F269" i="6"/>
  <c r="I268" i="6"/>
  <c r="I270" i="6" s="1"/>
  <c r="F267" i="6"/>
  <c r="F261" i="6"/>
  <c r="I259" i="6"/>
  <c r="F259" i="6"/>
  <c r="F257" i="6"/>
  <c r="F254" i="6"/>
  <c r="F252" i="6"/>
  <c r="G252" i="6" s="1"/>
  <c r="I251" i="6"/>
  <c r="F250" i="6"/>
  <c r="F244" i="6"/>
  <c r="I242" i="6"/>
  <c r="F242" i="6"/>
  <c r="F240" i="6"/>
  <c r="F237" i="6"/>
  <c r="I236" i="6"/>
  <c r="F235" i="6"/>
  <c r="G235" i="6" s="1"/>
  <c r="I234" i="6"/>
  <c r="I235" i="6" s="1"/>
  <c r="F233" i="6"/>
  <c r="I227" i="6"/>
  <c r="F227" i="6"/>
  <c r="I225" i="6"/>
  <c r="I226" i="6" s="1"/>
  <c r="F225" i="6"/>
  <c r="F223" i="6"/>
  <c r="F220" i="6"/>
  <c r="F218" i="6"/>
  <c r="G218" i="6" s="1"/>
  <c r="I217" i="6"/>
  <c r="F216" i="6"/>
  <c r="I210" i="6"/>
  <c r="F210" i="6"/>
  <c r="I209" i="6"/>
  <c r="I208" i="6"/>
  <c r="F208" i="6"/>
  <c r="F206" i="6"/>
  <c r="F203" i="6"/>
  <c r="F201" i="6"/>
  <c r="I200" i="6"/>
  <c r="I202" i="6" s="1"/>
  <c r="F199" i="6"/>
  <c r="F193" i="6"/>
  <c r="I191" i="6"/>
  <c r="I193" i="6" s="1"/>
  <c r="F191" i="6"/>
  <c r="F189" i="6"/>
  <c r="F186" i="6"/>
  <c r="F184" i="6"/>
  <c r="G184" i="6" s="1"/>
  <c r="I183" i="6"/>
  <c r="I184" i="6" s="1"/>
  <c r="F182" i="6"/>
  <c r="G182" i="6" s="1"/>
  <c r="F176" i="6"/>
  <c r="I174" i="6"/>
  <c r="F174" i="6"/>
  <c r="F172" i="6"/>
  <c r="F169" i="6"/>
  <c r="F167" i="6"/>
  <c r="F165" i="6"/>
  <c r="I159" i="6"/>
  <c r="F159" i="6"/>
  <c r="I157" i="6"/>
  <c r="I158" i="6" s="1"/>
  <c r="F157" i="6"/>
  <c r="F155" i="6"/>
  <c r="F152" i="6"/>
  <c r="F150" i="6"/>
  <c r="G150" i="6" s="1"/>
  <c r="I149" i="6"/>
  <c r="F148" i="6"/>
  <c r="I142" i="6"/>
  <c r="F142" i="6"/>
  <c r="I141" i="6"/>
  <c r="I140" i="6"/>
  <c r="F140" i="6"/>
  <c r="F138" i="6"/>
  <c r="F135" i="6"/>
  <c r="F133" i="6"/>
  <c r="G133" i="6" s="1"/>
  <c r="I132" i="6"/>
  <c r="I134" i="6" s="1"/>
  <c r="F131" i="6"/>
  <c r="F125" i="6"/>
  <c r="I123" i="6"/>
  <c r="I125" i="6" s="1"/>
  <c r="F123" i="6"/>
  <c r="F121" i="6"/>
  <c r="F118" i="6"/>
  <c r="F116" i="6"/>
  <c r="F114" i="6"/>
  <c r="F386" i="6" s="1"/>
  <c r="G29" i="6" s="1"/>
  <c r="I108" i="6"/>
  <c r="F108" i="6"/>
  <c r="I106" i="6"/>
  <c r="I107" i="6" s="1"/>
  <c r="F106" i="6"/>
  <c r="F104" i="6"/>
  <c r="F101" i="6"/>
  <c r="I100" i="6"/>
  <c r="F99" i="6"/>
  <c r="G99" i="6" s="1"/>
  <c r="I98" i="6"/>
  <c r="I99" i="6" s="1"/>
  <c r="F97" i="6"/>
  <c r="I91" i="6"/>
  <c r="F91" i="6"/>
  <c r="I89" i="6"/>
  <c r="I90" i="6" s="1"/>
  <c r="F89" i="6"/>
  <c r="F87" i="6"/>
  <c r="F84" i="6"/>
  <c r="F82" i="6"/>
  <c r="G82" i="6" s="1"/>
  <c r="I81" i="6"/>
  <c r="F80" i="6"/>
  <c r="G80" i="6" s="1"/>
  <c r="I74" i="6"/>
  <c r="F74" i="6"/>
  <c r="I73" i="6"/>
  <c r="I72" i="6"/>
  <c r="F72" i="6"/>
  <c r="F70" i="6"/>
  <c r="F67" i="6"/>
  <c r="F65" i="6"/>
  <c r="I64" i="6"/>
  <c r="I66" i="6" s="1"/>
  <c r="F63" i="6"/>
  <c r="G63" i="6" s="1"/>
  <c r="F57" i="6"/>
  <c r="I55" i="6"/>
  <c r="F55" i="6"/>
  <c r="F53" i="6"/>
  <c r="F50" i="6"/>
  <c r="I48" i="6"/>
  <c r="F48" i="6"/>
  <c r="G48" i="6" s="1"/>
  <c r="I47" i="6"/>
  <c r="I49" i="6" s="1"/>
  <c r="F46" i="6"/>
  <c r="F40" i="6"/>
  <c r="I38" i="6"/>
  <c r="F38" i="6"/>
  <c r="F36" i="6"/>
  <c r="F33" i="6"/>
  <c r="F31" i="6"/>
  <c r="G31" i="6" s="1"/>
  <c r="I30" i="6"/>
  <c r="I32" i="6" s="1"/>
  <c r="F29" i="6"/>
  <c r="F23" i="6"/>
  <c r="I21" i="6"/>
  <c r="F21" i="6"/>
  <c r="F19" i="6"/>
  <c r="F16" i="6"/>
  <c r="I15" i="6"/>
  <c r="F14" i="6"/>
  <c r="G14" i="6" s="1"/>
  <c r="I13" i="6"/>
  <c r="I14" i="6" s="1"/>
  <c r="F12" i="6"/>
  <c r="G12" i="6" s="1"/>
  <c r="F6" i="6"/>
  <c r="I4" i="6"/>
  <c r="F4" i="6"/>
  <c r="F2" i="6"/>
  <c r="F169" i="4"/>
  <c r="F106" i="4"/>
  <c r="F388" i="6"/>
  <c r="G269" i="6" s="1"/>
  <c r="F376" i="6"/>
  <c r="F373" i="4"/>
  <c r="F371" i="4"/>
  <c r="F369" i="4"/>
  <c r="F363" i="4"/>
  <c r="F361" i="4"/>
  <c r="F359" i="4"/>
  <c r="F356" i="4"/>
  <c r="F354" i="4"/>
  <c r="F352" i="4"/>
  <c r="F346" i="4"/>
  <c r="F344" i="4"/>
  <c r="F342" i="4"/>
  <c r="F339" i="4"/>
  <c r="F337" i="4"/>
  <c r="F335" i="4"/>
  <c r="F329" i="4"/>
  <c r="F327" i="4"/>
  <c r="F325" i="4"/>
  <c r="F322" i="4"/>
  <c r="F320" i="4"/>
  <c r="F318" i="4"/>
  <c r="F312" i="4"/>
  <c r="F310" i="4"/>
  <c r="F308" i="4"/>
  <c r="F305" i="4"/>
  <c r="F303" i="4"/>
  <c r="F301" i="4"/>
  <c r="F295" i="4"/>
  <c r="F293" i="4"/>
  <c r="F291" i="4"/>
  <c r="F288" i="4"/>
  <c r="F286" i="4"/>
  <c r="F284" i="4"/>
  <c r="F278" i="4"/>
  <c r="F276" i="4"/>
  <c r="F274" i="4"/>
  <c r="F271" i="4"/>
  <c r="F269" i="4"/>
  <c r="F267" i="4"/>
  <c r="F261" i="4"/>
  <c r="F259" i="4"/>
  <c r="F257" i="4"/>
  <c r="F254" i="4"/>
  <c r="F252" i="4"/>
  <c r="F250" i="4"/>
  <c r="F244" i="4"/>
  <c r="F242" i="4"/>
  <c r="F240" i="4"/>
  <c r="F237" i="4"/>
  <c r="F235" i="4"/>
  <c r="F233" i="4"/>
  <c r="F227" i="4"/>
  <c r="F225" i="4"/>
  <c r="F223" i="4"/>
  <c r="F220" i="4"/>
  <c r="F218" i="4"/>
  <c r="F216" i="4"/>
  <c r="F210" i="4"/>
  <c r="F208" i="4"/>
  <c r="F206" i="4"/>
  <c r="F203" i="4"/>
  <c r="F201" i="4"/>
  <c r="F199" i="4"/>
  <c r="F193" i="4"/>
  <c r="F191" i="4"/>
  <c r="F189" i="4"/>
  <c r="F186" i="4"/>
  <c r="F184" i="4"/>
  <c r="F182" i="4"/>
  <c r="F176" i="4"/>
  <c r="F174" i="4"/>
  <c r="F172" i="4"/>
  <c r="F167" i="4"/>
  <c r="F165" i="4"/>
  <c r="F159" i="4"/>
  <c r="F157" i="4"/>
  <c r="F155" i="4"/>
  <c r="F152" i="4"/>
  <c r="F150" i="4"/>
  <c r="F148" i="4"/>
  <c r="F142" i="4"/>
  <c r="F140" i="4"/>
  <c r="F138" i="4"/>
  <c r="F135" i="4"/>
  <c r="F133" i="4"/>
  <c r="F131" i="4"/>
  <c r="F125" i="4"/>
  <c r="F123" i="4"/>
  <c r="F121" i="4"/>
  <c r="F118" i="4"/>
  <c r="F116" i="4"/>
  <c r="F114" i="4"/>
  <c r="F108" i="4"/>
  <c r="F104" i="4"/>
  <c r="F101" i="4"/>
  <c r="F99" i="4"/>
  <c r="F97" i="4"/>
  <c r="F91" i="4"/>
  <c r="F89" i="4"/>
  <c r="F87" i="4"/>
  <c r="F84" i="4"/>
  <c r="F82" i="4"/>
  <c r="F80" i="4"/>
  <c r="F74" i="4"/>
  <c r="F72" i="4"/>
  <c r="F70" i="4"/>
  <c r="F67" i="4"/>
  <c r="F65" i="4"/>
  <c r="F63" i="4"/>
  <c r="F57" i="4"/>
  <c r="F55" i="4"/>
  <c r="F53" i="4"/>
  <c r="F50" i="4"/>
  <c r="F48" i="4"/>
  <c r="F46" i="4"/>
  <c r="F40" i="4"/>
  <c r="F38" i="4"/>
  <c r="F36" i="4"/>
  <c r="F33" i="4"/>
  <c r="F31" i="4"/>
  <c r="F29" i="4"/>
  <c r="F23" i="4"/>
  <c r="F21" i="4"/>
  <c r="F19" i="4"/>
  <c r="F16" i="4"/>
  <c r="F14" i="4"/>
  <c r="F12" i="4"/>
  <c r="F6" i="4"/>
  <c r="F4" i="4"/>
  <c r="F2" i="4"/>
  <c r="F373" i="2"/>
  <c r="F371" i="2"/>
  <c r="F369" i="2"/>
  <c r="F363" i="2"/>
  <c r="F361" i="2"/>
  <c r="F359" i="2"/>
  <c r="F356" i="2"/>
  <c r="F354" i="2"/>
  <c r="F352" i="2"/>
  <c r="F346" i="2"/>
  <c r="F344" i="2"/>
  <c r="F342" i="2"/>
  <c r="F339" i="2"/>
  <c r="F337" i="2"/>
  <c r="F335" i="2"/>
  <c r="F329" i="2"/>
  <c r="F327" i="2"/>
  <c r="F325" i="2"/>
  <c r="F322" i="2"/>
  <c r="F320" i="2"/>
  <c r="F318" i="2"/>
  <c r="F312" i="2"/>
  <c r="F310" i="2"/>
  <c r="F308" i="2"/>
  <c r="F305" i="2"/>
  <c r="F303" i="2"/>
  <c r="F301" i="2"/>
  <c r="F295" i="2"/>
  <c r="F293" i="2"/>
  <c r="F291" i="2"/>
  <c r="F288" i="2"/>
  <c r="F286" i="2"/>
  <c r="F284" i="2"/>
  <c r="F278" i="2"/>
  <c r="F276" i="2"/>
  <c r="F274" i="2"/>
  <c r="F271" i="2"/>
  <c r="F269" i="2"/>
  <c r="F267" i="2"/>
  <c r="F261" i="2"/>
  <c r="F259" i="2"/>
  <c r="F257" i="2"/>
  <c r="F254" i="2"/>
  <c r="F252" i="2"/>
  <c r="F250" i="2"/>
  <c r="F244" i="2"/>
  <c r="F242" i="2"/>
  <c r="F240" i="2"/>
  <c r="F237" i="2"/>
  <c r="F235" i="2"/>
  <c r="F233" i="2"/>
  <c r="F227" i="2"/>
  <c r="F225" i="2"/>
  <c r="F223" i="2"/>
  <c r="F220" i="2"/>
  <c r="F218" i="2"/>
  <c r="F216" i="2"/>
  <c r="F210" i="2"/>
  <c r="F208" i="2"/>
  <c r="F206" i="2"/>
  <c r="F203" i="2"/>
  <c r="F201" i="2"/>
  <c r="F199" i="2"/>
  <c r="F193" i="2"/>
  <c r="F191" i="2"/>
  <c r="F189" i="2"/>
  <c r="F186" i="2"/>
  <c r="F184" i="2"/>
  <c r="F182" i="2"/>
  <c r="F176" i="2"/>
  <c r="F174" i="2"/>
  <c r="F172" i="2"/>
  <c r="F169" i="2"/>
  <c r="F167" i="2"/>
  <c r="F165" i="2"/>
  <c r="F159" i="2"/>
  <c r="F157" i="2"/>
  <c r="F155" i="2"/>
  <c r="F152" i="2"/>
  <c r="F150" i="2"/>
  <c r="F148" i="2"/>
  <c r="F142" i="2"/>
  <c r="F140" i="2"/>
  <c r="F138" i="2"/>
  <c r="F131" i="2"/>
  <c r="F135" i="2"/>
  <c r="F133" i="2"/>
  <c r="F125" i="2"/>
  <c r="F121" i="2"/>
  <c r="F118" i="2"/>
  <c r="F116" i="2"/>
  <c r="F114" i="2"/>
  <c r="F108" i="2"/>
  <c r="F106" i="2"/>
  <c r="F104" i="2"/>
  <c r="F101" i="2"/>
  <c r="F99" i="2"/>
  <c r="F97" i="2"/>
  <c r="F91" i="2"/>
  <c r="F89" i="2"/>
  <c r="F87" i="2"/>
  <c r="F84" i="2"/>
  <c r="F82" i="2"/>
  <c r="F80" i="2"/>
  <c r="F74" i="2"/>
  <c r="F72" i="2"/>
  <c r="F70" i="2"/>
  <c r="F67" i="2"/>
  <c r="F65" i="2"/>
  <c r="F63" i="2"/>
  <c r="F57" i="2"/>
  <c r="F55" i="2"/>
  <c r="F53" i="2"/>
  <c r="F48" i="2"/>
  <c r="F46" i="2"/>
  <c r="F40" i="2"/>
  <c r="F38" i="2"/>
  <c r="F36" i="2"/>
  <c r="F33" i="2"/>
  <c r="F31" i="2"/>
  <c r="F29" i="2"/>
  <c r="F23" i="2"/>
  <c r="F21" i="2"/>
  <c r="F19" i="2"/>
  <c r="F16" i="2"/>
  <c r="F14" i="2"/>
  <c r="F12" i="2"/>
  <c r="F6" i="2"/>
  <c r="F4" i="2"/>
  <c r="F2" i="2"/>
  <c r="G2" i="6" l="1"/>
  <c r="G87" i="6"/>
  <c r="G206" i="6"/>
  <c r="G257" i="6"/>
  <c r="G274" i="6"/>
  <c r="G291" i="6"/>
  <c r="G342" i="6"/>
  <c r="G352" i="6"/>
  <c r="G359" i="6"/>
  <c r="G36" i="6"/>
  <c r="G46" i="6"/>
  <c r="G57" i="6"/>
  <c r="I83" i="6"/>
  <c r="I82" i="6"/>
  <c r="G89" i="6"/>
  <c r="I151" i="6"/>
  <c r="I150" i="6"/>
  <c r="G242" i="6"/>
  <c r="I252" i="6"/>
  <c r="I253" i="6"/>
  <c r="G293" i="6"/>
  <c r="G344" i="6"/>
  <c r="G325" i="6"/>
  <c r="G53" i="6"/>
  <c r="G19" i="6"/>
  <c r="I57" i="6"/>
  <c r="I56" i="6"/>
  <c r="G172" i="6"/>
  <c r="G189" i="6"/>
  <c r="G240" i="6"/>
  <c r="G250" i="6"/>
  <c r="G267" i="6"/>
  <c r="G284" i="6"/>
  <c r="G335" i="6"/>
  <c r="G70" i="6"/>
  <c r="G121" i="6"/>
  <c r="G131" i="6"/>
  <c r="G138" i="6"/>
  <c r="G216" i="6"/>
  <c r="G223" i="6"/>
  <c r="G308" i="6"/>
  <c r="I40" i="6"/>
  <c r="I39" i="6"/>
  <c r="G301" i="6"/>
  <c r="G233" i="6"/>
  <c r="G199" i="6"/>
  <c r="G148" i="6"/>
  <c r="G97" i="6"/>
  <c r="I219" i="6"/>
  <c r="I218" i="6"/>
  <c r="G261" i="6"/>
  <c r="I304" i="6"/>
  <c r="I303" i="6"/>
  <c r="G318" i="6"/>
  <c r="G363" i="6"/>
  <c r="G369" i="6"/>
  <c r="G65" i="6"/>
  <c r="I345" i="6"/>
  <c r="G201" i="6"/>
  <c r="I124" i="6"/>
  <c r="F380" i="6"/>
  <c r="G23" i="6" s="1"/>
  <c r="I192" i="6"/>
  <c r="I277" i="6"/>
  <c r="I338" i="6"/>
  <c r="I176" i="6"/>
  <c r="I175" i="6"/>
  <c r="I261" i="6"/>
  <c r="I260" i="6"/>
  <c r="I31" i="6"/>
  <c r="I185" i="6"/>
  <c r="I6" i="6"/>
  <c r="I5" i="6"/>
  <c r="I329" i="6"/>
  <c r="I328" i="6"/>
  <c r="F378" i="6"/>
  <c r="G259" i="6" s="1"/>
  <c r="I23" i="6"/>
  <c r="I22" i="6"/>
  <c r="F390" i="6"/>
  <c r="G373" i="6" s="1"/>
  <c r="I269" i="6"/>
  <c r="I65" i="6"/>
  <c r="I201" i="6"/>
  <c r="I354" i="6"/>
  <c r="I133" i="6"/>
  <c r="I244" i="6"/>
  <c r="I243" i="6"/>
  <c r="I286" i="6"/>
  <c r="H53" i="6" l="1"/>
  <c r="H318" i="6"/>
  <c r="H172" i="6"/>
  <c r="H369" i="6"/>
  <c r="K370" i="6"/>
  <c r="K251" i="6"/>
  <c r="K252" i="6" s="1"/>
  <c r="G356" i="6"/>
  <c r="G237" i="6"/>
  <c r="H233" i="6" s="1"/>
  <c r="K174" i="6"/>
  <c r="K175" i="6" s="1"/>
  <c r="G339" i="6"/>
  <c r="H335" i="6" s="1"/>
  <c r="G310" i="6"/>
  <c r="G278" i="6"/>
  <c r="G225" i="6"/>
  <c r="G193" i="6"/>
  <c r="G91" i="6"/>
  <c r="G6" i="6"/>
  <c r="G142" i="6"/>
  <c r="G74" i="6"/>
  <c r="G295" i="6"/>
  <c r="G327" i="6"/>
  <c r="G227" i="6"/>
  <c r="G135" i="6"/>
  <c r="H131" i="6" s="1"/>
  <c r="G288" i="6"/>
  <c r="K285" i="6" s="1"/>
  <c r="K286" i="6" s="1"/>
  <c r="G208" i="6"/>
  <c r="G174" i="6"/>
  <c r="G123" i="6"/>
  <c r="K123" i="6" s="1"/>
  <c r="G276" i="6"/>
  <c r="G38" i="6"/>
  <c r="G72" i="6"/>
  <c r="G4" i="6"/>
  <c r="G346" i="6"/>
  <c r="G244" i="6"/>
  <c r="H240" i="6" s="1"/>
  <c r="G176" i="6"/>
  <c r="G40" i="6"/>
  <c r="G33" i="6"/>
  <c r="G329" i="6"/>
  <c r="G271" i="6"/>
  <c r="G152" i="6"/>
  <c r="G55" i="6"/>
  <c r="K55" i="6" s="1"/>
  <c r="G210" i="6"/>
  <c r="H206" i="6" s="1"/>
  <c r="I206" i="6" s="1"/>
  <c r="J206" i="6" s="1"/>
  <c r="K206" i="6" s="1"/>
  <c r="G312" i="6"/>
  <c r="G191" i="6"/>
  <c r="K191" i="6" s="1"/>
  <c r="G125" i="6"/>
  <c r="G254" i="6"/>
  <c r="H250" i="6" s="1"/>
  <c r="G220" i="6"/>
  <c r="H216" i="6" s="1"/>
  <c r="G186" i="6"/>
  <c r="K183" i="6" s="1"/>
  <c r="K184" i="6" s="1"/>
  <c r="G84" i="6"/>
  <c r="G16" i="6"/>
  <c r="G50" i="6"/>
  <c r="H46" i="6" s="1"/>
  <c r="G203" i="6"/>
  <c r="G322" i="6"/>
  <c r="K319" i="6" s="1"/>
  <c r="G140" i="6"/>
  <c r="G21" i="6"/>
  <c r="H19" i="6" s="1"/>
  <c r="G361" i="6"/>
  <c r="K361" i="6" s="1"/>
  <c r="G305" i="6"/>
  <c r="H301" i="6" s="1"/>
  <c r="G101" i="6"/>
  <c r="H97" i="6" s="1"/>
  <c r="G67" i="6"/>
  <c r="K64" i="6" s="1"/>
  <c r="K344" i="6"/>
  <c r="H342" i="6"/>
  <c r="H291" i="6"/>
  <c r="K293" i="6"/>
  <c r="H257" i="6"/>
  <c r="K259" i="6"/>
  <c r="K208" i="6"/>
  <c r="K21" i="6"/>
  <c r="K234" i="6"/>
  <c r="K242" i="6"/>
  <c r="K302" i="6"/>
  <c r="K336" i="6"/>
  <c r="K253" i="6"/>
  <c r="K132" i="6"/>
  <c r="K371" i="6"/>
  <c r="K372" i="6"/>
  <c r="K185" i="6"/>
  <c r="K321" i="6"/>
  <c r="K320" i="6"/>
  <c r="K276" i="6"/>
  <c r="H274" i="6"/>
  <c r="K56" i="6" l="1"/>
  <c r="K57" i="6"/>
  <c r="K125" i="6"/>
  <c r="K124" i="6"/>
  <c r="K65" i="6"/>
  <c r="K66" i="6"/>
  <c r="H199" i="6"/>
  <c r="K200" i="6"/>
  <c r="H148" i="6"/>
  <c r="K149" i="6"/>
  <c r="K287" i="6"/>
  <c r="H121" i="6"/>
  <c r="I121" i="6" s="1"/>
  <c r="J121" i="6" s="1"/>
  <c r="K121" i="6" s="1"/>
  <c r="H359" i="6"/>
  <c r="I359" i="6" s="1"/>
  <c r="J359" i="6" s="1"/>
  <c r="K359" i="6" s="1"/>
  <c r="H284" i="6"/>
  <c r="K98" i="6"/>
  <c r="K268" i="6"/>
  <c r="H267" i="6"/>
  <c r="K72" i="6"/>
  <c r="H70" i="6"/>
  <c r="K47" i="6"/>
  <c r="H325" i="6"/>
  <c r="I325" i="6" s="1"/>
  <c r="J325" i="6" s="1"/>
  <c r="K325" i="6" s="1"/>
  <c r="K327" i="6"/>
  <c r="H63" i="6"/>
  <c r="I53" i="6" s="1"/>
  <c r="J53" i="6" s="1"/>
  <c r="K53" i="6" s="1"/>
  <c r="K217" i="6"/>
  <c r="K4" i="6"/>
  <c r="H2" i="6"/>
  <c r="I2" i="6" s="1"/>
  <c r="J2" i="6" s="1"/>
  <c r="K2" i="6" s="1"/>
  <c r="I342" i="6"/>
  <c r="J342" i="6" s="1"/>
  <c r="K342" i="6" s="1"/>
  <c r="K176" i="6"/>
  <c r="H12" i="6"/>
  <c r="K13" i="6"/>
  <c r="I240" i="6"/>
  <c r="J240" i="6" s="1"/>
  <c r="K240" i="6" s="1"/>
  <c r="H36" i="6"/>
  <c r="I36" i="6" s="1"/>
  <c r="J36" i="6" s="1"/>
  <c r="K36" i="6" s="1"/>
  <c r="K38" i="6"/>
  <c r="H87" i="6"/>
  <c r="I87" i="6" s="1"/>
  <c r="J87" i="6" s="1"/>
  <c r="K87" i="6" s="1"/>
  <c r="K89" i="6"/>
  <c r="K310" i="6"/>
  <c r="H308" i="6"/>
  <c r="I308" i="6" s="1"/>
  <c r="J308" i="6" s="1"/>
  <c r="K308" i="6" s="1"/>
  <c r="I257" i="6"/>
  <c r="J257" i="6" s="1"/>
  <c r="K257" i="6" s="1"/>
  <c r="K225" i="6"/>
  <c r="H223" i="6"/>
  <c r="I223" i="6" s="1"/>
  <c r="J223" i="6" s="1"/>
  <c r="K223" i="6" s="1"/>
  <c r="H189" i="6"/>
  <c r="I291" i="6"/>
  <c r="J291" i="6" s="1"/>
  <c r="K291" i="6" s="1"/>
  <c r="K140" i="6"/>
  <c r="H138" i="6"/>
  <c r="I138" i="6" s="1"/>
  <c r="J138" i="6" s="1"/>
  <c r="K138" i="6" s="1"/>
  <c r="H182" i="6"/>
  <c r="I172" i="6" s="1"/>
  <c r="J172" i="6" s="1"/>
  <c r="K172" i="6" s="1"/>
  <c r="H80" i="6"/>
  <c r="K81" i="6"/>
  <c r="H29" i="6"/>
  <c r="I19" i="6" s="1"/>
  <c r="J19" i="6" s="1"/>
  <c r="K19" i="6" s="1"/>
  <c r="K30" i="6"/>
  <c r="H352" i="6"/>
  <c r="K353" i="6"/>
  <c r="I274" i="6"/>
  <c r="J274" i="6" s="1"/>
  <c r="K274" i="6" s="1"/>
  <c r="K363" i="6"/>
  <c r="K362" i="6"/>
  <c r="K277" i="6"/>
  <c r="K278" i="6"/>
  <c r="K260" i="6"/>
  <c r="K261" i="6"/>
  <c r="K346" i="6"/>
  <c r="K345" i="6"/>
  <c r="K338" i="6"/>
  <c r="K337" i="6"/>
  <c r="K23" i="6"/>
  <c r="K22" i="6"/>
  <c r="K243" i="6"/>
  <c r="K244" i="6"/>
  <c r="K210" i="6"/>
  <c r="K209" i="6"/>
  <c r="K133" i="6"/>
  <c r="K134" i="6"/>
  <c r="K193" i="6"/>
  <c r="K192" i="6"/>
  <c r="K303" i="6"/>
  <c r="K304" i="6"/>
  <c r="K235" i="6"/>
  <c r="K236" i="6"/>
  <c r="K295" i="6"/>
  <c r="K294" i="6"/>
  <c r="K99" i="6"/>
  <c r="K100" i="6"/>
  <c r="K14" i="6" l="1"/>
  <c r="K15" i="6"/>
  <c r="K355" i="6"/>
  <c r="K354" i="6"/>
  <c r="K142" i="6"/>
  <c r="K141" i="6"/>
  <c r="K90" i="6"/>
  <c r="K91" i="6"/>
  <c r="K48" i="6"/>
  <c r="K49" i="6"/>
  <c r="K202" i="6"/>
  <c r="K201" i="6"/>
  <c r="I70" i="6"/>
  <c r="J70" i="6" s="1"/>
  <c r="K70" i="6" s="1"/>
  <c r="K32" i="6"/>
  <c r="K31" i="6"/>
  <c r="I189" i="6"/>
  <c r="J189" i="6" s="1"/>
  <c r="K189" i="6" s="1"/>
  <c r="K39" i="6"/>
  <c r="K40" i="6"/>
  <c r="K5" i="6"/>
  <c r="K6" i="6"/>
  <c r="K328" i="6"/>
  <c r="K329" i="6"/>
  <c r="K74" i="6"/>
  <c r="K73" i="6"/>
  <c r="K150" i="6"/>
  <c r="K151" i="6"/>
  <c r="K82" i="6"/>
  <c r="K83" i="6"/>
  <c r="K226" i="6"/>
  <c r="K227" i="6"/>
  <c r="K218" i="6"/>
  <c r="K219" i="6"/>
  <c r="K270" i="6"/>
  <c r="K269" i="6"/>
  <c r="K311" i="6"/>
  <c r="K312" i="6"/>
  <c r="N363" i="4" l="1"/>
  <c r="N135" i="4"/>
  <c r="N133" i="4"/>
  <c r="N131" i="4"/>
  <c r="N125" i="4"/>
  <c r="N97" i="4"/>
  <c r="N67" i="4"/>
  <c r="N55" i="4"/>
  <c r="N46" i="4"/>
  <c r="N21" i="4"/>
  <c r="G12" i="4"/>
  <c r="G65" i="4" l="1"/>
  <c r="N14" i="4"/>
  <c r="N4" i="4"/>
  <c r="G29" i="4"/>
  <c r="N84" i="4"/>
  <c r="G57" i="4"/>
  <c r="N150" i="4"/>
  <c r="G80" i="4"/>
  <c r="R132" i="4"/>
  <c r="N208" i="4"/>
  <c r="N242" i="4"/>
  <c r="N288" i="4"/>
  <c r="G301" i="4"/>
  <c r="N322" i="4"/>
  <c r="N356" i="4"/>
  <c r="G38" i="4"/>
  <c r="G123" i="4"/>
  <c r="G63" i="4"/>
  <c r="G354" i="4"/>
  <c r="N123" i="4"/>
  <c r="G148" i="4"/>
  <c r="G182" i="4"/>
  <c r="G220" i="4"/>
  <c r="G21" i="4"/>
  <c r="N121" i="4"/>
  <c r="N235" i="4"/>
  <c r="G186" i="4"/>
  <c r="N38" i="4"/>
  <c r="N87" i="4"/>
  <c r="N138" i="4"/>
  <c r="N16" i="4"/>
  <c r="N33" i="4"/>
  <c r="N50" i="4"/>
  <c r="N82" i="4"/>
  <c r="N101" i="4"/>
  <c r="G131" i="4"/>
  <c r="N140" i="4"/>
  <c r="N191" i="4"/>
  <c r="G203" i="4"/>
  <c r="N225" i="4"/>
  <c r="N271" i="4"/>
  <c r="N305" i="4"/>
  <c r="N339" i="4"/>
  <c r="N373" i="4"/>
  <c r="N99" i="4"/>
  <c r="G6" i="4"/>
  <c r="G40" i="4"/>
  <c r="N19" i="4"/>
  <c r="G23" i="4"/>
  <c r="N36" i="4"/>
  <c r="G46" i="4"/>
  <c r="N53" i="4"/>
  <c r="G84" i="4"/>
  <c r="N142" i="4"/>
  <c r="N250" i="4"/>
  <c r="N174" i="4"/>
  <c r="N206" i="4"/>
  <c r="G189" i="4"/>
  <c r="G223" i="4"/>
  <c r="N261" i="4"/>
  <c r="N278" i="4"/>
  <c r="G48" i="4"/>
  <c r="N65" i="4"/>
  <c r="N91" i="4"/>
  <c r="G361" i="4"/>
  <c r="G4" i="4"/>
  <c r="G254" i="4"/>
  <c r="G133" i="4"/>
  <c r="N189" i="4"/>
  <c r="N218" i="4"/>
  <c r="N244" i="4"/>
  <c r="N274" i="4"/>
  <c r="N291" i="4"/>
  <c r="N325" i="4"/>
  <c r="N359" i="4"/>
  <c r="G371" i="4"/>
  <c r="N57" i="4"/>
  <c r="N40" i="4"/>
  <c r="N48" i="4"/>
  <c r="G55" i="4"/>
  <c r="G87" i="4"/>
  <c r="G140" i="4"/>
  <c r="N227" i="4"/>
  <c r="N267" i="4"/>
  <c r="N284" i="4"/>
  <c r="G172" i="4"/>
  <c r="G206" i="4"/>
  <c r="N29" i="4"/>
  <c r="N74" i="4"/>
  <c r="G31" i="4"/>
  <c r="G74" i="4"/>
  <c r="G101" i="4"/>
  <c r="G237" i="4"/>
  <c r="N2" i="4"/>
  <c r="G14" i="4"/>
  <c r="N23" i="4"/>
  <c r="N31" i="4"/>
  <c r="N63" i="4"/>
  <c r="N70" i="4"/>
  <c r="N80" i="4"/>
  <c r="O80" i="4" s="1"/>
  <c r="G97" i="4"/>
  <c r="G150" i="4"/>
  <c r="N361" i="4"/>
  <c r="O359" i="4" s="1"/>
  <c r="N254" i="4"/>
  <c r="G240" i="4"/>
  <c r="N252" i="4"/>
  <c r="G286" i="4"/>
  <c r="N308" i="4"/>
  <c r="N342" i="4"/>
  <c r="N6" i="4"/>
  <c r="N12" i="4"/>
  <c r="R13" i="4" s="1"/>
  <c r="N210" i="4"/>
  <c r="G210" i="4"/>
  <c r="G2" i="4"/>
  <c r="K4" i="4" s="1"/>
  <c r="G19" i="4"/>
  <c r="G36" i="4"/>
  <c r="K38" i="4" s="1"/>
  <c r="G335" i="4"/>
  <c r="G369" i="4"/>
  <c r="N89" i="4"/>
  <c r="G89" i="4"/>
  <c r="G53" i="4"/>
  <c r="G70" i="4"/>
  <c r="G82" i="4"/>
  <c r="G363" i="4"/>
  <c r="G346" i="4"/>
  <c r="G329" i="4"/>
  <c r="G312" i="4"/>
  <c r="G295" i="4"/>
  <c r="G278" i="4"/>
  <c r="G261" i="4"/>
  <c r="G125" i="4"/>
  <c r="N184" i="4"/>
  <c r="G184" i="4"/>
  <c r="G16" i="4"/>
  <c r="G33" i="4"/>
  <c r="G50" i="4"/>
  <c r="G67" i="4"/>
  <c r="G250" i="4"/>
  <c r="G233" i="4"/>
  <c r="G216" i="4"/>
  <c r="N148" i="4"/>
  <c r="N152" i="4"/>
  <c r="G152" i="4"/>
  <c r="N176" i="4"/>
  <c r="G176" i="4"/>
  <c r="G267" i="4"/>
  <c r="G284" i="4"/>
  <c r="N201" i="4"/>
  <c r="G201" i="4"/>
  <c r="G135" i="4"/>
  <c r="N193" i="4"/>
  <c r="G193" i="4"/>
  <c r="N72" i="4"/>
  <c r="G72" i="4"/>
  <c r="G91" i="4"/>
  <c r="G121" i="4"/>
  <c r="G99" i="4"/>
  <c r="G138" i="4"/>
  <c r="G142" i="4"/>
  <c r="N240" i="4"/>
  <c r="N223" i="4"/>
  <c r="N371" i="4"/>
  <c r="N354" i="4"/>
  <c r="N337" i="4"/>
  <c r="N320" i="4"/>
  <c r="N303" i="4"/>
  <c r="N286" i="4"/>
  <c r="N269" i="4"/>
  <c r="N172" i="4"/>
  <c r="G199" i="4"/>
  <c r="G318" i="4"/>
  <c r="G352" i="4"/>
  <c r="G259" i="4"/>
  <c r="G276" i="4"/>
  <c r="G293" i="4"/>
  <c r="N295" i="4"/>
  <c r="N301" i="4"/>
  <c r="G310" i="4"/>
  <c r="N312" i="4"/>
  <c r="N318" i="4"/>
  <c r="G327" i="4"/>
  <c r="N329" i="4"/>
  <c r="N335" i="4"/>
  <c r="G344" i="4"/>
  <c r="N346" i="4"/>
  <c r="N352" i="4"/>
  <c r="N369" i="4"/>
  <c r="N186" i="4"/>
  <c r="N203" i="4"/>
  <c r="G218" i="4"/>
  <c r="N220" i="4"/>
  <c r="G227" i="4"/>
  <c r="G235" i="4"/>
  <c r="N237" i="4"/>
  <c r="G244" i="4"/>
  <c r="G252" i="4"/>
  <c r="N259" i="4"/>
  <c r="G274" i="4"/>
  <c r="N276" i="4"/>
  <c r="G291" i="4"/>
  <c r="N293" i="4"/>
  <c r="G308" i="4"/>
  <c r="N310" i="4"/>
  <c r="G325" i="4"/>
  <c r="N327" i="4"/>
  <c r="G342" i="4"/>
  <c r="N344" i="4"/>
  <c r="G359" i="4"/>
  <c r="G174" i="4"/>
  <c r="N182" i="4"/>
  <c r="G191" i="4"/>
  <c r="N199" i="4"/>
  <c r="G208" i="4"/>
  <c r="N216" i="4"/>
  <c r="G225" i="4"/>
  <c r="N233" i="4"/>
  <c r="G242" i="4"/>
  <c r="G271" i="4"/>
  <c r="G288" i="4"/>
  <c r="G305" i="4"/>
  <c r="G322" i="4"/>
  <c r="G339" i="4"/>
  <c r="G356" i="4"/>
  <c r="G373" i="4"/>
  <c r="G269" i="4"/>
  <c r="G303" i="4"/>
  <c r="G320" i="4"/>
  <c r="G337" i="4"/>
  <c r="G361" i="2"/>
  <c r="G352" i="2"/>
  <c r="N337" i="2"/>
  <c r="G327" i="2"/>
  <c r="G293" i="2"/>
  <c r="G284" i="2"/>
  <c r="G259" i="2"/>
  <c r="G242" i="2"/>
  <c r="G225" i="2"/>
  <c r="G216" i="2"/>
  <c r="G208" i="2"/>
  <c r="G191" i="2"/>
  <c r="N186" i="2"/>
  <c r="G182" i="2"/>
  <c r="N176" i="2"/>
  <c r="N174" i="2"/>
  <c r="N152" i="2"/>
  <c r="N142" i="2"/>
  <c r="N140" i="2"/>
  <c r="N135" i="2"/>
  <c r="N133" i="2"/>
  <c r="N131" i="2"/>
  <c r="N125" i="2"/>
  <c r="F123" i="2"/>
  <c r="N123" i="2" s="1"/>
  <c r="N121" i="2"/>
  <c r="G220" i="2"/>
  <c r="G233" i="2"/>
  <c r="G53" i="2"/>
  <c r="N99" i="2"/>
  <c r="G89" i="2"/>
  <c r="N74" i="2"/>
  <c r="G67" i="2"/>
  <c r="N65" i="2"/>
  <c r="N53" i="2"/>
  <c r="F50" i="2"/>
  <c r="N48" i="2"/>
  <c r="G40" i="2"/>
  <c r="N36" i="2"/>
  <c r="G31" i="2"/>
  <c r="N23" i="2"/>
  <c r="N19" i="2"/>
  <c r="N14" i="2"/>
  <c r="G6" i="2"/>
  <c r="N2" i="2"/>
  <c r="K310" i="4" l="1"/>
  <c r="R64" i="4"/>
  <c r="R65" i="4" s="1"/>
  <c r="O121" i="2"/>
  <c r="O131" i="2"/>
  <c r="R183" i="4"/>
  <c r="R185" i="4" s="1"/>
  <c r="K327" i="4"/>
  <c r="R319" i="4"/>
  <c r="R321" i="4" s="1"/>
  <c r="H63" i="4"/>
  <c r="K55" i="4"/>
  <c r="K57" i="4" s="1"/>
  <c r="H46" i="4"/>
  <c r="R81" i="4"/>
  <c r="R82" i="4" s="1"/>
  <c r="K123" i="4"/>
  <c r="K124" i="4" s="1"/>
  <c r="R149" i="4"/>
  <c r="R151" i="4" s="1"/>
  <c r="O97" i="4"/>
  <c r="O138" i="4"/>
  <c r="R217" i="4"/>
  <c r="R218" i="4" s="1"/>
  <c r="K344" i="4"/>
  <c r="K345" i="4" s="1"/>
  <c r="K276" i="4"/>
  <c r="R353" i="4"/>
  <c r="R355" i="4" s="1"/>
  <c r="O325" i="4"/>
  <c r="K200" i="4"/>
  <c r="K202" i="4" s="1"/>
  <c r="R276" i="4"/>
  <c r="R277" i="4" s="1"/>
  <c r="R55" i="4"/>
  <c r="R56" i="4" s="1"/>
  <c r="R21" i="4"/>
  <c r="R22" i="4" s="1"/>
  <c r="O29" i="4"/>
  <c r="O36" i="4"/>
  <c r="O121" i="4"/>
  <c r="K234" i="4"/>
  <c r="K236" i="4" s="1"/>
  <c r="K361" i="4"/>
  <c r="K362" i="4" s="1"/>
  <c r="K293" i="4"/>
  <c r="O70" i="4"/>
  <c r="P70" i="4" s="1"/>
  <c r="Q70" i="4" s="1"/>
  <c r="R70" i="4" s="1"/>
  <c r="K72" i="4"/>
  <c r="K73" i="4" s="1"/>
  <c r="K30" i="4"/>
  <c r="K31" i="4" s="1"/>
  <c r="K174" i="4"/>
  <c r="K175" i="4" s="1"/>
  <c r="G138" i="2"/>
  <c r="G150" i="2"/>
  <c r="G172" i="2"/>
  <c r="G184" i="2"/>
  <c r="G193" i="2"/>
  <c r="G99" i="2"/>
  <c r="N138" i="2"/>
  <c r="O138" i="2" s="1"/>
  <c r="G210" i="2"/>
  <c r="G223" i="2"/>
  <c r="N235" i="2"/>
  <c r="G244" i="2"/>
  <c r="N206" i="2"/>
  <c r="N269" i="2"/>
  <c r="N278" i="2"/>
  <c r="G291" i="2"/>
  <c r="G303" i="2"/>
  <c r="N371" i="2"/>
  <c r="G74" i="2"/>
  <c r="G176" i="2"/>
  <c r="N189" i="2"/>
  <c r="G201" i="2"/>
  <c r="G312" i="2"/>
  <c r="N325" i="2"/>
  <c r="G337" i="2"/>
  <c r="N31" i="2"/>
  <c r="N201" i="2"/>
  <c r="G87" i="2"/>
  <c r="N218" i="2"/>
  <c r="N227" i="2"/>
  <c r="N240" i="2"/>
  <c r="G318" i="2"/>
  <c r="G346" i="2"/>
  <c r="N359" i="2"/>
  <c r="N312" i="2"/>
  <c r="N57" i="2"/>
  <c r="G57" i="2"/>
  <c r="N82" i="2"/>
  <c r="G82" i="2"/>
  <c r="N199" i="2"/>
  <c r="N322" i="2"/>
  <c r="G322" i="2"/>
  <c r="N354" i="2"/>
  <c r="G354" i="2"/>
  <c r="G2" i="2"/>
  <c r="G23" i="2"/>
  <c r="G131" i="2"/>
  <c r="G152" i="2"/>
  <c r="G240" i="2"/>
  <c r="G373" i="2"/>
  <c r="N244" i="2"/>
  <c r="N291" i="2"/>
  <c r="R66" i="4"/>
  <c r="O2" i="4"/>
  <c r="R4" i="4"/>
  <c r="N4" i="2"/>
  <c r="N16" i="2"/>
  <c r="N29" i="2"/>
  <c r="N38" i="2"/>
  <c r="N50" i="2"/>
  <c r="N63" i="2"/>
  <c r="G63" i="2"/>
  <c r="N72" i="2"/>
  <c r="G72" i="2"/>
  <c r="N84" i="2"/>
  <c r="G84" i="2"/>
  <c r="N97" i="2"/>
  <c r="G97" i="2"/>
  <c r="N216" i="2"/>
  <c r="N225" i="2"/>
  <c r="N237" i="2"/>
  <c r="G237" i="2"/>
  <c r="N250" i="2"/>
  <c r="G250" i="2"/>
  <c r="N271" i="2"/>
  <c r="N284" i="2"/>
  <c r="N293" i="2"/>
  <c r="N305" i="2"/>
  <c r="N352" i="2"/>
  <c r="N361" i="2"/>
  <c r="N373" i="2"/>
  <c r="G4" i="2"/>
  <c r="G16" i="2"/>
  <c r="G29" i="2"/>
  <c r="G38" i="2"/>
  <c r="G50" i="2"/>
  <c r="G133" i="2"/>
  <c r="G142" i="2"/>
  <c r="G206" i="2"/>
  <c r="G218" i="2"/>
  <c r="H216" i="2" s="1"/>
  <c r="G227" i="2"/>
  <c r="G269" i="2"/>
  <c r="G359" i="2"/>
  <c r="G121" i="2"/>
  <c r="N40" i="2"/>
  <c r="N87" i="2"/>
  <c r="N150" i="2"/>
  <c r="N210" i="2"/>
  <c r="N303" i="2"/>
  <c r="N346" i="2"/>
  <c r="K336" i="4"/>
  <c r="N70" i="2"/>
  <c r="O70" i="2" s="1"/>
  <c r="G70" i="2"/>
  <c r="N310" i="2"/>
  <c r="G310" i="2"/>
  <c r="N335" i="2"/>
  <c r="G335" i="2"/>
  <c r="G14" i="2"/>
  <c r="G48" i="2"/>
  <c r="G140" i="2"/>
  <c r="G203" i="2"/>
  <c r="N148" i="2"/>
  <c r="N191" i="2"/>
  <c r="N203" i="2"/>
  <c r="N252" i="2"/>
  <c r="G252" i="2"/>
  <c r="N274" i="2"/>
  <c r="G274" i="2"/>
  <c r="N295" i="2"/>
  <c r="G295" i="2"/>
  <c r="N261" i="2"/>
  <c r="G261" i="2"/>
  <c r="H257" i="2" s="1"/>
  <c r="N327" i="2"/>
  <c r="G19" i="2"/>
  <c r="G135" i="2"/>
  <c r="G174" i="2"/>
  <c r="G271" i="2"/>
  <c r="G65" i="2"/>
  <c r="N6" i="2"/>
  <c r="N223" i="2"/>
  <c r="O223" i="2" s="1"/>
  <c r="R219" i="4"/>
  <c r="K311" i="4"/>
  <c r="K312" i="4"/>
  <c r="K278" i="4"/>
  <c r="K277" i="4"/>
  <c r="K140" i="4"/>
  <c r="R278" i="4"/>
  <c r="K132" i="4"/>
  <c r="K302" i="4"/>
  <c r="R133" i="4"/>
  <c r="R134" i="4"/>
  <c r="N91" i="2"/>
  <c r="G91" i="2"/>
  <c r="H87" i="2" s="1"/>
  <c r="N342" i="2"/>
  <c r="G342" i="2"/>
  <c r="G36" i="2"/>
  <c r="H36" i="2" s="1"/>
  <c r="G305" i="2"/>
  <c r="N182" i="2"/>
  <c r="N259" i="2"/>
  <c r="N286" i="2"/>
  <c r="G286" i="2"/>
  <c r="N318" i="2"/>
  <c r="N339" i="2"/>
  <c r="N363" i="2"/>
  <c r="O359" i="2" s="1"/>
  <c r="G363" i="2"/>
  <c r="G123" i="2"/>
  <c r="G148" i="2"/>
  <c r="G186" i="2"/>
  <c r="H182" i="2" s="1"/>
  <c r="G199" i="2"/>
  <c r="G339" i="2"/>
  <c r="N12" i="2"/>
  <c r="O12" i="2" s="1"/>
  <c r="N21" i="2"/>
  <c r="O19" i="2" s="1"/>
  <c r="N33" i="2"/>
  <c r="N46" i="2"/>
  <c r="O46" i="2" s="1"/>
  <c r="N55" i="2"/>
  <c r="N67" i="2"/>
  <c r="N80" i="2"/>
  <c r="O80" i="2" s="1"/>
  <c r="N89" i="2"/>
  <c r="N101" i="2"/>
  <c r="N172" i="2"/>
  <c r="O172" i="2" s="1"/>
  <c r="N184" i="2"/>
  <c r="N193" i="2"/>
  <c r="N208" i="2"/>
  <c r="N220" i="2"/>
  <c r="N233" i="2"/>
  <c r="N242" i="2"/>
  <c r="N254" i="2"/>
  <c r="N267" i="2"/>
  <c r="G267" i="2"/>
  <c r="N276" i="2"/>
  <c r="G276" i="2"/>
  <c r="N288" i="2"/>
  <c r="G288" i="2"/>
  <c r="N301" i="2"/>
  <c r="G301" i="2"/>
  <c r="N308" i="2"/>
  <c r="O308" i="2" s="1"/>
  <c r="G308" i="2"/>
  <c r="H308" i="2" s="1"/>
  <c r="N320" i="2"/>
  <c r="G320" i="2"/>
  <c r="N329" i="2"/>
  <c r="G329" i="2"/>
  <c r="N356" i="2"/>
  <c r="G356" i="2"/>
  <c r="H352" i="2" s="1"/>
  <c r="N344" i="2"/>
  <c r="G344" i="2"/>
  <c r="N369" i="2"/>
  <c r="G369" i="2"/>
  <c r="G12" i="2"/>
  <c r="G21" i="2"/>
  <c r="G33" i="2"/>
  <c r="G46" i="2"/>
  <c r="G125" i="2"/>
  <c r="G189" i="2"/>
  <c r="G235" i="2"/>
  <c r="H233" i="2" s="1"/>
  <c r="G254" i="2"/>
  <c r="G278" i="2"/>
  <c r="G325" i="2"/>
  <c r="H325" i="2" s="1"/>
  <c r="G371" i="2"/>
  <c r="G101" i="2"/>
  <c r="G80" i="2"/>
  <c r="H80" i="2" s="1"/>
  <c r="G55" i="2"/>
  <c r="O46" i="4"/>
  <c r="P36" i="4" s="1"/>
  <c r="Q36" i="4" s="1"/>
  <c r="R36" i="4" s="1"/>
  <c r="R47" i="4"/>
  <c r="H206" i="4"/>
  <c r="O291" i="4"/>
  <c r="O257" i="4"/>
  <c r="R259" i="4"/>
  <c r="R302" i="4"/>
  <c r="K259" i="4"/>
  <c r="R174" i="4"/>
  <c r="O223" i="4"/>
  <c r="R225" i="4"/>
  <c r="K217" i="4"/>
  <c r="K39" i="4"/>
  <c r="K40" i="4"/>
  <c r="R344" i="4"/>
  <c r="K242" i="4"/>
  <c r="K98" i="4"/>
  <c r="R285" i="4"/>
  <c r="R361" i="4"/>
  <c r="K225" i="4"/>
  <c r="K226" i="4" s="1"/>
  <c r="R251" i="4"/>
  <c r="K47" i="4"/>
  <c r="K81" i="4"/>
  <c r="R234" i="4"/>
  <c r="R200" i="4"/>
  <c r="K329" i="4"/>
  <c r="K328" i="4"/>
  <c r="K294" i="4"/>
  <c r="K295" i="4"/>
  <c r="R320" i="4"/>
  <c r="K353" i="4"/>
  <c r="O240" i="4"/>
  <c r="R242" i="4"/>
  <c r="K285" i="4"/>
  <c r="K235" i="4"/>
  <c r="K21" i="4"/>
  <c r="R310" i="4"/>
  <c r="R83" i="4"/>
  <c r="O19" i="4"/>
  <c r="R30" i="4"/>
  <c r="R268" i="4"/>
  <c r="K89" i="4"/>
  <c r="R327" i="4"/>
  <c r="K191" i="4"/>
  <c r="R38" i="4"/>
  <c r="R140" i="4"/>
  <c r="K183" i="4"/>
  <c r="K64" i="4"/>
  <c r="R98" i="4"/>
  <c r="O274" i="4"/>
  <c r="R370" i="4"/>
  <c r="O335" i="4"/>
  <c r="R336" i="4"/>
  <c r="K319" i="4"/>
  <c r="K268" i="4"/>
  <c r="K251" i="4"/>
  <c r="K370" i="4"/>
  <c r="K5" i="4"/>
  <c r="K6" i="4"/>
  <c r="R15" i="4"/>
  <c r="R14" i="4"/>
  <c r="R72" i="4"/>
  <c r="K13" i="4"/>
  <c r="K208" i="4"/>
  <c r="R293" i="4"/>
  <c r="R191" i="4"/>
  <c r="R208" i="4"/>
  <c r="R89" i="4"/>
  <c r="R123" i="4"/>
  <c r="K149" i="4"/>
  <c r="O284" i="4"/>
  <c r="O352" i="4"/>
  <c r="H240" i="4"/>
  <c r="O301" i="4"/>
  <c r="O172" i="4"/>
  <c r="O189" i="4"/>
  <c r="H148" i="4"/>
  <c r="O87" i="4"/>
  <c r="P87" i="4" s="1"/>
  <c r="Q87" i="4" s="1"/>
  <c r="R87" i="4" s="1"/>
  <c r="O206" i="4"/>
  <c r="O250" i="4"/>
  <c r="O267" i="4"/>
  <c r="P257" i="4" s="1"/>
  <c r="Q257" i="4" s="1"/>
  <c r="R257" i="4" s="1"/>
  <c r="H131" i="4"/>
  <c r="H12" i="4"/>
  <c r="O53" i="4"/>
  <c r="H172" i="4"/>
  <c r="H257" i="4"/>
  <c r="H267" i="4"/>
  <c r="H250" i="4"/>
  <c r="H369" i="4"/>
  <c r="H19" i="4"/>
  <c r="H182" i="4"/>
  <c r="H97" i="4"/>
  <c r="H189" i="4"/>
  <c r="O308" i="4"/>
  <c r="O369" i="4"/>
  <c r="P359" i="4" s="1"/>
  <c r="Q359" i="4" s="1"/>
  <c r="R359" i="4" s="1"/>
  <c r="H121" i="4"/>
  <c r="H53" i="4"/>
  <c r="H223" i="4"/>
  <c r="O342" i="4"/>
  <c r="H87" i="4"/>
  <c r="H301" i="4"/>
  <c r="O182" i="4"/>
  <c r="H342" i="4"/>
  <c r="H308" i="4"/>
  <c r="H274" i="4"/>
  <c r="H233" i="4"/>
  <c r="H29" i="4"/>
  <c r="H36" i="4"/>
  <c r="H80" i="4"/>
  <c r="O63" i="4"/>
  <c r="H2" i="4"/>
  <c r="O12" i="4"/>
  <c r="H318" i="4"/>
  <c r="O216" i="4"/>
  <c r="H284" i="4"/>
  <c r="O148" i="4"/>
  <c r="H70" i="4"/>
  <c r="O233" i="4"/>
  <c r="O199" i="4"/>
  <c r="P189" i="4" s="1"/>
  <c r="Q189" i="4" s="1"/>
  <c r="R189" i="4" s="1"/>
  <c r="H359" i="4"/>
  <c r="H325" i="4"/>
  <c r="H291" i="4"/>
  <c r="O318" i="4"/>
  <c r="H352" i="4"/>
  <c r="H199" i="4"/>
  <c r="H138" i="4"/>
  <c r="H216" i="4"/>
  <c r="H335" i="4"/>
  <c r="O131" i="4"/>
  <c r="P121" i="2"/>
  <c r="Q121" i="2" s="1"/>
  <c r="R121" i="2" s="1"/>
  <c r="J19" i="4" l="1"/>
  <c r="K19" i="4" s="1"/>
  <c r="R23" i="4"/>
  <c r="P138" i="4"/>
  <c r="Q138" i="4" s="1"/>
  <c r="R138" i="4" s="1"/>
  <c r="J189" i="4"/>
  <c r="K189" i="4" s="1"/>
  <c r="J257" i="4"/>
  <c r="K257" i="4" s="1"/>
  <c r="J308" i="4"/>
  <c r="K308" i="4" s="1"/>
  <c r="K32" i="4"/>
  <c r="J342" i="4"/>
  <c r="K342" i="4" s="1"/>
  <c r="J53" i="4"/>
  <c r="K53" i="4" s="1"/>
  <c r="J36" i="4"/>
  <c r="K36" i="4" s="1"/>
  <c r="P223" i="4"/>
  <c r="Q223" i="4" s="1"/>
  <c r="R223" i="4" s="1"/>
  <c r="K201" i="4"/>
  <c r="P291" i="4"/>
  <c r="Q291" i="4" s="1"/>
  <c r="R291" i="4" s="1"/>
  <c r="P19" i="4"/>
  <c r="Q19" i="4" s="1"/>
  <c r="R19" i="4" s="1"/>
  <c r="H46" i="2"/>
  <c r="H318" i="2"/>
  <c r="I308" i="2" s="1"/>
  <c r="J308" i="2" s="1"/>
  <c r="K308" i="2" s="1"/>
  <c r="H301" i="2"/>
  <c r="H53" i="2"/>
  <c r="H189" i="2"/>
  <c r="H70" i="2"/>
  <c r="H223" i="2"/>
  <c r="P2" i="4"/>
  <c r="Q2" i="4" s="1"/>
  <c r="R2" i="4" s="1"/>
  <c r="R184" i="4"/>
  <c r="K363" i="4"/>
  <c r="H291" i="2"/>
  <c r="H206" i="2"/>
  <c r="O369" i="2"/>
  <c r="P359" i="2" s="1"/>
  <c r="Q359" i="2" s="1"/>
  <c r="R359" i="2" s="1"/>
  <c r="O240" i="2"/>
  <c r="O189" i="2"/>
  <c r="O148" i="2"/>
  <c r="O206" i="2"/>
  <c r="P70" i="2"/>
  <c r="Q70" i="2" s="1"/>
  <c r="R70" i="2" s="1"/>
  <c r="O36" i="2"/>
  <c r="H148" i="2"/>
  <c r="I70" i="2"/>
  <c r="J70" i="2" s="1"/>
  <c r="K70" i="2" s="1"/>
  <c r="P36" i="2"/>
  <c r="Q36" i="2" s="1"/>
  <c r="R36" i="2" s="1"/>
  <c r="O2" i="2"/>
  <c r="H2" i="2"/>
  <c r="H172" i="2"/>
  <c r="I172" i="2" s="1"/>
  <c r="J172" i="2" s="1"/>
  <c r="K172" i="2" s="1"/>
  <c r="K176" i="4"/>
  <c r="K56" i="4"/>
  <c r="K346" i="4"/>
  <c r="R150" i="4"/>
  <c r="K74" i="4"/>
  <c r="K125" i="4"/>
  <c r="P325" i="4"/>
  <c r="Q325" i="4" s="1"/>
  <c r="R325" i="4" s="1"/>
  <c r="P240" i="4"/>
  <c r="Q240" i="4" s="1"/>
  <c r="R240" i="4" s="1"/>
  <c r="P121" i="4"/>
  <c r="Q121" i="4" s="1"/>
  <c r="R121" i="4" s="1"/>
  <c r="R354" i="4"/>
  <c r="J359" i="4"/>
  <c r="K359" i="4" s="1"/>
  <c r="P274" i="4"/>
  <c r="Q274" i="4" s="1"/>
  <c r="R274" i="4" s="1"/>
  <c r="R57" i="4"/>
  <c r="J206" i="4"/>
  <c r="K206" i="4" s="1"/>
  <c r="P308" i="4"/>
  <c r="Q308" i="4" s="1"/>
  <c r="R308" i="4" s="1"/>
  <c r="O325" i="2"/>
  <c r="H97" i="2"/>
  <c r="I87" i="2" s="1"/>
  <c r="J87" i="2" s="1"/>
  <c r="K87" i="2" s="1"/>
  <c r="P2" i="2"/>
  <c r="Q2" i="2" s="1"/>
  <c r="R2" i="2" s="1"/>
  <c r="O301" i="2"/>
  <c r="O87" i="2"/>
  <c r="H138" i="2"/>
  <c r="I138" i="2" s="1"/>
  <c r="J138" i="2" s="1"/>
  <c r="K138" i="2" s="1"/>
  <c r="H267" i="2"/>
  <c r="I257" i="2" s="1"/>
  <c r="J257" i="2" s="1"/>
  <c r="K257" i="2" s="1"/>
  <c r="H284" i="2"/>
  <c r="O274" i="2"/>
  <c r="H240" i="2"/>
  <c r="I223" i="2"/>
  <c r="J223" i="2" s="1"/>
  <c r="K223" i="2" s="1"/>
  <c r="R90" i="4"/>
  <c r="R91" i="4"/>
  <c r="R32" i="4"/>
  <c r="R31" i="4"/>
  <c r="R253" i="4"/>
  <c r="R252" i="4"/>
  <c r="R175" i="4"/>
  <c r="R176" i="4"/>
  <c r="H335" i="2"/>
  <c r="I325" i="2" s="1"/>
  <c r="J325" i="2" s="1"/>
  <c r="K325" i="2" s="1"/>
  <c r="O352" i="2"/>
  <c r="J325" i="4"/>
  <c r="K325" i="4" s="1"/>
  <c r="J70" i="4"/>
  <c r="K70" i="4" s="1"/>
  <c r="J2" i="4"/>
  <c r="K2" i="4" s="1"/>
  <c r="J87" i="4"/>
  <c r="K87" i="4" s="1"/>
  <c r="J121" i="4"/>
  <c r="K121" i="4" s="1"/>
  <c r="J240" i="4"/>
  <c r="K240" i="4" s="1"/>
  <c r="R209" i="4"/>
  <c r="R210" i="4"/>
  <c r="K14" i="4"/>
  <c r="K15" i="4"/>
  <c r="R372" i="4"/>
  <c r="R371" i="4"/>
  <c r="K185" i="4"/>
  <c r="K184" i="4"/>
  <c r="R328" i="4"/>
  <c r="R329" i="4"/>
  <c r="K22" i="4"/>
  <c r="K23" i="4"/>
  <c r="R243" i="4"/>
  <c r="R244" i="4"/>
  <c r="R236" i="4"/>
  <c r="R235" i="4"/>
  <c r="K227" i="4"/>
  <c r="K243" i="4"/>
  <c r="K244" i="4"/>
  <c r="K219" i="4"/>
  <c r="K218" i="4"/>
  <c r="K260" i="4"/>
  <c r="K261" i="4"/>
  <c r="O233" i="2"/>
  <c r="P223" i="2" s="1"/>
  <c r="Q223" i="2" s="1"/>
  <c r="R223" i="2" s="1"/>
  <c r="H199" i="2"/>
  <c r="I189" i="2" s="1"/>
  <c r="J189" i="2" s="1"/>
  <c r="K189" i="2" s="1"/>
  <c r="O182" i="2"/>
  <c r="P172" i="2" s="1"/>
  <c r="Q172" i="2" s="1"/>
  <c r="R172" i="2" s="1"/>
  <c r="I36" i="2"/>
  <c r="J36" i="2" s="1"/>
  <c r="K36" i="2" s="1"/>
  <c r="H19" i="2"/>
  <c r="O335" i="2"/>
  <c r="H121" i="2"/>
  <c r="H250" i="2"/>
  <c r="O97" i="2"/>
  <c r="P87" i="2" s="1"/>
  <c r="Q87" i="2" s="1"/>
  <c r="R87" i="2" s="1"/>
  <c r="O199" i="2"/>
  <c r="P189" i="2" s="1"/>
  <c r="Q189" i="2" s="1"/>
  <c r="R189" i="2" s="1"/>
  <c r="O53" i="2"/>
  <c r="K209" i="4"/>
  <c r="K210" i="4"/>
  <c r="K192" i="4"/>
  <c r="K193" i="4"/>
  <c r="K287" i="4"/>
  <c r="K286" i="4"/>
  <c r="R202" i="4"/>
  <c r="R201" i="4"/>
  <c r="K100" i="4"/>
  <c r="K99" i="4"/>
  <c r="O318" i="2"/>
  <c r="P308" i="2" s="1"/>
  <c r="Q308" i="2" s="1"/>
  <c r="R308" i="2" s="1"/>
  <c r="K151" i="4"/>
  <c r="K150" i="4"/>
  <c r="R192" i="4"/>
  <c r="R193" i="4"/>
  <c r="R73" i="4"/>
  <c r="R74" i="4"/>
  <c r="K253" i="4"/>
  <c r="K252" i="4"/>
  <c r="K321" i="4"/>
  <c r="K320" i="4"/>
  <c r="R141" i="4"/>
  <c r="R142" i="4"/>
  <c r="K90" i="4"/>
  <c r="K91" i="4"/>
  <c r="K83" i="4"/>
  <c r="K82" i="4"/>
  <c r="R362" i="4"/>
  <c r="R363" i="4"/>
  <c r="R345" i="4"/>
  <c r="R346" i="4"/>
  <c r="R226" i="4"/>
  <c r="R227" i="4"/>
  <c r="R304" i="4"/>
  <c r="R303" i="4"/>
  <c r="H12" i="2"/>
  <c r="O267" i="2"/>
  <c r="H342" i="2"/>
  <c r="I342" i="2" s="1"/>
  <c r="J342" i="2" s="1"/>
  <c r="K342" i="2" s="1"/>
  <c r="K304" i="4"/>
  <c r="K303" i="4"/>
  <c r="K141" i="4"/>
  <c r="K142" i="4"/>
  <c r="K338" i="4"/>
  <c r="K337" i="4"/>
  <c r="H359" i="2"/>
  <c r="I206" i="2"/>
  <c r="J206" i="2" s="1"/>
  <c r="K206" i="2" s="1"/>
  <c r="O250" i="2"/>
  <c r="P240" i="2" s="1"/>
  <c r="Q240" i="2" s="1"/>
  <c r="R240" i="2" s="1"/>
  <c r="O216" i="2"/>
  <c r="H63" i="2"/>
  <c r="I53" i="2" s="1"/>
  <c r="J53" i="2" s="1"/>
  <c r="K53" i="2" s="1"/>
  <c r="O29" i="2"/>
  <c r="P19" i="2" s="1"/>
  <c r="Q19" i="2" s="1"/>
  <c r="R19" i="2" s="1"/>
  <c r="H131" i="2"/>
  <c r="K66" i="4"/>
  <c r="K65" i="4"/>
  <c r="R311" i="4"/>
  <c r="R312" i="4"/>
  <c r="R124" i="4"/>
  <c r="R125" i="4"/>
  <c r="R294" i="4"/>
  <c r="R295" i="4"/>
  <c r="K372" i="4"/>
  <c r="K371" i="4"/>
  <c r="K270" i="4"/>
  <c r="K269" i="4"/>
  <c r="R338" i="4"/>
  <c r="R337" i="4"/>
  <c r="R100" i="4"/>
  <c r="R99" i="4"/>
  <c r="R39" i="4"/>
  <c r="R40" i="4"/>
  <c r="R270" i="4"/>
  <c r="R269" i="4"/>
  <c r="K355" i="4"/>
  <c r="K354" i="4"/>
  <c r="K49" i="4"/>
  <c r="K48" i="4"/>
  <c r="R287" i="4"/>
  <c r="R286" i="4"/>
  <c r="R260" i="4"/>
  <c r="R261" i="4"/>
  <c r="R49" i="4"/>
  <c r="R48" i="4"/>
  <c r="H369" i="2"/>
  <c r="O257" i="2"/>
  <c r="K134" i="4"/>
  <c r="K133" i="4"/>
  <c r="H274" i="2"/>
  <c r="I274" i="2" s="1"/>
  <c r="J274" i="2" s="1"/>
  <c r="K274" i="2" s="1"/>
  <c r="O342" i="2"/>
  <c r="H29" i="2"/>
  <c r="O284" i="2"/>
  <c r="P138" i="2"/>
  <c r="Q138" i="2" s="1"/>
  <c r="R138" i="2" s="1"/>
  <c r="O63" i="2"/>
  <c r="R5" i="4"/>
  <c r="R6" i="4"/>
  <c r="O291" i="2"/>
  <c r="P291" i="2" s="1"/>
  <c r="Q291" i="2" s="1"/>
  <c r="R291" i="2" s="1"/>
  <c r="P206" i="4"/>
  <c r="Q206" i="4" s="1"/>
  <c r="R206" i="4" s="1"/>
  <c r="P172" i="4"/>
  <c r="Q172" i="4" s="1"/>
  <c r="R172" i="4" s="1"/>
  <c r="P342" i="4"/>
  <c r="Q342" i="4" s="1"/>
  <c r="R342" i="4" s="1"/>
  <c r="J223" i="4"/>
  <c r="K223" i="4" s="1"/>
  <c r="P53" i="4"/>
  <c r="Q53" i="4" s="1"/>
  <c r="R53" i="4" s="1"/>
  <c r="J138" i="4"/>
  <c r="K138" i="4" s="1"/>
  <c r="J274" i="4"/>
  <c r="K274" i="4" s="1"/>
  <c r="J291" i="4"/>
  <c r="K291" i="4" s="1"/>
  <c r="J172" i="4"/>
  <c r="K172" i="4" s="1"/>
  <c r="P206" i="2" l="1"/>
  <c r="Q206" i="2" s="1"/>
  <c r="R206" i="2" s="1"/>
  <c r="I291" i="2"/>
  <c r="J291" i="2" s="1"/>
  <c r="K291" i="2" s="1"/>
  <c r="P342" i="2"/>
  <c r="Q342" i="2" s="1"/>
  <c r="R342" i="2" s="1"/>
  <c r="I240" i="2"/>
  <c r="J240" i="2" s="1"/>
  <c r="K240" i="2" s="1"/>
  <c r="P274" i="2"/>
  <c r="Q274" i="2" s="1"/>
  <c r="R274" i="2" s="1"/>
  <c r="P257" i="2"/>
  <c r="Q257" i="2" s="1"/>
  <c r="R257" i="2" s="1"/>
  <c r="P325" i="2"/>
  <c r="Q325" i="2" s="1"/>
  <c r="R325" i="2" s="1"/>
  <c r="I2" i="2"/>
  <c r="J2" i="2" s="1"/>
  <c r="K2" i="2" s="1"/>
  <c r="P53" i="2"/>
  <c r="Q53" i="2" s="1"/>
  <c r="R53" i="2" s="1"/>
  <c r="I359" i="2"/>
  <c r="J359" i="2" s="1"/>
  <c r="K359" i="2" s="1"/>
  <c r="I19" i="2"/>
  <c r="J19" i="2" s="1"/>
  <c r="K19" i="2" s="1"/>
  <c r="I121" i="2"/>
  <c r="J121" i="2" s="1"/>
  <c r="K121" i="2" s="1"/>
</calcChain>
</file>

<file path=xl/sharedStrings.xml><?xml version="1.0" encoding="utf-8"?>
<sst xmlns="http://schemas.openxmlformats.org/spreadsheetml/2006/main" count="3307" uniqueCount="58">
  <si>
    <t>N/A</t>
  </si>
  <si>
    <t>1_6</t>
  </si>
  <si>
    <t>5_3</t>
  </si>
  <si>
    <t>3_10</t>
  </si>
  <si>
    <t>5_1</t>
  </si>
  <si>
    <t>7_2</t>
  </si>
  <si>
    <t>7_8</t>
  </si>
  <si>
    <t>KO</t>
  </si>
  <si>
    <t>WT</t>
  </si>
  <si>
    <t>OPN4</t>
  </si>
  <si>
    <t>GAPDH</t>
  </si>
  <si>
    <t>Hprt</t>
  </si>
  <si>
    <t>Sample</t>
  </si>
  <si>
    <t>Genotype</t>
  </si>
  <si>
    <t>Gene</t>
  </si>
  <si>
    <t>Ct</t>
  </si>
  <si>
    <t>Beta-s</t>
  </si>
  <si>
    <t>Cbx7</t>
  </si>
  <si>
    <t>CTXN1</t>
  </si>
  <si>
    <t>NALCN</t>
  </si>
  <si>
    <t>Ddit4</t>
  </si>
  <si>
    <t>LIM2</t>
  </si>
  <si>
    <t>FABp7</t>
  </si>
  <si>
    <t>Glo1</t>
  </si>
  <si>
    <t>Gucy2f</t>
  </si>
  <si>
    <t>Igf2</t>
  </si>
  <si>
    <t>Klhl33</t>
  </si>
  <si>
    <t>Ktn1</t>
  </si>
  <si>
    <t>PTPRT</t>
  </si>
  <si>
    <t>RNPS1</t>
  </si>
  <si>
    <t>Samd7</t>
  </si>
  <si>
    <t>Sgcg</t>
  </si>
  <si>
    <t>Slc25a37</t>
  </si>
  <si>
    <t>Srebf1</t>
  </si>
  <si>
    <t>DMXL1</t>
  </si>
  <si>
    <t>Average</t>
  </si>
  <si>
    <t>dCt (Gapdh)</t>
  </si>
  <si>
    <t>ddCt</t>
  </si>
  <si>
    <t>Fold Change</t>
  </si>
  <si>
    <t>Fold Change (neg)</t>
  </si>
  <si>
    <t>GAPDH FC</t>
  </si>
  <si>
    <t>HPRT FC</t>
  </si>
  <si>
    <t>Samples Run</t>
  </si>
  <si>
    <t>Genes Run:</t>
  </si>
  <si>
    <t>CTXM</t>
  </si>
  <si>
    <t>Control Genes:</t>
  </si>
  <si>
    <t>GAPDH (HKG)</t>
  </si>
  <si>
    <t>HPRT (HKG)</t>
  </si>
  <si>
    <t>180121_1_6</t>
  </si>
  <si>
    <t>180310_5_3</t>
  </si>
  <si>
    <t>180321_7_2</t>
  </si>
  <si>
    <t>180121_3_10</t>
  </si>
  <si>
    <t>180310_5_1</t>
  </si>
  <si>
    <t>180321_7_8</t>
  </si>
  <si>
    <t>W/O Outliers</t>
  </si>
  <si>
    <t>GeoMean</t>
  </si>
  <si>
    <t>WT Sgcg Ct values have very high SD</t>
  </si>
  <si>
    <t>KO Nalcn Ct values have very high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</si>
</sst>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FBAB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E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2" fontId="0" fillId="0" borderId="0" xfId="0" applyNumberFormat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BFBE"/>
      <color rgb="FFDFBA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A3BF-578C-014F-B1C7-B179D7403CDD}">
  <dimension ref="A1:N21"/>
  <sheetViews>
    <sheetView workbookViewId="0">
      <selection activeCell="O6" sqref="O6"/>
    </sheetView>
  </sheetViews>
  <sheetFormatPr baseColWidth="10" defaultRowHeight="15" x14ac:dyDescent="0.2"/>
  <sheetData>
    <row r="1" spans="1:14" x14ac:dyDescent="0.2">
      <c r="A1" s="3">
        <v>43228</v>
      </c>
      <c r="J1" t="s">
        <v>54</v>
      </c>
      <c r="N1" t="s">
        <v>55</v>
      </c>
    </row>
    <row r="2" spans="1:14" x14ac:dyDescent="0.2">
      <c r="G2" t="s">
        <v>40</v>
      </c>
      <c r="H2" t="s">
        <v>41</v>
      </c>
      <c r="K2" t="s">
        <v>40</v>
      </c>
      <c r="L2" t="s">
        <v>41</v>
      </c>
    </row>
    <row r="3" spans="1:14" ht="16" x14ac:dyDescent="0.2">
      <c r="B3" t="s">
        <v>42</v>
      </c>
      <c r="C3" t="s">
        <v>48</v>
      </c>
      <c r="E3" t="s">
        <v>43</v>
      </c>
      <c r="F3" s="2" t="s">
        <v>16</v>
      </c>
      <c r="G3" s="4">
        <v>-1.2863946693764023</v>
      </c>
      <c r="H3" s="4">
        <v>1.1070087815953087</v>
      </c>
      <c r="K3" s="4">
        <v>1.2863946693764048</v>
      </c>
      <c r="L3" s="4">
        <v>1.1355044290708776</v>
      </c>
      <c r="N3" s="4">
        <v>1.2182641554234528</v>
      </c>
    </row>
    <row r="4" spans="1:14" ht="16" x14ac:dyDescent="0.2">
      <c r="C4" t="s">
        <v>49</v>
      </c>
      <c r="F4" s="2" t="s">
        <v>17</v>
      </c>
      <c r="G4" s="10">
        <v>-1.0127887842161474</v>
      </c>
      <c r="H4" s="4">
        <v>1.4060682916223477</v>
      </c>
      <c r="K4" s="5">
        <v>1.6339154532410964</v>
      </c>
      <c r="L4" s="4">
        <v>1.4422620662615204</v>
      </c>
      <c r="N4" s="5">
        <v>1.5473794140028847</v>
      </c>
    </row>
    <row r="5" spans="1:14" ht="16" x14ac:dyDescent="0.2">
      <c r="C5" t="s">
        <v>50</v>
      </c>
      <c r="F5" s="2" t="s">
        <v>44</v>
      </c>
      <c r="G5" s="5">
        <v>2.324091173915678</v>
      </c>
      <c r="H5" s="5">
        <v>3.3096224908000478</v>
      </c>
      <c r="K5" s="5">
        <v>3.8459322099306097</v>
      </c>
      <c r="L5" s="5">
        <v>3.3948158852364876</v>
      </c>
      <c r="N5" s="5">
        <v>3.6422425147472484</v>
      </c>
    </row>
    <row r="6" spans="1:14" ht="16" x14ac:dyDescent="0.2">
      <c r="C6" t="s">
        <v>51</v>
      </c>
      <c r="F6" s="2" t="s">
        <v>20</v>
      </c>
      <c r="G6" s="10">
        <v>1.0582398613011903</v>
      </c>
      <c r="H6" s="5">
        <v>1.5069866814745767</v>
      </c>
      <c r="K6" s="5">
        <v>1.7511872228117726</v>
      </c>
      <c r="L6" s="5">
        <v>1.545778208641861</v>
      </c>
      <c r="N6" s="5">
        <v>1.658440192403255</v>
      </c>
    </row>
    <row r="7" spans="1:14" ht="16" x14ac:dyDescent="0.2">
      <c r="C7" t="s">
        <v>52</v>
      </c>
      <c r="F7" s="2" t="s">
        <v>34</v>
      </c>
      <c r="G7" s="4">
        <v>-1.4012036648872686</v>
      </c>
      <c r="H7" s="4">
        <v>1.016304932168189</v>
      </c>
      <c r="K7" s="4">
        <v>1.1809926614295321</v>
      </c>
      <c r="L7" s="4">
        <v>1.0424657608411214</v>
      </c>
      <c r="N7" s="4">
        <v>1.1184444879075883</v>
      </c>
    </row>
    <row r="8" spans="1:14" ht="16" x14ac:dyDescent="0.2">
      <c r="C8" t="s">
        <v>53</v>
      </c>
      <c r="F8" s="2" t="s">
        <v>22</v>
      </c>
      <c r="G8" s="4">
        <v>-1.3119081044374494</v>
      </c>
      <c r="H8" s="4">
        <v>1.0854801420772608</v>
      </c>
      <c r="K8" s="4">
        <v>1.2613774088312504</v>
      </c>
      <c r="L8" s="4">
        <v>1.1134216182286862</v>
      </c>
      <c r="N8" s="4">
        <v>1.1945718683558888</v>
      </c>
    </row>
    <row r="9" spans="1:14" ht="16" x14ac:dyDescent="0.2">
      <c r="F9" s="2" t="s">
        <v>23</v>
      </c>
      <c r="G9" s="6">
        <v>-1.5547328107084937</v>
      </c>
      <c r="H9" s="4">
        <v>-1.091768264570639</v>
      </c>
      <c r="K9" s="4">
        <v>1.0643701824533607</v>
      </c>
      <c r="L9" s="4">
        <v>-1.0643701824533598</v>
      </c>
      <c r="N9" s="4">
        <v>1.0079986121312472</v>
      </c>
    </row>
    <row r="10" spans="1:14" ht="16" x14ac:dyDescent="0.2">
      <c r="F10" s="2" t="s">
        <v>24</v>
      </c>
      <c r="G10" s="6">
        <v>-1.9408204629870804</v>
      </c>
      <c r="H10" s="10">
        <v>-1.3628876769848255</v>
      </c>
      <c r="K10" s="4">
        <v>-1.1728349492318777</v>
      </c>
      <c r="L10" s="10">
        <v>-1.3286858140965105</v>
      </c>
      <c r="N10" s="4">
        <v>-1.2384248687230051</v>
      </c>
    </row>
    <row r="11" spans="1:14" ht="16" x14ac:dyDescent="0.2">
      <c r="F11" s="2" t="s">
        <v>25</v>
      </c>
      <c r="G11" s="6">
        <v>-2.0279189595800626</v>
      </c>
      <c r="H11" s="10">
        <v>-1.4240501955970732</v>
      </c>
      <c r="K11" s="10">
        <v>-1.2254684425291322</v>
      </c>
      <c r="L11" s="10">
        <v>-1.3883134504797923</v>
      </c>
      <c r="N11" s="10">
        <v>-1.2940018508633953</v>
      </c>
    </row>
    <row r="12" spans="1:14" ht="16" x14ac:dyDescent="0.2">
      <c r="F12" s="2" t="s">
        <v>26</v>
      </c>
      <c r="G12" s="6">
        <v>-17.589793814163183</v>
      </c>
      <c r="H12" s="6">
        <v>-12.351947893794708</v>
      </c>
      <c r="K12" s="6">
        <v>-10.629486512772107</v>
      </c>
      <c r="L12" s="6">
        <v>-12.04197397928856</v>
      </c>
      <c r="N12" s="6">
        <v>-11.223932615406879</v>
      </c>
    </row>
    <row r="13" spans="1:14" ht="16" x14ac:dyDescent="0.2">
      <c r="B13" t="s">
        <v>45</v>
      </c>
      <c r="C13" t="s">
        <v>9</v>
      </c>
      <c r="F13" s="2" t="s">
        <v>27</v>
      </c>
      <c r="G13" s="4">
        <v>-1.3787236689857789</v>
      </c>
      <c r="H13" s="4">
        <v>1.032875715149387</v>
      </c>
      <c r="K13" s="4">
        <v>1.2002486666652665</v>
      </c>
      <c r="L13" s="4">
        <v>1.0594630943592953</v>
      </c>
      <c r="N13" s="4">
        <v>1.1366806494168062</v>
      </c>
    </row>
    <row r="14" spans="1:14" ht="16" x14ac:dyDescent="0.2">
      <c r="C14" t="s">
        <v>46</v>
      </c>
      <c r="F14" s="2" t="s">
        <v>21</v>
      </c>
      <c r="G14" s="6">
        <v>-1.5422108254079407</v>
      </c>
      <c r="H14" s="4">
        <v>-1.0829750455259253</v>
      </c>
      <c r="K14" s="4">
        <v>1.0730123392580257</v>
      </c>
      <c r="L14" s="4">
        <v>-1.055797630509238</v>
      </c>
      <c r="N14" s="4">
        <v>1.0161830598060622</v>
      </c>
    </row>
    <row r="15" spans="1:14" ht="16" x14ac:dyDescent="0.2">
      <c r="C15" t="s">
        <v>47</v>
      </c>
      <c r="F15" s="2" t="s">
        <v>19</v>
      </c>
      <c r="G15" s="5">
        <v>2.1784973122852267</v>
      </c>
      <c r="H15" s="5">
        <v>3.1022895236674701</v>
      </c>
      <c r="K15" s="5">
        <v>3.6050018504433248</v>
      </c>
      <c r="L15" s="5">
        <v>3.1821459350196761</v>
      </c>
      <c r="N15" s="5">
        <v>3.4140723987602675</v>
      </c>
    </row>
    <row r="16" spans="1:14" ht="16" x14ac:dyDescent="0.2">
      <c r="F16" s="2" t="s">
        <v>28</v>
      </c>
      <c r="G16" s="6">
        <v>-2.1987242267703979</v>
      </c>
      <c r="H16" s="6">
        <v>-1.5439934867243381</v>
      </c>
      <c r="K16" s="4">
        <v>-1.3286858140965132</v>
      </c>
      <c r="L16" s="6">
        <v>-1.5052467474110693</v>
      </c>
      <c r="N16" s="4">
        <v>-1.4029915769258605</v>
      </c>
    </row>
    <row r="17" spans="6:14" ht="16" x14ac:dyDescent="0.2">
      <c r="F17" s="2" t="s">
        <v>29</v>
      </c>
      <c r="G17" s="6">
        <v>-1.6605563338747513</v>
      </c>
      <c r="H17" s="4">
        <v>-1.1660799169923355</v>
      </c>
      <c r="K17" s="4">
        <v>-1.0034717485095026</v>
      </c>
      <c r="L17" s="4">
        <v>-1.1368169732360149</v>
      </c>
      <c r="N17" s="4">
        <v>-1.0595901573610345</v>
      </c>
    </row>
    <row r="18" spans="6:14" ht="16" x14ac:dyDescent="0.2">
      <c r="F18" s="2" t="s">
        <v>30</v>
      </c>
      <c r="G18" s="6">
        <v>-1.6624757922855764</v>
      </c>
      <c r="H18" s="4">
        <v>-1.1674278037569721</v>
      </c>
      <c r="K18" s="4">
        <v>-1.0046316744020538</v>
      </c>
      <c r="L18" s="4">
        <v>-1.1381310345878231</v>
      </c>
      <c r="N18" s="4">
        <v>-1.0608149512437128</v>
      </c>
    </row>
    <row r="19" spans="6:14" ht="16" x14ac:dyDescent="0.2">
      <c r="F19" s="2" t="s">
        <v>31</v>
      </c>
      <c r="G19" s="6">
        <v>-15.963074824432423</v>
      </c>
      <c r="H19" s="6">
        <v>-11.209629319098161</v>
      </c>
      <c r="K19" s="6">
        <v>-9.6464626215261173</v>
      </c>
      <c r="L19" s="6">
        <v>-10.928322054035192</v>
      </c>
      <c r="N19" s="6">
        <v>-10.185933846470794</v>
      </c>
    </row>
    <row r="20" spans="6:14" ht="16" x14ac:dyDescent="0.2">
      <c r="F20" s="2" t="s">
        <v>32</v>
      </c>
      <c r="G20" s="4">
        <v>-1.3979699341790186</v>
      </c>
      <c r="H20" s="4">
        <v>1.0186558099572915</v>
      </c>
      <c r="K20" s="4">
        <v>1.1837244885898359</v>
      </c>
      <c r="L20" s="4">
        <v>1.0448771528608702</v>
      </c>
      <c r="N20" s="4">
        <v>1.1210316310196051</v>
      </c>
    </row>
    <row r="21" spans="6:14" ht="16" x14ac:dyDescent="0.2">
      <c r="F21" s="2" t="s">
        <v>33</v>
      </c>
      <c r="G21" s="4">
        <v>-1.5601304520267469</v>
      </c>
      <c r="H21" s="4">
        <v>-1.0955586094158849</v>
      </c>
      <c r="K21" s="4">
        <v>1.0606877413682174</v>
      </c>
      <c r="L21" s="4">
        <v>-1.0680654080478518</v>
      </c>
      <c r="N21" s="4">
        <v>1.0045112018633988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2E5D-F1A9-EF49-8E8B-2EB02BE4F873}">
  <dimension ref="B1:R396"/>
  <sheetViews>
    <sheetView topLeftCell="D334" workbookViewId="0">
      <selection activeCell="R361" activeCellId="1" sqref="R359 R361"/>
    </sheetView>
  </sheetViews>
  <sheetFormatPr baseColWidth="10" defaultRowHeight="15" x14ac:dyDescent="0.2"/>
  <cols>
    <col min="11" max="11" width="14.33203125" bestFit="1" customWidth="1"/>
    <col min="18" max="18" width="14.33203125" bestFit="1" customWidth="1"/>
  </cols>
  <sheetData>
    <row r="1" spans="2:18" x14ac:dyDescent="0.2">
      <c r="B1" t="s">
        <v>12</v>
      </c>
      <c r="C1" t="s">
        <v>13</v>
      </c>
      <c r="D1" t="s">
        <v>14</v>
      </c>
      <c r="E1" t="s">
        <v>15</v>
      </c>
      <c r="F1" t="s">
        <v>35</v>
      </c>
      <c r="G1" t="s">
        <v>36</v>
      </c>
      <c r="H1" t="s">
        <v>35</v>
      </c>
      <c r="I1" t="s">
        <v>37</v>
      </c>
      <c r="J1" t="s">
        <v>38</v>
      </c>
      <c r="K1" t="s">
        <v>39</v>
      </c>
      <c r="N1" t="s">
        <v>36</v>
      </c>
      <c r="O1" t="s">
        <v>35</v>
      </c>
      <c r="P1" t="s">
        <v>37</v>
      </c>
      <c r="Q1" t="s">
        <v>38</v>
      </c>
      <c r="R1" t="s">
        <v>39</v>
      </c>
    </row>
    <row r="2" spans="2:18" ht="16" x14ac:dyDescent="0.2">
      <c r="B2" t="s">
        <v>1</v>
      </c>
      <c r="C2" t="s">
        <v>7</v>
      </c>
      <c r="D2" s="2" t="s">
        <v>16</v>
      </c>
      <c r="E2">
        <v>17.77</v>
      </c>
      <c r="F2">
        <f>AVERAGE(E2:E3)</f>
        <v>17.96</v>
      </c>
      <c r="G2">
        <f>F2-$F$104</f>
        <v>3.6999999999999993</v>
      </c>
      <c r="H2">
        <f>AVERAGE(G2,G4,G6)</f>
        <v>4.9483333333333324</v>
      </c>
      <c r="I2">
        <f>H2-H12</f>
        <v>0.3633333333333324</v>
      </c>
      <c r="J2" s="4">
        <f>2^-I2</f>
        <v>0.77736640535424784</v>
      </c>
      <c r="K2" s="4">
        <f>-1/J2</f>
        <v>-1.2863946693764023</v>
      </c>
      <c r="N2">
        <f>F2-$F$155</f>
        <v>-1.004999999999999</v>
      </c>
      <c r="O2">
        <f>AVERAGE(N2,N4,N6)</f>
        <v>-0.77666666666666728</v>
      </c>
      <c r="P2">
        <f>O2-O12</f>
        <v>-0.14666666666666706</v>
      </c>
      <c r="Q2" s="4">
        <f>2^-P2</f>
        <v>1.1070087815953087</v>
      </c>
      <c r="R2" s="4">
        <f>-1/Q2</f>
        <v>-0.90333520079118212</v>
      </c>
    </row>
    <row r="3" spans="2:18" ht="16" x14ac:dyDescent="0.2">
      <c r="B3" t="s">
        <v>1</v>
      </c>
      <c r="C3" t="s">
        <v>7</v>
      </c>
      <c r="D3" s="2" t="s">
        <v>16</v>
      </c>
      <c r="E3">
        <v>18.149999999999999</v>
      </c>
    </row>
    <row r="4" spans="2:18" ht="16" x14ac:dyDescent="0.2">
      <c r="B4" t="s">
        <v>2</v>
      </c>
      <c r="C4" t="s">
        <v>7</v>
      </c>
      <c r="D4" s="2" t="s">
        <v>16</v>
      </c>
      <c r="E4">
        <v>18.579999999999998</v>
      </c>
      <c r="F4">
        <f>AVERAGE(E4:E5)</f>
        <v>18.715</v>
      </c>
      <c r="G4">
        <f>F4-$F$106</f>
        <v>6.9250000000000007</v>
      </c>
      <c r="N4">
        <f>F4-$F$157</f>
        <v>-0.33500000000000085</v>
      </c>
    </row>
    <row r="5" spans="2:18" ht="16" x14ac:dyDescent="0.2">
      <c r="B5" t="s">
        <v>2</v>
      </c>
      <c r="C5" t="s">
        <v>7</v>
      </c>
      <c r="D5" s="2" t="s">
        <v>16</v>
      </c>
      <c r="E5">
        <v>18.850000000000001</v>
      </c>
    </row>
    <row r="6" spans="2:18" ht="16" x14ac:dyDescent="0.2">
      <c r="B6" t="s">
        <v>5</v>
      </c>
      <c r="C6" t="s">
        <v>7</v>
      </c>
      <c r="D6" s="2" t="s">
        <v>16</v>
      </c>
      <c r="E6">
        <v>18.18</v>
      </c>
      <c r="F6">
        <f>AVERAGE(E6:E7)</f>
        <v>18.244999999999997</v>
      </c>
      <c r="G6">
        <f>F6-$F$108</f>
        <v>4.2199999999999971</v>
      </c>
      <c r="N6">
        <f>F6-$F$159</f>
        <v>-0.99000000000000199</v>
      </c>
    </row>
    <row r="7" spans="2:18" ht="16" x14ac:dyDescent="0.2">
      <c r="B7" t="s">
        <v>5</v>
      </c>
      <c r="C7" t="s">
        <v>7</v>
      </c>
      <c r="D7" s="2" t="s">
        <v>16</v>
      </c>
      <c r="E7">
        <v>18.309999999999999</v>
      </c>
    </row>
    <row r="8" spans="2:18" x14ac:dyDescent="0.2">
      <c r="D8" s="2"/>
    </row>
    <row r="9" spans="2:18" x14ac:dyDescent="0.2">
      <c r="D9" s="2"/>
    </row>
    <row r="10" spans="2:18" x14ac:dyDescent="0.2">
      <c r="D10" s="2"/>
    </row>
    <row r="11" spans="2:18" x14ac:dyDescent="0.2">
      <c r="D11" s="2"/>
    </row>
    <row r="12" spans="2:18" ht="16" x14ac:dyDescent="0.2">
      <c r="B12" t="s">
        <v>3</v>
      </c>
      <c r="C12" t="s">
        <v>8</v>
      </c>
      <c r="D12" s="2" t="s">
        <v>16</v>
      </c>
      <c r="E12">
        <v>18.03</v>
      </c>
      <c r="F12">
        <f>AVERAGE(E12:E13)</f>
        <v>18.09</v>
      </c>
      <c r="G12">
        <f>F12-$F$114</f>
        <v>4.3550000000000004</v>
      </c>
      <c r="H12">
        <f>AVERAGE(G12,G14,G16)</f>
        <v>4.585</v>
      </c>
      <c r="N12">
        <f>F12-$F$165</f>
        <v>-0.76000000000000156</v>
      </c>
      <c r="O12">
        <f>AVERAGE(N12,N14,N16)</f>
        <v>-0.63000000000000023</v>
      </c>
    </row>
    <row r="13" spans="2:18" ht="16" x14ac:dyDescent="0.2">
      <c r="B13" t="s">
        <v>3</v>
      </c>
      <c r="C13" t="s">
        <v>8</v>
      </c>
      <c r="D13" s="2" t="s">
        <v>16</v>
      </c>
      <c r="E13">
        <v>18.149999999999999</v>
      </c>
    </row>
    <row r="14" spans="2:18" ht="16" x14ac:dyDescent="0.2">
      <c r="B14" t="s">
        <v>4</v>
      </c>
      <c r="C14" t="s">
        <v>8</v>
      </c>
      <c r="D14" s="2" t="s">
        <v>16</v>
      </c>
      <c r="E14">
        <v>18.690000000000001</v>
      </c>
      <c r="F14">
        <f>AVERAGE(E14:E15)</f>
        <v>18.765000000000001</v>
      </c>
      <c r="G14">
        <f>F14-$F$116</f>
        <v>4.9849999999999994</v>
      </c>
      <c r="N14">
        <f>F14-$F$167</f>
        <v>-0.40999999999999659</v>
      </c>
    </row>
    <row r="15" spans="2:18" ht="16" x14ac:dyDescent="0.2">
      <c r="B15" t="s">
        <v>4</v>
      </c>
      <c r="C15" t="s">
        <v>8</v>
      </c>
      <c r="D15" s="2" t="s">
        <v>16</v>
      </c>
      <c r="E15">
        <v>18.84</v>
      </c>
    </row>
    <row r="16" spans="2:18" ht="16" x14ac:dyDescent="0.2">
      <c r="B16" t="s">
        <v>6</v>
      </c>
      <c r="C16" t="s">
        <v>8</v>
      </c>
      <c r="D16" s="2" t="s">
        <v>16</v>
      </c>
      <c r="E16">
        <v>19.79</v>
      </c>
      <c r="F16">
        <f>AVERAGE(E16:E17)</f>
        <v>19.579999999999998</v>
      </c>
      <c r="G16">
        <f>F16-$F$118</f>
        <v>4.4149999999999991</v>
      </c>
      <c r="N16">
        <f>F16-$F$169</f>
        <v>-0.72000000000000242</v>
      </c>
    </row>
    <row r="17" spans="2:18" ht="16" x14ac:dyDescent="0.2">
      <c r="B17" t="s">
        <v>6</v>
      </c>
      <c r="C17" t="s">
        <v>8</v>
      </c>
      <c r="D17" s="2" t="s">
        <v>16</v>
      </c>
      <c r="E17">
        <v>19.37</v>
      </c>
    </row>
    <row r="18" spans="2:18" x14ac:dyDescent="0.2">
      <c r="D18" s="2"/>
    </row>
    <row r="19" spans="2:18" ht="16" x14ac:dyDescent="0.2">
      <c r="B19" t="s">
        <v>1</v>
      </c>
      <c r="C19" t="s">
        <v>7</v>
      </c>
      <c r="D19" s="2" t="s">
        <v>17</v>
      </c>
      <c r="E19">
        <v>21.92</v>
      </c>
      <c r="F19">
        <f>AVERAGE(E19:E20)</f>
        <v>21.995000000000001</v>
      </c>
      <c r="G19">
        <f>F19-$F$104</f>
        <v>7.7349999999999994</v>
      </c>
      <c r="H19">
        <f>AVERAGE(G19,G21,G23)</f>
        <v>9.0816666666666688</v>
      </c>
      <c r="I19">
        <f>H19-H29</f>
        <v>1.8333333333336199E-2</v>
      </c>
      <c r="J19" s="5">
        <f>2^-I19</f>
        <v>0.98737270355334228</v>
      </c>
      <c r="K19" s="5">
        <f>-1/J19</f>
        <v>-1.0127887842161474</v>
      </c>
      <c r="N19">
        <f>F19-$F$155</f>
        <v>3.0300000000000011</v>
      </c>
      <c r="O19">
        <f>AVERAGE(N19,N21,N23)</f>
        <v>3.3566666666666678</v>
      </c>
      <c r="P19">
        <f>O19-O29</f>
        <v>-0.49166666666666492</v>
      </c>
      <c r="Q19" s="4">
        <f>2^-P19</f>
        <v>1.4060682916223477</v>
      </c>
      <c r="R19" s="4">
        <f>-1/Q19</f>
        <v>-0.71120300909864165</v>
      </c>
    </row>
    <row r="20" spans="2:18" ht="16" x14ac:dyDescent="0.2">
      <c r="B20" t="s">
        <v>1</v>
      </c>
      <c r="C20" t="s">
        <v>7</v>
      </c>
      <c r="D20" s="2" t="s">
        <v>17</v>
      </c>
      <c r="E20">
        <v>22.07</v>
      </c>
    </row>
    <row r="21" spans="2:18" ht="16" x14ac:dyDescent="0.2">
      <c r="B21" t="s">
        <v>2</v>
      </c>
      <c r="C21" t="s">
        <v>7</v>
      </c>
      <c r="D21" s="2" t="s">
        <v>17</v>
      </c>
      <c r="E21">
        <v>22.3</v>
      </c>
      <c r="F21">
        <f>AVERAGE(E21:E22)</f>
        <v>22.325000000000003</v>
      </c>
      <c r="G21">
        <f>F21-$F$106</f>
        <v>10.535000000000004</v>
      </c>
      <c r="N21">
        <f>F21-$F$157</f>
        <v>3.2750000000000021</v>
      </c>
    </row>
    <row r="22" spans="2:18" ht="16" x14ac:dyDescent="0.2">
      <c r="B22" t="s">
        <v>2</v>
      </c>
      <c r="C22" t="s">
        <v>7</v>
      </c>
      <c r="D22" s="2" t="s">
        <v>17</v>
      </c>
      <c r="E22">
        <v>22.35</v>
      </c>
    </row>
    <row r="23" spans="2:18" ht="16" x14ac:dyDescent="0.2">
      <c r="B23" t="s">
        <v>5</v>
      </c>
      <c r="C23" t="s">
        <v>7</v>
      </c>
      <c r="D23" s="2" t="s">
        <v>17</v>
      </c>
      <c r="E23">
        <v>22.92</v>
      </c>
      <c r="F23">
        <f>AVERAGE(E23:E24)</f>
        <v>23</v>
      </c>
      <c r="G23">
        <f>F23-$F$108</f>
        <v>8.9749999999999996</v>
      </c>
      <c r="N23">
        <f>F23-$F$159</f>
        <v>3.7650000000000006</v>
      </c>
    </row>
    <row r="24" spans="2:18" ht="16" x14ac:dyDescent="0.2">
      <c r="B24" t="s">
        <v>5</v>
      </c>
      <c r="C24" t="s">
        <v>7</v>
      </c>
      <c r="D24" s="2" t="s">
        <v>17</v>
      </c>
      <c r="E24">
        <v>23.08</v>
      </c>
    </row>
    <row r="25" spans="2:18" x14ac:dyDescent="0.2">
      <c r="D25" s="2"/>
    </row>
    <row r="26" spans="2:18" x14ac:dyDescent="0.2">
      <c r="D26" s="2"/>
    </row>
    <row r="27" spans="2:18" x14ac:dyDescent="0.2">
      <c r="D27" s="2"/>
    </row>
    <row r="28" spans="2:18" x14ac:dyDescent="0.2">
      <c r="D28" s="2"/>
    </row>
    <row r="29" spans="2:18" ht="16" x14ac:dyDescent="0.2">
      <c r="B29" t="s">
        <v>3</v>
      </c>
      <c r="C29" t="s">
        <v>8</v>
      </c>
      <c r="D29" s="2" t="s">
        <v>17</v>
      </c>
      <c r="E29">
        <v>22.97</v>
      </c>
      <c r="F29">
        <f>AVERAGE(E29:E30)</f>
        <v>23.07</v>
      </c>
      <c r="G29">
        <f>F29-$F$114</f>
        <v>9.3350000000000009</v>
      </c>
      <c r="H29">
        <f>AVERAGE(G29,G31,G33)</f>
        <v>9.0633333333333326</v>
      </c>
      <c r="N29">
        <f>F29-$F$165</f>
        <v>4.2199999999999989</v>
      </c>
      <c r="O29">
        <f>AVERAGE(N29,N31,N33)</f>
        <v>3.8483333333333327</v>
      </c>
    </row>
    <row r="30" spans="2:18" ht="16" x14ac:dyDescent="0.2">
      <c r="B30" t="s">
        <v>3</v>
      </c>
      <c r="C30" t="s">
        <v>8</v>
      </c>
      <c r="D30" s="2" t="s">
        <v>17</v>
      </c>
      <c r="E30">
        <v>23.17</v>
      </c>
    </row>
    <row r="31" spans="2:18" ht="16" x14ac:dyDescent="0.2">
      <c r="B31" t="s">
        <v>4</v>
      </c>
      <c r="C31" t="s">
        <v>8</v>
      </c>
      <c r="D31" s="2" t="s">
        <v>17</v>
      </c>
      <c r="E31">
        <v>23.16</v>
      </c>
      <c r="F31">
        <f>AVERAGE(E31:E32)</f>
        <v>23.15</v>
      </c>
      <c r="G31">
        <f>F31-$F$116</f>
        <v>9.3699999999999974</v>
      </c>
      <c r="N31">
        <f>F31-$F$167</f>
        <v>3.9750000000000014</v>
      </c>
    </row>
    <row r="32" spans="2:18" ht="16" x14ac:dyDescent="0.2">
      <c r="B32" t="s">
        <v>4</v>
      </c>
      <c r="C32" t="s">
        <v>8</v>
      </c>
      <c r="D32" s="2" t="s">
        <v>17</v>
      </c>
      <c r="E32">
        <v>23.14</v>
      </c>
    </row>
    <row r="33" spans="2:18" ht="16" x14ac:dyDescent="0.2">
      <c r="B33" t="s">
        <v>6</v>
      </c>
      <c r="C33" t="s">
        <v>8</v>
      </c>
      <c r="D33" s="2" t="s">
        <v>17</v>
      </c>
      <c r="E33">
        <v>23.76</v>
      </c>
      <c r="F33">
        <f>AVERAGE(E33:E34)</f>
        <v>23.65</v>
      </c>
      <c r="G33">
        <f>F33-$F$118</f>
        <v>8.4849999999999994</v>
      </c>
      <c r="N33">
        <f>F33-$F$169</f>
        <v>3.3499999999999979</v>
      </c>
    </row>
    <row r="34" spans="2:18" ht="16" x14ac:dyDescent="0.2">
      <c r="B34" t="s">
        <v>6</v>
      </c>
      <c r="C34" t="s">
        <v>8</v>
      </c>
      <c r="D34" s="2" t="s">
        <v>17</v>
      </c>
      <c r="E34">
        <v>23.54</v>
      </c>
    </row>
    <row r="35" spans="2:18" x14ac:dyDescent="0.2">
      <c r="D35" s="2"/>
    </row>
    <row r="36" spans="2:18" ht="16" x14ac:dyDescent="0.2">
      <c r="B36" t="s">
        <v>1</v>
      </c>
      <c r="C36" t="s">
        <v>7</v>
      </c>
      <c r="D36" s="2" t="s">
        <v>18</v>
      </c>
      <c r="E36">
        <v>19.59</v>
      </c>
      <c r="F36">
        <f>AVERAGE(E36:E37)</f>
        <v>19.725000000000001</v>
      </c>
      <c r="G36">
        <f>F36-$F$104</f>
        <v>5.4649999999999999</v>
      </c>
      <c r="H36">
        <f>AVERAGE(G36,G38,G40)</f>
        <v>6.4083333333333341</v>
      </c>
      <c r="I36">
        <f>H36-H46</f>
        <v>-1.2166666666666659</v>
      </c>
      <c r="J36" s="5">
        <f>2^-I36</f>
        <v>2.324091173915678</v>
      </c>
      <c r="K36" s="5">
        <f>-1/J36</f>
        <v>-0.43027571862216524</v>
      </c>
      <c r="N36">
        <f>F36-$F$155</f>
        <v>0.76000000000000156</v>
      </c>
      <c r="O36">
        <f>AVERAGE(N36,N38,N40)</f>
        <v>0.68333333333333479</v>
      </c>
      <c r="P36">
        <f>O36-O46</f>
        <v>-1.7266666666666652</v>
      </c>
      <c r="Q36" s="5">
        <f>2^-P36</f>
        <v>3.3096224908000478</v>
      </c>
      <c r="R36" s="5">
        <f>-1/Q36</f>
        <v>-0.30214926408669229</v>
      </c>
    </row>
    <row r="37" spans="2:18" ht="16" x14ac:dyDescent="0.2">
      <c r="B37" t="s">
        <v>1</v>
      </c>
      <c r="C37" t="s">
        <v>7</v>
      </c>
      <c r="D37" s="2" t="s">
        <v>18</v>
      </c>
      <c r="E37">
        <v>19.86</v>
      </c>
    </row>
    <row r="38" spans="2:18" ht="16" x14ac:dyDescent="0.2">
      <c r="B38" t="s">
        <v>2</v>
      </c>
      <c r="C38" t="s">
        <v>7</v>
      </c>
      <c r="D38" s="2" t="s">
        <v>18</v>
      </c>
      <c r="E38">
        <v>19.78</v>
      </c>
      <c r="F38">
        <f>AVERAGE(E38:E39)</f>
        <v>19.825000000000003</v>
      </c>
      <c r="G38">
        <f>F38-$F$106</f>
        <v>8.0350000000000037</v>
      </c>
      <c r="N38">
        <f>F38-$F$157</f>
        <v>0.77500000000000213</v>
      </c>
    </row>
    <row r="39" spans="2:18" ht="16" x14ac:dyDescent="0.2">
      <c r="B39" t="s">
        <v>2</v>
      </c>
      <c r="C39" t="s">
        <v>7</v>
      </c>
      <c r="D39" s="2" t="s">
        <v>18</v>
      </c>
      <c r="E39">
        <v>19.87</v>
      </c>
    </row>
    <row r="40" spans="2:18" ht="16" x14ac:dyDescent="0.2">
      <c r="B40" t="s">
        <v>5</v>
      </c>
      <c r="C40" t="s">
        <v>7</v>
      </c>
      <c r="D40" s="2" t="s">
        <v>18</v>
      </c>
      <c r="E40">
        <v>19.55</v>
      </c>
      <c r="F40">
        <f>AVERAGE(E40:E41)</f>
        <v>19.75</v>
      </c>
      <c r="G40">
        <f>F40-$F$108</f>
        <v>5.7249999999999996</v>
      </c>
      <c r="N40">
        <f>F40-$F$159</f>
        <v>0.51500000000000057</v>
      </c>
    </row>
    <row r="41" spans="2:18" ht="16" x14ac:dyDescent="0.2">
      <c r="B41" t="s">
        <v>5</v>
      </c>
      <c r="C41" t="s">
        <v>7</v>
      </c>
      <c r="D41" s="2" t="s">
        <v>18</v>
      </c>
      <c r="E41">
        <v>19.95</v>
      </c>
    </row>
    <row r="42" spans="2:18" x14ac:dyDescent="0.2">
      <c r="D42" s="2"/>
    </row>
    <row r="43" spans="2:18" x14ac:dyDescent="0.2">
      <c r="D43" s="2"/>
    </row>
    <row r="44" spans="2:18" x14ac:dyDescent="0.2">
      <c r="D44" s="2"/>
    </row>
    <row r="45" spans="2:18" x14ac:dyDescent="0.2">
      <c r="D45" s="2"/>
    </row>
    <row r="46" spans="2:18" ht="16" x14ac:dyDescent="0.2">
      <c r="B46" t="s">
        <v>3</v>
      </c>
      <c r="C46" t="s">
        <v>8</v>
      </c>
      <c r="D46" s="2" t="s">
        <v>18</v>
      </c>
      <c r="E46">
        <v>20.02</v>
      </c>
      <c r="F46">
        <f>AVERAGE(E46:E47)</f>
        <v>19.975000000000001</v>
      </c>
      <c r="G46">
        <f>F46-$F$114</f>
        <v>6.240000000000002</v>
      </c>
      <c r="H46">
        <f>AVERAGE(G46,G48,G50)</f>
        <v>7.625</v>
      </c>
      <c r="N46">
        <f>F46-$F$165</f>
        <v>1.125</v>
      </c>
      <c r="O46">
        <f>AVERAGE(N46,N48,N50)</f>
        <v>2.41</v>
      </c>
    </row>
    <row r="47" spans="2:18" ht="16" x14ac:dyDescent="0.2">
      <c r="B47" t="s">
        <v>3</v>
      </c>
      <c r="C47" t="s">
        <v>8</v>
      </c>
      <c r="D47" s="2" t="s">
        <v>18</v>
      </c>
      <c r="E47">
        <v>19.93</v>
      </c>
    </row>
    <row r="48" spans="2:18" ht="16" x14ac:dyDescent="0.2">
      <c r="B48" t="s">
        <v>4</v>
      </c>
      <c r="C48" t="s">
        <v>8</v>
      </c>
      <c r="D48" s="2" t="s">
        <v>18</v>
      </c>
      <c r="E48">
        <v>21.34</v>
      </c>
      <c r="F48">
        <f>AVERAGE(E48:E49)</f>
        <v>21.29</v>
      </c>
      <c r="G48">
        <f>F48-$F$116</f>
        <v>7.509999999999998</v>
      </c>
      <c r="N48">
        <f>F48-$F$167</f>
        <v>2.115000000000002</v>
      </c>
    </row>
    <row r="49" spans="2:18" ht="16" x14ac:dyDescent="0.2">
      <c r="B49" t="s">
        <v>4</v>
      </c>
      <c r="C49" t="s">
        <v>8</v>
      </c>
      <c r="D49" s="2" t="s">
        <v>18</v>
      </c>
      <c r="E49">
        <v>21.24</v>
      </c>
    </row>
    <row r="50" spans="2:18" ht="16" x14ac:dyDescent="0.2">
      <c r="B50" t="s">
        <v>6</v>
      </c>
      <c r="C50" t="s">
        <v>8</v>
      </c>
      <c r="D50" s="2" t="s">
        <v>18</v>
      </c>
      <c r="E50">
        <v>24.29</v>
      </c>
      <c r="F50">
        <f>E50:E51</f>
        <v>24.29</v>
      </c>
      <c r="G50">
        <f>F50-$F$118</f>
        <v>9.125</v>
      </c>
      <c r="N50">
        <f>F50-$F$169</f>
        <v>3.9899999999999984</v>
      </c>
    </row>
    <row r="51" spans="2:18" ht="16" x14ac:dyDescent="0.2">
      <c r="B51" t="s">
        <v>6</v>
      </c>
      <c r="C51" t="s">
        <v>8</v>
      </c>
      <c r="D51" s="2" t="s">
        <v>18</v>
      </c>
      <c r="E51">
        <v>23.3</v>
      </c>
    </row>
    <row r="52" spans="2:18" x14ac:dyDescent="0.2">
      <c r="D52" s="2"/>
    </row>
    <row r="53" spans="2:18" ht="16" x14ac:dyDescent="0.2">
      <c r="B53" t="s">
        <v>1</v>
      </c>
      <c r="C53" t="s">
        <v>7</v>
      </c>
      <c r="D53" s="2" t="s">
        <v>20</v>
      </c>
      <c r="E53">
        <v>18.559999999999999</v>
      </c>
      <c r="F53">
        <f>AVERAGE(E53:E54)</f>
        <v>19.145</v>
      </c>
      <c r="G53">
        <f>F53-$F$104</f>
        <v>4.884999999999998</v>
      </c>
      <c r="H53">
        <f>AVERAGE(G53,G55,G57)</f>
        <v>5.4283333333333319</v>
      </c>
      <c r="I53">
        <f>H53-H63</f>
        <v>-8.1666666666668775E-2</v>
      </c>
      <c r="J53" s="5">
        <f>2^-I53</f>
        <v>1.0582398613011903</v>
      </c>
      <c r="K53" s="5">
        <f>-1/J53</f>
        <v>-0.94496534913211472</v>
      </c>
      <c r="N53">
        <f>F53-$F$155</f>
        <v>0.17999999999999972</v>
      </c>
      <c r="O53">
        <f>AVERAGE(N53,N55,N57)</f>
        <v>-0.29666666666666686</v>
      </c>
      <c r="P53">
        <f>O53-O63</f>
        <v>-0.59166666666666745</v>
      </c>
      <c r="Q53" s="5">
        <f>2^-P53</f>
        <v>1.5069866814745767</v>
      </c>
      <c r="R53" s="5">
        <f>-1/Q53</f>
        <v>-0.66357587116928363</v>
      </c>
    </row>
    <row r="54" spans="2:18" ht="16" x14ac:dyDescent="0.2">
      <c r="B54" t="s">
        <v>1</v>
      </c>
      <c r="C54" t="s">
        <v>7</v>
      </c>
      <c r="D54" s="2" t="s">
        <v>20</v>
      </c>
      <c r="E54">
        <v>19.73</v>
      </c>
    </row>
    <row r="55" spans="2:18" ht="16" x14ac:dyDescent="0.2">
      <c r="B55" t="s">
        <v>2</v>
      </c>
      <c r="C55" t="s">
        <v>7</v>
      </c>
      <c r="D55" s="2" t="s">
        <v>20</v>
      </c>
      <c r="E55">
        <v>18.34</v>
      </c>
      <c r="F55">
        <f>AVERAGE(E55:E56)</f>
        <v>18.53</v>
      </c>
      <c r="G55">
        <f>F55-$F$106</f>
        <v>6.740000000000002</v>
      </c>
      <c r="N55">
        <f>F55-$F$157</f>
        <v>-0.51999999999999957</v>
      </c>
    </row>
    <row r="56" spans="2:18" ht="16" x14ac:dyDescent="0.2">
      <c r="B56" t="s">
        <v>2</v>
      </c>
      <c r="C56" t="s">
        <v>7</v>
      </c>
      <c r="D56" s="2" t="s">
        <v>20</v>
      </c>
      <c r="E56">
        <v>18.72</v>
      </c>
    </row>
    <row r="57" spans="2:18" ht="16" x14ac:dyDescent="0.2">
      <c r="B57" t="s">
        <v>5</v>
      </c>
      <c r="C57" t="s">
        <v>7</v>
      </c>
      <c r="D57" s="2" t="s">
        <v>20</v>
      </c>
      <c r="E57">
        <v>18.63</v>
      </c>
      <c r="F57">
        <f>AVERAGE(E57:E58)</f>
        <v>18.684999999999999</v>
      </c>
      <c r="G57">
        <f>F57-$F$108</f>
        <v>4.6599999999999984</v>
      </c>
      <c r="N57">
        <f>F57-$F$159</f>
        <v>-0.55000000000000071</v>
      </c>
    </row>
    <row r="58" spans="2:18" ht="16" x14ac:dyDescent="0.2">
      <c r="B58" t="s">
        <v>5</v>
      </c>
      <c r="C58" t="s">
        <v>7</v>
      </c>
      <c r="D58" s="2" t="s">
        <v>20</v>
      </c>
      <c r="E58">
        <v>18.739999999999998</v>
      </c>
    </row>
    <row r="59" spans="2:18" x14ac:dyDescent="0.2">
      <c r="D59" s="2"/>
    </row>
    <row r="60" spans="2:18" x14ac:dyDescent="0.2">
      <c r="D60" s="2"/>
    </row>
    <row r="61" spans="2:18" x14ac:dyDescent="0.2">
      <c r="D61" s="2"/>
    </row>
    <row r="62" spans="2:18" x14ac:dyDescent="0.2">
      <c r="D62" s="2"/>
    </row>
    <row r="63" spans="2:18" ht="16" x14ac:dyDescent="0.2">
      <c r="B63" t="s">
        <v>3</v>
      </c>
      <c r="C63" t="s">
        <v>8</v>
      </c>
      <c r="D63" s="2" t="s">
        <v>20</v>
      </c>
      <c r="E63">
        <v>18.579999999999998</v>
      </c>
      <c r="F63">
        <f>AVERAGE(E63:E64)</f>
        <v>18.829999999999998</v>
      </c>
      <c r="G63">
        <f>F63-$F$114</f>
        <v>5.0949999999999989</v>
      </c>
      <c r="H63">
        <f>AVERAGE(G63,G65,G67)</f>
        <v>5.5100000000000007</v>
      </c>
      <c r="N63">
        <f>F63-$F$165</f>
        <v>-2.0000000000003126E-2</v>
      </c>
      <c r="O63">
        <f>AVERAGE(N63,N65,N67)</f>
        <v>0.29500000000000054</v>
      </c>
    </row>
    <row r="64" spans="2:18" ht="16" x14ac:dyDescent="0.2">
      <c r="B64" t="s">
        <v>3</v>
      </c>
      <c r="C64" t="s">
        <v>8</v>
      </c>
      <c r="D64" s="2" t="s">
        <v>20</v>
      </c>
      <c r="E64">
        <v>19.079999999999998</v>
      </c>
    </row>
    <row r="65" spans="2:18" ht="16" x14ac:dyDescent="0.2">
      <c r="B65" t="s">
        <v>4</v>
      </c>
      <c r="C65" t="s">
        <v>8</v>
      </c>
      <c r="D65" s="2" t="s">
        <v>20</v>
      </c>
      <c r="E65">
        <v>19.3</v>
      </c>
      <c r="F65">
        <f>AVERAGE(E65:E66)</f>
        <v>19.240000000000002</v>
      </c>
      <c r="G65">
        <f>F65-$F$116</f>
        <v>5.4600000000000009</v>
      </c>
      <c r="N65">
        <f>F65-$F$167</f>
        <v>6.5000000000004832E-2</v>
      </c>
    </row>
    <row r="66" spans="2:18" ht="16" x14ac:dyDescent="0.2">
      <c r="B66" t="s">
        <v>4</v>
      </c>
      <c r="C66" t="s">
        <v>8</v>
      </c>
      <c r="D66" s="2" t="s">
        <v>20</v>
      </c>
      <c r="E66">
        <v>19.18</v>
      </c>
    </row>
    <row r="67" spans="2:18" ht="16" x14ac:dyDescent="0.2">
      <c r="B67" t="s">
        <v>6</v>
      </c>
      <c r="C67" t="s">
        <v>8</v>
      </c>
      <c r="D67" s="2" t="s">
        <v>20</v>
      </c>
      <c r="E67">
        <v>21.08</v>
      </c>
      <c r="F67">
        <f>AVERAGE(E67:E68)</f>
        <v>21.14</v>
      </c>
      <c r="G67">
        <f>F67-$F$118</f>
        <v>5.9750000000000014</v>
      </c>
      <c r="N67">
        <f>F67-$F$169</f>
        <v>0.83999999999999986</v>
      </c>
    </row>
    <row r="68" spans="2:18" ht="16" x14ac:dyDescent="0.2">
      <c r="B68" t="s">
        <v>6</v>
      </c>
      <c r="C68" t="s">
        <v>8</v>
      </c>
      <c r="D68" s="2" t="s">
        <v>20</v>
      </c>
      <c r="E68">
        <v>21.2</v>
      </c>
    </row>
    <row r="69" spans="2:18" x14ac:dyDescent="0.2">
      <c r="D69" s="2"/>
    </row>
    <row r="70" spans="2:18" ht="16" x14ac:dyDescent="0.2">
      <c r="B70" t="s">
        <v>1</v>
      </c>
      <c r="C70" t="s">
        <v>7</v>
      </c>
      <c r="D70" s="2" t="s">
        <v>34</v>
      </c>
      <c r="E70">
        <v>22.25</v>
      </c>
      <c r="F70">
        <f>AVERAGE(E70:E71)</f>
        <v>22.324999999999999</v>
      </c>
      <c r="G70">
        <f>F70-$F$104</f>
        <v>8.0649999999999977</v>
      </c>
      <c r="H70">
        <f>AVERAGE(G70,G72,G74)</f>
        <v>9.0983333333333345</v>
      </c>
      <c r="I70">
        <f>H70-H80</f>
        <v>0.48666666666666814</v>
      </c>
      <c r="J70" s="4">
        <f>2^-I70</f>
        <v>0.71367212708543215</v>
      </c>
      <c r="K70" s="4">
        <f>-1/J70</f>
        <v>-1.4012036648872686</v>
      </c>
      <c r="N70">
        <f>F70-$F$155</f>
        <v>3.3599999999999994</v>
      </c>
      <c r="O70">
        <f>AVERAGE(N70,N72,N74)</f>
        <v>3.3733333333333335</v>
      </c>
      <c r="P70">
        <f>O70-O80</f>
        <v>-2.3333333333333428E-2</v>
      </c>
      <c r="Q70" s="4">
        <f>2^-P70</f>
        <v>1.016304932168189</v>
      </c>
      <c r="R70" s="4">
        <f>-1/Q70</f>
        <v>-0.98395665350811201</v>
      </c>
    </row>
    <row r="71" spans="2:18" ht="16" x14ac:dyDescent="0.2">
      <c r="B71" t="s">
        <v>1</v>
      </c>
      <c r="C71" t="s">
        <v>7</v>
      </c>
      <c r="D71" s="2" t="s">
        <v>34</v>
      </c>
      <c r="E71">
        <v>22.4</v>
      </c>
    </row>
    <row r="72" spans="2:18" ht="16" x14ac:dyDescent="0.2">
      <c r="B72" t="s">
        <v>2</v>
      </c>
      <c r="C72" t="s">
        <v>7</v>
      </c>
      <c r="D72" s="2" t="s">
        <v>34</v>
      </c>
      <c r="E72">
        <v>22.23</v>
      </c>
      <c r="F72">
        <f>AVERAGE(E72:E73)</f>
        <v>22.48</v>
      </c>
      <c r="G72">
        <f>F72-$F$106</f>
        <v>10.690000000000001</v>
      </c>
      <c r="N72">
        <f>F72-$F$157</f>
        <v>3.4299999999999997</v>
      </c>
    </row>
    <row r="73" spans="2:18" ht="16" x14ac:dyDescent="0.2">
      <c r="B73" t="s">
        <v>2</v>
      </c>
      <c r="C73" t="s">
        <v>7</v>
      </c>
      <c r="D73" s="2" t="s">
        <v>34</v>
      </c>
      <c r="E73">
        <v>22.73</v>
      </c>
    </row>
    <row r="74" spans="2:18" ht="16" x14ac:dyDescent="0.2">
      <c r="B74" t="s">
        <v>5</v>
      </c>
      <c r="C74" t="s">
        <v>7</v>
      </c>
      <c r="D74" s="2" t="s">
        <v>34</v>
      </c>
      <c r="E74">
        <v>22.42</v>
      </c>
      <c r="F74">
        <f>AVERAGE(E74:E75)</f>
        <v>22.565000000000001</v>
      </c>
      <c r="G74">
        <f>F74-$F$108</f>
        <v>8.5400000000000009</v>
      </c>
      <c r="N74">
        <f>F74-$F$159</f>
        <v>3.3300000000000018</v>
      </c>
    </row>
    <row r="75" spans="2:18" ht="16" x14ac:dyDescent="0.2">
      <c r="B75" t="s">
        <v>5</v>
      </c>
      <c r="C75" t="s">
        <v>7</v>
      </c>
      <c r="D75" s="2" t="s">
        <v>34</v>
      </c>
      <c r="E75">
        <v>22.71</v>
      </c>
    </row>
    <row r="76" spans="2:18" x14ac:dyDescent="0.2">
      <c r="D76" s="2"/>
    </row>
    <row r="77" spans="2:18" x14ac:dyDescent="0.2">
      <c r="D77" s="2"/>
    </row>
    <row r="78" spans="2:18" x14ac:dyDescent="0.2">
      <c r="D78" s="2"/>
    </row>
    <row r="79" spans="2:18" x14ac:dyDescent="0.2">
      <c r="D79" s="2"/>
    </row>
    <row r="80" spans="2:18" ht="16" x14ac:dyDescent="0.2">
      <c r="B80" t="s">
        <v>3</v>
      </c>
      <c r="C80" t="s">
        <v>8</v>
      </c>
      <c r="D80" s="2" t="s">
        <v>34</v>
      </c>
      <c r="E80">
        <v>22.35</v>
      </c>
      <c r="F80">
        <f>AVERAGE(E80:E81)</f>
        <v>22.47</v>
      </c>
      <c r="G80">
        <f>F80-$F$114</f>
        <v>8.7349999999999994</v>
      </c>
      <c r="H80">
        <f>AVERAGE(G80,G82,G84)</f>
        <v>8.6116666666666664</v>
      </c>
      <c r="N80">
        <f>F80-$F$165</f>
        <v>3.6199999999999974</v>
      </c>
      <c r="O80">
        <f>AVERAGE(N80,N82,N84)</f>
        <v>3.3966666666666669</v>
      </c>
    </row>
    <row r="81" spans="2:18" ht="16" x14ac:dyDescent="0.2">
      <c r="B81" t="s">
        <v>3</v>
      </c>
      <c r="C81" t="s">
        <v>8</v>
      </c>
      <c r="D81" s="2" t="s">
        <v>34</v>
      </c>
      <c r="E81">
        <v>22.59</v>
      </c>
    </row>
    <row r="82" spans="2:18" ht="16" x14ac:dyDescent="0.2">
      <c r="B82" t="s">
        <v>4</v>
      </c>
      <c r="C82" t="s">
        <v>8</v>
      </c>
      <c r="D82" s="2" t="s">
        <v>34</v>
      </c>
      <c r="E82">
        <v>23.12</v>
      </c>
      <c r="F82">
        <f>AVERAGE(E82:E83)</f>
        <v>22.945</v>
      </c>
      <c r="G82">
        <f>F82-$F$116</f>
        <v>9.1649999999999991</v>
      </c>
      <c r="N82">
        <f>F82-$F$167</f>
        <v>3.7700000000000031</v>
      </c>
    </row>
    <row r="83" spans="2:18" ht="16" x14ac:dyDescent="0.2">
      <c r="B83" t="s">
        <v>4</v>
      </c>
      <c r="C83" t="s">
        <v>8</v>
      </c>
      <c r="D83" s="2" t="s">
        <v>34</v>
      </c>
      <c r="E83">
        <v>22.77</v>
      </c>
    </row>
    <row r="84" spans="2:18" ht="16" x14ac:dyDescent="0.2">
      <c r="B84" t="s">
        <v>6</v>
      </c>
      <c r="C84" t="s">
        <v>8</v>
      </c>
      <c r="D84" s="2" t="s">
        <v>34</v>
      </c>
      <c r="E84">
        <v>23</v>
      </c>
      <c r="F84">
        <f>AVERAGE(E84:E85)</f>
        <v>23.1</v>
      </c>
      <c r="G84">
        <f>F84-$F$118</f>
        <v>7.9350000000000023</v>
      </c>
      <c r="N84">
        <f>F84-$F$169</f>
        <v>2.8000000000000007</v>
      </c>
    </row>
    <row r="85" spans="2:18" ht="16" x14ac:dyDescent="0.2">
      <c r="B85" t="s">
        <v>6</v>
      </c>
      <c r="C85" t="s">
        <v>8</v>
      </c>
      <c r="D85" s="2" t="s">
        <v>34</v>
      </c>
      <c r="E85">
        <v>23.2</v>
      </c>
    </row>
    <row r="86" spans="2:18" x14ac:dyDescent="0.2">
      <c r="D86" s="2"/>
    </row>
    <row r="87" spans="2:18" ht="16" x14ac:dyDescent="0.2">
      <c r="B87" t="s">
        <v>1</v>
      </c>
      <c r="C87" t="s">
        <v>7</v>
      </c>
      <c r="D87" s="2" t="s">
        <v>22</v>
      </c>
      <c r="E87">
        <v>18.68</v>
      </c>
      <c r="F87">
        <f>AVERAGE(E87:E88)</f>
        <v>18.810000000000002</v>
      </c>
      <c r="G87">
        <f>F87-$F$104</f>
        <v>4.5500000000000007</v>
      </c>
      <c r="H87">
        <f>AVERAGE(G87,G89,G91)</f>
        <v>5.6266666666666678</v>
      </c>
      <c r="I87">
        <f>H87-H97</f>
        <v>0.3916666666666675</v>
      </c>
      <c r="J87" s="4">
        <f>2^-I87</f>
        <v>0.76224851162788065</v>
      </c>
      <c r="K87" s="4">
        <f>-1/J87</f>
        <v>-1.3119081044374494</v>
      </c>
      <c r="N87">
        <f>F87-$F$155</f>
        <v>-0.15499999999999758</v>
      </c>
      <c r="O87">
        <f>AVERAGE(N87,N89,N91)</f>
        <v>-9.8333333333332718E-2</v>
      </c>
      <c r="P87">
        <f>O87-O97</f>
        <v>-0.11833333333333347</v>
      </c>
      <c r="Q87" s="4">
        <f>2^-P87</f>
        <v>1.0854801420772608</v>
      </c>
      <c r="R87" s="4">
        <f>-1/Q87</f>
        <v>-0.92125130735816196</v>
      </c>
    </row>
    <row r="88" spans="2:18" ht="16" x14ac:dyDescent="0.2">
      <c r="B88" t="s">
        <v>1</v>
      </c>
      <c r="C88" t="s">
        <v>7</v>
      </c>
      <c r="D88" s="2" t="s">
        <v>22</v>
      </c>
      <c r="E88">
        <v>18.940000000000001</v>
      </c>
    </row>
    <row r="89" spans="2:18" ht="16" x14ac:dyDescent="0.2">
      <c r="B89" t="s">
        <v>2</v>
      </c>
      <c r="C89" t="s">
        <v>7</v>
      </c>
      <c r="D89" s="2" t="s">
        <v>22</v>
      </c>
      <c r="E89">
        <v>18.899999999999999</v>
      </c>
      <c r="F89">
        <f>AVERAGE(E89:E90)</f>
        <v>19.024999999999999</v>
      </c>
      <c r="G89">
        <f>F89-$F$106</f>
        <v>7.2349999999999994</v>
      </c>
      <c r="N89">
        <f>F89-$F$157</f>
        <v>-2.5000000000002132E-2</v>
      </c>
    </row>
    <row r="90" spans="2:18" ht="16" x14ac:dyDescent="0.2">
      <c r="B90" t="s">
        <v>2</v>
      </c>
      <c r="C90" t="s">
        <v>7</v>
      </c>
      <c r="D90" s="2" t="s">
        <v>22</v>
      </c>
      <c r="E90">
        <v>19.149999999999999</v>
      </c>
    </row>
    <row r="91" spans="2:18" ht="16" x14ac:dyDescent="0.2">
      <c r="B91" t="s">
        <v>5</v>
      </c>
      <c r="C91" t="s">
        <v>7</v>
      </c>
      <c r="D91" s="2" t="s">
        <v>22</v>
      </c>
      <c r="E91">
        <v>19.07</v>
      </c>
      <c r="F91">
        <f>AVERAGE(E91:E92)</f>
        <v>19.12</v>
      </c>
      <c r="G91">
        <f>F91-$F$108</f>
        <v>5.0950000000000006</v>
      </c>
      <c r="N91">
        <f>F91-$F$159</f>
        <v>-0.11499999999999844</v>
      </c>
    </row>
    <row r="92" spans="2:18" ht="16" x14ac:dyDescent="0.2">
      <c r="B92" t="s">
        <v>5</v>
      </c>
      <c r="C92" t="s">
        <v>7</v>
      </c>
      <c r="D92" s="2" t="s">
        <v>22</v>
      </c>
      <c r="E92">
        <v>19.170000000000002</v>
      </c>
    </row>
    <row r="93" spans="2:18" x14ac:dyDescent="0.2">
      <c r="D93" s="2"/>
    </row>
    <row r="94" spans="2:18" x14ac:dyDescent="0.2">
      <c r="D94" s="2"/>
    </row>
    <row r="95" spans="2:18" x14ac:dyDescent="0.2">
      <c r="D95" s="2"/>
    </row>
    <row r="96" spans="2:18" x14ac:dyDescent="0.2">
      <c r="D96" s="2"/>
    </row>
    <row r="97" spans="2:15" ht="16" x14ac:dyDescent="0.2">
      <c r="B97" t="s">
        <v>3</v>
      </c>
      <c r="C97" t="s">
        <v>8</v>
      </c>
      <c r="D97" s="2" t="s">
        <v>22</v>
      </c>
      <c r="E97">
        <v>19.420000000000002</v>
      </c>
      <c r="F97">
        <f>AVERAGE(E97:E98)</f>
        <v>19.495000000000001</v>
      </c>
      <c r="G97">
        <f>F97-$F$114</f>
        <v>5.7600000000000016</v>
      </c>
      <c r="H97">
        <f>AVERAGE(G97,G99,G101)</f>
        <v>5.2350000000000003</v>
      </c>
      <c r="N97">
        <f>F97-$F$165</f>
        <v>0.64499999999999957</v>
      </c>
      <c r="O97">
        <f>AVERAGE(N97,N99,N101)</f>
        <v>2.0000000000000757E-2</v>
      </c>
    </row>
    <row r="98" spans="2:15" ht="16" x14ac:dyDescent="0.2">
      <c r="B98" t="s">
        <v>3</v>
      </c>
      <c r="C98" t="s">
        <v>8</v>
      </c>
      <c r="D98" s="2" t="s">
        <v>22</v>
      </c>
      <c r="E98">
        <v>19.57</v>
      </c>
    </row>
    <row r="99" spans="2:15" ht="16" x14ac:dyDescent="0.2">
      <c r="B99" t="s">
        <v>4</v>
      </c>
      <c r="C99" t="s">
        <v>8</v>
      </c>
      <c r="D99" s="2" t="s">
        <v>22</v>
      </c>
      <c r="E99">
        <v>18.82</v>
      </c>
      <c r="F99">
        <f>AVERAGE(E99:E100)</f>
        <v>18.899999999999999</v>
      </c>
      <c r="G99">
        <f>F99-$F$116</f>
        <v>5.1199999999999974</v>
      </c>
      <c r="N99">
        <f>F99-$F$167</f>
        <v>-0.27499999999999858</v>
      </c>
    </row>
    <row r="100" spans="2:15" ht="16" x14ac:dyDescent="0.2">
      <c r="B100" t="s">
        <v>4</v>
      </c>
      <c r="C100" t="s">
        <v>8</v>
      </c>
      <c r="D100" s="2" t="s">
        <v>22</v>
      </c>
      <c r="E100">
        <v>18.98</v>
      </c>
    </row>
    <row r="101" spans="2:15" ht="16" x14ac:dyDescent="0.2">
      <c r="B101" t="s">
        <v>6</v>
      </c>
      <c r="C101" t="s">
        <v>8</v>
      </c>
      <c r="D101" s="2" t="s">
        <v>22</v>
      </c>
      <c r="E101">
        <v>20.010000000000002</v>
      </c>
      <c r="F101">
        <f>AVERAGE(E101:E102)</f>
        <v>19.990000000000002</v>
      </c>
      <c r="G101">
        <f>F101-$F$118</f>
        <v>4.8250000000000028</v>
      </c>
      <c r="N101">
        <f>F101-$F$169</f>
        <v>-0.30999999999999872</v>
      </c>
    </row>
    <row r="102" spans="2:15" ht="16" x14ac:dyDescent="0.2">
      <c r="B102" t="s">
        <v>6</v>
      </c>
      <c r="C102" t="s">
        <v>8</v>
      </c>
      <c r="D102" s="2" t="s">
        <v>22</v>
      </c>
      <c r="E102">
        <v>19.97</v>
      </c>
    </row>
    <row r="103" spans="2:15" x14ac:dyDescent="0.2">
      <c r="D103" s="2"/>
    </row>
    <row r="104" spans="2:15" ht="16" x14ac:dyDescent="0.2">
      <c r="B104" t="s">
        <v>1</v>
      </c>
      <c r="C104" t="s">
        <v>7</v>
      </c>
      <c r="D104" s="2" t="s">
        <v>10</v>
      </c>
      <c r="E104">
        <v>14.21</v>
      </c>
      <c r="F104">
        <f>AVERAGE(E104:E105)</f>
        <v>14.260000000000002</v>
      </c>
    </row>
    <row r="105" spans="2:15" ht="16" x14ac:dyDescent="0.2">
      <c r="B105" t="s">
        <v>1</v>
      </c>
      <c r="C105" t="s">
        <v>7</v>
      </c>
      <c r="D105" s="2" t="s">
        <v>10</v>
      </c>
      <c r="E105">
        <v>14.31</v>
      </c>
    </row>
    <row r="106" spans="2:15" ht="16" x14ac:dyDescent="0.2">
      <c r="B106" t="s">
        <v>2</v>
      </c>
      <c r="C106" t="s">
        <v>7</v>
      </c>
      <c r="D106" s="2" t="s">
        <v>10</v>
      </c>
      <c r="E106">
        <v>9.61</v>
      </c>
      <c r="F106">
        <f>AVERAGE(E106:E107)</f>
        <v>11.79</v>
      </c>
    </row>
    <row r="107" spans="2:15" ht="16" x14ac:dyDescent="0.2">
      <c r="B107" t="s">
        <v>2</v>
      </c>
      <c r="C107" t="s">
        <v>7</v>
      </c>
      <c r="D107" s="2" t="s">
        <v>10</v>
      </c>
      <c r="E107">
        <v>13.97</v>
      </c>
    </row>
    <row r="108" spans="2:15" ht="16" x14ac:dyDescent="0.2">
      <c r="B108" t="s">
        <v>5</v>
      </c>
      <c r="C108" t="s">
        <v>7</v>
      </c>
      <c r="D108" s="2" t="s">
        <v>10</v>
      </c>
      <c r="E108">
        <v>13.82</v>
      </c>
      <c r="F108">
        <f>AVERAGE(E108:E109)</f>
        <v>14.025</v>
      </c>
    </row>
    <row r="109" spans="2:15" ht="16" x14ac:dyDescent="0.2">
      <c r="B109" t="s">
        <v>5</v>
      </c>
      <c r="C109" t="s">
        <v>7</v>
      </c>
      <c r="D109" s="2" t="s">
        <v>10</v>
      </c>
      <c r="E109">
        <v>14.23</v>
      </c>
    </row>
    <row r="110" spans="2:15" x14ac:dyDescent="0.2">
      <c r="D110" s="2"/>
    </row>
    <row r="111" spans="2:15" x14ac:dyDescent="0.2">
      <c r="D111" s="2"/>
    </row>
    <row r="112" spans="2:15" x14ac:dyDescent="0.2">
      <c r="D112" s="2"/>
    </row>
    <row r="113" spans="2:18" x14ac:dyDescent="0.2">
      <c r="D113" s="2"/>
    </row>
    <row r="114" spans="2:18" ht="16" x14ac:dyDescent="0.2">
      <c r="B114" t="s">
        <v>3</v>
      </c>
      <c r="C114" t="s">
        <v>8</v>
      </c>
      <c r="D114" s="2" t="s">
        <v>10</v>
      </c>
      <c r="E114">
        <v>13.73</v>
      </c>
      <c r="F114">
        <f>AVERAGE(E114:E115)</f>
        <v>13.734999999999999</v>
      </c>
    </row>
    <row r="115" spans="2:18" ht="16" x14ac:dyDescent="0.2">
      <c r="B115" t="s">
        <v>3</v>
      </c>
      <c r="C115" t="s">
        <v>8</v>
      </c>
      <c r="D115" s="2" t="s">
        <v>10</v>
      </c>
      <c r="E115">
        <v>13.74</v>
      </c>
    </row>
    <row r="116" spans="2:18" ht="16" x14ac:dyDescent="0.2">
      <c r="B116" t="s">
        <v>4</v>
      </c>
      <c r="C116" t="s">
        <v>8</v>
      </c>
      <c r="D116" s="2" t="s">
        <v>10</v>
      </c>
      <c r="E116">
        <v>13.84</v>
      </c>
      <c r="F116">
        <f>AVERAGE(E116:E117)</f>
        <v>13.780000000000001</v>
      </c>
    </row>
    <row r="117" spans="2:18" ht="16" x14ac:dyDescent="0.2">
      <c r="B117" t="s">
        <v>4</v>
      </c>
      <c r="C117" t="s">
        <v>8</v>
      </c>
      <c r="D117" s="2" t="s">
        <v>10</v>
      </c>
      <c r="E117">
        <v>13.72</v>
      </c>
    </row>
    <row r="118" spans="2:18" ht="16" x14ac:dyDescent="0.2">
      <c r="B118" t="s">
        <v>6</v>
      </c>
      <c r="C118" t="s">
        <v>8</v>
      </c>
      <c r="D118" s="2" t="s">
        <v>10</v>
      </c>
      <c r="E118">
        <v>15.25</v>
      </c>
      <c r="F118">
        <f>AVERAGE(E118:E119)</f>
        <v>15.164999999999999</v>
      </c>
    </row>
    <row r="119" spans="2:18" ht="16" x14ac:dyDescent="0.2">
      <c r="B119" t="s">
        <v>6</v>
      </c>
      <c r="C119" t="s">
        <v>8</v>
      </c>
      <c r="D119" s="2" t="s">
        <v>10</v>
      </c>
      <c r="E119">
        <v>15.08</v>
      </c>
    </row>
    <row r="120" spans="2:18" x14ac:dyDescent="0.2">
      <c r="D120" s="2"/>
    </row>
    <row r="121" spans="2:18" ht="16" x14ac:dyDescent="0.2">
      <c r="B121" t="s">
        <v>1</v>
      </c>
      <c r="C121" t="s">
        <v>7</v>
      </c>
      <c r="D121" s="2" t="s">
        <v>23</v>
      </c>
      <c r="E121">
        <v>16.260000000000002</v>
      </c>
      <c r="F121">
        <f>AVERAGE(E121:E122)</f>
        <v>16.22</v>
      </c>
      <c r="G121">
        <f>F121-$F$104</f>
        <v>1.9599999999999973</v>
      </c>
      <c r="H121">
        <f>AVERAGE(G121,G123,G125)</f>
        <v>3.274999999999999</v>
      </c>
      <c r="I121">
        <f>H121-H131</f>
        <v>0.63666666666666583</v>
      </c>
      <c r="J121" s="4">
        <f>2^-I121</f>
        <v>0.64319733468820195</v>
      </c>
      <c r="K121" s="4">
        <f>-1/J121</f>
        <v>-1.5547328107084937</v>
      </c>
      <c r="N121">
        <f>F121-$F$155</f>
        <v>-2.745000000000001</v>
      </c>
      <c r="O121">
        <f>AVERAGE(N121,N123,N125)</f>
        <v>-2.4500000000000006</v>
      </c>
      <c r="P121">
        <f>O121-O131</f>
        <v>0.12666666666666604</v>
      </c>
      <c r="Q121" s="4">
        <f>2^-P121</f>
        <v>0.91594529027024907</v>
      </c>
      <c r="R121" s="4">
        <f>-1/Q121</f>
        <v>-1.091768264570639</v>
      </c>
    </row>
    <row r="122" spans="2:18" ht="16" x14ac:dyDescent="0.2">
      <c r="B122" t="s">
        <v>1</v>
      </c>
      <c r="C122" t="s">
        <v>7</v>
      </c>
      <c r="D122" s="2" t="s">
        <v>23</v>
      </c>
      <c r="E122">
        <v>16.18</v>
      </c>
    </row>
    <row r="123" spans="2:18" ht="16" x14ac:dyDescent="0.2">
      <c r="B123" t="s">
        <v>2</v>
      </c>
      <c r="C123" t="s">
        <v>7</v>
      </c>
      <c r="D123" s="2" t="s">
        <v>23</v>
      </c>
      <c r="E123">
        <v>16.73</v>
      </c>
      <c r="F123">
        <f>E123:E124</f>
        <v>16.73</v>
      </c>
      <c r="G123">
        <f>F123-$F$106</f>
        <v>4.9400000000000013</v>
      </c>
      <c r="N123">
        <f>F123-$F$157</f>
        <v>-2.3200000000000003</v>
      </c>
    </row>
    <row r="124" spans="2:18" ht="16" x14ac:dyDescent="0.2">
      <c r="B124" t="s">
        <v>2</v>
      </c>
      <c r="C124" t="s">
        <v>7</v>
      </c>
      <c r="D124" s="2" t="s">
        <v>23</v>
      </c>
      <c r="E124">
        <v>16.71</v>
      </c>
    </row>
    <row r="125" spans="2:18" ht="16" x14ac:dyDescent="0.2">
      <c r="B125" t="s">
        <v>5</v>
      </c>
      <c r="C125" t="s">
        <v>7</v>
      </c>
      <c r="D125" s="2" t="s">
        <v>23</v>
      </c>
      <c r="E125">
        <v>16.559999999999999</v>
      </c>
      <c r="F125">
        <f>AVERAGE(E125:E126)</f>
        <v>16.95</v>
      </c>
      <c r="G125">
        <f>F125-$F$108</f>
        <v>2.9249999999999989</v>
      </c>
      <c r="N125">
        <f>F125-$F$159</f>
        <v>-2.2850000000000001</v>
      </c>
    </row>
    <row r="126" spans="2:18" ht="16" x14ac:dyDescent="0.2">
      <c r="B126" t="s">
        <v>5</v>
      </c>
      <c r="C126" t="s">
        <v>7</v>
      </c>
      <c r="D126" s="2" t="s">
        <v>23</v>
      </c>
      <c r="E126">
        <v>17.34</v>
      </c>
    </row>
    <row r="127" spans="2:18" x14ac:dyDescent="0.2">
      <c r="D127" s="2"/>
    </row>
    <row r="128" spans="2:18" x14ac:dyDescent="0.2">
      <c r="D128" s="2"/>
    </row>
    <row r="129" spans="2:18" x14ac:dyDescent="0.2">
      <c r="D129" s="2"/>
    </row>
    <row r="130" spans="2:18" x14ac:dyDescent="0.2">
      <c r="D130" s="2"/>
    </row>
    <row r="131" spans="2:18" ht="16" x14ac:dyDescent="0.2">
      <c r="B131" t="s">
        <v>3</v>
      </c>
      <c r="C131" t="s">
        <v>8</v>
      </c>
      <c r="D131" s="2" t="s">
        <v>23</v>
      </c>
      <c r="E131">
        <v>16.04</v>
      </c>
      <c r="F131">
        <f>AVERAGE(E131:E132)</f>
        <v>16.094999999999999</v>
      </c>
      <c r="G131">
        <f>F131-$F$114</f>
        <v>2.3599999999999994</v>
      </c>
      <c r="H131">
        <f>AVERAGE(G131,G133,G135)</f>
        <v>2.6383333333333332</v>
      </c>
      <c r="N131">
        <f>F131-$F$165</f>
        <v>-2.7550000000000026</v>
      </c>
      <c r="O131">
        <f>AVERAGE(N131,N133,N135)</f>
        <v>-2.5766666666666667</v>
      </c>
    </row>
    <row r="132" spans="2:18" ht="16" x14ac:dyDescent="0.2">
      <c r="B132" t="s">
        <v>3</v>
      </c>
      <c r="C132" t="s">
        <v>8</v>
      </c>
      <c r="D132" s="2" t="s">
        <v>23</v>
      </c>
      <c r="E132">
        <v>16.149999999999999</v>
      </c>
    </row>
    <row r="133" spans="2:18" ht="16" x14ac:dyDescent="0.2">
      <c r="B133" t="s">
        <v>4</v>
      </c>
      <c r="C133" t="s">
        <v>8</v>
      </c>
      <c r="D133" s="2" t="s">
        <v>23</v>
      </c>
      <c r="E133">
        <v>16.98</v>
      </c>
      <c r="F133">
        <f>AVERAGE(E133:E134)</f>
        <v>17.009999999999998</v>
      </c>
      <c r="G133">
        <f>F133-$F$116</f>
        <v>3.2299999999999969</v>
      </c>
      <c r="N133">
        <f>F133-$F$167</f>
        <v>-2.1649999999999991</v>
      </c>
    </row>
    <row r="134" spans="2:18" ht="16" x14ac:dyDescent="0.2">
      <c r="B134" t="s">
        <v>4</v>
      </c>
      <c r="C134" t="s">
        <v>8</v>
      </c>
      <c r="D134" s="2" t="s">
        <v>23</v>
      </c>
      <c r="E134">
        <v>17.04</v>
      </c>
    </row>
    <row r="135" spans="2:18" ht="16" x14ac:dyDescent="0.2">
      <c r="B135" t="s">
        <v>6</v>
      </c>
      <c r="C135" t="s">
        <v>8</v>
      </c>
      <c r="D135" s="2" t="s">
        <v>23</v>
      </c>
      <c r="E135">
        <v>17.47</v>
      </c>
      <c r="F135">
        <f>AVERAGE(E135:E136)</f>
        <v>17.490000000000002</v>
      </c>
      <c r="G135">
        <f>F135-$F$118</f>
        <v>2.3250000000000028</v>
      </c>
      <c r="N135">
        <f>F135-$F$169</f>
        <v>-2.8099999999999987</v>
      </c>
    </row>
    <row r="136" spans="2:18" ht="16" x14ac:dyDescent="0.2">
      <c r="B136" t="s">
        <v>6</v>
      </c>
      <c r="C136" t="s">
        <v>8</v>
      </c>
      <c r="D136" s="2" t="s">
        <v>23</v>
      </c>
      <c r="E136">
        <v>17.510000000000002</v>
      </c>
    </row>
    <row r="137" spans="2:18" x14ac:dyDescent="0.2">
      <c r="D137" s="2"/>
    </row>
    <row r="138" spans="2:18" ht="16" x14ac:dyDescent="0.2">
      <c r="B138" t="s">
        <v>1</v>
      </c>
      <c r="C138" t="s">
        <v>7</v>
      </c>
      <c r="D138" s="2" t="s">
        <v>24</v>
      </c>
      <c r="E138">
        <v>21.03</v>
      </c>
      <c r="F138">
        <f>AVERAGE(E138:E139)</f>
        <v>21.05</v>
      </c>
      <c r="G138">
        <f>F138-$F$104</f>
        <v>6.7899999999999991</v>
      </c>
      <c r="H138">
        <f>AVERAGE(G138,G140,G142)</f>
        <v>7.5</v>
      </c>
      <c r="I138">
        <f>H138-H148</f>
        <v>0.95666666666666611</v>
      </c>
      <c r="J138" s="4">
        <f>2^-I138</f>
        <v>0.51524601016464899</v>
      </c>
      <c r="K138" s="4">
        <f>-1/J138</f>
        <v>-1.9408204629870804</v>
      </c>
      <c r="N138">
        <f>F138-$F$155</f>
        <v>2.0850000000000009</v>
      </c>
      <c r="O138">
        <f>AVERAGE(N138,N140,N142)</f>
        <v>1.7749999999999997</v>
      </c>
      <c r="P138">
        <f>O138-O148</f>
        <v>0.44666666666666544</v>
      </c>
      <c r="Q138" s="6">
        <f>2^-P138</f>
        <v>0.73373618155557963</v>
      </c>
      <c r="R138" s="6">
        <f>-1/Q138</f>
        <v>-1.3628876769848255</v>
      </c>
    </row>
    <row r="139" spans="2:18" ht="16" x14ac:dyDescent="0.2">
      <c r="B139" t="s">
        <v>1</v>
      </c>
      <c r="C139" t="s">
        <v>7</v>
      </c>
      <c r="D139" s="2" t="s">
        <v>24</v>
      </c>
      <c r="E139">
        <v>21.07</v>
      </c>
    </row>
    <row r="140" spans="2:18" ht="16" x14ac:dyDescent="0.2">
      <c r="B140" t="s">
        <v>2</v>
      </c>
      <c r="C140" t="s">
        <v>7</v>
      </c>
      <c r="D140" s="2" t="s">
        <v>24</v>
      </c>
      <c r="E140">
        <v>20.46</v>
      </c>
      <c r="F140">
        <f>E140:E141</f>
        <v>20.46</v>
      </c>
      <c r="G140">
        <f>F140-$F$106</f>
        <v>8.6700000000000017</v>
      </c>
      <c r="N140">
        <f>F140-$F$157</f>
        <v>1.4100000000000001</v>
      </c>
    </row>
    <row r="141" spans="2:18" ht="16" x14ac:dyDescent="0.2">
      <c r="B141" t="s">
        <v>2</v>
      </c>
      <c r="C141" t="s">
        <v>7</v>
      </c>
      <c r="D141" s="2" t="s">
        <v>24</v>
      </c>
      <c r="E141">
        <v>20.88</v>
      </c>
    </row>
    <row r="142" spans="2:18" ht="16" x14ac:dyDescent="0.2">
      <c r="B142" t="s">
        <v>5</v>
      </c>
      <c r="C142" t="s">
        <v>7</v>
      </c>
      <c r="D142" s="2" t="s">
        <v>24</v>
      </c>
      <c r="E142">
        <v>21</v>
      </c>
      <c r="F142">
        <f>AVERAGE(E142:E143)</f>
        <v>21.064999999999998</v>
      </c>
      <c r="G142">
        <f>F142-$F$108</f>
        <v>7.0399999999999974</v>
      </c>
      <c r="N142">
        <f>F142-$F$159</f>
        <v>1.8299999999999983</v>
      </c>
    </row>
    <row r="143" spans="2:18" ht="16" x14ac:dyDescent="0.2">
      <c r="B143" t="s">
        <v>5</v>
      </c>
      <c r="C143" t="s">
        <v>7</v>
      </c>
      <c r="D143" s="2" t="s">
        <v>24</v>
      </c>
      <c r="E143">
        <v>21.13</v>
      </c>
    </row>
    <row r="144" spans="2:18" x14ac:dyDescent="0.2">
      <c r="D144" s="2"/>
    </row>
    <row r="145" spans="2:15" x14ac:dyDescent="0.2">
      <c r="D145" s="2"/>
    </row>
    <row r="146" spans="2:15" x14ac:dyDescent="0.2">
      <c r="D146" s="2"/>
    </row>
    <row r="147" spans="2:15" x14ac:dyDescent="0.2">
      <c r="D147" s="2"/>
    </row>
    <row r="148" spans="2:15" ht="16" x14ac:dyDescent="0.2">
      <c r="B148" t="s">
        <v>3</v>
      </c>
      <c r="C148" t="s">
        <v>8</v>
      </c>
      <c r="D148" s="2" t="s">
        <v>24</v>
      </c>
      <c r="E148">
        <v>19.75</v>
      </c>
      <c r="F148">
        <f>AVERAGE(E148:E149)</f>
        <v>19.880000000000003</v>
      </c>
      <c r="G148">
        <f>F148-$F$114</f>
        <v>6.1450000000000031</v>
      </c>
      <c r="H148">
        <f>AVERAGE(G148,G150,G152)</f>
        <v>6.5433333333333339</v>
      </c>
      <c r="N148">
        <f>F148-$F$165</f>
        <v>1.0300000000000011</v>
      </c>
      <c r="O148">
        <f>AVERAGE(N148,N150,N152)</f>
        <v>1.3283333333333343</v>
      </c>
    </row>
    <row r="149" spans="2:15" ht="16" x14ac:dyDescent="0.2">
      <c r="B149" t="s">
        <v>3</v>
      </c>
      <c r="C149" t="s">
        <v>8</v>
      </c>
      <c r="D149" s="2" t="s">
        <v>24</v>
      </c>
      <c r="E149">
        <v>20.010000000000002</v>
      </c>
    </row>
    <row r="150" spans="2:15" ht="16" x14ac:dyDescent="0.2">
      <c r="B150" t="s">
        <v>4</v>
      </c>
      <c r="C150" t="s">
        <v>8</v>
      </c>
      <c r="D150" s="2" t="s">
        <v>24</v>
      </c>
      <c r="E150">
        <v>21.22</v>
      </c>
      <c r="F150">
        <f>AVERAGE(E150:E151)</f>
        <v>21.29</v>
      </c>
      <c r="G150">
        <f>F150-$F$116</f>
        <v>7.509999999999998</v>
      </c>
      <c r="N150">
        <f>F150-$F$167</f>
        <v>2.115000000000002</v>
      </c>
    </row>
    <row r="151" spans="2:15" ht="16" x14ac:dyDescent="0.2">
      <c r="B151" t="s">
        <v>4</v>
      </c>
      <c r="C151" t="s">
        <v>8</v>
      </c>
      <c r="D151" s="2" t="s">
        <v>24</v>
      </c>
      <c r="E151">
        <v>21.36</v>
      </c>
    </row>
    <row r="152" spans="2:15" ht="16" x14ac:dyDescent="0.2">
      <c r="B152" t="s">
        <v>6</v>
      </c>
      <c r="C152" t="s">
        <v>8</v>
      </c>
      <c r="D152" s="2" t="s">
        <v>24</v>
      </c>
      <c r="E152">
        <v>21.13</v>
      </c>
      <c r="F152">
        <f>AVERAGE(E152:E153)</f>
        <v>21.14</v>
      </c>
      <c r="G152">
        <f>F152-$F$118</f>
        <v>5.9750000000000014</v>
      </c>
      <c r="N152">
        <f>F152-$F$169</f>
        <v>0.83999999999999986</v>
      </c>
    </row>
    <row r="153" spans="2:15" ht="16" x14ac:dyDescent="0.2">
      <c r="B153" t="s">
        <v>6</v>
      </c>
      <c r="C153" t="s">
        <v>8</v>
      </c>
      <c r="D153" s="2" t="s">
        <v>24</v>
      </c>
      <c r="E153">
        <v>21.15</v>
      </c>
    </row>
    <row r="154" spans="2:15" x14ac:dyDescent="0.2">
      <c r="D154" s="2"/>
    </row>
    <row r="155" spans="2:15" ht="16" x14ac:dyDescent="0.2">
      <c r="B155" t="s">
        <v>1</v>
      </c>
      <c r="C155" t="s">
        <v>7</v>
      </c>
      <c r="D155" s="2" t="s">
        <v>11</v>
      </c>
      <c r="E155">
        <v>18.68</v>
      </c>
      <c r="F155">
        <f>AVERAGE(E155:E156)</f>
        <v>18.965</v>
      </c>
    </row>
    <row r="156" spans="2:15" ht="16" x14ac:dyDescent="0.2">
      <c r="B156" t="s">
        <v>1</v>
      </c>
      <c r="C156" t="s">
        <v>7</v>
      </c>
      <c r="D156" s="2" t="s">
        <v>11</v>
      </c>
      <c r="E156">
        <v>19.25</v>
      </c>
    </row>
    <row r="157" spans="2:15" ht="16" x14ac:dyDescent="0.2">
      <c r="B157" t="s">
        <v>2</v>
      </c>
      <c r="C157" t="s">
        <v>7</v>
      </c>
      <c r="D157" s="2" t="s">
        <v>11</v>
      </c>
      <c r="E157">
        <v>19.05</v>
      </c>
      <c r="F157">
        <f>E157:E158</f>
        <v>19.05</v>
      </c>
    </row>
    <row r="158" spans="2:15" ht="16" x14ac:dyDescent="0.2">
      <c r="B158" t="s">
        <v>2</v>
      </c>
      <c r="C158" t="s">
        <v>7</v>
      </c>
      <c r="D158" s="2" t="s">
        <v>11</v>
      </c>
      <c r="E158">
        <v>19.329999999999998</v>
      </c>
    </row>
    <row r="159" spans="2:15" ht="16" x14ac:dyDescent="0.2">
      <c r="B159" t="s">
        <v>5</v>
      </c>
      <c r="C159" t="s">
        <v>7</v>
      </c>
      <c r="D159" s="2" t="s">
        <v>11</v>
      </c>
      <c r="E159">
        <v>18.809999999999999</v>
      </c>
      <c r="F159">
        <f>AVERAGE(E159:E160)</f>
        <v>19.234999999999999</v>
      </c>
    </row>
    <row r="160" spans="2:15" ht="16" x14ac:dyDescent="0.2">
      <c r="B160" t="s">
        <v>5</v>
      </c>
      <c r="C160" t="s">
        <v>7</v>
      </c>
      <c r="D160" s="2" t="s">
        <v>11</v>
      </c>
      <c r="E160">
        <v>19.66</v>
      </c>
    </row>
    <row r="161" spans="2:18" x14ac:dyDescent="0.2">
      <c r="D161" s="2"/>
    </row>
    <row r="162" spans="2:18" x14ac:dyDescent="0.2">
      <c r="D162" s="2"/>
    </row>
    <row r="163" spans="2:18" x14ac:dyDescent="0.2">
      <c r="D163" s="2"/>
    </row>
    <row r="164" spans="2:18" x14ac:dyDescent="0.2">
      <c r="D164" s="2"/>
    </row>
    <row r="165" spans="2:18" ht="16" x14ac:dyDescent="0.2">
      <c r="B165" t="s">
        <v>3</v>
      </c>
      <c r="C165" t="s">
        <v>8</v>
      </c>
      <c r="D165" s="2" t="s">
        <v>11</v>
      </c>
      <c r="E165">
        <v>18.64</v>
      </c>
      <c r="F165">
        <f>AVERAGE(E165:E166)</f>
        <v>18.850000000000001</v>
      </c>
    </row>
    <row r="166" spans="2:18" ht="16" x14ac:dyDescent="0.2">
      <c r="B166" t="s">
        <v>3</v>
      </c>
      <c r="C166" t="s">
        <v>8</v>
      </c>
      <c r="D166" s="2" t="s">
        <v>11</v>
      </c>
      <c r="E166">
        <v>19.059999999999999</v>
      </c>
    </row>
    <row r="167" spans="2:18" ht="16" x14ac:dyDescent="0.2">
      <c r="B167" t="s">
        <v>4</v>
      </c>
      <c r="C167" t="s">
        <v>8</v>
      </c>
      <c r="D167" s="2" t="s">
        <v>11</v>
      </c>
      <c r="E167">
        <v>19.149999999999999</v>
      </c>
      <c r="F167">
        <f>AVERAGE(E167:E168)</f>
        <v>19.174999999999997</v>
      </c>
    </row>
    <row r="168" spans="2:18" ht="16" x14ac:dyDescent="0.2">
      <c r="B168" t="s">
        <v>4</v>
      </c>
      <c r="C168" t="s">
        <v>8</v>
      </c>
      <c r="D168" s="2" t="s">
        <v>11</v>
      </c>
      <c r="E168">
        <v>19.2</v>
      </c>
    </row>
    <row r="169" spans="2:18" ht="16" x14ac:dyDescent="0.2">
      <c r="B169" t="s">
        <v>6</v>
      </c>
      <c r="C169" t="s">
        <v>8</v>
      </c>
      <c r="D169" s="2" t="s">
        <v>11</v>
      </c>
      <c r="E169">
        <v>20.41</v>
      </c>
      <c r="F169">
        <f>AVERAGE(E169:E170)</f>
        <v>20.3</v>
      </c>
    </row>
    <row r="170" spans="2:18" ht="16" x14ac:dyDescent="0.2">
      <c r="B170" t="s">
        <v>6</v>
      </c>
      <c r="C170" t="s">
        <v>8</v>
      </c>
      <c r="D170" s="2" t="s">
        <v>11</v>
      </c>
      <c r="E170">
        <v>20.190000000000001</v>
      </c>
    </row>
    <row r="171" spans="2:18" x14ac:dyDescent="0.2">
      <c r="D171" s="2"/>
    </row>
    <row r="172" spans="2:18" ht="16" x14ac:dyDescent="0.2">
      <c r="B172" t="s">
        <v>1</v>
      </c>
      <c r="C172" t="s">
        <v>7</v>
      </c>
      <c r="D172" s="2" t="s">
        <v>25</v>
      </c>
      <c r="E172">
        <v>30.09</v>
      </c>
      <c r="F172">
        <f>AVERAGE(E172:E173)</f>
        <v>29.630000000000003</v>
      </c>
      <c r="G172">
        <f>F172-$F$104</f>
        <v>15.370000000000001</v>
      </c>
      <c r="H172">
        <f>AVERAGE(G172,G174,G176)</f>
        <v>16.443333333333335</v>
      </c>
      <c r="I172">
        <f>H172-H182</f>
        <v>1.0200000000000031</v>
      </c>
      <c r="J172" s="6">
        <f>2^-I172</f>
        <v>0.49311635224667855</v>
      </c>
      <c r="K172" s="6">
        <f>-1/J172</f>
        <v>-2.0279189595800626</v>
      </c>
      <c r="N172">
        <f>F172-$F$155</f>
        <v>10.665000000000003</v>
      </c>
      <c r="O172">
        <f>AVERAGE(N172,N174,N176)</f>
        <v>10.718333333333334</v>
      </c>
      <c r="P172">
        <f>O172-O182</f>
        <v>0.51000000000000156</v>
      </c>
      <c r="Q172" s="6">
        <f>2^-P172</f>
        <v>0.70222243786899785</v>
      </c>
      <c r="R172" s="6">
        <f>-1/Q172</f>
        <v>-1.4240501955970732</v>
      </c>
    </row>
    <row r="173" spans="2:18" ht="16" x14ac:dyDescent="0.2">
      <c r="B173" t="s">
        <v>1</v>
      </c>
      <c r="C173" t="s">
        <v>7</v>
      </c>
      <c r="D173" s="2" t="s">
        <v>25</v>
      </c>
      <c r="E173">
        <v>29.17</v>
      </c>
    </row>
    <row r="174" spans="2:18" ht="16" x14ac:dyDescent="0.2">
      <c r="B174" t="s">
        <v>2</v>
      </c>
      <c r="C174" t="s">
        <v>7</v>
      </c>
      <c r="D174" s="2" t="s">
        <v>25</v>
      </c>
      <c r="E174">
        <v>29.44</v>
      </c>
      <c r="F174">
        <f>E174:E175</f>
        <v>29.44</v>
      </c>
      <c r="G174">
        <f>F174-$F$106</f>
        <v>17.650000000000002</v>
      </c>
      <c r="N174">
        <f>F174-$F$157</f>
        <v>10.39</v>
      </c>
    </row>
    <row r="175" spans="2:18" ht="16" x14ac:dyDescent="0.2">
      <c r="B175" t="s">
        <v>2</v>
      </c>
      <c r="C175" t="s">
        <v>7</v>
      </c>
      <c r="D175" s="2" t="s">
        <v>25</v>
      </c>
      <c r="E175">
        <v>30.26</v>
      </c>
    </row>
    <row r="176" spans="2:18" ht="16" x14ac:dyDescent="0.2">
      <c r="B176" t="s">
        <v>5</v>
      </c>
      <c r="C176" t="s">
        <v>7</v>
      </c>
      <c r="D176" s="2" t="s">
        <v>25</v>
      </c>
      <c r="E176">
        <v>30.28</v>
      </c>
      <c r="F176">
        <f>AVERAGE(E176:E177)</f>
        <v>30.335000000000001</v>
      </c>
      <c r="G176">
        <f>F176-$F$108</f>
        <v>16.310000000000002</v>
      </c>
      <c r="N176">
        <f>F176-$F$159</f>
        <v>11.100000000000001</v>
      </c>
    </row>
    <row r="177" spans="2:18" ht="16" x14ac:dyDescent="0.2">
      <c r="B177" t="s">
        <v>5</v>
      </c>
      <c r="C177" t="s">
        <v>7</v>
      </c>
      <c r="D177" s="2" t="s">
        <v>25</v>
      </c>
      <c r="E177">
        <v>30.39</v>
      </c>
    </row>
    <row r="178" spans="2:18" x14ac:dyDescent="0.2">
      <c r="D178" s="2"/>
    </row>
    <row r="179" spans="2:18" x14ac:dyDescent="0.2">
      <c r="D179" s="2"/>
    </row>
    <row r="180" spans="2:18" x14ac:dyDescent="0.2">
      <c r="D180" s="2"/>
    </row>
    <row r="181" spans="2:18" x14ac:dyDescent="0.2">
      <c r="D181" s="2"/>
    </row>
    <row r="182" spans="2:18" ht="16" x14ac:dyDescent="0.2">
      <c r="B182" t="s">
        <v>3</v>
      </c>
      <c r="C182" t="s">
        <v>8</v>
      </c>
      <c r="D182" s="2" t="s">
        <v>25</v>
      </c>
      <c r="E182">
        <v>29.16</v>
      </c>
      <c r="F182">
        <f>AVERAGE(E182:E183)</f>
        <v>29.259999999999998</v>
      </c>
      <c r="G182">
        <f>F182-$F$114</f>
        <v>15.524999999999999</v>
      </c>
      <c r="H182">
        <f>AVERAGE(G182,G184,G186)</f>
        <v>15.423333333333332</v>
      </c>
      <c r="N182">
        <f>F182-$F$165</f>
        <v>10.409999999999997</v>
      </c>
      <c r="O182">
        <f>AVERAGE(N182,N184,N186)</f>
        <v>10.208333333333332</v>
      </c>
    </row>
    <row r="183" spans="2:18" ht="16" x14ac:dyDescent="0.2">
      <c r="B183" t="s">
        <v>3</v>
      </c>
      <c r="C183" t="s">
        <v>8</v>
      </c>
      <c r="D183" s="2" t="s">
        <v>25</v>
      </c>
      <c r="E183">
        <v>29.36</v>
      </c>
    </row>
    <row r="184" spans="2:18" ht="16" x14ac:dyDescent="0.2">
      <c r="B184" t="s">
        <v>4</v>
      </c>
      <c r="C184" t="s">
        <v>8</v>
      </c>
      <c r="D184" s="2" t="s">
        <v>25</v>
      </c>
      <c r="E184">
        <v>28.66</v>
      </c>
      <c r="F184">
        <f>AVERAGE(E184:E185)</f>
        <v>28.79</v>
      </c>
      <c r="G184">
        <f>F184-$F$116</f>
        <v>15.009999999999998</v>
      </c>
      <c r="N184">
        <f>F184-$F$167</f>
        <v>9.615000000000002</v>
      </c>
    </row>
    <row r="185" spans="2:18" ht="16" x14ac:dyDescent="0.2">
      <c r="B185" t="s">
        <v>4</v>
      </c>
      <c r="C185" t="s">
        <v>8</v>
      </c>
      <c r="D185" s="2" t="s">
        <v>25</v>
      </c>
      <c r="E185">
        <v>28.92</v>
      </c>
    </row>
    <row r="186" spans="2:18" ht="16" x14ac:dyDescent="0.2">
      <c r="B186" t="s">
        <v>6</v>
      </c>
      <c r="C186" t="s">
        <v>8</v>
      </c>
      <c r="D186" s="2" t="s">
        <v>25</v>
      </c>
      <c r="E186">
        <v>31.04</v>
      </c>
      <c r="F186">
        <f>AVERAGE(E186:E187)</f>
        <v>30.9</v>
      </c>
      <c r="G186">
        <f>F186-$F$118</f>
        <v>15.734999999999999</v>
      </c>
      <c r="N186">
        <f>F186-$F$169</f>
        <v>10.599999999999998</v>
      </c>
    </row>
    <row r="187" spans="2:18" ht="16" x14ac:dyDescent="0.2">
      <c r="B187" t="s">
        <v>6</v>
      </c>
      <c r="C187" t="s">
        <v>8</v>
      </c>
      <c r="D187" s="2" t="s">
        <v>25</v>
      </c>
      <c r="E187">
        <v>30.76</v>
      </c>
    </row>
    <row r="188" spans="2:18" x14ac:dyDescent="0.2">
      <c r="D188" s="2"/>
    </row>
    <row r="189" spans="2:18" ht="16" x14ac:dyDescent="0.2">
      <c r="B189" t="s">
        <v>1</v>
      </c>
      <c r="C189" t="s">
        <v>7</v>
      </c>
      <c r="D189" s="2" t="s">
        <v>26</v>
      </c>
      <c r="E189">
        <v>25.7</v>
      </c>
      <c r="F189">
        <f>AVERAGE(E189:E190)</f>
        <v>25.66</v>
      </c>
      <c r="G189">
        <f>F189-$F$104</f>
        <v>11.399999999999999</v>
      </c>
      <c r="H189">
        <f>AVERAGE(G189,G191,G193)</f>
        <v>12.32</v>
      </c>
      <c r="I189">
        <f>H189-H199</f>
        <v>4.1366666666666685</v>
      </c>
      <c r="J189" s="6">
        <f>2^-I189</f>
        <v>5.6851149624892516E-2</v>
      </c>
      <c r="K189" s="6">
        <f>-1/J189</f>
        <v>-17.589793814163183</v>
      </c>
      <c r="N189">
        <f>F189-$F$155</f>
        <v>6.6950000000000003</v>
      </c>
      <c r="O189">
        <f>AVERAGE(N189,N191,N193)</f>
        <v>6.5950000000000015</v>
      </c>
      <c r="P189">
        <f>O189-O199</f>
        <v>3.6266666666666691</v>
      </c>
      <c r="Q189" s="6">
        <f>2^-P189</f>
        <v>8.0958890743246539E-2</v>
      </c>
      <c r="R189" s="6">
        <f>-1/Q189</f>
        <v>-12.351947893794708</v>
      </c>
    </row>
    <row r="190" spans="2:18" ht="16" x14ac:dyDescent="0.2">
      <c r="B190" t="s">
        <v>1</v>
      </c>
      <c r="C190" t="s">
        <v>7</v>
      </c>
      <c r="D190" s="2" t="s">
        <v>26</v>
      </c>
      <c r="E190">
        <v>25.62</v>
      </c>
    </row>
    <row r="191" spans="2:18" ht="16" x14ac:dyDescent="0.2">
      <c r="B191" t="s">
        <v>2</v>
      </c>
      <c r="C191" t="s">
        <v>7</v>
      </c>
      <c r="D191" s="2" t="s">
        <v>26</v>
      </c>
      <c r="E191">
        <v>25.62</v>
      </c>
      <c r="F191">
        <f>E191:E192</f>
        <v>25.62</v>
      </c>
      <c r="G191">
        <f>F191-$F$106</f>
        <v>13.830000000000002</v>
      </c>
      <c r="N191">
        <f>F191-$F$157</f>
        <v>6.57</v>
      </c>
    </row>
    <row r="192" spans="2:18" ht="16" x14ac:dyDescent="0.2">
      <c r="B192" t="s">
        <v>2</v>
      </c>
      <c r="C192" t="s">
        <v>7</v>
      </c>
      <c r="D192" s="2" t="s">
        <v>26</v>
      </c>
      <c r="E192">
        <v>26.09</v>
      </c>
    </row>
    <row r="193" spans="2:18" ht="16" x14ac:dyDescent="0.2">
      <c r="B193" t="s">
        <v>5</v>
      </c>
      <c r="C193" t="s">
        <v>7</v>
      </c>
      <c r="D193" s="2" t="s">
        <v>26</v>
      </c>
      <c r="E193">
        <v>25.59</v>
      </c>
      <c r="F193">
        <f>AVERAGE(E193:E194)</f>
        <v>25.755000000000003</v>
      </c>
      <c r="G193">
        <f>F193-$F$108</f>
        <v>11.730000000000002</v>
      </c>
      <c r="N193">
        <f>F193-$F$159</f>
        <v>6.5200000000000031</v>
      </c>
    </row>
    <row r="194" spans="2:18" ht="16" x14ac:dyDescent="0.2">
      <c r="B194" t="s">
        <v>5</v>
      </c>
      <c r="C194" t="s">
        <v>7</v>
      </c>
      <c r="D194" s="2" t="s">
        <v>26</v>
      </c>
      <c r="E194">
        <v>25.92</v>
      </c>
    </row>
    <row r="195" spans="2:18" x14ac:dyDescent="0.2">
      <c r="D195" s="2"/>
    </row>
    <row r="196" spans="2:18" x14ac:dyDescent="0.2">
      <c r="D196" s="2"/>
    </row>
    <row r="197" spans="2:18" x14ac:dyDescent="0.2">
      <c r="D197" s="2"/>
    </row>
    <row r="198" spans="2:18" x14ac:dyDescent="0.2">
      <c r="D198" s="2"/>
    </row>
    <row r="199" spans="2:18" ht="16" x14ac:dyDescent="0.2">
      <c r="B199" t="s">
        <v>3</v>
      </c>
      <c r="C199" t="s">
        <v>8</v>
      </c>
      <c r="D199" s="2" t="s">
        <v>26</v>
      </c>
      <c r="E199">
        <v>22.58</v>
      </c>
      <c r="F199">
        <f>AVERAGE(E199:E200)</f>
        <v>22.759999999999998</v>
      </c>
      <c r="G199">
        <f>F199-$F$114</f>
        <v>9.0249999999999986</v>
      </c>
      <c r="H199">
        <f>AVERAGE(G199,G201,G203)</f>
        <v>8.1833333333333318</v>
      </c>
      <c r="N199">
        <f>F199-$F$165</f>
        <v>3.9099999999999966</v>
      </c>
      <c r="O199">
        <f>AVERAGE(N199,N201,N203)</f>
        <v>2.9683333333333324</v>
      </c>
    </row>
    <row r="200" spans="2:18" ht="16" x14ac:dyDescent="0.2">
      <c r="B200" t="s">
        <v>3</v>
      </c>
      <c r="C200" t="s">
        <v>8</v>
      </c>
      <c r="D200" s="2" t="s">
        <v>26</v>
      </c>
      <c r="E200">
        <v>22.94</v>
      </c>
    </row>
    <row r="201" spans="2:18" ht="16" x14ac:dyDescent="0.2">
      <c r="B201" t="s">
        <v>4</v>
      </c>
      <c r="C201" t="s">
        <v>8</v>
      </c>
      <c r="D201" s="2" t="s">
        <v>26</v>
      </c>
      <c r="E201">
        <v>21.31</v>
      </c>
      <c r="F201">
        <f>AVERAGE(E201:E202)</f>
        <v>21.369999999999997</v>
      </c>
      <c r="G201">
        <f>F201-$F$116</f>
        <v>7.5899999999999963</v>
      </c>
      <c r="N201">
        <f>F201-$F$167</f>
        <v>2.1950000000000003</v>
      </c>
    </row>
    <row r="202" spans="2:18" ht="16" x14ac:dyDescent="0.2">
      <c r="B202" t="s">
        <v>4</v>
      </c>
      <c r="C202" t="s">
        <v>8</v>
      </c>
      <c r="D202" s="2" t="s">
        <v>26</v>
      </c>
      <c r="E202">
        <v>21.43</v>
      </c>
    </row>
    <row r="203" spans="2:18" ht="16" x14ac:dyDescent="0.2">
      <c r="B203" t="s">
        <v>6</v>
      </c>
      <c r="C203" t="s">
        <v>8</v>
      </c>
      <c r="D203" s="2" t="s">
        <v>26</v>
      </c>
      <c r="E203">
        <v>23.17</v>
      </c>
      <c r="F203">
        <f>AVERAGE(E203:E204)</f>
        <v>23.1</v>
      </c>
      <c r="G203">
        <f>F203-$F$118</f>
        <v>7.9350000000000023</v>
      </c>
      <c r="N203">
        <f>F203-$F$169</f>
        <v>2.8000000000000007</v>
      </c>
    </row>
    <row r="204" spans="2:18" ht="16" x14ac:dyDescent="0.2">
      <c r="B204" t="s">
        <v>6</v>
      </c>
      <c r="C204" t="s">
        <v>8</v>
      </c>
      <c r="D204" s="2" t="s">
        <v>26</v>
      </c>
      <c r="E204">
        <v>23.03</v>
      </c>
    </row>
    <row r="205" spans="2:18" x14ac:dyDescent="0.2">
      <c r="D205" s="2"/>
    </row>
    <row r="206" spans="2:18" ht="16" x14ac:dyDescent="0.2">
      <c r="B206" t="s">
        <v>1</v>
      </c>
      <c r="C206" t="s">
        <v>7</v>
      </c>
      <c r="D206" s="2" t="s">
        <v>27</v>
      </c>
      <c r="E206" t="s">
        <v>0</v>
      </c>
      <c r="F206">
        <f>AVERAGE(E206:E207)</f>
        <v>22.32</v>
      </c>
      <c r="G206">
        <f>F206-$F$104</f>
        <v>8.0599999999999987</v>
      </c>
      <c r="H206">
        <f>AVERAGE(G206,G208,G210)</f>
        <v>8.9033333333333342</v>
      </c>
      <c r="I206">
        <f>H206-H216</f>
        <v>0.46333333333333471</v>
      </c>
      <c r="J206" s="4">
        <f>2^-I206</f>
        <v>0.72530850270788716</v>
      </c>
      <c r="K206" s="4">
        <f>-1/J206</f>
        <v>-1.3787236689857789</v>
      </c>
      <c r="N206">
        <f>F206-$F$155</f>
        <v>3.3550000000000004</v>
      </c>
      <c r="O206">
        <f>AVERAGE(N206,N208,N210)</f>
        <v>3.1783333333333332</v>
      </c>
      <c r="P206">
        <f>O206-O216</f>
        <v>-4.6666666666666856E-2</v>
      </c>
      <c r="Q206" s="4">
        <f>2^-P206</f>
        <v>1.032875715149387</v>
      </c>
      <c r="R206" s="4">
        <f>-1/Q206</f>
        <v>-0.96817069598288297</v>
      </c>
    </row>
    <row r="207" spans="2:18" ht="16" x14ac:dyDescent="0.2">
      <c r="B207" t="s">
        <v>1</v>
      </c>
      <c r="C207" t="s">
        <v>7</v>
      </c>
      <c r="D207" s="2" t="s">
        <v>27</v>
      </c>
      <c r="E207">
        <v>22.32</v>
      </c>
    </row>
    <row r="208" spans="2:18" ht="16" x14ac:dyDescent="0.2">
      <c r="B208" t="s">
        <v>2</v>
      </c>
      <c r="C208" t="s">
        <v>7</v>
      </c>
      <c r="D208" s="2" t="s">
        <v>27</v>
      </c>
      <c r="E208">
        <v>22.13</v>
      </c>
      <c r="F208">
        <f>E208:E209</f>
        <v>22.13</v>
      </c>
      <c r="G208">
        <f>F208-$F$106</f>
        <v>10.34</v>
      </c>
      <c r="N208">
        <f>F208-$F$157</f>
        <v>3.0799999999999983</v>
      </c>
    </row>
    <row r="209" spans="2:18" ht="16" x14ac:dyDescent="0.2">
      <c r="B209" t="s">
        <v>2</v>
      </c>
      <c r="C209" t="s">
        <v>7</v>
      </c>
      <c r="D209" s="2" t="s">
        <v>27</v>
      </c>
      <c r="E209">
        <v>22.22</v>
      </c>
    </row>
    <row r="210" spans="2:18" ht="16" x14ac:dyDescent="0.2">
      <c r="B210" t="s">
        <v>5</v>
      </c>
      <c r="C210" t="s">
        <v>7</v>
      </c>
      <c r="D210" s="2" t="s">
        <v>27</v>
      </c>
      <c r="E210">
        <v>22.18</v>
      </c>
      <c r="F210">
        <f>AVERAGE(E210:E211)</f>
        <v>22.335000000000001</v>
      </c>
      <c r="G210">
        <f>F210-$F$108</f>
        <v>8.31</v>
      </c>
      <c r="N210">
        <f>F210-$F$159</f>
        <v>3.1000000000000014</v>
      </c>
    </row>
    <row r="211" spans="2:18" ht="16" x14ac:dyDescent="0.2">
      <c r="B211" t="s">
        <v>5</v>
      </c>
      <c r="C211" t="s">
        <v>7</v>
      </c>
      <c r="D211" s="2" t="s">
        <v>27</v>
      </c>
      <c r="E211">
        <v>22.49</v>
      </c>
    </row>
    <row r="212" spans="2:18" x14ac:dyDescent="0.2">
      <c r="D212" s="2"/>
    </row>
    <row r="213" spans="2:18" x14ac:dyDescent="0.2">
      <c r="D213" s="2"/>
    </row>
    <row r="214" spans="2:18" x14ac:dyDescent="0.2">
      <c r="D214" s="2"/>
    </row>
    <row r="215" spans="2:18" x14ac:dyDescent="0.2">
      <c r="D215" s="2"/>
    </row>
    <row r="216" spans="2:18" ht="16" x14ac:dyDescent="0.2">
      <c r="B216" t="s">
        <v>3</v>
      </c>
      <c r="C216" t="s">
        <v>8</v>
      </c>
      <c r="D216" s="2" t="s">
        <v>27</v>
      </c>
      <c r="E216">
        <v>22.2</v>
      </c>
      <c r="F216">
        <f>AVERAGE(E216:E217)</f>
        <v>22.295000000000002</v>
      </c>
      <c r="G216">
        <f>F216-$F$114</f>
        <v>8.5600000000000023</v>
      </c>
      <c r="H216">
        <f>AVERAGE(G216,G218,G220)</f>
        <v>8.44</v>
      </c>
      <c r="N216">
        <f>F216-$F$165</f>
        <v>3.4450000000000003</v>
      </c>
      <c r="O216">
        <f>AVERAGE(N216,N218,N220)</f>
        <v>3.2250000000000001</v>
      </c>
    </row>
    <row r="217" spans="2:18" ht="16" x14ac:dyDescent="0.2">
      <c r="B217" t="s">
        <v>3</v>
      </c>
      <c r="C217" t="s">
        <v>8</v>
      </c>
      <c r="D217" s="2" t="s">
        <v>27</v>
      </c>
      <c r="E217">
        <v>22.39</v>
      </c>
    </row>
    <row r="218" spans="2:18" ht="16" x14ac:dyDescent="0.2">
      <c r="B218" t="s">
        <v>4</v>
      </c>
      <c r="C218" t="s">
        <v>8</v>
      </c>
      <c r="D218" s="2" t="s">
        <v>27</v>
      </c>
      <c r="E218">
        <v>22.43</v>
      </c>
      <c r="F218">
        <f>AVERAGE(E218:E219)</f>
        <v>22.454999999999998</v>
      </c>
      <c r="G218">
        <f>F218-$F$116</f>
        <v>8.6749999999999972</v>
      </c>
      <c r="N218">
        <f>F218-$F$167</f>
        <v>3.2800000000000011</v>
      </c>
    </row>
    <row r="219" spans="2:18" ht="16" x14ac:dyDescent="0.2">
      <c r="B219" t="s">
        <v>4</v>
      </c>
      <c r="C219" t="s">
        <v>8</v>
      </c>
      <c r="D219" s="2" t="s">
        <v>27</v>
      </c>
      <c r="E219">
        <v>22.48</v>
      </c>
    </row>
    <row r="220" spans="2:18" ht="16" x14ac:dyDescent="0.2">
      <c r="B220" t="s">
        <v>6</v>
      </c>
      <c r="C220" t="s">
        <v>8</v>
      </c>
      <c r="D220" s="2" t="s">
        <v>27</v>
      </c>
      <c r="E220">
        <v>23.24</v>
      </c>
      <c r="F220">
        <f>AVERAGE(E220:E221)</f>
        <v>23.25</v>
      </c>
      <c r="G220">
        <f>F220-$F$118</f>
        <v>8.0850000000000009</v>
      </c>
      <c r="N220">
        <f>F220-$F$169</f>
        <v>2.9499999999999993</v>
      </c>
    </row>
    <row r="221" spans="2:18" ht="16" x14ac:dyDescent="0.2">
      <c r="B221" t="s">
        <v>6</v>
      </c>
      <c r="C221" t="s">
        <v>8</v>
      </c>
      <c r="D221" s="2" t="s">
        <v>27</v>
      </c>
      <c r="E221">
        <v>23.26</v>
      </c>
    </row>
    <row r="222" spans="2:18" x14ac:dyDescent="0.2">
      <c r="D222" s="2"/>
    </row>
    <row r="223" spans="2:18" ht="16" x14ac:dyDescent="0.2">
      <c r="B223" t="s">
        <v>1</v>
      </c>
      <c r="C223" t="s">
        <v>7</v>
      </c>
      <c r="D223" s="2" t="s">
        <v>21</v>
      </c>
      <c r="E223">
        <v>19.71</v>
      </c>
      <c r="F223">
        <f>AVERAGE(E223:E224)</f>
        <v>19.72</v>
      </c>
      <c r="G223">
        <f>F223-$F$104</f>
        <v>5.4599999999999973</v>
      </c>
      <c r="H223">
        <f>AVERAGE(G223,G225,G227)</f>
        <v>6.1449999999999987</v>
      </c>
      <c r="I223">
        <f>H223-H233</f>
        <v>0.625</v>
      </c>
      <c r="J223" s="4">
        <f>2^-I223</f>
        <v>0.64841977732550482</v>
      </c>
      <c r="K223" s="4">
        <f>-1/J223</f>
        <v>-1.5422108254079407</v>
      </c>
      <c r="N223">
        <f>F223-$F$155</f>
        <v>0.75499999999999901</v>
      </c>
      <c r="O223">
        <f>AVERAGE(N223,N225,N227)</f>
        <v>0.41999999999999932</v>
      </c>
      <c r="P223">
        <f>O223-O233</f>
        <v>0.11500000000000077</v>
      </c>
      <c r="Q223" s="4">
        <f>2^-P223</f>
        <v>0.92338231072939447</v>
      </c>
      <c r="R223" s="4">
        <f>-1/Q223</f>
        <v>-1.0829750455259253</v>
      </c>
    </row>
    <row r="224" spans="2:18" ht="16" x14ac:dyDescent="0.2">
      <c r="B224" t="s">
        <v>1</v>
      </c>
      <c r="C224" t="s">
        <v>7</v>
      </c>
      <c r="D224" s="2" t="s">
        <v>21</v>
      </c>
      <c r="E224">
        <v>19.73</v>
      </c>
    </row>
    <row r="225" spans="2:18" ht="16" x14ac:dyDescent="0.2">
      <c r="B225" t="s">
        <v>2</v>
      </c>
      <c r="C225" t="s">
        <v>7</v>
      </c>
      <c r="D225" s="2" t="s">
        <v>21</v>
      </c>
      <c r="E225">
        <v>19.32</v>
      </c>
      <c r="F225">
        <f>E225:E226</f>
        <v>19.32</v>
      </c>
      <c r="G225">
        <f>F225-$F$106</f>
        <v>7.5300000000000011</v>
      </c>
      <c r="N225">
        <f>F225-$F$157</f>
        <v>0.26999999999999957</v>
      </c>
    </row>
    <row r="226" spans="2:18" ht="16" x14ac:dyDescent="0.2">
      <c r="B226" t="s">
        <v>2</v>
      </c>
      <c r="C226" t="s">
        <v>7</v>
      </c>
      <c r="D226" s="2" t="s">
        <v>21</v>
      </c>
      <c r="E226">
        <v>19.489999999999998</v>
      </c>
    </row>
    <row r="227" spans="2:18" ht="16" x14ac:dyDescent="0.2">
      <c r="B227" t="s">
        <v>5</v>
      </c>
      <c r="C227" t="s">
        <v>7</v>
      </c>
      <c r="D227" s="2" t="s">
        <v>21</v>
      </c>
      <c r="E227">
        <v>19.32</v>
      </c>
      <c r="F227">
        <f>AVERAGE(E227:E228)</f>
        <v>19.47</v>
      </c>
      <c r="G227">
        <f>F227-$F$108</f>
        <v>5.4449999999999985</v>
      </c>
      <c r="N227">
        <f>F227-$F$159</f>
        <v>0.23499999999999943</v>
      </c>
    </row>
    <row r="228" spans="2:18" ht="16" x14ac:dyDescent="0.2">
      <c r="B228" t="s">
        <v>5</v>
      </c>
      <c r="C228" t="s">
        <v>7</v>
      </c>
      <c r="D228" s="2" t="s">
        <v>21</v>
      </c>
      <c r="E228">
        <v>19.62</v>
      </c>
    </row>
    <row r="229" spans="2:18" x14ac:dyDescent="0.2">
      <c r="D229" s="2"/>
    </row>
    <row r="230" spans="2:18" x14ac:dyDescent="0.2">
      <c r="D230" s="2"/>
    </row>
    <row r="231" spans="2:18" x14ac:dyDescent="0.2">
      <c r="D231" s="2"/>
    </row>
    <row r="232" spans="2:18" x14ac:dyDescent="0.2">
      <c r="D232" s="2"/>
    </row>
    <row r="233" spans="2:18" ht="16" x14ac:dyDescent="0.2">
      <c r="B233" t="s">
        <v>3</v>
      </c>
      <c r="C233" t="s">
        <v>8</v>
      </c>
      <c r="D233" s="2" t="s">
        <v>21</v>
      </c>
      <c r="E233">
        <v>19.41</v>
      </c>
      <c r="F233">
        <f>AVERAGE(E233:E234)</f>
        <v>19.509999999999998</v>
      </c>
      <c r="G233">
        <f>F233-$F$114</f>
        <v>5.7749999999999986</v>
      </c>
      <c r="H233">
        <f>AVERAGE(G233,G235,G237)</f>
        <v>5.5199999999999987</v>
      </c>
      <c r="N233">
        <f>F233-$F$165</f>
        <v>0.65999999999999659</v>
      </c>
      <c r="O233">
        <f>AVERAGE(N233,N235,N237)</f>
        <v>0.30499999999999855</v>
      </c>
    </row>
    <row r="234" spans="2:18" ht="16" x14ac:dyDescent="0.2">
      <c r="B234" t="s">
        <v>3</v>
      </c>
      <c r="C234" t="s">
        <v>8</v>
      </c>
      <c r="D234" s="2" t="s">
        <v>21</v>
      </c>
      <c r="E234">
        <v>19.61</v>
      </c>
    </row>
    <row r="235" spans="2:18" ht="16" x14ac:dyDescent="0.2">
      <c r="B235" t="s">
        <v>4</v>
      </c>
      <c r="C235" t="s">
        <v>8</v>
      </c>
      <c r="D235" s="2" t="s">
        <v>21</v>
      </c>
      <c r="E235">
        <v>19.55</v>
      </c>
      <c r="F235">
        <f>AVERAGE(E235:E236)</f>
        <v>19.54</v>
      </c>
      <c r="G235">
        <f>F235-$F$116</f>
        <v>5.759999999999998</v>
      </c>
      <c r="N235">
        <f>F235-$F$167</f>
        <v>0.36500000000000199</v>
      </c>
    </row>
    <row r="236" spans="2:18" ht="16" x14ac:dyDescent="0.2">
      <c r="B236" t="s">
        <v>4</v>
      </c>
      <c r="C236" t="s">
        <v>8</v>
      </c>
      <c r="D236" s="2" t="s">
        <v>21</v>
      </c>
      <c r="E236">
        <v>19.53</v>
      </c>
    </row>
    <row r="237" spans="2:18" ht="16" x14ac:dyDescent="0.2">
      <c r="B237" t="s">
        <v>6</v>
      </c>
      <c r="C237" t="s">
        <v>8</v>
      </c>
      <c r="D237" s="2" t="s">
        <v>21</v>
      </c>
      <c r="E237">
        <v>20.2</v>
      </c>
      <c r="F237">
        <f>AVERAGE(E237:E238)</f>
        <v>20.189999999999998</v>
      </c>
      <c r="G237">
        <f>F237-$F$118</f>
        <v>5.0249999999999986</v>
      </c>
      <c r="N237">
        <f>F237-$F$169</f>
        <v>-0.11000000000000298</v>
      </c>
    </row>
    <row r="238" spans="2:18" ht="16" x14ac:dyDescent="0.2">
      <c r="B238" t="s">
        <v>6</v>
      </c>
      <c r="C238" t="s">
        <v>8</v>
      </c>
      <c r="D238" s="2" t="s">
        <v>21</v>
      </c>
      <c r="E238">
        <v>20.18</v>
      </c>
    </row>
    <row r="239" spans="2:18" x14ac:dyDescent="0.2">
      <c r="D239" s="2"/>
    </row>
    <row r="240" spans="2:18" ht="16" x14ac:dyDescent="0.2">
      <c r="B240" t="s">
        <v>1</v>
      </c>
      <c r="C240" t="s">
        <v>7</v>
      </c>
      <c r="D240" s="2" t="s">
        <v>19</v>
      </c>
      <c r="E240">
        <v>22.38</v>
      </c>
      <c r="F240">
        <f>AVERAGE(E240:E241)</f>
        <v>22.47</v>
      </c>
      <c r="G240">
        <f>F240-$F$104</f>
        <v>8.2099999999999973</v>
      </c>
      <c r="H240">
        <f>AVERAGE(G240,G242,G244)</f>
        <v>8.9749999999999996</v>
      </c>
      <c r="I240">
        <f>H240-H250</f>
        <v>-1.1233333333333348</v>
      </c>
      <c r="J240" s="5">
        <f>2^-I240</f>
        <v>2.1784973122852267</v>
      </c>
      <c r="K240" s="5">
        <f>-1/J240</f>
        <v>-0.45903200998260946</v>
      </c>
      <c r="N240">
        <f>F240-$F$155</f>
        <v>3.504999999999999</v>
      </c>
      <c r="O240">
        <f>AVERAGE(N240,N242,N244)</f>
        <v>3.25</v>
      </c>
      <c r="P240">
        <f>O240-O250</f>
        <v>-1.6333333333333337</v>
      </c>
      <c r="Q240" s="5">
        <f>2^-P240</f>
        <v>3.1022895236674701</v>
      </c>
      <c r="R240" s="5">
        <f>-1/Q240</f>
        <v>-0.32234257710989472</v>
      </c>
    </row>
    <row r="241" spans="2:15" ht="16" x14ac:dyDescent="0.2">
      <c r="B241" t="s">
        <v>1</v>
      </c>
      <c r="C241" t="s">
        <v>7</v>
      </c>
      <c r="D241" s="2" t="s">
        <v>19</v>
      </c>
      <c r="E241">
        <v>22.56</v>
      </c>
    </row>
    <row r="242" spans="2:15" ht="16" x14ac:dyDescent="0.2">
      <c r="B242" t="s">
        <v>2</v>
      </c>
      <c r="C242" t="s">
        <v>7</v>
      </c>
      <c r="D242" s="2" t="s">
        <v>19</v>
      </c>
      <c r="E242">
        <v>22.4</v>
      </c>
      <c r="F242">
        <f>E242:E243</f>
        <v>22.4</v>
      </c>
      <c r="G242">
        <f>F242-$F$106</f>
        <v>10.61</v>
      </c>
      <c r="N242">
        <f>F242-$F$157</f>
        <v>3.3499999999999979</v>
      </c>
    </row>
    <row r="243" spans="2:15" ht="16" x14ac:dyDescent="0.2">
      <c r="B243" t="s">
        <v>2</v>
      </c>
      <c r="C243" t="s">
        <v>7</v>
      </c>
      <c r="D243" s="2" t="s">
        <v>19</v>
      </c>
      <c r="E243">
        <v>22.46</v>
      </c>
    </row>
    <row r="244" spans="2:15" ht="16" x14ac:dyDescent="0.2">
      <c r="B244" t="s">
        <v>5</v>
      </c>
      <c r="C244" t="s">
        <v>7</v>
      </c>
      <c r="D244" s="2" t="s">
        <v>19</v>
      </c>
      <c r="E244">
        <v>22</v>
      </c>
      <c r="F244">
        <f>AVERAGE(E244:E245)</f>
        <v>22.130000000000003</v>
      </c>
      <c r="G244">
        <f>F244-$F$108</f>
        <v>8.1050000000000022</v>
      </c>
      <c r="N244">
        <f>F244-$F$159</f>
        <v>2.8950000000000031</v>
      </c>
    </row>
    <row r="245" spans="2:15" ht="16" x14ac:dyDescent="0.2">
      <c r="B245" t="s">
        <v>5</v>
      </c>
      <c r="C245" t="s">
        <v>7</v>
      </c>
      <c r="D245" s="2" t="s">
        <v>19</v>
      </c>
      <c r="E245">
        <v>22.26</v>
      </c>
    </row>
    <row r="246" spans="2:15" x14ac:dyDescent="0.2">
      <c r="D246" s="2"/>
    </row>
    <row r="247" spans="2:15" x14ac:dyDescent="0.2">
      <c r="D247" s="2"/>
    </row>
    <row r="248" spans="2:15" x14ac:dyDescent="0.2">
      <c r="D248" s="2"/>
    </row>
    <row r="249" spans="2:15" x14ac:dyDescent="0.2">
      <c r="D249" s="2"/>
    </row>
    <row r="250" spans="2:15" ht="16" x14ac:dyDescent="0.2">
      <c r="B250" t="s">
        <v>3</v>
      </c>
      <c r="C250" t="s">
        <v>8</v>
      </c>
      <c r="D250" s="2" t="s">
        <v>19</v>
      </c>
      <c r="E250">
        <v>22.39</v>
      </c>
      <c r="F250">
        <f>AVERAGE(E250:E251)</f>
        <v>22.42</v>
      </c>
      <c r="G250">
        <f>F250-$F$114</f>
        <v>8.6850000000000023</v>
      </c>
      <c r="H250">
        <f>AVERAGE(G250,G252,G254)</f>
        <v>10.098333333333334</v>
      </c>
      <c r="N250">
        <f>F250-$F$165</f>
        <v>3.5700000000000003</v>
      </c>
      <c r="O250">
        <f>AVERAGE(N250,N252,N254)</f>
        <v>4.8833333333333337</v>
      </c>
    </row>
    <row r="251" spans="2:15" ht="16" x14ac:dyDescent="0.2">
      <c r="B251" t="s">
        <v>3</v>
      </c>
      <c r="C251" t="s">
        <v>8</v>
      </c>
      <c r="D251" s="2" t="s">
        <v>19</v>
      </c>
      <c r="E251">
        <v>22.45</v>
      </c>
    </row>
    <row r="252" spans="2:15" ht="16" x14ac:dyDescent="0.2">
      <c r="B252" t="s">
        <v>4</v>
      </c>
      <c r="C252" t="s">
        <v>8</v>
      </c>
      <c r="D252" s="2" t="s">
        <v>19</v>
      </c>
      <c r="E252">
        <v>25.08</v>
      </c>
      <c r="F252">
        <f>AVERAGE(E252:E253)</f>
        <v>24.515000000000001</v>
      </c>
      <c r="G252">
        <f>F252-$F$116</f>
        <v>10.734999999999999</v>
      </c>
      <c r="N252">
        <f>F252-$F$167</f>
        <v>5.3400000000000034</v>
      </c>
    </row>
    <row r="253" spans="2:15" ht="16" x14ac:dyDescent="0.2">
      <c r="B253" t="s">
        <v>4</v>
      </c>
      <c r="C253" t="s">
        <v>8</v>
      </c>
      <c r="D253" s="2" t="s">
        <v>19</v>
      </c>
      <c r="E253">
        <v>23.95</v>
      </c>
    </row>
    <row r="254" spans="2:15" ht="16" x14ac:dyDescent="0.2">
      <c r="B254" t="s">
        <v>6</v>
      </c>
      <c r="C254" t="s">
        <v>8</v>
      </c>
      <c r="D254" s="2" t="s">
        <v>19</v>
      </c>
      <c r="E254">
        <v>26.3</v>
      </c>
      <c r="F254">
        <f>AVERAGE(E254:E255)</f>
        <v>26.04</v>
      </c>
      <c r="G254">
        <f>F254-$F$118</f>
        <v>10.875</v>
      </c>
      <c r="N254">
        <f>F254-$F$169</f>
        <v>5.7399999999999984</v>
      </c>
    </row>
    <row r="255" spans="2:15" ht="16" x14ac:dyDescent="0.2">
      <c r="B255" t="s">
        <v>6</v>
      </c>
      <c r="C255" t="s">
        <v>8</v>
      </c>
      <c r="D255" s="2" t="s">
        <v>19</v>
      </c>
      <c r="E255">
        <v>25.78</v>
      </c>
    </row>
    <row r="256" spans="2:15" x14ac:dyDescent="0.2">
      <c r="D256" s="2"/>
    </row>
    <row r="257" spans="2:18" x14ac:dyDescent="0.2">
      <c r="B257" t="s">
        <v>1</v>
      </c>
      <c r="C257" t="s">
        <v>7</v>
      </c>
      <c r="D257" s="1" t="s">
        <v>9</v>
      </c>
      <c r="E257" t="s">
        <v>0</v>
      </c>
      <c r="F257" t="e">
        <f>AVERAGE(E257:E258)</f>
        <v>#DIV/0!</v>
      </c>
      <c r="H257">
        <f>AVERAGE(G257,G259,G261)</f>
        <v>26.017499999999998</v>
      </c>
      <c r="I257">
        <f>H257-H267</f>
        <v>14.422499999999998</v>
      </c>
      <c r="J257">
        <f>2^-I257</f>
        <v>4.5540195171326957E-5</v>
      </c>
      <c r="K257">
        <f>-1/J257</f>
        <v>-21958.623502554081</v>
      </c>
      <c r="O257">
        <f>AVERAGE(N257,N259,N261)</f>
        <v>19.782499999999999</v>
      </c>
      <c r="P257">
        <f>O257-O267</f>
        <v>13.402499999999996</v>
      </c>
      <c r="Q257">
        <f>2^-P257</f>
        <v>9.2351825210910222E-5</v>
      </c>
      <c r="R257">
        <f>-1/Q257</f>
        <v>-10828.156321937668</v>
      </c>
    </row>
    <row r="258" spans="2:18" x14ac:dyDescent="0.2">
      <c r="B258" t="s">
        <v>1</v>
      </c>
      <c r="C258" t="s">
        <v>7</v>
      </c>
      <c r="D258" s="1" t="s">
        <v>9</v>
      </c>
      <c r="E258" t="s">
        <v>0</v>
      </c>
    </row>
    <row r="259" spans="2:18" x14ac:dyDescent="0.2">
      <c r="B259" t="s">
        <v>2</v>
      </c>
      <c r="C259" t="s">
        <v>7</v>
      </c>
      <c r="D259" s="1" t="s">
        <v>9</v>
      </c>
      <c r="E259">
        <v>38.729999999999997</v>
      </c>
      <c r="F259">
        <f>E259:E260</f>
        <v>38.729999999999997</v>
      </c>
      <c r="G259">
        <f>F259-$F$106</f>
        <v>26.939999999999998</v>
      </c>
      <c r="N259">
        <f>F259-$F$157</f>
        <v>19.679999999999996</v>
      </c>
    </row>
    <row r="260" spans="2:18" x14ac:dyDescent="0.2">
      <c r="B260" t="s">
        <v>2</v>
      </c>
      <c r="C260" t="s">
        <v>7</v>
      </c>
      <c r="D260" s="1" t="s">
        <v>9</v>
      </c>
      <c r="E260">
        <v>34.07</v>
      </c>
    </row>
    <row r="261" spans="2:18" x14ac:dyDescent="0.2">
      <c r="B261" t="s">
        <v>5</v>
      </c>
      <c r="C261" t="s">
        <v>7</v>
      </c>
      <c r="D261" s="1" t="s">
        <v>9</v>
      </c>
      <c r="E261">
        <v>39.119999999999997</v>
      </c>
      <c r="F261">
        <f>AVERAGE(E261:E262)</f>
        <v>39.119999999999997</v>
      </c>
      <c r="G261">
        <f>F261-$F$108</f>
        <v>25.094999999999999</v>
      </c>
      <c r="N261">
        <f>F261-$F$159</f>
        <v>19.884999999999998</v>
      </c>
    </row>
    <row r="262" spans="2:18" x14ac:dyDescent="0.2">
      <c r="B262" t="s">
        <v>5</v>
      </c>
      <c r="C262" t="s">
        <v>7</v>
      </c>
      <c r="D262" s="1" t="s">
        <v>9</v>
      </c>
      <c r="E262" t="s">
        <v>0</v>
      </c>
    </row>
    <row r="263" spans="2:18" x14ac:dyDescent="0.2">
      <c r="D263" s="1"/>
    </row>
    <row r="264" spans="2:18" x14ac:dyDescent="0.2">
      <c r="D264" s="1"/>
    </row>
    <row r="265" spans="2:18" x14ac:dyDescent="0.2">
      <c r="D265" s="1"/>
    </row>
    <row r="266" spans="2:18" x14ac:dyDescent="0.2">
      <c r="D266" s="1"/>
    </row>
    <row r="267" spans="2:18" x14ac:dyDescent="0.2">
      <c r="B267" t="s">
        <v>3</v>
      </c>
      <c r="C267" t="s">
        <v>8</v>
      </c>
      <c r="D267" s="1" t="s">
        <v>9</v>
      </c>
      <c r="E267">
        <v>25.5</v>
      </c>
      <c r="F267">
        <f>AVERAGE(E267:E268)</f>
        <v>25.560000000000002</v>
      </c>
      <c r="G267">
        <f>F267-$F$114</f>
        <v>11.825000000000003</v>
      </c>
      <c r="H267">
        <f>AVERAGE(G267,G269,G271)</f>
        <v>11.595000000000001</v>
      </c>
      <c r="N267">
        <f>F267-$F$165</f>
        <v>6.7100000000000009</v>
      </c>
      <c r="O267">
        <f>AVERAGE(N267,N269,N271)</f>
        <v>6.3800000000000017</v>
      </c>
    </row>
    <row r="268" spans="2:18" x14ac:dyDescent="0.2">
      <c r="B268" t="s">
        <v>3</v>
      </c>
      <c r="C268" t="s">
        <v>8</v>
      </c>
      <c r="D268" s="1" t="s">
        <v>9</v>
      </c>
      <c r="E268">
        <v>25.62</v>
      </c>
    </row>
    <row r="269" spans="2:18" x14ac:dyDescent="0.2">
      <c r="B269" t="s">
        <v>4</v>
      </c>
      <c r="C269" t="s">
        <v>8</v>
      </c>
      <c r="D269" s="1" t="s">
        <v>9</v>
      </c>
      <c r="E269">
        <v>25.62</v>
      </c>
      <c r="F269">
        <f>AVERAGE(E269:E270)</f>
        <v>25.42</v>
      </c>
      <c r="G269">
        <f>F269-$F$116</f>
        <v>11.64</v>
      </c>
      <c r="N269">
        <f>F269-$F$167</f>
        <v>6.2450000000000045</v>
      </c>
    </row>
    <row r="270" spans="2:18" x14ac:dyDescent="0.2">
      <c r="B270" t="s">
        <v>4</v>
      </c>
      <c r="C270" t="s">
        <v>8</v>
      </c>
      <c r="D270" s="1" t="s">
        <v>9</v>
      </c>
      <c r="E270">
        <v>25.22</v>
      </c>
    </row>
    <row r="271" spans="2:18" x14ac:dyDescent="0.2">
      <c r="B271" t="s">
        <v>6</v>
      </c>
      <c r="C271" t="s">
        <v>8</v>
      </c>
      <c r="D271" s="1" t="s">
        <v>9</v>
      </c>
      <c r="E271">
        <v>26.19</v>
      </c>
      <c r="F271">
        <f>AVERAGE(E271:E272)</f>
        <v>26.484999999999999</v>
      </c>
      <c r="G271">
        <f>F271-$F$118</f>
        <v>11.32</v>
      </c>
      <c r="N271">
        <f>F271-$F$169</f>
        <v>6.1849999999999987</v>
      </c>
    </row>
    <row r="272" spans="2:18" x14ac:dyDescent="0.2">
      <c r="B272" t="s">
        <v>6</v>
      </c>
      <c r="C272" t="s">
        <v>8</v>
      </c>
      <c r="D272" s="1" t="s">
        <v>9</v>
      </c>
      <c r="E272">
        <v>26.78</v>
      </c>
    </row>
    <row r="273" spans="2:18" x14ac:dyDescent="0.2">
      <c r="D273" s="1"/>
    </row>
    <row r="274" spans="2:18" ht="16" x14ac:dyDescent="0.2">
      <c r="B274" t="s">
        <v>1</v>
      </c>
      <c r="C274" t="s">
        <v>7</v>
      </c>
      <c r="D274" s="2" t="s">
        <v>28</v>
      </c>
      <c r="E274">
        <v>22.42</v>
      </c>
      <c r="F274">
        <f>AVERAGE(E274:E275)</f>
        <v>22.605</v>
      </c>
      <c r="G274">
        <f>F274-$F$104</f>
        <v>8.3449999999999989</v>
      </c>
      <c r="H274">
        <f>AVERAGE(G274,G276,G278)</f>
        <v>8.9116666666666671</v>
      </c>
      <c r="I274">
        <f>H274-H284</f>
        <v>1.1366666666666685</v>
      </c>
      <c r="J274" s="4">
        <f>2^-I274</f>
        <v>0.45480919699914013</v>
      </c>
      <c r="K274" s="4">
        <f>-1/J274</f>
        <v>-2.1987242267703979</v>
      </c>
      <c r="N274">
        <f>F274-$F$155</f>
        <v>3.6400000000000006</v>
      </c>
      <c r="O274">
        <f>AVERAGE(N274,N276,N278)</f>
        <v>3.1866666666666674</v>
      </c>
      <c r="P274">
        <f>O274-O284</f>
        <v>0.6266666666666687</v>
      </c>
      <c r="Q274" s="6">
        <f>2^-P274</f>
        <v>0.64767112594597254</v>
      </c>
      <c r="R274" s="6">
        <f>-1/Q274</f>
        <v>-1.5439934867243381</v>
      </c>
    </row>
    <row r="275" spans="2:18" ht="16" x14ac:dyDescent="0.2">
      <c r="B275" t="s">
        <v>1</v>
      </c>
      <c r="C275" t="s">
        <v>7</v>
      </c>
      <c r="D275" s="2" t="s">
        <v>28</v>
      </c>
      <c r="E275">
        <v>22.79</v>
      </c>
    </row>
    <row r="276" spans="2:18" ht="16" x14ac:dyDescent="0.2">
      <c r="B276" t="s">
        <v>2</v>
      </c>
      <c r="C276" t="s">
        <v>7</v>
      </c>
      <c r="D276" s="2" t="s">
        <v>28</v>
      </c>
      <c r="E276">
        <v>22.12</v>
      </c>
      <c r="F276">
        <f>E276:E277</f>
        <v>22.12</v>
      </c>
      <c r="G276">
        <f>F276-$F$106</f>
        <v>10.330000000000002</v>
      </c>
      <c r="N276">
        <f>F276-$F$157</f>
        <v>3.0700000000000003</v>
      </c>
    </row>
    <row r="277" spans="2:18" ht="16" x14ac:dyDescent="0.2">
      <c r="B277" t="s">
        <v>2</v>
      </c>
      <c r="C277" t="s">
        <v>7</v>
      </c>
      <c r="D277" s="2" t="s">
        <v>28</v>
      </c>
      <c r="E277">
        <v>22.22</v>
      </c>
    </row>
    <row r="278" spans="2:18" ht="16" x14ac:dyDescent="0.2">
      <c r="B278" t="s">
        <v>5</v>
      </c>
      <c r="C278" t="s">
        <v>7</v>
      </c>
      <c r="D278" s="2" t="s">
        <v>28</v>
      </c>
      <c r="E278">
        <v>21.97</v>
      </c>
      <c r="F278">
        <f>AVERAGE(E278:E279)</f>
        <v>22.085000000000001</v>
      </c>
      <c r="G278">
        <f>F278-$F$108</f>
        <v>8.06</v>
      </c>
      <c r="N278">
        <f>F278-$F$159</f>
        <v>2.8500000000000014</v>
      </c>
    </row>
    <row r="279" spans="2:18" ht="16" x14ac:dyDescent="0.2">
      <c r="B279" t="s">
        <v>5</v>
      </c>
      <c r="C279" t="s">
        <v>7</v>
      </c>
      <c r="D279" s="2" t="s">
        <v>28</v>
      </c>
      <c r="E279">
        <v>22.2</v>
      </c>
    </row>
    <row r="280" spans="2:18" x14ac:dyDescent="0.2">
      <c r="D280" s="2"/>
    </row>
    <row r="281" spans="2:18" x14ac:dyDescent="0.2">
      <c r="D281" s="2"/>
    </row>
    <row r="282" spans="2:18" x14ac:dyDescent="0.2">
      <c r="D282" s="2"/>
    </row>
    <row r="283" spans="2:18" x14ac:dyDescent="0.2">
      <c r="D283" s="2"/>
    </row>
    <row r="284" spans="2:18" ht="16" x14ac:dyDescent="0.2">
      <c r="B284" t="s">
        <v>3</v>
      </c>
      <c r="C284" t="s">
        <v>8</v>
      </c>
      <c r="D284" s="2" t="s">
        <v>28</v>
      </c>
      <c r="E284">
        <v>21.56</v>
      </c>
      <c r="F284">
        <f>AVERAGE(E284:E285)</f>
        <v>21.674999999999997</v>
      </c>
      <c r="G284">
        <f>F284-$F$114</f>
        <v>7.9399999999999977</v>
      </c>
      <c r="H284">
        <f>AVERAGE(G284,G286,G288)</f>
        <v>7.7749999999999986</v>
      </c>
      <c r="N284">
        <f>F284-$F$165</f>
        <v>2.8249999999999957</v>
      </c>
      <c r="O284">
        <f>AVERAGE(N284,N286,N288)</f>
        <v>2.5599999999999987</v>
      </c>
    </row>
    <row r="285" spans="2:18" ht="16" x14ac:dyDescent="0.2">
      <c r="B285" t="s">
        <v>3</v>
      </c>
      <c r="C285" t="s">
        <v>8</v>
      </c>
      <c r="D285" s="2" t="s">
        <v>28</v>
      </c>
      <c r="E285">
        <v>21.79</v>
      </c>
    </row>
    <row r="286" spans="2:18" ht="16" x14ac:dyDescent="0.2">
      <c r="B286" t="s">
        <v>4</v>
      </c>
      <c r="C286" t="s">
        <v>8</v>
      </c>
      <c r="D286" s="2" t="s">
        <v>28</v>
      </c>
      <c r="E286">
        <v>22.01</v>
      </c>
      <c r="F286">
        <f>AVERAGE(E286:E287)</f>
        <v>22.015000000000001</v>
      </c>
      <c r="G286">
        <f>F286-$F$116</f>
        <v>8.2349999999999994</v>
      </c>
      <c r="N286">
        <f>F286-$F$167</f>
        <v>2.8400000000000034</v>
      </c>
    </row>
    <row r="287" spans="2:18" ht="16" x14ac:dyDescent="0.2">
      <c r="B287" t="s">
        <v>4</v>
      </c>
      <c r="C287" t="s">
        <v>8</v>
      </c>
      <c r="D287" s="2" t="s">
        <v>28</v>
      </c>
      <c r="E287">
        <v>22.02</v>
      </c>
    </row>
    <row r="288" spans="2:18" ht="16" x14ac:dyDescent="0.2">
      <c r="B288" t="s">
        <v>6</v>
      </c>
      <c r="C288" t="s">
        <v>8</v>
      </c>
      <c r="D288" s="2" t="s">
        <v>28</v>
      </c>
      <c r="E288">
        <v>22.32</v>
      </c>
      <c r="F288">
        <f>AVERAGE(E288:E289)</f>
        <v>22.314999999999998</v>
      </c>
      <c r="G288">
        <f>F288-$F$118</f>
        <v>7.1499999999999986</v>
      </c>
      <c r="N288">
        <f>F288-$F$169</f>
        <v>2.014999999999997</v>
      </c>
    </row>
    <row r="289" spans="2:18" ht="16" x14ac:dyDescent="0.2">
      <c r="B289" t="s">
        <v>6</v>
      </c>
      <c r="C289" t="s">
        <v>8</v>
      </c>
      <c r="D289" s="2" t="s">
        <v>28</v>
      </c>
      <c r="E289">
        <v>22.31</v>
      </c>
    </row>
    <row r="290" spans="2:18" x14ac:dyDescent="0.2">
      <c r="D290" s="2"/>
    </row>
    <row r="291" spans="2:18" ht="16" x14ac:dyDescent="0.2">
      <c r="B291" t="s">
        <v>1</v>
      </c>
      <c r="C291" t="s">
        <v>7</v>
      </c>
      <c r="D291" s="2" t="s">
        <v>29</v>
      </c>
      <c r="E291">
        <v>19.79</v>
      </c>
      <c r="F291">
        <f>AVERAGE(E291:E292)</f>
        <v>19.73</v>
      </c>
      <c r="G291">
        <f>F291-$F$104</f>
        <v>5.4699999999999989</v>
      </c>
      <c r="H291">
        <f>AVERAGE(G291,G293,G295)</f>
        <v>6.2716666666666656</v>
      </c>
      <c r="I291">
        <f>H291-H301</f>
        <v>0.73166666666666647</v>
      </c>
      <c r="J291" s="4">
        <f>2^-I291</f>
        <v>0.60220781409239788</v>
      </c>
      <c r="K291" s="4">
        <f>-1/J291</f>
        <v>-1.6605563338747513</v>
      </c>
      <c r="N291">
        <f>F291-$F$155</f>
        <v>0.76500000000000057</v>
      </c>
      <c r="O291">
        <f>AVERAGE(N291,N293,N295)</f>
        <v>0.54666666666666686</v>
      </c>
      <c r="P291">
        <f>O291-O301</f>
        <v>0.22166666666666757</v>
      </c>
      <c r="Q291" s="4">
        <f>2^-P291</f>
        <v>0.85757415544836357</v>
      </c>
      <c r="R291" s="4">
        <f>-1/Q291</f>
        <v>-1.1660799169923355</v>
      </c>
    </row>
    <row r="292" spans="2:18" ht="16" x14ac:dyDescent="0.2">
      <c r="B292" t="s">
        <v>1</v>
      </c>
      <c r="C292" t="s">
        <v>7</v>
      </c>
      <c r="D292" s="2" t="s">
        <v>29</v>
      </c>
      <c r="E292">
        <v>19.670000000000002</v>
      </c>
    </row>
    <row r="293" spans="2:18" ht="16" x14ac:dyDescent="0.2">
      <c r="B293" t="s">
        <v>2</v>
      </c>
      <c r="C293" t="s">
        <v>7</v>
      </c>
      <c r="D293" s="2" t="s">
        <v>29</v>
      </c>
      <c r="E293">
        <v>19.440000000000001</v>
      </c>
      <c r="F293">
        <f>E293:E294</f>
        <v>19.440000000000001</v>
      </c>
      <c r="G293">
        <f>F293-$F$106</f>
        <v>7.6500000000000021</v>
      </c>
      <c r="N293">
        <f>F293-$F$157</f>
        <v>0.39000000000000057</v>
      </c>
    </row>
    <row r="294" spans="2:18" ht="16" x14ac:dyDescent="0.2">
      <c r="B294" t="s">
        <v>2</v>
      </c>
      <c r="C294" t="s">
        <v>7</v>
      </c>
      <c r="D294" s="2" t="s">
        <v>29</v>
      </c>
      <c r="E294">
        <v>19.73</v>
      </c>
    </row>
    <row r="295" spans="2:18" ht="16" x14ac:dyDescent="0.2">
      <c r="B295" t="s">
        <v>5</v>
      </c>
      <c r="C295" t="s">
        <v>7</v>
      </c>
      <c r="D295" s="2" t="s">
        <v>29</v>
      </c>
      <c r="E295">
        <v>19.690000000000001</v>
      </c>
      <c r="F295">
        <f>AVERAGE(E295:E296)</f>
        <v>19.72</v>
      </c>
      <c r="G295">
        <f>F295-$F$108</f>
        <v>5.6949999999999985</v>
      </c>
      <c r="N295">
        <f>F295-$F$159</f>
        <v>0.48499999999999943</v>
      </c>
    </row>
    <row r="296" spans="2:18" ht="16" x14ac:dyDescent="0.2">
      <c r="B296" t="s">
        <v>5</v>
      </c>
      <c r="C296" t="s">
        <v>7</v>
      </c>
      <c r="D296" s="2" t="s">
        <v>29</v>
      </c>
      <c r="E296">
        <v>19.75</v>
      </c>
    </row>
    <row r="297" spans="2:18" x14ac:dyDescent="0.2">
      <c r="D297" s="2"/>
    </row>
    <row r="298" spans="2:18" x14ac:dyDescent="0.2">
      <c r="D298" s="2"/>
    </row>
    <row r="299" spans="2:18" x14ac:dyDescent="0.2">
      <c r="D299" s="2"/>
    </row>
    <row r="300" spans="2:18" x14ac:dyDescent="0.2">
      <c r="D300" s="2"/>
    </row>
    <row r="301" spans="2:18" ht="16" x14ac:dyDescent="0.2">
      <c r="B301" t="s">
        <v>3</v>
      </c>
      <c r="C301" t="s">
        <v>8</v>
      </c>
      <c r="D301" s="2" t="s">
        <v>29</v>
      </c>
      <c r="E301">
        <v>19.43</v>
      </c>
      <c r="F301">
        <f>AVERAGE(E301:E302)</f>
        <v>19.645</v>
      </c>
      <c r="G301">
        <f>F301-$F$114</f>
        <v>5.91</v>
      </c>
      <c r="H301">
        <f>AVERAGE(G301,G303,G305)</f>
        <v>5.5399999999999991</v>
      </c>
      <c r="N301">
        <f>F301-$F$165</f>
        <v>0.79499999999999815</v>
      </c>
      <c r="O301">
        <f>AVERAGE(N301,N303,N305)</f>
        <v>0.32499999999999929</v>
      </c>
    </row>
    <row r="302" spans="2:18" ht="16" x14ac:dyDescent="0.2">
      <c r="B302" t="s">
        <v>3</v>
      </c>
      <c r="C302" t="s">
        <v>8</v>
      </c>
      <c r="D302" s="2" t="s">
        <v>29</v>
      </c>
      <c r="E302">
        <v>19.86</v>
      </c>
    </row>
    <row r="303" spans="2:18" ht="16" x14ac:dyDescent="0.2">
      <c r="B303" t="s">
        <v>4</v>
      </c>
      <c r="C303" t="s">
        <v>8</v>
      </c>
      <c r="D303" s="2" t="s">
        <v>29</v>
      </c>
      <c r="E303">
        <v>19.309999999999999</v>
      </c>
      <c r="F303">
        <f>AVERAGE(E303:E304)</f>
        <v>19.479999999999997</v>
      </c>
      <c r="G303">
        <f>F303-$F$116</f>
        <v>5.6999999999999957</v>
      </c>
      <c r="N303">
        <f>F303-$F$167</f>
        <v>0.30499999999999972</v>
      </c>
    </row>
    <row r="304" spans="2:18" ht="16" x14ac:dyDescent="0.2">
      <c r="B304" t="s">
        <v>4</v>
      </c>
      <c r="C304" t="s">
        <v>8</v>
      </c>
      <c r="D304" s="2" t="s">
        <v>29</v>
      </c>
      <c r="E304">
        <v>19.649999999999999</v>
      </c>
    </row>
    <row r="305" spans="2:18" ht="16" x14ac:dyDescent="0.2">
      <c r="B305" t="s">
        <v>6</v>
      </c>
      <c r="C305" t="s">
        <v>8</v>
      </c>
      <c r="D305" s="2" t="s">
        <v>29</v>
      </c>
      <c r="E305">
        <v>20.21</v>
      </c>
      <c r="F305">
        <f>AVERAGE(E305:E306)</f>
        <v>20.175000000000001</v>
      </c>
      <c r="G305">
        <f>F305-$F$118</f>
        <v>5.0100000000000016</v>
      </c>
      <c r="N305">
        <f>F305-$F$169</f>
        <v>-0.125</v>
      </c>
    </row>
    <row r="306" spans="2:18" ht="16" x14ac:dyDescent="0.2">
      <c r="B306" t="s">
        <v>6</v>
      </c>
      <c r="C306" t="s">
        <v>8</v>
      </c>
      <c r="D306" s="2" t="s">
        <v>29</v>
      </c>
      <c r="E306">
        <v>20.14</v>
      </c>
    </row>
    <row r="307" spans="2:18" x14ac:dyDescent="0.2">
      <c r="D307" s="2"/>
    </row>
    <row r="308" spans="2:18" ht="16" x14ac:dyDescent="0.2">
      <c r="B308" t="s">
        <v>1</v>
      </c>
      <c r="C308" t="s">
        <v>7</v>
      </c>
      <c r="D308" s="2" t="s">
        <v>30</v>
      </c>
      <c r="E308">
        <v>18.28</v>
      </c>
      <c r="F308">
        <f>AVERAGE(E308:E309)</f>
        <v>18.34</v>
      </c>
      <c r="G308">
        <f>F308-$F$104</f>
        <v>4.0799999999999983</v>
      </c>
      <c r="H308">
        <f>AVERAGE(G308,G310,G312)</f>
        <v>4.996666666666667</v>
      </c>
      <c r="I308">
        <f>H308-H318</f>
        <v>0.73333333333333428</v>
      </c>
      <c r="J308" s="4">
        <f>2^-I308</f>
        <v>0.60151251804105799</v>
      </c>
      <c r="K308" s="4">
        <f>-1/J308</f>
        <v>-1.6624757922855764</v>
      </c>
      <c r="N308">
        <f>F308-$F$155</f>
        <v>-0.625</v>
      </c>
      <c r="O308">
        <f>AVERAGE(N308,N310,N312)</f>
        <v>-0.72833333333333294</v>
      </c>
      <c r="P308">
        <f>O308-O318</f>
        <v>0.22333333333333383</v>
      </c>
      <c r="Q308" s="4">
        <f>2^-P308</f>
        <v>0.856584018970456</v>
      </c>
      <c r="R308" s="4">
        <f>-1/Q308</f>
        <v>-1.1674278037569721</v>
      </c>
    </row>
    <row r="309" spans="2:18" ht="16" x14ac:dyDescent="0.2">
      <c r="B309" t="s">
        <v>1</v>
      </c>
      <c r="C309" t="s">
        <v>7</v>
      </c>
      <c r="D309" s="2" t="s">
        <v>30</v>
      </c>
      <c r="E309">
        <v>18.399999999999999</v>
      </c>
    </row>
    <row r="310" spans="2:18" ht="16" x14ac:dyDescent="0.2">
      <c r="B310" t="s">
        <v>2</v>
      </c>
      <c r="C310" t="s">
        <v>7</v>
      </c>
      <c r="D310" s="2" t="s">
        <v>30</v>
      </c>
      <c r="E310">
        <v>18.440000000000001</v>
      </c>
      <c r="F310">
        <f>E310:E311</f>
        <v>18.440000000000001</v>
      </c>
      <c r="G310">
        <f>F310-$F$106</f>
        <v>6.6500000000000021</v>
      </c>
      <c r="N310">
        <f>F310-$F$157</f>
        <v>-0.60999999999999943</v>
      </c>
    </row>
    <row r="311" spans="2:18" ht="16" x14ac:dyDescent="0.2">
      <c r="B311" t="s">
        <v>2</v>
      </c>
      <c r="C311" t="s">
        <v>7</v>
      </c>
      <c r="D311" s="2" t="s">
        <v>30</v>
      </c>
      <c r="E311">
        <v>18.73</v>
      </c>
    </row>
    <row r="312" spans="2:18" ht="16" x14ac:dyDescent="0.2">
      <c r="B312" t="s">
        <v>5</v>
      </c>
      <c r="C312" t="s">
        <v>7</v>
      </c>
      <c r="D312" s="2" t="s">
        <v>30</v>
      </c>
      <c r="E312">
        <v>18.16</v>
      </c>
      <c r="F312">
        <f>AVERAGE(E312:E313)</f>
        <v>18.285</v>
      </c>
      <c r="G312">
        <f>F312-$F$108</f>
        <v>4.26</v>
      </c>
      <c r="N312">
        <f>F312-$F$159</f>
        <v>-0.94999999999999929</v>
      </c>
    </row>
    <row r="313" spans="2:18" ht="16" x14ac:dyDescent="0.2">
      <c r="B313" t="s">
        <v>5</v>
      </c>
      <c r="C313" t="s">
        <v>7</v>
      </c>
      <c r="D313" s="2" t="s">
        <v>30</v>
      </c>
      <c r="E313">
        <v>18.41</v>
      </c>
    </row>
    <row r="314" spans="2:18" x14ac:dyDescent="0.2">
      <c r="D314" s="2"/>
    </row>
    <row r="315" spans="2:18" x14ac:dyDescent="0.2">
      <c r="D315" s="2"/>
    </row>
    <row r="316" spans="2:18" x14ac:dyDescent="0.2">
      <c r="D316" s="2"/>
    </row>
    <row r="317" spans="2:18" x14ac:dyDescent="0.2">
      <c r="D317" s="2"/>
    </row>
    <row r="318" spans="2:18" ht="16" x14ac:dyDescent="0.2">
      <c r="B318" t="s">
        <v>3</v>
      </c>
      <c r="C318" t="s">
        <v>8</v>
      </c>
      <c r="D318" s="2" t="s">
        <v>30</v>
      </c>
      <c r="E318">
        <v>18.559999999999999</v>
      </c>
      <c r="F318">
        <f>AVERAGE(E318:E319)</f>
        <v>18.555</v>
      </c>
      <c r="G318">
        <f>F318-$F$114</f>
        <v>4.82</v>
      </c>
      <c r="H318">
        <f>AVERAGE(G318,G320,G322)</f>
        <v>4.2633333333333328</v>
      </c>
      <c r="N318">
        <f>F318-$F$165</f>
        <v>-0.29500000000000171</v>
      </c>
      <c r="O318">
        <f>AVERAGE(N318,N320,N322)</f>
        <v>-0.95166666666666677</v>
      </c>
    </row>
    <row r="319" spans="2:18" ht="16" x14ac:dyDescent="0.2">
      <c r="B319" t="s">
        <v>3</v>
      </c>
      <c r="C319" t="s">
        <v>8</v>
      </c>
      <c r="D319" s="2" t="s">
        <v>30</v>
      </c>
      <c r="E319">
        <v>18.55</v>
      </c>
    </row>
    <row r="320" spans="2:18" ht="16" x14ac:dyDescent="0.2">
      <c r="B320" t="s">
        <v>4</v>
      </c>
      <c r="C320" t="s">
        <v>8</v>
      </c>
      <c r="D320" s="2" t="s">
        <v>30</v>
      </c>
      <c r="E320">
        <v>18.239999999999998</v>
      </c>
      <c r="F320">
        <f>AVERAGE(E320:E321)</f>
        <v>18.309999999999999</v>
      </c>
      <c r="G320">
        <f>F320-$F$116</f>
        <v>4.5299999999999976</v>
      </c>
      <c r="N320">
        <f>F320-$F$167</f>
        <v>-0.86499999999999844</v>
      </c>
    </row>
    <row r="321" spans="2:18" ht="16" x14ac:dyDescent="0.2">
      <c r="B321" t="s">
        <v>4</v>
      </c>
      <c r="C321" t="s">
        <v>8</v>
      </c>
      <c r="D321" s="2" t="s">
        <v>30</v>
      </c>
      <c r="E321">
        <v>18.38</v>
      </c>
    </row>
    <row r="322" spans="2:18" ht="16" x14ac:dyDescent="0.2">
      <c r="B322" t="s">
        <v>6</v>
      </c>
      <c r="C322" t="s">
        <v>8</v>
      </c>
      <c r="D322" s="2" t="s">
        <v>30</v>
      </c>
      <c r="E322">
        <v>18.61</v>
      </c>
      <c r="F322">
        <f>AVERAGE(E322:E323)</f>
        <v>18.605</v>
      </c>
      <c r="G322">
        <f>F322-$F$118</f>
        <v>3.4400000000000013</v>
      </c>
      <c r="N322">
        <f>F322-$F$169</f>
        <v>-1.6950000000000003</v>
      </c>
    </row>
    <row r="323" spans="2:18" ht="16" x14ac:dyDescent="0.2">
      <c r="B323" t="s">
        <v>6</v>
      </c>
      <c r="C323" t="s">
        <v>8</v>
      </c>
      <c r="D323" s="2" t="s">
        <v>30</v>
      </c>
      <c r="E323">
        <v>18.600000000000001</v>
      </c>
    </row>
    <row r="324" spans="2:18" x14ac:dyDescent="0.2">
      <c r="D324" s="2"/>
    </row>
    <row r="325" spans="2:18" ht="16" x14ac:dyDescent="0.2">
      <c r="B325" t="s">
        <v>1</v>
      </c>
      <c r="C325" t="s">
        <v>7</v>
      </c>
      <c r="D325" s="2" t="s">
        <v>31</v>
      </c>
      <c r="E325">
        <v>31.56</v>
      </c>
      <c r="F325">
        <f>AVERAGE(E325:E326)</f>
        <v>30.865000000000002</v>
      </c>
      <c r="G325">
        <f>F325-$F$104</f>
        <v>16.605</v>
      </c>
      <c r="H325">
        <f>AVERAGE(G325,G327,G329)</f>
        <v>16.978333333333335</v>
      </c>
      <c r="I325">
        <f>H325-H335</f>
        <v>3.9966666666666715</v>
      </c>
      <c r="J325" s="6">
        <f>2^-I325</f>
        <v>6.2644572615135605E-2</v>
      </c>
      <c r="K325" s="6">
        <f>-1/J325</f>
        <v>-15.963074824432423</v>
      </c>
      <c r="N325">
        <f>F325-$F$155</f>
        <v>11.900000000000002</v>
      </c>
      <c r="O325">
        <f>AVERAGE(N325,N327,N329)</f>
        <v>11.253333333333336</v>
      </c>
      <c r="P325">
        <f>O325-O335</f>
        <v>3.4866666666666699</v>
      </c>
      <c r="Q325" s="6">
        <f>2^-P325</f>
        <v>8.9209015885678922E-2</v>
      </c>
      <c r="R325" s="6">
        <f>-1/Q325</f>
        <v>-11.209629319098161</v>
      </c>
    </row>
    <row r="326" spans="2:18" ht="16" x14ac:dyDescent="0.2">
      <c r="B326" t="s">
        <v>1</v>
      </c>
      <c r="C326" t="s">
        <v>7</v>
      </c>
      <c r="D326" s="2" t="s">
        <v>31</v>
      </c>
      <c r="E326">
        <v>30.17</v>
      </c>
    </row>
    <row r="327" spans="2:18" ht="16" x14ac:dyDescent="0.2">
      <c r="B327" t="s">
        <v>2</v>
      </c>
      <c r="C327" t="s">
        <v>7</v>
      </c>
      <c r="D327" s="2" t="s">
        <v>31</v>
      </c>
      <c r="E327">
        <v>30.07</v>
      </c>
      <c r="F327">
        <f>E327:E328</f>
        <v>30.07</v>
      </c>
      <c r="G327">
        <f>F327-$F$106</f>
        <v>18.28</v>
      </c>
      <c r="N327">
        <f>F327-$F$157</f>
        <v>11.02</v>
      </c>
    </row>
    <row r="328" spans="2:18" ht="16" x14ac:dyDescent="0.2">
      <c r="B328" t="s">
        <v>2</v>
      </c>
      <c r="C328" t="s">
        <v>7</v>
      </c>
      <c r="D328" s="2" t="s">
        <v>31</v>
      </c>
      <c r="E328">
        <v>31.01</v>
      </c>
    </row>
    <row r="329" spans="2:18" ht="16" x14ac:dyDescent="0.2">
      <c r="B329" t="s">
        <v>5</v>
      </c>
      <c r="C329" t="s">
        <v>7</v>
      </c>
      <c r="D329" s="2" t="s">
        <v>31</v>
      </c>
      <c r="E329">
        <v>30.03</v>
      </c>
      <c r="F329">
        <f>AVERAGE(E329:E330)</f>
        <v>30.075000000000003</v>
      </c>
      <c r="G329">
        <f>F329-$F$108</f>
        <v>16.050000000000004</v>
      </c>
      <c r="N329">
        <f>F329-$F$159</f>
        <v>10.840000000000003</v>
      </c>
    </row>
    <row r="330" spans="2:18" ht="16" x14ac:dyDescent="0.2">
      <c r="B330" t="s">
        <v>5</v>
      </c>
      <c r="C330" t="s">
        <v>7</v>
      </c>
      <c r="D330" s="2" t="s">
        <v>31</v>
      </c>
      <c r="E330">
        <v>30.12</v>
      </c>
    </row>
    <row r="331" spans="2:18" x14ac:dyDescent="0.2">
      <c r="D331" s="2"/>
    </row>
    <row r="332" spans="2:18" x14ac:dyDescent="0.2">
      <c r="D332" s="2"/>
    </row>
    <row r="333" spans="2:18" x14ac:dyDescent="0.2">
      <c r="D333" s="2"/>
    </row>
    <row r="334" spans="2:18" x14ac:dyDescent="0.2">
      <c r="D334" s="2"/>
    </row>
    <row r="335" spans="2:18" ht="16" x14ac:dyDescent="0.2">
      <c r="B335" t="s">
        <v>3</v>
      </c>
      <c r="C335" t="s">
        <v>8</v>
      </c>
      <c r="D335" s="2" t="s">
        <v>31</v>
      </c>
      <c r="E335">
        <v>21.86</v>
      </c>
      <c r="F335">
        <f>AVERAGE(E335:E336)</f>
        <v>21.984999999999999</v>
      </c>
      <c r="G335">
        <f>F335-$F$114</f>
        <v>8.25</v>
      </c>
      <c r="H335">
        <f>AVERAGE(G335,G337,G339)</f>
        <v>12.981666666666664</v>
      </c>
      <c r="N335">
        <f>F335-$F$165</f>
        <v>3.134999999999998</v>
      </c>
      <c r="O335">
        <f>AVERAGE(N335,N337,N339)</f>
        <v>7.7666666666666657</v>
      </c>
    </row>
    <row r="336" spans="2:18" ht="16" x14ac:dyDescent="0.2">
      <c r="B336" t="s">
        <v>3</v>
      </c>
      <c r="C336" t="s">
        <v>8</v>
      </c>
      <c r="D336" s="2" t="s">
        <v>31</v>
      </c>
      <c r="E336">
        <v>22.11</v>
      </c>
    </row>
    <row r="337" spans="2:18" ht="16" x14ac:dyDescent="0.2">
      <c r="B337" t="s">
        <v>4</v>
      </c>
      <c r="C337" t="s">
        <v>8</v>
      </c>
      <c r="D337" s="2" t="s">
        <v>31</v>
      </c>
      <c r="E337">
        <v>30.31</v>
      </c>
      <c r="F337">
        <f>AVERAGE(E337:E338)</f>
        <v>29.77</v>
      </c>
      <c r="G337">
        <f>F337-$F$116</f>
        <v>15.989999999999998</v>
      </c>
      <c r="N337">
        <f>F337-$F$167</f>
        <v>10.595000000000002</v>
      </c>
    </row>
    <row r="338" spans="2:18" ht="16" x14ac:dyDescent="0.2">
      <c r="B338" t="s">
        <v>4</v>
      </c>
      <c r="C338" t="s">
        <v>8</v>
      </c>
      <c r="D338" s="2" t="s">
        <v>31</v>
      </c>
      <c r="E338">
        <v>29.23</v>
      </c>
    </row>
    <row r="339" spans="2:18" ht="16" x14ac:dyDescent="0.2">
      <c r="B339" t="s">
        <v>6</v>
      </c>
      <c r="C339" t="s">
        <v>8</v>
      </c>
      <c r="D339" s="2" t="s">
        <v>31</v>
      </c>
      <c r="E339">
        <v>30.33</v>
      </c>
      <c r="F339">
        <f>AVERAGE(E339:E340)</f>
        <v>29.869999999999997</v>
      </c>
      <c r="G339">
        <f>F339-$F$118</f>
        <v>14.704999999999998</v>
      </c>
      <c r="N339">
        <f>F339-$F$169</f>
        <v>9.5699999999999967</v>
      </c>
    </row>
    <row r="340" spans="2:18" ht="16" x14ac:dyDescent="0.2">
      <c r="B340" t="s">
        <v>6</v>
      </c>
      <c r="C340" t="s">
        <v>8</v>
      </c>
      <c r="D340" s="2" t="s">
        <v>31</v>
      </c>
      <c r="E340">
        <v>29.41</v>
      </c>
    </row>
    <row r="341" spans="2:18" x14ac:dyDescent="0.2">
      <c r="D341" s="2"/>
    </row>
    <row r="342" spans="2:18" ht="16" x14ac:dyDescent="0.2">
      <c r="B342" t="s">
        <v>1</v>
      </c>
      <c r="C342" t="s">
        <v>7</v>
      </c>
      <c r="D342" s="2" t="s">
        <v>32</v>
      </c>
      <c r="E342">
        <v>24.85</v>
      </c>
      <c r="F342">
        <f>AVERAGE(E342:E343)</f>
        <v>24.914999999999999</v>
      </c>
      <c r="G342">
        <f>F342-$F$104</f>
        <v>10.654999999999998</v>
      </c>
      <c r="H342">
        <f>AVERAGE(G342,G344,G346)</f>
        <v>11.649999999999999</v>
      </c>
      <c r="I342">
        <f>H342-H352</f>
        <v>0.4833333333333325</v>
      </c>
      <c r="J342" s="4">
        <f>2^-I342</f>
        <v>0.71532296621762959</v>
      </c>
      <c r="K342" s="4">
        <f>-1/J342</f>
        <v>-1.3979699341790186</v>
      </c>
      <c r="N342">
        <f>F342-$F$155</f>
        <v>5.9499999999999993</v>
      </c>
      <c r="O342">
        <f>AVERAGE(N342,N344,N346)</f>
        <v>5.9249999999999998</v>
      </c>
      <c r="P342">
        <f>O342-O352</f>
        <v>-2.6666666666665506E-2</v>
      </c>
      <c r="Q342" s="4">
        <f>2^-P342</f>
        <v>1.0186558099572915</v>
      </c>
      <c r="R342" s="4">
        <f>-1/Q342</f>
        <v>-0.98168585524675533</v>
      </c>
    </row>
    <row r="343" spans="2:18" ht="16" x14ac:dyDescent="0.2">
      <c r="B343" t="s">
        <v>1</v>
      </c>
      <c r="C343" t="s">
        <v>7</v>
      </c>
      <c r="D343" s="2" t="s">
        <v>32</v>
      </c>
      <c r="E343">
        <v>24.98</v>
      </c>
    </row>
    <row r="344" spans="2:18" ht="16" x14ac:dyDescent="0.2">
      <c r="B344" t="s">
        <v>2</v>
      </c>
      <c r="C344" t="s">
        <v>7</v>
      </c>
      <c r="D344" s="2" t="s">
        <v>32</v>
      </c>
      <c r="E344">
        <v>25.03</v>
      </c>
      <c r="F344">
        <f>E344:E345</f>
        <v>25.03</v>
      </c>
      <c r="G344">
        <f>F344-$F$106</f>
        <v>13.240000000000002</v>
      </c>
      <c r="N344">
        <f>F344-$F$157</f>
        <v>5.98</v>
      </c>
    </row>
    <row r="345" spans="2:18" ht="16" x14ac:dyDescent="0.2">
      <c r="B345" t="s">
        <v>2</v>
      </c>
      <c r="C345" t="s">
        <v>7</v>
      </c>
      <c r="D345" s="2" t="s">
        <v>32</v>
      </c>
      <c r="E345">
        <v>24.96</v>
      </c>
    </row>
    <row r="346" spans="2:18" ht="16" x14ac:dyDescent="0.2">
      <c r="B346" t="s">
        <v>5</v>
      </c>
      <c r="C346" t="s">
        <v>7</v>
      </c>
      <c r="D346" s="2" t="s">
        <v>32</v>
      </c>
      <c r="E346">
        <v>25.01</v>
      </c>
      <c r="F346">
        <f>AVERAGE(E346:E347)</f>
        <v>25.08</v>
      </c>
      <c r="G346">
        <f>F346-$F$108</f>
        <v>11.054999999999998</v>
      </c>
      <c r="N346">
        <f>F346-$F$159</f>
        <v>5.8449999999999989</v>
      </c>
    </row>
    <row r="347" spans="2:18" ht="16" x14ac:dyDescent="0.2">
      <c r="B347" t="s">
        <v>5</v>
      </c>
      <c r="C347" t="s">
        <v>7</v>
      </c>
      <c r="D347" s="2" t="s">
        <v>32</v>
      </c>
      <c r="E347">
        <v>25.15</v>
      </c>
    </row>
    <row r="348" spans="2:18" x14ac:dyDescent="0.2">
      <c r="D348" s="2"/>
    </row>
    <row r="349" spans="2:18" x14ac:dyDescent="0.2">
      <c r="D349" s="2"/>
    </row>
    <row r="350" spans="2:18" x14ac:dyDescent="0.2">
      <c r="D350" s="2"/>
    </row>
    <row r="351" spans="2:18" x14ac:dyDescent="0.2">
      <c r="D351" s="2"/>
    </row>
    <row r="352" spans="2:18" ht="16" x14ac:dyDescent="0.2">
      <c r="B352" t="s">
        <v>3</v>
      </c>
      <c r="C352" t="s">
        <v>8</v>
      </c>
      <c r="D352" s="2" t="s">
        <v>32</v>
      </c>
      <c r="E352">
        <v>26.96</v>
      </c>
      <c r="F352">
        <f>AVERAGE(E352:E353)</f>
        <v>26.79</v>
      </c>
      <c r="G352">
        <f>F352-$F$114</f>
        <v>13.055</v>
      </c>
      <c r="H352">
        <f>AVERAGE(G352,G354,G356)</f>
        <v>11.166666666666666</v>
      </c>
      <c r="N352">
        <f>F352-$F$165</f>
        <v>7.9399999999999977</v>
      </c>
      <c r="O352">
        <f>AVERAGE(N352,N354,N356)</f>
        <v>5.9516666666666653</v>
      </c>
    </row>
    <row r="353" spans="2:18" ht="16" x14ac:dyDescent="0.2">
      <c r="B353" t="s">
        <v>3</v>
      </c>
      <c r="C353" t="s">
        <v>8</v>
      </c>
      <c r="D353" s="2" t="s">
        <v>32</v>
      </c>
      <c r="E353">
        <v>26.62</v>
      </c>
    </row>
    <row r="354" spans="2:18" ht="16" x14ac:dyDescent="0.2">
      <c r="B354" t="s">
        <v>4</v>
      </c>
      <c r="C354" t="s">
        <v>8</v>
      </c>
      <c r="D354" s="2" t="s">
        <v>32</v>
      </c>
      <c r="E354">
        <v>24.23</v>
      </c>
      <c r="F354">
        <f>AVERAGE(E354:E355)</f>
        <v>24.145</v>
      </c>
      <c r="G354">
        <f>F354-$F$116</f>
        <v>10.364999999999998</v>
      </c>
      <c r="N354">
        <f>F354-$F$167</f>
        <v>4.9700000000000024</v>
      </c>
    </row>
    <row r="355" spans="2:18" ht="16" x14ac:dyDescent="0.2">
      <c r="B355" t="s">
        <v>4</v>
      </c>
      <c r="C355" t="s">
        <v>8</v>
      </c>
      <c r="D355" s="2" t="s">
        <v>32</v>
      </c>
      <c r="E355">
        <v>24.06</v>
      </c>
    </row>
    <row r="356" spans="2:18" ht="16" x14ac:dyDescent="0.2">
      <c r="B356" t="s">
        <v>6</v>
      </c>
      <c r="C356" t="s">
        <v>8</v>
      </c>
      <c r="D356" s="2" t="s">
        <v>32</v>
      </c>
      <c r="E356">
        <v>25.29</v>
      </c>
      <c r="F356">
        <f>AVERAGE(E356:E357)</f>
        <v>25.244999999999997</v>
      </c>
      <c r="G356">
        <f>F356-$F$118</f>
        <v>10.079999999999998</v>
      </c>
      <c r="N356">
        <f>F356-$F$169</f>
        <v>4.9449999999999967</v>
      </c>
    </row>
    <row r="357" spans="2:18" ht="16" x14ac:dyDescent="0.2">
      <c r="B357" t="s">
        <v>6</v>
      </c>
      <c r="C357" t="s">
        <v>8</v>
      </c>
      <c r="D357" s="2" t="s">
        <v>32</v>
      </c>
      <c r="E357">
        <v>25.2</v>
      </c>
    </row>
    <row r="358" spans="2:18" x14ac:dyDescent="0.2">
      <c r="D358" s="2"/>
    </row>
    <row r="359" spans="2:18" ht="16" x14ac:dyDescent="0.2">
      <c r="B359" t="s">
        <v>1</v>
      </c>
      <c r="C359" t="s">
        <v>7</v>
      </c>
      <c r="D359" s="2" t="s">
        <v>33</v>
      </c>
      <c r="E359" t="s">
        <v>0</v>
      </c>
      <c r="F359">
        <f>AVERAGE(E359:E360)</f>
        <v>21.2</v>
      </c>
      <c r="G359">
        <f>F359-$F$104</f>
        <v>6.9399999999999977</v>
      </c>
      <c r="H359">
        <f>AVERAGE(G359,G361,G363)</f>
        <v>8.0133333333333336</v>
      </c>
      <c r="I359">
        <f>H359-H369</f>
        <v>0.64166666666666661</v>
      </c>
      <c r="J359" s="4">
        <f>2^-I359</f>
        <v>0.64097204096036453</v>
      </c>
      <c r="K359" s="4">
        <f>-1/J359</f>
        <v>-1.5601304520267469</v>
      </c>
      <c r="N359">
        <f>F359-$F$155</f>
        <v>2.2349999999999994</v>
      </c>
      <c r="O359">
        <f>AVERAGE(N359,N361,N363)</f>
        <v>2.288333333333334</v>
      </c>
      <c r="P359">
        <f>O359-O369</f>
        <v>0.13166666666666638</v>
      </c>
      <c r="Q359" s="4">
        <f>2^-P359</f>
        <v>0.91277636030186138</v>
      </c>
      <c r="R359" s="4">
        <f>-1/Q359</f>
        <v>-1.0955586094158849</v>
      </c>
    </row>
    <row r="360" spans="2:18" ht="16" x14ac:dyDescent="0.2">
      <c r="B360" t="s">
        <v>1</v>
      </c>
      <c r="C360" t="s">
        <v>7</v>
      </c>
      <c r="D360" s="2" t="s">
        <v>33</v>
      </c>
      <c r="E360">
        <v>21.2</v>
      </c>
    </row>
    <row r="361" spans="2:18" ht="16" x14ac:dyDescent="0.2">
      <c r="B361" t="s">
        <v>2</v>
      </c>
      <c r="C361" t="s">
        <v>7</v>
      </c>
      <c r="D361" s="2" t="s">
        <v>33</v>
      </c>
      <c r="E361">
        <v>21.3</v>
      </c>
      <c r="F361">
        <f>E361:E362</f>
        <v>21.3</v>
      </c>
      <c r="G361">
        <f>F361-$F$106</f>
        <v>9.5100000000000016</v>
      </c>
      <c r="N361">
        <f>F361-$F$157</f>
        <v>2.25</v>
      </c>
    </row>
    <row r="362" spans="2:18" ht="16" x14ac:dyDescent="0.2">
      <c r="B362" t="s">
        <v>2</v>
      </c>
      <c r="C362" t="s">
        <v>7</v>
      </c>
      <c r="D362" s="2" t="s">
        <v>33</v>
      </c>
      <c r="E362">
        <v>21.25</v>
      </c>
    </row>
    <row r="363" spans="2:18" ht="16" x14ac:dyDescent="0.2">
      <c r="B363" t="s">
        <v>5</v>
      </c>
      <c r="C363" t="s">
        <v>7</v>
      </c>
      <c r="D363" s="2" t="s">
        <v>33</v>
      </c>
      <c r="E363">
        <v>21.52</v>
      </c>
      <c r="F363">
        <f>AVERAGE(E363:E364)</f>
        <v>21.615000000000002</v>
      </c>
      <c r="G363">
        <f>F363-$F$108</f>
        <v>7.5900000000000016</v>
      </c>
      <c r="N363">
        <f>F363-$F$159</f>
        <v>2.3800000000000026</v>
      </c>
    </row>
    <row r="364" spans="2:18" ht="16" x14ac:dyDescent="0.2">
      <c r="B364" t="s">
        <v>5</v>
      </c>
      <c r="C364" t="s">
        <v>7</v>
      </c>
      <c r="D364" s="2" t="s">
        <v>33</v>
      </c>
      <c r="E364">
        <v>21.71</v>
      </c>
    </row>
    <row r="365" spans="2:18" x14ac:dyDescent="0.2">
      <c r="D365" s="2"/>
    </row>
    <row r="366" spans="2:18" x14ac:dyDescent="0.2">
      <c r="D366" s="2"/>
    </row>
    <row r="367" spans="2:18" x14ac:dyDescent="0.2">
      <c r="D367" s="2"/>
    </row>
    <row r="368" spans="2:18" x14ac:dyDescent="0.2">
      <c r="D368" s="2"/>
    </row>
    <row r="369" spans="2:15" ht="16" x14ac:dyDescent="0.2">
      <c r="B369" t="s">
        <v>3</v>
      </c>
      <c r="C369" t="s">
        <v>8</v>
      </c>
      <c r="D369" s="2" t="s">
        <v>33</v>
      </c>
      <c r="E369">
        <v>21.25</v>
      </c>
      <c r="F369">
        <f>AVERAGE(E369:E370)</f>
        <v>21.375</v>
      </c>
      <c r="G369">
        <f>F369-$F$114</f>
        <v>7.6400000000000006</v>
      </c>
      <c r="H369">
        <f>AVERAGE(G369,G371,G373)</f>
        <v>7.371666666666667</v>
      </c>
      <c r="N369">
        <f>F369-$F$165</f>
        <v>2.5249999999999986</v>
      </c>
      <c r="O369">
        <f>AVERAGE(N369,N371,N373)</f>
        <v>2.1566666666666676</v>
      </c>
    </row>
    <row r="370" spans="2:15" ht="16" x14ac:dyDescent="0.2">
      <c r="B370" t="s">
        <v>3</v>
      </c>
      <c r="C370" t="s">
        <v>8</v>
      </c>
      <c r="D370" s="2" t="s">
        <v>33</v>
      </c>
      <c r="E370">
        <v>21.5</v>
      </c>
    </row>
    <row r="371" spans="2:15" ht="16" x14ac:dyDescent="0.2">
      <c r="B371" t="s">
        <v>4</v>
      </c>
      <c r="C371" t="s">
        <v>8</v>
      </c>
      <c r="D371" s="2" t="s">
        <v>33</v>
      </c>
      <c r="E371">
        <v>21.19</v>
      </c>
      <c r="F371">
        <f>AVERAGE(E371:E372)</f>
        <v>21.225000000000001</v>
      </c>
      <c r="G371">
        <f>F371-$F$116</f>
        <v>7.4450000000000003</v>
      </c>
      <c r="N371">
        <f>F371-$F$167</f>
        <v>2.0500000000000043</v>
      </c>
    </row>
    <row r="372" spans="2:15" ht="16" x14ac:dyDescent="0.2">
      <c r="B372" t="s">
        <v>4</v>
      </c>
      <c r="C372" t="s">
        <v>8</v>
      </c>
      <c r="D372" s="2" t="s">
        <v>33</v>
      </c>
      <c r="E372">
        <v>21.26</v>
      </c>
    </row>
    <row r="373" spans="2:15" ht="16" x14ac:dyDescent="0.2">
      <c r="B373" t="s">
        <v>6</v>
      </c>
      <c r="C373" t="s">
        <v>8</v>
      </c>
      <c r="D373" s="2" t="s">
        <v>33</v>
      </c>
      <c r="E373">
        <v>22.25</v>
      </c>
      <c r="F373">
        <f>AVERAGE(E373:E374)</f>
        <v>22.195</v>
      </c>
      <c r="G373">
        <f>F373-$F$118</f>
        <v>7.0300000000000011</v>
      </c>
      <c r="N373">
        <f>F373-$F$169</f>
        <v>1.8949999999999996</v>
      </c>
    </row>
    <row r="374" spans="2:15" ht="16" x14ac:dyDescent="0.2">
      <c r="B374" t="s">
        <v>6</v>
      </c>
      <c r="C374" t="s">
        <v>8</v>
      </c>
      <c r="D374" s="2" t="s">
        <v>33</v>
      </c>
      <c r="E374">
        <v>22.14</v>
      </c>
    </row>
    <row r="375" spans="2:15" x14ac:dyDescent="0.2">
      <c r="D375" s="1"/>
    </row>
    <row r="376" spans="2:15" x14ac:dyDescent="0.2">
      <c r="D376" s="2"/>
    </row>
    <row r="377" spans="2:15" x14ac:dyDescent="0.2">
      <c r="D377" s="2"/>
    </row>
    <row r="378" spans="2:15" x14ac:dyDescent="0.2">
      <c r="D378" s="2"/>
    </row>
    <row r="379" spans="2:15" x14ac:dyDescent="0.2">
      <c r="D379" s="2"/>
    </row>
    <row r="380" spans="2:15" x14ac:dyDescent="0.2">
      <c r="D380" s="2"/>
    </row>
    <row r="381" spans="2:15" x14ac:dyDescent="0.2">
      <c r="D381" s="2"/>
    </row>
    <row r="382" spans="2:15" x14ac:dyDescent="0.2">
      <c r="D382" s="2"/>
    </row>
    <row r="383" spans="2:15" x14ac:dyDescent="0.2">
      <c r="D383" s="2"/>
    </row>
    <row r="384" spans="2:15" x14ac:dyDescent="0.2">
      <c r="D384" s="2"/>
    </row>
    <row r="385" spans="4:4" x14ac:dyDescent="0.2">
      <c r="D385" s="2"/>
    </row>
    <row r="386" spans="4:4" x14ac:dyDescent="0.2">
      <c r="D386" s="2"/>
    </row>
    <row r="387" spans="4:4" x14ac:dyDescent="0.2">
      <c r="D387" s="2"/>
    </row>
    <row r="388" spans="4:4" x14ac:dyDescent="0.2">
      <c r="D388" s="2"/>
    </row>
    <row r="389" spans="4:4" x14ac:dyDescent="0.2">
      <c r="D389" s="2"/>
    </row>
    <row r="390" spans="4:4" x14ac:dyDescent="0.2">
      <c r="D390" s="2"/>
    </row>
    <row r="391" spans="4:4" x14ac:dyDescent="0.2">
      <c r="D391" s="2"/>
    </row>
    <row r="392" spans="4:4" x14ac:dyDescent="0.2">
      <c r="D392" s="2"/>
    </row>
    <row r="393" spans="4:4" x14ac:dyDescent="0.2">
      <c r="D393" s="2"/>
    </row>
    <row r="394" spans="4:4" x14ac:dyDescent="0.2">
      <c r="D394" s="2"/>
    </row>
    <row r="395" spans="4:4" x14ac:dyDescent="0.2">
      <c r="D395" s="2"/>
    </row>
    <row r="396" spans="4:4" x14ac:dyDescent="0.2">
      <c r="D396" s="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04A5-FB5C-1B4E-8B26-59DDFEFAC85F}">
  <dimension ref="B1:R396"/>
  <sheetViews>
    <sheetView tabSelected="1" topLeftCell="A305" workbookViewId="0">
      <selection activeCell="I1" sqref="I1:I1048576"/>
    </sheetView>
  </sheetViews>
  <sheetFormatPr baseColWidth="10" defaultRowHeight="15" x14ac:dyDescent="0.2"/>
  <cols>
    <col min="11" max="11" width="14.33203125" bestFit="1" customWidth="1"/>
    <col min="18" max="18" width="14.33203125" bestFit="1" customWidth="1"/>
  </cols>
  <sheetData>
    <row r="1" spans="2:18" x14ac:dyDescent="0.2">
      <c r="B1" t="s">
        <v>12</v>
      </c>
      <c r="C1" t="s">
        <v>13</v>
      </c>
      <c r="D1" t="s">
        <v>14</v>
      </c>
      <c r="E1" t="s">
        <v>15</v>
      </c>
      <c r="F1" t="s">
        <v>35</v>
      </c>
      <c r="G1" t="s">
        <v>36</v>
      </c>
      <c r="H1" t="s">
        <v>35</v>
      </c>
      <c r="I1" t="s">
        <v>37</v>
      </c>
      <c r="J1" t="s">
        <v>38</v>
      </c>
      <c r="K1" t="s">
        <v>39</v>
      </c>
      <c r="N1" t="s">
        <v>36</v>
      </c>
      <c r="O1" t="s">
        <v>35</v>
      </c>
      <c r="P1" t="s">
        <v>37</v>
      </c>
      <c r="Q1" t="s">
        <v>38</v>
      </c>
      <c r="R1" t="s">
        <v>39</v>
      </c>
    </row>
    <row r="2" spans="2:18" ht="16" x14ac:dyDescent="0.2">
      <c r="B2" t="s">
        <v>1</v>
      </c>
      <c r="C2" t="s">
        <v>7</v>
      </c>
      <c r="D2" s="2" t="s">
        <v>16</v>
      </c>
      <c r="E2">
        <v>17.77</v>
      </c>
      <c r="F2">
        <f>AVERAGE(E2:E3)</f>
        <v>17.96</v>
      </c>
      <c r="G2">
        <f>F2-$F$104</f>
        <v>3.6999999999999993</v>
      </c>
      <c r="H2">
        <f>AVERAGE(G2,G4,G6)</f>
        <v>4.2216666666666649</v>
      </c>
      <c r="I2" s="9">
        <f>H2-H10</f>
        <v>4.2216666666666649</v>
      </c>
      <c r="J2" s="4">
        <f>2^-I2</f>
        <v>5.3598384715522834E-2</v>
      </c>
      <c r="K2" s="4">
        <f>-1/J2</f>
        <v>-18.657278671877329</v>
      </c>
      <c r="N2">
        <f>F2-$F$155</f>
        <v>-1.004999999999999</v>
      </c>
      <c r="O2">
        <f>AVERAGE(N2,N4,N6)</f>
        <v>-0.77666666666666728</v>
      </c>
      <c r="P2">
        <f>O2-O12</f>
        <v>-0.18333333333333357</v>
      </c>
      <c r="Q2" s="4">
        <f>2^-P2</f>
        <v>1.1355044290708776</v>
      </c>
      <c r="R2" s="4">
        <f>-1/Q2</f>
        <v>-0.88066587359614834</v>
      </c>
    </row>
    <row r="3" spans="2:18" ht="16" x14ac:dyDescent="0.2">
      <c r="B3" t="s">
        <v>1</v>
      </c>
      <c r="C3" t="s">
        <v>7</v>
      </c>
      <c r="D3" s="2" t="s">
        <v>16</v>
      </c>
      <c r="E3">
        <v>18.149999999999999</v>
      </c>
    </row>
    <row r="4" spans="2:18" ht="16" x14ac:dyDescent="0.2">
      <c r="B4" t="s">
        <v>2</v>
      </c>
      <c r="C4" t="s">
        <v>7</v>
      </c>
      <c r="D4" s="2" t="s">
        <v>16</v>
      </c>
      <c r="E4">
        <v>18.579999999999998</v>
      </c>
      <c r="F4">
        <f>AVERAGE(E4:E5)</f>
        <v>18.715</v>
      </c>
      <c r="G4">
        <f>F4-$F$106</f>
        <v>4.7449999999999992</v>
      </c>
      <c r="I4">
        <f>STDEV(E2:E9)</f>
        <v>0.37377354998269602</v>
      </c>
      <c r="K4">
        <f>STDEV(G2,G4,G6)</f>
        <v>0.52250199361661132</v>
      </c>
      <c r="N4">
        <f>F4-$F$157</f>
        <v>-0.33500000000000085</v>
      </c>
      <c r="R4">
        <f>STDEV(N2,N4,N6)</f>
        <v>0.38256807673057752</v>
      </c>
    </row>
    <row r="5" spans="2:18" ht="16" x14ac:dyDescent="0.2">
      <c r="B5" t="s">
        <v>2</v>
      </c>
      <c r="C5" t="s">
        <v>7</v>
      </c>
      <c r="D5" s="2" t="s">
        <v>16</v>
      </c>
      <c r="E5">
        <v>18.850000000000001</v>
      </c>
      <c r="I5">
        <f>AVERAGE(E2:E9)-(2*I4)</f>
        <v>17.559119566701277</v>
      </c>
      <c r="K5">
        <f>AVERAGE(G2,G4,G6)-(2*K4)</f>
        <v>3.1766626794334423</v>
      </c>
      <c r="R5">
        <f>AVERAGE(N2,N4,N6)-(2*R4)</f>
        <v>-1.5418028201278222</v>
      </c>
    </row>
    <row r="6" spans="2:18" ht="16" x14ac:dyDescent="0.2">
      <c r="B6" t="s">
        <v>5</v>
      </c>
      <c r="C6" t="s">
        <v>7</v>
      </c>
      <c r="D6" s="2" t="s">
        <v>16</v>
      </c>
      <c r="E6">
        <v>18.18</v>
      </c>
      <c r="F6">
        <f>AVERAGE(E6:E7)</f>
        <v>18.244999999999997</v>
      </c>
      <c r="G6">
        <f>F6-$F$108</f>
        <v>4.2199999999999971</v>
      </c>
      <c r="I6">
        <f>AVERAGE(E2:E9)+(2*I4)</f>
        <v>19.05421376663206</v>
      </c>
      <c r="K6">
        <f>AVERAGE(G2,G4,G6)+(2*K4)</f>
        <v>5.2666706538998875</v>
      </c>
      <c r="N6">
        <f>F6-$F$159</f>
        <v>-0.99000000000000199</v>
      </c>
      <c r="R6">
        <f>AVERAGE(N2,N4,N6)+(2*R4)</f>
        <v>-1.1530513205512238E-2</v>
      </c>
    </row>
    <row r="7" spans="2:18" ht="16" x14ac:dyDescent="0.2">
      <c r="B7" t="s">
        <v>5</v>
      </c>
      <c r="C7" t="s">
        <v>7</v>
      </c>
      <c r="D7" s="2" t="s">
        <v>16</v>
      </c>
      <c r="E7">
        <v>18.309999999999999</v>
      </c>
    </row>
    <row r="8" spans="2:18" x14ac:dyDescent="0.2">
      <c r="D8" s="2"/>
    </row>
    <row r="9" spans="2:18" x14ac:dyDescent="0.2">
      <c r="D9" s="2"/>
    </row>
    <row r="10" spans="2:18" x14ac:dyDescent="0.2">
      <c r="D10" s="2"/>
    </row>
    <row r="11" spans="2:18" x14ac:dyDescent="0.2">
      <c r="D11" s="2"/>
    </row>
    <row r="12" spans="2:18" ht="16" x14ac:dyDescent="0.2">
      <c r="B12" t="s">
        <v>3</v>
      </c>
      <c r="C12" t="s">
        <v>8</v>
      </c>
      <c r="D12" s="2" t="s">
        <v>16</v>
      </c>
      <c r="E12">
        <v>18.03</v>
      </c>
      <c r="F12">
        <f>AVERAGE(E12:E13)</f>
        <v>18.09</v>
      </c>
      <c r="G12">
        <f>F12-$F$114</f>
        <v>4.3550000000000004</v>
      </c>
      <c r="H12">
        <f>AVERAGE(G12,G14,G16)</f>
        <v>4.585</v>
      </c>
      <c r="I12">
        <f>STDEV(E10:E17)</f>
        <v>0.68312273177421523</v>
      </c>
      <c r="N12">
        <f>F12-$F$165</f>
        <v>-0.76000000000000156</v>
      </c>
      <c r="O12">
        <f>AVERAGE(N12,N14,N16)</f>
        <v>-0.59333333333333371</v>
      </c>
    </row>
    <row r="13" spans="2:18" ht="16" x14ac:dyDescent="0.2">
      <c r="B13" t="s">
        <v>3</v>
      </c>
      <c r="C13" t="s">
        <v>8</v>
      </c>
      <c r="D13" s="2" t="s">
        <v>16</v>
      </c>
      <c r="E13">
        <v>18.149999999999999</v>
      </c>
      <c r="I13">
        <f>AVERAGE(E10:E17)-(2*I12)</f>
        <v>17.445421203118237</v>
      </c>
      <c r="K13">
        <f>STDEV(G12,G14,G16)</f>
        <v>0.34770677301427394</v>
      </c>
      <c r="R13">
        <f>STDEV(N12,N14,N16)</f>
        <v>0.17559422921421497</v>
      </c>
    </row>
    <row r="14" spans="2:18" ht="16" x14ac:dyDescent="0.2">
      <c r="B14" t="s">
        <v>4</v>
      </c>
      <c r="C14" t="s">
        <v>8</v>
      </c>
      <c r="D14" s="2" t="s">
        <v>16</v>
      </c>
      <c r="E14">
        <v>18.690000000000001</v>
      </c>
      <c r="F14">
        <f>AVERAGE(E14:E15)</f>
        <v>18.765000000000001</v>
      </c>
      <c r="G14">
        <f>F14-$F$116</f>
        <v>4.9849999999999994</v>
      </c>
      <c r="I14">
        <f>AVERAGE(E10:E17)+(2*I12)</f>
        <v>20.177912130215098</v>
      </c>
      <c r="K14">
        <f>AVERAGE(G12,G14,G16)-(2*K13)</f>
        <v>3.889586453971452</v>
      </c>
      <c r="N14">
        <f>F14-$F$167</f>
        <v>-0.40999999999999659</v>
      </c>
      <c r="R14">
        <f>AVERAGE(N12,N14,N16)-(2*R13)</f>
        <v>-0.94452179176176365</v>
      </c>
    </row>
    <row r="15" spans="2:18" ht="16" x14ac:dyDescent="0.2">
      <c r="B15" t="s">
        <v>4</v>
      </c>
      <c r="C15" t="s">
        <v>8</v>
      </c>
      <c r="D15" s="2" t="s">
        <v>16</v>
      </c>
      <c r="E15">
        <v>18.84</v>
      </c>
      <c r="K15">
        <f>AVERAGE(G12,G14,G16)+(2*K13)</f>
        <v>5.280413546028548</v>
      </c>
      <c r="R15">
        <f>AVERAGE(N12,N14,N16)+(2*R13)</f>
        <v>-0.24214487490490377</v>
      </c>
    </row>
    <row r="16" spans="2:18" ht="16" x14ac:dyDescent="0.2">
      <c r="B16" t="s">
        <v>6</v>
      </c>
      <c r="C16" t="s">
        <v>8</v>
      </c>
      <c r="D16" s="2" t="s">
        <v>16</v>
      </c>
      <c r="E16">
        <v>19.79</v>
      </c>
      <c r="F16">
        <f>AVERAGE(E16:E17)</f>
        <v>19.579999999999998</v>
      </c>
      <c r="G16">
        <f>F16-$F$118</f>
        <v>4.4149999999999991</v>
      </c>
      <c r="N16">
        <f>F16-$F$169</f>
        <v>-0.61000000000000298</v>
      </c>
    </row>
    <row r="17" spans="2:18" ht="16" x14ac:dyDescent="0.2">
      <c r="B17" t="s">
        <v>6</v>
      </c>
      <c r="C17" t="s">
        <v>8</v>
      </c>
      <c r="D17" s="2" t="s">
        <v>16</v>
      </c>
      <c r="E17">
        <v>19.37</v>
      </c>
    </row>
    <row r="18" spans="2:18" x14ac:dyDescent="0.2">
      <c r="D18" s="2"/>
    </row>
    <row r="19" spans="2:18" ht="16" x14ac:dyDescent="0.2">
      <c r="B19" t="s">
        <v>1</v>
      </c>
      <c r="C19" t="s">
        <v>7</v>
      </c>
      <c r="D19" s="2" t="s">
        <v>17</v>
      </c>
      <c r="E19">
        <v>21.92</v>
      </c>
      <c r="F19">
        <f>AVERAGE(E19:E20)</f>
        <v>21.995000000000001</v>
      </c>
      <c r="G19">
        <f>F19-$F$104</f>
        <v>7.7349999999999994</v>
      </c>
      <c r="H19">
        <f>AVERAGE(G19,G21,G23)</f>
        <v>8.3550000000000022</v>
      </c>
      <c r="I19" s="9">
        <f>H19-H27</f>
        <v>8.3550000000000022</v>
      </c>
      <c r="J19" s="5">
        <f>2^-I19</f>
        <v>3.0541782934710633E-3</v>
      </c>
      <c r="K19" s="5">
        <f>-1/J19</f>
        <v>-327.42030880702231</v>
      </c>
      <c r="N19">
        <f>F19-$F$155</f>
        <v>3.0300000000000011</v>
      </c>
      <c r="O19">
        <f>AVERAGE(N19,N21,N23)</f>
        <v>3.3566666666666678</v>
      </c>
      <c r="P19">
        <f>O19-O29</f>
        <v>-0.52833333333333155</v>
      </c>
      <c r="Q19" s="4">
        <f>2^-P19</f>
        <v>1.4422620662615204</v>
      </c>
      <c r="R19" s="4">
        <f>-1/Q19</f>
        <v>-0.69335526697453431</v>
      </c>
    </row>
    <row r="20" spans="2:18" ht="16" x14ac:dyDescent="0.2">
      <c r="B20" t="s">
        <v>1</v>
      </c>
      <c r="C20" t="s">
        <v>7</v>
      </c>
      <c r="D20" s="2" t="s">
        <v>17</v>
      </c>
      <c r="E20">
        <v>22.07</v>
      </c>
    </row>
    <row r="21" spans="2:18" ht="16" x14ac:dyDescent="0.2">
      <c r="B21" t="s">
        <v>2</v>
      </c>
      <c r="C21" t="s">
        <v>7</v>
      </c>
      <c r="D21" s="2" t="s">
        <v>17</v>
      </c>
      <c r="E21">
        <v>22.3</v>
      </c>
      <c r="F21">
        <f>AVERAGE(E21:E22)</f>
        <v>22.325000000000003</v>
      </c>
      <c r="G21">
        <f>F21-$F$106</f>
        <v>8.3550000000000022</v>
      </c>
      <c r="I21">
        <f>STDEV(E19:E26)</f>
        <v>0.46368092477478456</v>
      </c>
      <c r="K21">
        <f>STDEV(G19,G21,G23)</f>
        <v>0.62000000000000011</v>
      </c>
      <c r="N21">
        <f>F21-$F$157</f>
        <v>3.2750000000000021</v>
      </c>
      <c r="R21">
        <f>STDEV(N19,N21,N23)</f>
        <v>0.3742436817547265</v>
      </c>
    </row>
    <row r="22" spans="2:18" ht="16" x14ac:dyDescent="0.2">
      <c r="B22" t="s">
        <v>2</v>
      </c>
      <c r="C22" t="s">
        <v>7</v>
      </c>
      <c r="D22" s="2" t="s">
        <v>17</v>
      </c>
      <c r="E22">
        <v>22.35</v>
      </c>
      <c r="I22">
        <f>AVERAGE(E19:E26)-(2*I21)</f>
        <v>21.512638150450432</v>
      </c>
      <c r="K22">
        <f>AVERAGE(G19,G21,G23)-(2*K21)</f>
        <v>7.115000000000002</v>
      </c>
      <c r="R22">
        <f>AVERAGE(N19,N21,N23)-(2*R21)</f>
        <v>2.6081793031572147</v>
      </c>
    </row>
    <row r="23" spans="2:18" ht="16" x14ac:dyDescent="0.2">
      <c r="B23" t="s">
        <v>5</v>
      </c>
      <c r="C23" t="s">
        <v>7</v>
      </c>
      <c r="D23" s="2" t="s">
        <v>17</v>
      </c>
      <c r="E23">
        <v>22.92</v>
      </c>
      <c r="F23">
        <f>AVERAGE(E23:E24)</f>
        <v>23</v>
      </c>
      <c r="G23">
        <f>F23-$F$108</f>
        <v>8.9749999999999996</v>
      </c>
      <c r="I23">
        <f>AVERAGE(E19:E26)+(2*I21)</f>
        <v>23.367361849549571</v>
      </c>
      <c r="K23">
        <f>AVERAGE(G19,G21,G23)+(2*K21)</f>
        <v>9.5950000000000024</v>
      </c>
      <c r="N23">
        <f>F23-$F$159</f>
        <v>3.7650000000000006</v>
      </c>
      <c r="R23">
        <f>AVERAGE(N19,N21,N23)+(2*R21)</f>
        <v>4.1051540301761209</v>
      </c>
    </row>
    <row r="24" spans="2:18" ht="16" x14ac:dyDescent="0.2">
      <c r="B24" t="s">
        <v>5</v>
      </c>
      <c r="C24" t="s">
        <v>7</v>
      </c>
      <c r="D24" s="2" t="s">
        <v>17</v>
      </c>
      <c r="E24">
        <v>23.08</v>
      </c>
    </row>
    <row r="25" spans="2:18" x14ac:dyDescent="0.2">
      <c r="D25" s="2"/>
    </row>
    <row r="26" spans="2:18" x14ac:dyDescent="0.2">
      <c r="D26" s="2"/>
    </row>
    <row r="27" spans="2:18" x14ac:dyDescent="0.2">
      <c r="D27" s="2"/>
    </row>
    <row r="28" spans="2:18" x14ac:dyDescent="0.2">
      <c r="D28" s="2"/>
    </row>
    <row r="29" spans="2:18" ht="16" x14ac:dyDescent="0.2">
      <c r="B29" t="s">
        <v>3</v>
      </c>
      <c r="C29" t="s">
        <v>8</v>
      </c>
      <c r="D29" s="2" t="s">
        <v>17</v>
      </c>
      <c r="E29">
        <v>22.97</v>
      </c>
      <c r="F29">
        <f>AVERAGE(E29:E30)</f>
        <v>23.07</v>
      </c>
      <c r="G29">
        <f>F29-$F$114</f>
        <v>9.3350000000000009</v>
      </c>
      <c r="H29">
        <f>AVERAGE(G29,G31,G33)</f>
        <v>9.0633333333333326</v>
      </c>
      <c r="I29">
        <f>STDEV(E27:E34)</f>
        <v>0.29651306885194828</v>
      </c>
      <c r="N29">
        <f>F29-$F$165</f>
        <v>4.2199999999999989</v>
      </c>
      <c r="O29">
        <f>AVERAGE(N29,N31,N33)</f>
        <v>3.8849999999999993</v>
      </c>
    </row>
    <row r="30" spans="2:18" ht="16" x14ac:dyDescent="0.2">
      <c r="B30" t="s">
        <v>3</v>
      </c>
      <c r="C30" t="s">
        <v>8</v>
      </c>
      <c r="D30" s="2" t="s">
        <v>17</v>
      </c>
      <c r="E30">
        <v>23.17</v>
      </c>
      <c r="I30">
        <f>AVERAGE(E27:E34)-(2*I29)</f>
        <v>22.696973862296105</v>
      </c>
      <c r="K30">
        <f>STDEV(G29,G31,G33)</f>
        <v>0.50115699469660513</v>
      </c>
      <c r="R30">
        <f>STDEV(N29,N31,N33)</f>
        <v>0.38791107228332744</v>
      </c>
    </row>
    <row r="31" spans="2:18" ht="16" x14ac:dyDescent="0.2">
      <c r="B31" t="s">
        <v>4</v>
      </c>
      <c r="C31" t="s">
        <v>8</v>
      </c>
      <c r="D31" s="2" t="s">
        <v>17</v>
      </c>
      <c r="E31">
        <v>23.16</v>
      </c>
      <c r="F31">
        <f>AVERAGE(E31:E32)</f>
        <v>23.15</v>
      </c>
      <c r="G31">
        <f>F31-$F$116</f>
        <v>9.3699999999999974</v>
      </c>
      <c r="I31">
        <f>AVERAGE(E27:E34)+(2*I29)</f>
        <v>23.883026137703901</v>
      </c>
      <c r="K31">
        <f>AVERAGE(G29,G31,G33)-(2*K30)</f>
        <v>8.0610193439401225</v>
      </c>
      <c r="N31">
        <f>F31-$F$167</f>
        <v>3.9750000000000014</v>
      </c>
      <c r="R31">
        <f>AVERAGE(N29,N31,N33)-(2*R30)</f>
        <v>3.1091778554333445</v>
      </c>
    </row>
    <row r="32" spans="2:18" ht="16" x14ac:dyDescent="0.2">
      <c r="B32" t="s">
        <v>4</v>
      </c>
      <c r="C32" t="s">
        <v>8</v>
      </c>
      <c r="D32" s="2" t="s">
        <v>17</v>
      </c>
      <c r="E32">
        <v>23.14</v>
      </c>
      <c r="K32">
        <f>AVERAGE(G29,G31,G33)+(2*K30)</f>
        <v>10.065647322726543</v>
      </c>
      <c r="R32">
        <f>AVERAGE(N29,N31,N33)+(2*R30)</f>
        <v>4.6608221445666542</v>
      </c>
    </row>
    <row r="33" spans="2:18" ht="16" x14ac:dyDescent="0.2">
      <c r="B33" t="s">
        <v>6</v>
      </c>
      <c r="C33" t="s">
        <v>8</v>
      </c>
      <c r="D33" s="2" t="s">
        <v>17</v>
      </c>
      <c r="E33">
        <v>23.76</v>
      </c>
      <c r="F33">
        <f>AVERAGE(E33:E34)</f>
        <v>23.65</v>
      </c>
      <c r="G33">
        <f>F33-$F$118</f>
        <v>8.4849999999999994</v>
      </c>
      <c r="N33">
        <f>F33-$F$169</f>
        <v>3.4599999999999973</v>
      </c>
    </row>
    <row r="34" spans="2:18" ht="16" x14ac:dyDescent="0.2">
      <c r="B34" t="s">
        <v>6</v>
      </c>
      <c r="C34" t="s">
        <v>8</v>
      </c>
      <c r="D34" s="2" t="s">
        <v>17</v>
      </c>
      <c r="E34">
        <v>23.54</v>
      </c>
    </row>
    <row r="35" spans="2:18" x14ac:dyDescent="0.2">
      <c r="D35" s="2"/>
    </row>
    <row r="36" spans="2:18" ht="16" x14ac:dyDescent="0.2">
      <c r="B36" t="s">
        <v>1</v>
      </c>
      <c r="C36" t="s">
        <v>7</v>
      </c>
      <c r="D36" s="2" t="s">
        <v>18</v>
      </c>
      <c r="E36">
        <v>19.59</v>
      </c>
      <c r="F36">
        <f>AVERAGE(E36:E37)</f>
        <v>19.725000000000001</v>
      </c>
      <c r="G36">
        <f>F36-$F$104</f>
        <v>5.4649999999999999</v>
      </c>
      <c r="H36">
        <f>AVERAGE(G36,G38,G40)</f>
        <v>5.6816666666666675</v>
      </c>
      <c r="I36" s="9">
        <f>H36-H44</f>
        <v>5.6816666666666675</v>
      </c>
      <c r="J36" s="5">
        <f>2^-I36</f>
        <v>1.9482644587282764E-2</v>
      </c>
      <c r="K36" s="5">
        <f>-1/J36</f>
        <v>-51.327734051708099</v>
      </c>
      <c r="N36">
        <f>F36-$F$155</f>
        <v>0.76000000000000156</v>
      </c>
      <c r="O36">
        <f>AVERAGE(N36,N38,N40)</f>
        <v>0.68333333333333479</v>
      </c>
      <c r="P36">
        <f>O36-O46</f>
        <v>-1.7633333333333319</v>
      </c>
      <c r="Q36" s="5">
        <f>2^-P36</f>
        <v>3.3948158852364876</v>
      </c>
      <c r="R36" s="5">
        <f>-1/Q36</f>
        <v>-0.29456678471101788</v>
      </c>
    </row>
    <row r="37" spans="2:18" ht="16" x14ac:dyDescent="0.2">
      <c r="B37" t="s">
        <v>1</v>
      </c>
      <c r="C37" t="s">
        <v>7</v>
      </c>
      <c r="D37" s="2" t="s">
        <v>18</v>
      </c>
      <c r="E37">
        <v>19.86</v>
      </c>
    </row>
    <row r="38" spans="2:18" ht="16" x14ac:dyDescent="0.2">
      <c r="B38" t="s">
        <v>2</v>
      </c>
      <c r="C38" t="s">
        <v>7</v>
      </c>
      <c r="D38" s="2" t="s">
        <v>18</v>
      </c>
      <c r="E38">
        <v>19.78</v>
      </c>
      <c r="F38">
        <f>AVERAGE(E38:E39)</f>
        <v>19.825000000000003</v>
      </c>
      <c r="G38">
        <f>F38-$F$106</f>
        <v>5.8550000000000022</v>
      </c>
      <c r="I38">
        <f>STDEV(E36:E43)</f>
        <v>0.16206994374857603</v>
      </c>
      <c r="K38">
        <f>STDEV(G36,G38,G40)</f>
        <v>0.19857828011475406</v>
      </c>
      <c r="N38">
        <f>F38-$F$157</f>
        <v>0.77500000000000213</v>
      </c>
      <c r="R38">
        <f>STDEV(N36,N38,N40)</f>
        <v>0.14597374193098389</v>
      </c>
    </row>
    <row r="39" spans="2:18" ht="16" x14ac:dyDescent="0.2">
      <c r="B39" t="s">
        <v>2</v>
      </c>
      <c r="C39" t="s">
        <v>7</v>
      </c>
      <c r="D39" s="2" t="s">
        <v>18</v>
      </c>
      <c r="E39">
        <v>19.87</v>
      </c>
      <c r="I39">
        <f>AVERAGE(E36:E43)-(2*I38)</f>
        <v>19.442526779169516</v>
      </c>
      <c r="K39">
        <f>AVERAGE(G36,G38,G40)-(2*K38)</f>
        <v>5.2845101064371596</v>
      </c>
      <c r="R39">
        <f>AVERAGE(N36,N38,N40)-(2*R38)</f>
        <v>0.39138584947136701</v>
      </c>
    </row>
    <row r="40" spans="2:18" ht="16" x14ac:dyDescent="0.2">
      <c r="B40" t="s">
        <v>5</v>
      </c>
      <c r="C40" t="s">
        <v>7</v>
      </c>
      <c r="D40" s="2" t="s">
        <v>18</v>
      </c>
      <c r="E40">
        <v>19.55</v>
      </c>
      <c r="F40">
        <f>AVERAGE(E40:E41)</f>
        <v>19.75</v>
      </c>
      <c r="G40">
        <f>F40-$F$108</f>
        <v>5.7249999999999996</v>
      </c>
      <c r="I40">
        <f>AVERAGE(E36:E43)+(2*I38)</f>
        <v>20.090806554163823</v>
      </c>
      <c r="K40">
        <f>AVERAGE(G36,G38,G40)+(2*K38)</f>
        <v>6.0788232268961755</v>
      </c>
      <c r="N40">
        <f>F40-$F$159</f>
        <v>0.51500000000000057</v>
      </c>
      <c r="R40">
        <f>AVERAGE(N36,N38,N40)+(2*R38)</f>
        <v>0.97528081719530257</v>
      </c>
    </row>
    <row r="41" spans="2:18" ht="16" x14ac:dyDescent="0.2">
      <c r="B41" t="s">
        <v>5</v>
      </c>
      <c r="C41" t="s">
        <v>7</v>
      </c>
      <c r="D41" s="2" t="s">
        <v>18</v>
      </c>
      <c r="E41">
        <v>19.95</v>
      </c>
    </row>
    <row r="42" spans="2:18" x14ac:dyDescent="0.2">
      <c r="D42" s="2"/>
    </row>
    <row r="43" spans="2:18" x14ac:dyDescent="0.2">
      <c r="D43" s="2"/>
    </row>
    <row r="44" spans="2:18" x14ac:dyDescent="0.2">
      <c r="D44" s="2"/>
    </row>
    <row r="45" spans="2:18" x14ac:dyDescent="0.2">
      <c r="D45" s="2"/>
    </row>
    <row r="46" spans="2:18" ht="16" x14ac:dyDescent="0.2">
      <c r="B46" t="s">
        <v>3</v>
      </c>
      <c r="C46" t="s">
        <v>8</v>
      </c>
      <c r="D46" s="2" t="s">
        <v>18</v>
      </c>
      <c r="E46">
        <v>20.02</v>
      </c>
      <c r="F46">
        <f>AVERAGE(E46:E47)</f>
        <v>19.975000000000001</v>
      </c>
      <c r="G46">
        <f>F46-$F$114</f>
        <v>6.240000000000002</v>
      </c>
      <c r="H46">
        <f>AVERAGE(G46,G48,G50)</f>
        <v>7.625</v>
      </c>
      <c r="I46">
        <f>STDEV(E44:E51)</f>
        <v>1.7642864468862949</v>
      </c>
      <c r="N46">
        <f>F46-$F$165</f>
        <v>1.125</v>
      </c>
      <c r="O46">
        <f>AVERAGE(N46,N48,N50)</f>
        <v>2.4466666666666668</v>
      </c>
    </row>
    <row r="47" spans="2:18" ht="16" x14ac:dyDescent="0.2">
      <c r="B47" t="s">
        <v>3</v>
      </c>
      <c r="C47" t="s">
        <v>8</v>
      </c>
      <c r="D47" s="2" t="s">
        <v>18</v>
      </c>
      <c r="E47">
        <v>19.93</v>
      </c>
      <c r="I47">
        <f>AVERAGE(E44:E51)-(2*I46)</f>
        <v>18.158093772894077</v>
      </c>
      <c r="K47">
        <f>STDEV(G46,G48,G50)</f>
        <v>1.4459339542316558</v>
      </c>
      <c r="R47">
        <f>STDEV(N46,N48,N50)</f>
        <v>1.514977997640008</v>
      </c>
    </row>
    <row r="48" spans="2:18" ht="16" x14ac:dyDescent="0.2">
      <c r="B48" t="s">
        <v>4</v>
      </c>
      <c r="C48" t="s">
        <v>8</v>
      </c>
      <c r="D48" s="2" t="s">
        <v>18</v>
      </c>
      <c r="E48">
        <v>21.34</v>
      </c>
      <c r="F48">
        <f>AVERAGE(E48:E49)</f>
        <v>21.29</v>
      </c>
      <c r="G48">
        <f>F48-$F$116</f>
        <v>7.509999999999998</v>
      </c>
      <c r="I48">
        <f>AVERAGE(E44:E51)+(2*I46)</f>
        <v>25.215239560439258</v>
      </c>
      <c r="K48">
        <f>AVERAGE(G46,G48,G50)-(2*K47)</f>
        <v>4.7331320915366888</v>
      </c>
      <c r="N48">
        <f>F48-$F$167</f>
        <v>2.115000000000002</v>
      </c>
      <c r="R48">
        <f>AVERAGE(N46,N48,N50)-(2*R47)</f>
        <v>-0.58328932861334915</v>
      </c>
    </row>
    <row r="49" spans="2:18" ht="16" x14ac:dyDescent="0.2">
      <c r="B49" t="s">
        <v>4</v>
      </c>
      <c r="C49" t="s">
        <v>8</v>
      </c>
      <c r="D49" s="2" t="s">
        <v>18</v>
      </c>
      <c r="E49">
        <v>21.24</v>
      </c>
      <c r="K49">
        <f>AVERAGE(G46,G48,G50)+(2*K47)</f>
        <v>10.516867908463311</v>
      </c>
      <c r="R49">
        <f>AVERAGE(N46,N48,N50)+(2*R47)</f>
        <v>5.4766226619466831</v>
      </c>
    </row>
    <row r="50" spans="2:18" ht="16" x14ac:dyDescent="0.2">
      <c r="B50" t="s">
        <v>6</v>
      </c>
      <c r="C50" t="s">
        <v>8</v>
      </c>
      <c r="D50" s="2" t="s">
        <v>18</v>
      </c>
      <c r="E50">
        <v>24.29</v>
      </c>
      <c r="F50">
        <f>E50:E51</f>
        <v>24.29</v>
      </c>
      <c r="G50">
        <f>F50-$F$118</f>
        <v>9.125</v>
      </c>
      <c r="N50">
        <f>F50-$F$169</f>
        <v>4.0999999999999979</v>
      </c>
    </row>
    <row r="51" spans="2:18" ht="16" x14ac:dyDescent="0.2">
      <c r="B51" t="s">
        <v>6</v>
      </c>
      <c r="C51" t="s">
        <v>8</v>
      </c>
      <c r="D51" s="2" t="s">
        <v>18</v>
      </c>
      <c r="E51">
        <v>23.3</v>
      </c>
    </row>
    <row r="52" spans="2:18" x14ac:dyDescent="0.2">
      <c r="D52" s="2"/>
    </row>
    <row r="53" spans="2:18" ht="16" x14ac:dyDescent="0.2">
      <c r="B53" t="s">
        <v>1</v>
      </c>
      <c r="C53" t="s">
        <v>7</v>
      </c>
      <c r="D53" s="2" t="s">
        <v>20</v>
      </c>
      <c r="E53">
        <v>18.559999999999999</v>
      </c>
      <c r="F53">
        <f>AVERAGE(E53:E54)</f>
        <v>19.145</v>
      </c>
      <c r="G53">
        <f>F53-$F$104</f>
        <v>4.884999999999998</v>
      </c>
      <c r="H53">
        <f>AVERAGE(G53,G55,G57)</f>
        <v>4.7016666666666653</v>
      </c>
      <c r="I53" s="9">
        <f>H53-H61</f>
        <v>4.7016666666666653</v>
      </c>
      <c r="J53" s="5">
        <f>2^-I53</f>
        <v>3.8428842523997621E-2</v>
      </c>
      <c r="K53" s="5">
        <f>-1/J53</f>
        <v>-26.022121258935421</v>
      </c>
      <c r="N53">
        <f>F53-$F$155</f>
        <v>0.17999999999999972</v>
      </c>
      <c r="O53">
        <f>AVERAGE(N53,N55,N57)</f>
        <v>-0.29666666666666686</v>
      </c>
      <c r="P53">
        <f>O53-O63</f>
        <v>-0.62833333333333385</v>
      </c>
      <c r="Q53" s="5">
        <f>2^-P53</f>
        <v>1.545778208641861</v>
      </c>
      <c r="R53" s="5">
        <f>-1/Q53</f>
        <v>-0.64692333894305043</v>
      </c>
    </row>
    <row r="54" spans="2:18" ht="16" x14ac:dyDescent="0.2">
      <c r="B54" t="s">
        <v>1</v>
      </c>
      <c r="C54" t="s">
        <v>7</v>
      </c>
      <c r="D54" s="2" t="s">
        <v>20</v>
      </c>
      <c r="E54">
        <v>19.73</v>
      </c>
    </row>
    <row r="55" spans="2:18" ht="16" x14ac:dyDescent="0.2">
      <c r="B55" t="s">
        <v>2</v>
      </c>
      <c r="C55" t="s">
        <v>7</v>
      </c>
      <c r="D55" s="2" t="s">
        <v>20</v>
      </c>
      <c r="E55">
        <v>18.34</v>
      </c>
      <c r="F55">
        <f>AVERAGE(E55:E56)</f>
        <v>18.53</v>
      </c>
      <c r="G55">
        <f>F55-$F$106</f>
        <v>4.5600000000000005</v>
      </c>
      <c r="I55">
        <f>STDEV(E53:E60)</f>
        <v>0.48413496740750622</v>
      </c>
      <c r="K55">
        <f>STDEV(G53,G55,G57)</f>
        <v>0.16645820296198371</v>
      </c>
      <c r="N55">
        <f>F55-$F$157</f>
        <v>-0.51999999999999957</v>
      </c>
      <c r="R55">
        <f>STDEV(N53,N55,N57)</f>
        <v>0.41307787804884111</v>
      </c>
    </row>
    <row r="56" spans="2:18" ht="16" x14ac:dyDescent="0.2">
      <c r="B56" t="s">
        <v>2</v>
      </c>
      <c r="C56" t="s">
        <v>7</v>
      </c>
      <c r="D56" s="2" t="s">
        <v>20</v>
      </c>
      <c r="E56">
        <v>18.72</v>
      </c>
      <c r="I56">
        <f>AVERAGE(E53:E60)-(2*I55)</f>
        <v>17.818396731851653</v>
      </c>
      <c r="K56">
        <f>AVERAGE(G53,G55,G57)-(2*K55)</f>
        <v>4.368750260742698</v>
      </c>
      <c r="R56">
        <f>AVERAGE(N53,N55,N57)-(2*R55)</f>
        <v>-1.1228224227643491</v>
      </c>
    </row>
    <row r="57" spans="2:18" ht="16" x14ac:dyDescent="0.2">
      <c r="B57" t="s">
        <v>5</v>
      </c>
      <c r="C57" t="s">
        <v>7</v>
      </c>
      <c r="D57" s="2" t="s">
        <v>20</v>
      </c>
      <c r="E57">
        <v>18.63</v>
      </c>
      <c r="F57">
        <f>AVERAGE(E57:E58)</f>
        <v>18.684999999999999</v>
      </c>
      <c r="G57">
        <f>F57-$F$108</f>
        <v>4.6599999999999984</v>
      </c>
      <c r="I57">
        <f>AVERAGE(E53:E60)+(2*I55)</f>
        <v>19.754936601481678</v>
      </c>
      <c r="K57">
        <f>AVERAGE(G53,G55,G57)+(2*K55)</f>
        <v>5.0345830725906326</v>
      </c>
      <c r="N57">
        <f>F57-$F$159</f>
        <v>-0.55000000000000071</v>
      </c>
      <c r="R57">
        <f>AVERAGE(N53,N55,N57)+(2*R55)</f>
        <v>0.52948908943101536</v>
      </c>
    </row>
    <row r="58" spans="2:18" ht="16" x14ac:dyDescent="0.2">
      <c r="B58" t="s">
        <v>5</v>
      </c>
      <c r="C58" t="s">
        <v>7</v>
      </c>
      <c r="D58" s="2" t="s">
        <v>20</v>
      </c>
      <c r="E58">
        <v>18.739999999999998</v>
      </c>
    </row>
    <row r="59" spans="2:18" x14ac:dyDescent="0.2">
      <c r="D59" s="2"/>
    </row>
    <row r="60" spans="2:18" x14ac:dyDescent="0.2">
      <c r="D60" s="2"/>
    </row>
    <row r="61" spans="2:18" x14ac:dyDescent="0.2">
      <c r="D61" s="2"/>
    </row>
    <row r="62" spans="2:18" x14ac:dyDescent="0.2">
      <c r="D62" s="2"/>
    </row>
    <row r="63" spans="2:18" ht="16" x14ac:dyDescent="0.2">
      <c r="B63" t="s">
        <v>3</v>
      </c>
      <c r="C63" t="s">
        <v>8</v>
      </c>
      <c r="D63" s="2" t="s">
        <v>20</v>
      </c>
      <c r="E63">
        <v>18.579999999999998</v>
      </c>
      <c r="F63">
        <f>AVERAGE(E63:E64)</f>
        <v>18.829999999999998</v>
      </c>
      <c r="G63">
        <f>F63-$F$114</f>
        <v>5.0949999999999989</v>
      </c>
      <c r="H63">
        <f>AVERAGE(G63,G65,G67)</f>
        <v>5.5100000000000007</v>
      </c>
      <c r="I63">
        <f>STDEV(E61:E68)</f>
        <v>1.1149469344622041</v>
      </c>
      <c r="N63">
        <f>F63-$F$165</f>
        <v>-2.0000000000003126E-2</v>
      </c>
      <c r="O63">
        <f>AVERAGE(N63,N65,N67)</f>
        <v>0.331666666666667</v>
      </c>
    </row>
    <row r="64" spans="2:18" ht="16" x14ac:dyDescent="0.2">
      <c r="B64" t="s">
        <v>3</v>
      </c>
      <c r="C64" t="s">
        <v>8</v>
      </c>
      <c r="D64" s="2" t="s">
        <v>20</v>
      </c>
      <c r="E64">
        <v>19.079999999999998</v>
      </c>
      <c r="I64">
        <f>AVERAGE(E61:E68)-(2*I63)</f>
        <v>17.506772797742258</v>
      </c>
      <c r="K64">
        <f>STDEV(G63,G65,G67)</f>
        <v>0.44212554778026691</v>
      </c>
      <c r="R64">
        <f>STDEV(N63,N65,N67)</f>
        <v>0.53717625909317013</v>
      </c>
    </row>
    <row r="65" spans="2:18" ht="16" x14ac:dyDescent="0.2">
      <c r="B65" t="s">
        <v>4</v>
      </c>
      <c r="C65" t="s">
        <v>8</v>
      </c>
      <c r="D65" s="2" t="s">
        <v>20</v>
      </c>
      <c r="E65">
        <v>19.3</v>
      </c>
      <c r="F65">
        <f>AVERAGE(E65:E66)</f>
        <v>19.240000000000002</v>
      </c>
      <c r="G65">
        <f>F65-$F$116</f>
        <v>5.4600000000000009</v>
      </c>
      <c r="I65">
        <f>AVERAGE(E61:E68)+(2*I63)</f>
        <v>21.966560535591071</v>
      </c>
      <c r="K65">
        <f>AVERAGE(G63,G65,G67)-(2*K64)</f>
        <v>4.6257489044394671</v>
      </c>
      <c r="N65">
        <f>F65-$F$167</f>
        <v>6.5000000000004832E-2</v>
      </c>
      <c r="R65">
        <f>AVERAGE(N63,N65,N67)-(2*R64)</f>
        <v>-0.74268585151967326</v>
      </c>
    </row>
    <row r="66" spans="2:18" ht="16" x14ac:dyDescent="0.2">
      <c r="B66" t="s">
        <v>4</v>
      </c>
      <c r="C66" t="s">
        <v>8</v>
      </c>
      <c r="D66" s="2" t="s">
        <v>20</v>
      </c>
      <c r="E66">
        <v>19.18</v>
      </c>
      <c r="K66">
        <f>AVERAGE(G63,G65,G67)+(2*K64)</f>
        <v>6.3942510955605343</v>
      </c>
      <c r="R66">
        <f>AVERAGE(N63,N65,N67)+(2*R64)</f>
        <v>1.4060191848530073</v>
      </c>
    </row>
    <row r="67" spans="2:18" ht="16" x14ac:dyDescent="0.2">
      <c r="B67" t="s">
        <v>6</v>
      </c>
      <c r="C67" t="s">
        <v>8</v>
      </c>
      <c r="D67" s="2" t="s">
        <v>20</v>
      </c>
      <c r="E67">
        <v>21.08</v>
      </c>
      <c r="F67">
        <f>AVERAGE(E67:E68)</f>
        <v>21.14</v>
      </c>
      <c r="G67">
        <f>F67-$F$118</f>
        <v>5.9750000000000014</v>
      </c>
      <c r="N67">
        <f>F67-$F$169</f>
        <v>0.94999999999999929</v>
      </c>
    </row>
    <row r="68" spans="2:18" ht="16" x14ac:dyDescent="0.2">
      <c r="B68" t="s">
        <v>6</v>
      </c>
      <c r="C68" t="s">
        <v>8</v>
      </c>
      <c r="D68" s="2" t="s">
        <v>20</v>
      </c>
      <c r="E68">
        <v>21.2</v>
      </c>
    </row>
    <row r="69" spans="2:18" x14ac:dyDescent="0.2">
      <c r="D69" s="2"/>
    </row>
    <row r="70" spans="2:18" ht="16" x14ac:dyDescent="0.2">
      <c r="B70" t="s">
        <v>1</v>
      </c>
      <c r="C70" t="s">
        <v>7</v>
      </c>
      <c r="D70" s="2" t="s">
        <v>34</v>
      </c>
      <c r="E70">
        <v>22.25</v>
      </c>
      <c r="F70">
        <f>AVERAGE(E70:E71)</f>
        <v>22.324999999999999</v>
      </c>
      <c r="G70">
        <f>F70-$F$104</f>
        <v>8.0649999999999977</v>
      </c>
      <c r="H70">
        <f>AVERAGE(G70,G72,G74)</f>
        <v>8.3716666666666644</v>
      </c>
      <c r="I70" s="9">
        <f>H70-H78</f>
        <v>8.3716666666666644</v>
      </c>
      <c r="J70" s="4">
        <f>2^-I70</f>
        <v>3.0190980637536395E-3</v>
      </c>
      <c r="K70" s="4">
        <f>-1/J70</f>
        <v>-331.22474953884131</v>
      </c>
      <c r="N70">
        <f>F70-$F$155</f>
        <v>3.3599999999999994</v>
      </c>
      <c r="O70">
        <f>AVERAGE(N70,N72,N74)</f>
        <v>3.3733333333333335</v>
      </c>
      <c r="P70">
        <f>O70-O80</f>
        <v>-6.0000000000000053E-2</v>
      </c>
      <c r="Q70" s="4">
        <f>2^-P70</f>
        <v>1.0424657608411214</v>
      </c>
      <c r="R70" s="4">
        <f>-1/Q70</f>
        <v>-0.95926411932526434</v>
      </c>
    </row>
    <row r="71" spans="2:18" ht="16" x14ac:dyDescent="0.2">
      <c r="B71" t="s">
        <v>1</v>
      </c>
      <c r="C71" t="s">
        <v>7</v>
      </c>
      <c r="D71" s="2" t="s">
        <v>34</v>
      </c>
      <c r="E71">
        <v>22.4</v>
      </c>
    </row>
    <row r="72" spans="2:18" ht="16" x14ac:dyDescent="0.2">
      <c r="B72" t="s">
        <v>2</v>
      </c>
      <c r="C72" t="s">
        <v>7</v>
      </c>
      <c r="D72" s="2" t="s">
        <v>34</v>
      </c>
      <c r="E72">
        <v>22.23</v>
      </c>
      <c r="F72">
        <f>AVERAGE(E72:E73)</f>
        <v>22.48</v>
      </c>
      <c r="G72">
        <f>F72-$F$106</f>
        <v>8.51</v>
      </c>
      <c r="I72">
        <f>STDEV(E70:E77)</f>
        <v>0.2179602410226846</v>
      </c>
      <c r="K72">
        <f>STDEV(G70,G72,G74)</f>
        <v>0.26600438592875525</v>
      </c>
      <c r="N72">
        <f>F72-$F$157</f>
        <v>3.4299999999999997</v>
      </c>
      <c r="R72">
        <f>STDEV(N70,N72,N74)</f>
        <v>5.1316014394467979E-2</v>
      </c>
    </row>
    <row r="73" spans="2:18" ht="16" x14ac:dyDescent="0.2">
      <c r="B73" t="s">
        <v>2</v>
      </c>
      <c r="C73" t="s">
        <v>7</v>
      </c>
      <c r="D73" s="2" t="s">
        <v>34</v>
      </c>
      <c r="E73">
        <v>22.73</v>
      </c>
      <c r="I73">
        <f>AVERAGE(E70:E77)-(2*I72)</f>
        <v>22.020746184621299</v>
      </c>
      <c r="K73">
        <f>AVERAGE(G70,G72,G74)-(2*K72)</f>
        <v>7.8396578948091538</v>
      </c>
      <c r="R73">
        <f>AVERAGE(N70,N72,N74)-(2*R72)</f>
        <v>3.2707013045443976</v>
      </c>
    </row>
    <row r="74" spans="2:18" ht="16" x14ac:dyDescent="0.2">
      <c r="B74" t="s">
        <v>5</v>
      </c>
      <c r="C74" t="s">
        <v>7</v>
      </c>
      <c r="D74" s="2" t="s">
        <v>34</v>
      </c>
      <c r="E74">
        <v>22.42</v>
      </c>
      <c r="F74">
        <f>AVERAGE(E74:E75)</f>
        <v>22.565000000000001</v>
      </c>
      <c r="G74">
        <f>F74-$F$108</f>
        <v>8.5400000000000009</v>
      </c>
      <c r="I74">
        <f>AVERAGE(E70:E77)+(2*I72)</f>
        <v>22.892587148712035</v>
      </c>
      <c r="K74">
        <f>AVERAGE(G70,G72,G74)+(2*K72)</f>
        <v>8.903675438524175</v>
      </c>
      <c r="N74">
        <f>F74-$F$159</f>
        <v>3.3300000000000018</v>
      </c>
      <c r="R74">
        <f>AVERAGE(N70,N72,N74)+(2*R72)</f>
        <v>3.4759653621222695</v>
      </c>
    </row>
    <row r="75" spans="2:18" ht="16" x14ac:dyDescent="0.2">
      <c r="B75" t="s">
        <v>5</v>
      </c>
      <c r="C75" t="s">
        <v>7</v>
      </c>
      <c r="D75" s="2" t="s">
        <v>34</v>
      </c>
      <c r="E75">
        <v>22.71</v>
      </c>
    </row>
    <row r="76" spans="2:18" x14ac:dyDescent="0.2">
      <c r="D76" s="2"/>
    </row>
    <row r="77" spans="2:18" x14ac:dyDescent="0.2">
      <c r="D77" s="2"/>
    </row>
    <row r="78" spans="2:18" x14ac:dyDescent="0.2">
      <c r="D78" s="2"/>
    </row>
    <row r="79" spans="2:18" x14ac:dyDescent="0.2">
      <c r="D79" s="2"/>
    </row>
    <row r="80" spans="2:18" ht="16" x14ac:dyDescent="0.2">
      <c r="B80" t="s">
        <v>3</v>
      </c>
      <c r="C80" t="s">
        <v>8</v>
      </c>
      <c r="D80" s="2" t="s">
        <v>34</v>
      </c>
      <c r="E80">
        <v>22.35</v>
      </c>
      <c r="F80">
        <f>AVERAGE(E80:E81)</f>
        <v>22.47</v>
      </c>
      <c r="G80">
        <f>F80-$F$114</f>
        <v>8.7349999999999994</v>
      </c>
      <c r="H80">
        <f>AVERAGE(G80,G82,G84)</f>
        <v>8.6116666666666664</v>
      </c>
      <c r="I80">
        <f>STDEV(E78:E85)</f>
        <v>0.32896301717163651</v>
      </c>
      <c r="N80">
        <f>F80-$F$165</f>
        <v>3.6199999999999974</v>
      </c>
      <c r="O80">
        <f>AVERAGE(N80,N82,N84)</f>
        <v>3.4333333333333336</v>
      </c>
    </row>
    <row r="81" spans="2:18" ht="16" x14ac:dyDescent="0.2">
      <c r="B81" t="s">
        <v>3</v>
      </c>
      <c r="C81" t="s">
        <v>8</v>
      </c>
      <c r="D81" s="2" t="s">
        <v>34</v>
      </c>
      <c r="E81">
        <v>22.59</v>
      </c>
      <c r="I81">
        <f>AVERAGE(E78:E85)-(2*I80)</f>
        <v>22.180407298990062</v>
      </c>
      <c r="K81">
        <f>STDEV(G80,G82,G84)</f>
        <v>0.62420616252431482</v>
      </c>
      <c r="R81">
        <f>STDEV(N80,N82,N84)</f>
        <v>0.45938364504337387</v>
      </c>
    </row>
    <row r="82" spans="2:18" ht="16" x14ac:dyDescent="0.2">
      <c r="B82" t="s">
        <v>4</v>
      </c>
      <c r="C82" t="s">
        <v>8</v>
      </c>
      <c r="D82" s="2" t="s">
        <v>34</v>
      </c>
      <c r="E82">
        <v>23.12</v>
      </c>
      <c r="F82">
        <f>AVERAGE(E82:E83)</f>
        <v>22.945</v>
      </c>
      <c r="G82">
        <f>F82-$F$116</f>
        <v>9.1649999999999991</v>
      </c>
      <c r="I82">
        <f>AVERAGE(E78:E85)+(2*I80)</f>
        <v>23.496259367676608</v>
      </c>
      <c r="K82">
        <f>AVERAGE(G80,G82,G84)-(2*K81)</f>
        <v>7.3632543416180365</v>
      </c>
      <c r="N82">
        <f>F82-$F$167</f>
        <v>3.7700000000000031</v>
      </c>
      <c r="R82">
        <f>AVERAGE(N80,N82,N84)-(2*R81)</f>
        <v>2.5145660432465857</v>
      </c>
    </row>
    <row r="83" spans="2:18" ht="16" x14ac:dyDescent="0.2">
      <c r="B83" t="s">
        <v>4</v>
      </c>
      <c r="C83" t="s">
        <v>8</v>
      </c>
      <c r="D83" s="2" t="s">
        <v>34</v>
      </c>
      <c r="E83">
        <v>22.77</v>
      </c>
      <c r="K83">
        <f>AVERAGE(G80,G82,G84)+(2*K81)</f>
        <v>9.8600789917152962</v>
      </c>
      <c r="R83">
        <f>AVERAGE(N80,N82,N84)+(2*R81)</f>
        <v>4.352100623420081</v>
      </c>
    </row>
    <row r="84" spans="2:18" ht="16" x14ac:dyDescent="0.2">
      <c r="B84" t="s">
        <v>6</v>
      </c>
      <c r="C84" t="s">
        <v>8</v>
      </c>
      <c r="D84" s="2" t="s">
        <v>34</v>
      </c>
      <c r="E84">
        <v>23</v>
      </c>
      <c r="F84">
        <f>AVERAGE(E84:E85)</f>
        <v>23.1</v>
      </c>
      <c r="G84">
        <f>F84-$F$118</f>
        <v>7.9350000000000023</v>
      </c>
      <c r="N84">
        <f>F84-$F$169</f>
        <v>2.91</v>
      </c>
    </row>
    <row r="85" spans="2:18" ht="16" x14ac:dyDescent="0.2">
      <c r="B85" t="s">
        <v>6</v>
      </c>
      <c r="C85" t="s">
        <v>8</v>
      </c>
      <c r="D85" s="2" t="s">
        <v>34</v>
      </c>
      <c r="E85">
        <v>23.2</v>
      </c>
    </row>
    <row r="86" spans="2:18" x14ac:dyDescent="0.2">
      <c r="D86" s="2"/>
    </row>
    <row r="87" spans="2:18" ht="16" x14ac:dyDescent="0.2">
      <c r="B87" t="s">
        <v>1</v>
      </c>
      <c r="C87" t="s">
        <v>7</v>
      </c>
      <c r="D87" s="2" t="s">
        <v>22</v>
      </c>
      <c r="E87">
        <v>18.68</v>
      </c>
      <c r="F87">
        <f>AVERAGE(E87:E88)</f>
        <v>18.810000000000002</v>
      </c>
      <c r="G87">
        <f>F87-$F$104</f>
        <v>4.5500000000000007</v>
      </c>
      <c r="H87">
        <f>AVERAGE(G87,G89,G91)</f>
        <v>4.8999999999999995</v>
      </c>
      <c r="I87" s="9">
        <f>H87-H95</f>
        <v>4.8999999999999995</v>
      </c>
      <c r="J87" s="4">
        <f>2^-I87</f>
        <v>3.3492920704259174E-2</v>
      </c>
      <c r="K87" s="4">
        <f>-1/J87</f>
        <v>-29.857055729177826</v>
      </c>
      <c r="N87">
        <f>F87-$F$155</f>
        <v>-0.15499999999999758</v>
      </c>
      <c r="O87">
        <f>AVERAGE(N87,N89,N91)</f>
        <v>-9.8333333333332718E-2</v>
      </c>
      <c r="P87">
        <f>O87-O97</f>
        <v>-0.15499999999999994</v>
      </c>
      <c r="Q87" s="4">
        <f>2^-P87</f>
        <v>1.1134216182286862</v>
      </c>
      <c r="R87" s="4">
        <f>-1/Q87</f>
        <v>-0.89813237288393433</v>
      </c>
    </row>
    <row r="88" spans="2:18" ht="16" x14ac:dyDescent="0.2">
      <c r="B88" t="s">
        <v>1</v>
      </c>
      <c r="C88" t="s">
        <v>7</v>
      </c>
      <c r="D88" s="2" t="s">
        <v>22</v>
      </c>
      <c r="E88">
        <v>18.940000000000001</v>
      </c>
    </row>
    <row r="89" spans="2:18" ht="16" x14ac:dyDescent="0.2">
      <c r="B89" t="s">
        <v>2</v>
      </c>
      <c r="C89" t="s">
        <v>7</v>
      </c>
      <c r="D89" s="2" t="s">
        <v>22</v>
      </c>
      <c r="E89">
        <v>18.899999999999999</v>
      </c>
      <c r="F89">
        <f>AVERAGE(E89:E90)</f>
        <v>19.024999999999999</v>
      </c>
      <c r="G89">
        <f>F89-$F$106</f>
        <v>5.0549999999999979</v>
      </c>
      <c r="I89">
        <f>STDEV(E87:E94)</f>
        <v>0.18490538120887695</v>
      </c>
      <c r="K89">
        <f>STDEV(G87,G89,G91)</f>
        <v>0.30376800358167999</v>
      </c>
      <c r="N89">
        <f>F89-$F$157</f>
        <v>-2.5000000000002132E-2</v>
      </c>
      <c r="R89">
        <f>STDEV(N87,N89,N91)</f>
        <v>6.6583281184791537E-2</v>
      </c>
    </row>
    <row r="90" spans="2:18" ht="16" x14ac:dyDescent="0.2">
      <c r="B90" t="s">
        <v>2</v>
      </c>
      <c r="C90" t="s">
        <v>7</v>
      </c>
      <c r="D90" s="2" t="s">
        <v>22</v>
      </c>
      <c r="E90">
        <v>19.149999999999999</v>
      </c>
      <c r="I90">
        <f>AVERAGE(E87:E94)-(2*I89)</f>
        <v>18.61518923758225</v>
      </c>
      <c r="K90">
        <f>AVERAGE(G87,G89,G91)-(2*K89)</f>
        <v>4.2924639928366393</v>
      </c>
      <c r="R90">
        <f>AVERAGE(N87,N89,N91)-(2*R89)</f>
        <v>-0.23149989570291579</v>
      </c>
    </row>
    <row r="91" spans="2:18" ht="16" x14ac:dyDescent="0.2">
      <c r="B91" t="s">
        <v>5</v>
      </c>
      <c r="C91" t="s">
        <v>7</v>
      </c>
      <c r="D91" s="2" t="s">
        <v>22</v>
      </c>
      <c r="E91">
        <v>19.07</v>
      </c>
      <c r="F91">
        <f>AVERAGE(E91:E92)</f>
        <v>19.12</v>
      </c>
      <c r="G91">
        <f>F91-$F$108</f>
        <v>5.0950000000000006</v>
      </c>
      <c r="I91">
        <f>AVERAGE(E87:E94)+(2*I89)</f>
        <v>19.354810762417756</v>
      </c>
      <c r="K91">
        <f>AVERAGE(G87,G89,G91)+(2*K89)</f>
        <v>5.5075360071633597</v>
      </c>
      <c r="N91">
        <f>F91-$F$159</f>
        <v>-0.11499999999999844</v>
      </c>
      <c r="R91">
        <f>AVERAGE(N87,N89,N91)+(2*R89)</f>
        <v>3.4833229036250357E-2</v>
      </c>
    </row>
    <row r="92" spans="2:18" ht="16" x14ac:dyDescent="0.2">
      <c r="B92" t="s">
        <v>5</v>
      </c>
      <c r="C92" t="s">
        <v>7</v>
      </c>
      <c r="D92" s="2" t="s">
        <v>22</v>
      </c>
      <c r="E92">
        <v>19.170000000000002</v>
      </c>
    </row>
    <row r="93" spans="2:18" x14ac:dyDescent="0.2">
      <c r="D93" s="2"/>
    </row>
    <row r="94" spans="2:18" x14ac:dyDescent="0.2">
      <c r="D94" s="2"/>
    </row>
    <row r="95" spans="2:18" x14ac:dyDescent="0.2">
      <c r="D95" s="2"/>
    </row>
    <row r="96" spans="2:18" x14ac:dyDescent="0.2">
      <c r="D96" s="2"/>
    </row>
    <row r="97" spans="2:18" ht="16" x14ac:dyDescent="0.2">
      <c r="B97" t="s">
        <v>3</v>
      </c>
      <c r="C97" t="s">
        <v>8</v>
      </c>
      <c r="D97" s="2" t="s">
        <v>22</v>
      </c>
      <c r="E97">
        <v>19.420000000000002</v>
      </c>
      <c r="F97">
        <f>AVERAGE(E97:E98)</f>
        <v>19.495000000000001</v>
      </c>
      <c r="G97">
        <f>F97-$F$114</f>
        <v>5.7600000000000016</v>
      </c>
      <c r="H97">
        <f>AVERAGE(G97,G99,G101)</f>
        <v>5.2350000000000003</v>
      </c>
      <c r="I97">
        <f>STDEV(E95:E102)</f>
        <v>0.493210570311167</v>
      </c>
      <c r="N97">
        <f>F97-$F$165</f>
        <v>0.64499999999999957</v>
      </c>
      <c r="O97">
        <f>AVERAGE(N97,N99,N101)</f>
        <v>5.6666666666667233E-2</v>
      </c>
    </row>
    <row r="98" spans="2:18" ht="16" x14ac:dyDescent="0.2">
      <c r="B98" t="s">
        <v>3</v>
      </c>
      <c r="C98" t="s">
        <v>8</v>
      </c>
      <c r="D98" s="2" t="s">
        <v>22</v>
      </c>
      <c r="E98">
        <v>19.57</v>
      </c>
      <c r="I98">
        <f>AVERAGE(E95:E102)-(2*I97)</f>
        <v>18.475245526044336</v>
      </c>
      <c r="K98">
        <f>STDEV(G97,G99,G101)</f>
        <v>0.47799058568134994</v>
      </c>
      <c r="R98">
        <f>STDEV(N97,N99,N101)</f>
        <v>0.5108897467490735</v>
      </c>
    </row>
    <row r="99" spans="2:18" ht="16" x14ac:dyDescent="0.2">
      <c r="B99" t="s">
        <v>4</v>
      </c>
      <c r="C99" t="s">
        <v>8</v>
      </c>
      <c r="D99" s="2" t="s">
        <v>22</v>
      </c>
      <c r="E99">
        <v>18.82</v>
      </c>
      <c r="F99">
        <f>AVERAGE(E99:E100)</f>
        <v>18.899999999999999</v>
      </c>
      <c r="G99">
        <f>F99-$F$116</f>
        <v>5.1199999999999974</v>
      </c>
      <c r="I99">
        <f>AVERAGE(E95:E102)+(2*I97)</f>
        <v>20.448087807289003</v>
      </c>
      <c r="K99">
        <f>AVERAGE(G97,G99,G101)-(2*K98)</f>
        <v>4.2790188286373008</v>
      </c>
      <c r="N99">
        <f>F99-$F$167</f>
        <v>-0.27499999999999858</v>
      </c>
      <c r="R99">
        <f>AVERAGE(N97,N99,N101)-(2*R98)</f>
        <v>-0.96511282683147981</v>
      </c>
    </row>
    <row r="100" spans="2:18" ht="16" x14ac:dyDescent="0.2">
      <c r="B100" t="s">
        <v>4</v>
      </c>
      <c r="C100" t="s">
        <v>8</v>
      </c>
      <c r="D100" s="2" t="s">
        <v>22</v>
      </c>
      <c r="E100">
        <v>18.98</v>
      </c>
      <c r="K100">
        <f>AVERAGE(G97,G99,G101)+(2*K98)</f>
        <v>6.1909811713626999</v>
      </c>
      <c r="R100">
        <f>AVERAGE(N97,N99,N101)+(2*R98)</f>
        <v>1.0784461601648143</v>
      </c>
    </row>
    <row r="101" spans="2:18" ht="16" x14ac:dyDescent="0.2">
      <c r="B101" t="s">
        <v>6</v>
      </c>
      <c r="C101" t="s">
        <v>8</v>
      </c>
      <c r="D101" s="2" t="s">
        <v>22</v>
      </c>
      <c r="E101">
        <v>20.010000000000002</v>
      </c>
      <c r="F101">
        <f>AVERAGE(E101:E102)</f>
        <v>19.990000000000002</v>
      </c>
      <c r="G101">
        <f>F101-$F$118</f>
        <v>4.8250000000000028</v>
      </c>
      <c r="N101">
        <f>F101-$F$169</f>
        <v>-0.19999999999999929</v>
      </c>
    </row>
    <row r="102" spans="2:18" ht="16" x14ac:dyDescent="0.2">
      <c r="B102" t="s">
        <v>6</v>
      </c>
      <c r="C102" t="s">
        <v>8</v>
      </c>
      <c r="D102" s="2" t="s">
        <v>22</v>
      </c>
      <c r="E102">
        <v>19.97</v>
      </c>
    </row>
    <row r="103" spans="2:18" x14ac:dyDescent="0.2">
      <c r="D103" s="2"/>
    </row>
    <row r="104" spans="2:18" ht="16" x14ac:dyDescent="0.2">
      <c r="B104" t="s">
        <v>1</v>
      </c>
      <c r="C104" t="s">
        <v>7</v>
      </c>
      <c r="D104" s="2" t="s">
        <v>10</v>
      </c>
      <c r="E104">
        <v>14.21</v>
      </c>
      <c r="F104">
        <f>AVERAGE(E104:E105)</f>
        <v>14.260000000000002</v>
      </c>
    </row>
    <row r="105" spans="2:18" ht="16" x14ac:dyDescent="0.2">
      <c r="B105" t="s">
        <v>1</v>
      </c>
      <c r="C105" t="s">
        <v>7</v>
      </c>
      <c r="D105" s="2" t="s">
        <v>10</v>
      </c>
      <c r="E105">
        <v>14.31</v>
      </c>
    </row>
    <row r="106" spans="2:18" ht="16" x14ac:dyDescent="0.2">
      <c r="B106" t="s">
        <v>2</v>
      </c>
      <c r="C106" t="s">
        <v>7</v>
      </c>
      <c r="D106" s="2" t="s">
        <v>10</v>
      </c>
      <c r="E106">
        <v>9.61</v>
      </c>
      <c r="F106">
        <f>AVERAGE(E107)</f>
        <v>13.97</v>
      </c>
      <c r="I106">
        <f>STDEV(E104:E119)</f>
        <v>1.4127737063856143</v>
      </c>
    </row>
    <row r="107" spans="2:18" ht="16" x14ac:dyDescent="0.2">
      <c r="B107" t="s">
        <v>2</v>
      </c>
      <c r="C107" t="s">
        <v>7</v>
      </c>
      <c r="D107" s="2" t="s">
        <v>10</v>
      </c>
      <c r="E107">
        <v>13.97</v>
      </c>
      <c r="I107">
        <f>AVERAGE(E104:E119)-2*$I$106</f>
        <v>10.966952587228773</v>
      </c>
    </row>
    <row r="108" spans="2:18" ht="16" x14ac:dyDescent="0.2">
      <c r="B108" t="s">
        <v>5</v>
      </c>
      <c r="C108" t="s">
        <v>7</v>
      </c>
      <c r="D108" s="2" t="s">
        <v>10</v>
      </c>
      <c r="E108">
        <v>13.82</v>
      </c>
      <c r="F108">
        <f>AVERAGE(E108:E109)</f>
        <v>14.025</v>
      </c>
      <c r="I108">
        <f>AVERAGE(E104:E119)+2*$I$106</f>
        <v>16.618047412771229</v>
      </c>
    </row>
    <row r="109" spans="2:18" ht="16" x14ac:dyDescent="0.2">
      <c r="B109" t="s">
        <v>5</v>
      </c>
      <c r="C109" t="s">
        <v>7</v>
      </c>
      <c r="D109" s="2" t="s">
        <v>10</v>
      </c>
      <c r="E109">
        <v>14.23</v>
      </c>
    </row>
    <row r="110" spans="2:18" x14ac:dyDescent="0.2">
      <c r="D110" s="2"/>
    </row>
    <row r="111" spans="2:18" x14ac:dyDescent="0.2">
      <c r="D111" s="2"/>
    </row>
    <row r="112" spans="2:18" x14ac:dyDescent="0.2">
      <c r="D112" s="2"/>
    </row>
    <row r="113" spans="2:18" x14ac:dyDescent="0.2">
      <c r="D113" s="2"/>
    </row>
    <row r="114" spans="2:18" ht="16" x14ac:dyDescent="0.2">
      <c r="B114" t="s">
        <v>3</v>
      </c>
      <c r="C114" t="s">
        <v>8</v>
      </c>
      <c r="D114" s="2" t="s">
        <v>10</v>
      </c>
      <c r="E114">
        <v>13.73</v>
      </c>
      <c r="F114">
        <f>AVERAGE(E114:E115)</f>
        <v>13.734999999999999</v>
      </c>
    </row>
    <row r="115" spans="2:18" ht="16" x14ac:dyDescent="0.2">
      <c r="B115" t="s">
        <v>3</v>
      </c>
      <c r="C115" t="s">
        <v>8</v>
      </c>
      <c r="D115" s="2" t="s">
        <v>10</v>
      </c>
      <c r="E115">
        <v>13.74</v>
      </c>
    </row>
    <row r="116" spans="2:18" ht="16" x14ac:dyDescent="0.2">
      <c r="B116" t="s">
        <v>4</v>
      </c>
      <c r="C116" t="s">
        <v>8</v>
      </c>
      <c r="D116" s="2" t="s">
        <v>10</v>
      </c>
      <c r="E116">
        <v>13.84</v>
      </c>
      <c r="F116">
        <f>AVERAGE(E116:E117)</f>
        <v>13.780000000000001</v>
      </c>
    </row>
    <row r="117" spans="2:18" ht="16" x14ac:dyDescent="0.2">
      <c r="B117" t="s">
        <v>4</v>
      </c>
      <c r="C117" t="s">
        <v>8</v>
      </c>
      <c r="D117" s="2" t="s">
        <v>10</v>
      </c>
      <c r="E117">
        <v>13.72</v>
      </c>
    </row>
    <row r="118" spans="2:18" ht="16" x14ac:dyDescent="0.2">
      <c r="B118" t="s">
        <v>6</v>
      </c>
      <c r="C118" t="s">
        <v>8</v>
      </c>
      <c r="D118" s="2" t="s">
        <v>10</v>
      </c>
      <c r="E118">
        <v>15.25</v>
      </c>
      <c r="F118">
        <f>AVERAGE(E118:E119)</f>
        <v>15.164999999999999</v>
      </c>
    </row>
    <row r="119" spans="2:18" ht="16" x14ac:dyDescent="0.2">
      <c r="B119" t="s">
        <v>6</v>
      </c>
      <c r="C119" t="s">
        <v>8</v>
      </c>
      <c r="D119" s="2" t="s">
        <v>10</v>
      </c>
      <c r="E119">
        <v>15.08</v>
      </c>
    </row>
    <row r="120" spans="2:18" x14ac:dyDescent="0.2">
      <c r="D120" s="2"/>
    </row>
    <row r="121" spans="2:18" ht="16" x14ac:dyDescent="0.2">
      <c r="B121" t="s">
        <v>1</v>
      </c>
      <c r="C121" t="s">
        <v>7</v>
      </c>
      <c r="D121" s="2" t="s">
        <v>23</v>
      </c>
      <c r="E121">
        <v>16.260000000000002</v>
      </c>
      <c r="F121">
        <f>AVERAGE(E121:E122)</f>
        <v>16.22</v>
      </c>
      <c r="G121">
        <f>F121-$F$104</f>
        <v>1.9599999999999973</v>
      </c>
      <c r="H121">
        <f>AVERAGE(G121,G123,G125)</f>
        <v>2.548333333333332</v>
      </c>
      <c r="I121" s="9">
        <f>H121-H129</f>
        <v>2.548333333333332</v>
      </c>
      <c r="J121" s="4">
        <f>2^-I121</f>
        <v>0.17095241003075248</v>
      </c>
      <c r="K121" s="4">
        <f>-1/J121</f>
        <v>-5.8495811777096964</v>
      </c>
      <c r="N121">
        <f>F121-$F$155</f>
        <v>-2.745000000000001</v>
      </c>
      <c r="O121">
        <f>AVERAGE(N121,N123,N125)</f>
        <v>-2.4500000000000006</v>
      </c>
      <c r="P121">
        <f>O121-O131</f>
        <v>8.9999999999999858E-2</v>
      </c>
      <c r="Q121" s="4">
        <f>2^-P121</f>
        <v>0.93952274921401191</v>
      </c>
      <c r="R121" s="4">
        <f>-1/Q121</f>
        <v>-1.0643701824533598</v>
      </c>
    </row>
    <row r="122" spans="2:18" ht="16" x14ac:dyDescent="0.2">
      <c r="B122" t="s">
        <v>1</v>
      </c>
      <c r="C122" t="s">
        <v>7</v>
      </c>
      <c r="D122" s="2" t="s">
        <v>23</v>
      </c>
      <c r="E122">
        <v>16.18</v>
      </c>
    </row>
    <row r="123" spans="2:18" ht="16" x14ac:dyDescent="0.2">
      <c r="B123" t="s">
        <v>2</v>
      </c>
      <c r="C123" t="s">
        <v>7</v>
      </c>
      <c r="D123" s="2" t="s">
        <v>23</v>
      </c>
      <c r="E123">
        <v>16.73</v>
      </c>
      <c r="F123">
        <f>E123:E124</f>
        <v>16.73</v>
      </c>
      <c r="G123">
        <f>F123-$F$106</f>
        <v>2.76</v>
      </c>
      <c r="I123">
        <f>STDEV(E121:E128)</f>
        <v>0.41588459937824079</v>
      </c>
      <c r="K123">
        <f>STDEV(G121,G123,G125)</f>
        <v>0.51614758871211697</v>
      </c>
      <c r="N123">
        <f>F123-$F$157</f>
        <v>-2.3200000000000003</v>
      </c>
      <c r="R123">
        <f>STDEV(N121,N123,N125)</f>
        <v>0.25607616054603799</v>
      </c>
    </row>
    <row r="124" spans="2:18" ht="16" x14ac:dyDescent="0.2">
      <c r="B124" t="s">
        <v>2</v>
      </c>
      <c r="C124" t="s">
        <v>7</v>
      </c>
      <c r="D124" s="2" t="s">
        <v>23</v>
      </c>
      <c r="E124">
        <v>16.71</v>
      </c>
      <c r="I124">
        <f>AVERAGE(E121:E128)-(2*I123)</f>
        <v>15.798230801243518</v>
      </c>
      <c r="K124">
        <f>AVERAGE(G121,G123,G125)-(2*K123)</f>
        <v>1.5160381559090981</v>
      </c>
      <c r="R124">
        <f>AVERAGE(N121,N123,N125)-(2*R123)</f>
        <v>-2.9621523210920766</v>
      </c>
    </row>
    <row r="125" spans="2:18" ht="16" x14ac:dyDescent="0.2">
      <c r="B125" t="s">
        <v>5</v>
      </c>
      <c r="C125" t="s">
        <v>7</v>
      </c>
      <c r="D125" s="2" t="s">
        <v>23</v>
      </c>
      <c r="E125">
        <v>16.559999999999999</v>
      </c>
      <c r="F125">
        <f>AVERAGE(E125:E126)</f>
        <v>16.95</v>
      </c>
      <c r="G125">
        <f>F125-$F$108</f>
        <v>2.9249999999999989</v>
      </c>
      <c r="I125">
        <f>AVERAGE(E121:E128)+(2*I123)</f>
        <v>17.461769198756482</v>
      </c>
      <c r="K125">
        <f>AVERAGE(G121,G123,G125)+(2*K123)</f>
        <v>3.5806285107575659</v>
      </c>
      <c r="N125">
        <f>F125-$F$159</f>
        <v>-2.2850000000000001</v>
      </c>
      <c r="R125">
        <f>AVERAGE(N121,N123,N125)+(2*R123)</f>
        <v>-1.9378476789079246</v>
      </c>
    </row>
    <row r="126" spans="2:18" ht="16" x14ac:dyDescent="0.2">
      <c r="B126" t="s">
        <v>5</v>
      </c>
      <c r="C126" t="s">
        <v>7</v>
      </c>
      <c r="D126" s="2" t="s">
        <v>23</v>
      </c>
      <c r="E126">
        <v>17.34</v>
      </c>
    </row>
    <row r="127" spans="2:18" x14ac:dyDescent="0.2">
      <c r="D127" s="2"/>
    </row>
    <row r="128" spans="2:18" x14ac:dyDescent="0.2">
      <c r="D128" s="2"/>
    </row>
    <row r="129" spans="2:18" x14ac:dyDescent="0.2">
      <c r="D129" s="2"/>
    </row>
    <row r="130" spans="2:18" x14ac:dyDescent="0.2">
      <c r="D130" s="2"/>
    </row>
    <row r="131" spans="2:18" ht="16" x14ac:dyDescent="0.2">
      <c r="B131" t="s">
        <v>3</v>
      </c>
      <c r="C131" t="s">
        <v>8</v>
      </c>
      <c r="D131" s="2" t="s">
        <v>23</v>
      </c>
      <c r="E131">
        <v>16.04</v>
      </c>
      <c r="F131">
        <f>AVERAGE(E131:E132)</f>
        <v>16.094999999999999</v>
      </c>
      <c r="G131">
        <f>F131-$F$114</f>
        <v>2.3599999999999994</v>
      </c>
      <c r="H131">
        <f>AVERAGE(G131,G133,G135)</f>
        <v>2.6383333333333332</v>
      </c>
      <c r="I131">
        <f>STDEV(E129:E136)</f>
        <v>0.63525585396751816</v>
      </c>
      <c r="N131">
        <f>F131-$F$165</f>
        <v>-2.7550000000000026</v>
      </c>
      <c r="O131">
        <f>AVERAGE(N131,N133,N135)</f>
        <v>-2.5400000000000005</v>
      </c>
    </row>
    <row r="132" spans="2:18" ht="16" x14ac:dyDescent="0.2">
      <c r="B132" t="s">
        <v>3</v>
      </c>
      <c r="C132" t="s">
        <v>8</v>
      </c>
      <c r="D132" s="2" t="s">
        <v>23</v>
      </c>
      <c r="E132">
        <v>16.149999999999999</v>
      </c>
      <c r="I132">
        <f>AVERAGE(E129:E136)-(2*I131)</f>
        <v>15.594488292064966</v>
      </c>
      <c r="K132">
        <f>STDEV(G131,G133,G135)</f>
        <v>0.51269711656428507</v>
      </c>
      <c r="R132">
        <f>STDEV(N131,N133,N135)</f>
        <v>0.32592176975464565</v>
      </c>
    </row>
    <row r="133" spans="2:18" ht="16" x14ac:dyDescent="0.2">
      <c r="B133" t="s">
        <v>4</v>
      </c>
      <c r="C133" t="s">
        <v>8</v>
      </c>
      <c r="D133" s="2" t="s">
        <v>23</v>
      </c>
      <c r="E133">
        <v>16.98</v>
      </c>
      <c r="F133">
        <f>AVERAGE(E133:E134)</f>
        <v>17.009999999999998</v>
      </c>
      <c r="G133">
        <f>F133-$F$116</f>
        <v>3.2299999999999969</v>
      </c>
      <c r="I133">
        <f>AVERAGE(E129:E136)+(2*I131)</f>
        <v>18.135511707935038</v>
      </c>
      <c r="K133">
        <f>AVERAGE(G131,G133,G135)-(2*K132)</f>
        <v>1.6129391002047631</v>
      </c>
      <c r="N133">
        <f>F133-$F$167</f>
        <v>-2.1649999999999991</v>
      </c>
      <c r="R133">
        <f>AVERAGE(N131,N133,N135)-(2*R132)</f>
        <v>-3.1918435395092919</v>
      </c>
    </row>
    <row r="134" spans="2:18" ht="16" x14ac:dyDescent="0.2">
      <c r="B134" t="s">
        <v>4</v>
      </c>
      <c r="C134" t="s">
        <v>8</v>
      </c>
      <c r="D134" s="2" t="s">
        <v>23</v>
      </c>
      <c r="E134">
        <v>17.04</v>
      </c>
      <c r="K134">
        <f>AVERAGE(G131,G133,G135)+(2*K132)</f>
        <v>3.6637275664619033</v>
      </c>
      <c r="R134">
        <f>AVERAGE(N131,N133,N135)+(2*R132)</f>
        <v>-1.8881564604907091</v>
      </c>
    </row>
    <row r="135" spans="2:18" ht="16" x14ac:dyDescent="0.2">
      <c r="B135" t="s">
        <v>6</v>
      </c>
      <c r="C135" t="s">
        <v>8</v>
      </c>
      <c r="D135" s="2" t="s">
        <v>23</v>
      </c>
      <c r="E135">
        <v>17.47</v>
      </c>
      <c r="F135">
        <f>AVERAGE(E135:E136)</f>
        <v>17.490000000000002</v>
      </c>
      <c r="G135">
        <f>F135-$F$118</f>
        <v>2.3250000000000028</v>
      </c>
      <c r="N135" s="8">
        <f>F135-$F$169</f>
        <v>-2.6999999999999993</v>
      </c>
    </row>
    <row r="136" spans="2:18" ht="16" x14ac:dyDescent="0.2">
      <c r="B136" t="s">
        <v>6</v>
      </c>
      <c r="C136" t="s">
        <v>8</v>
      </c>
      <c r="D136" s="2" t="s">
        <v>23</v>
      </c>
      <c r="E136">
        <v>17.510000000000002</v>
      </c>
    </row>
    <row r="137" spans="2:18" x14ac:dyDescent="0.2">
      <c r="D137" s="2"/>
    </row>
    <row r="138" spans="2:18" ht="16" x14ac:dyDescent="0.2">
      <c r="B138" t="s">
        <v>1</v>
      </c>
      <c r="C138" t="s">
        <v>7</v>
      </c>
      <c r="D138" s="2" t="s">
        <v>24</v>
      </c>
      <c r="E138">
        <v>21.03</v>
      </c>
      <c r="F138">
        <f>AVERAGE(E138:E139)</f>
        <v>21.05</v>
      </c>
      <c r="G138">
        <f>F138-$F$104</f>
        <v>6.7899999999999991</v>
      </c>
      <c r="H138">
        <f>AVERAGE(G138,G140,G142)</f>
        <v>6.7733333333333325</v>
      </c>
      <c r="I138" s="9">
        <f>H138-H146</f>
        <v>6.7733333333333325</v>
      </c>
      <c r="J138" s="4">
        <f>2^-I138</f>
        <v>9.1416269781727701E-3</v>
      </c>
      <c r="K138" s="4">
        <f>-1/J138</f>
        <v>-109.3897183059071</v>
      </c>
      <c r="N138">
        <f>F138-$F$155</f>
        <v>2.0850000000000009</v>
      </c>
      <c r="O138">
        <f>AVERAGE(N138,N140,N142)</f>
        <v>1.7749999999999997</v>
      </c>
      <c r="P138">
        <f>O138-O148</f>
        <v>0.40999999999999881</v>
      </c>
      <c r="Q138" s="6">
        <f>2^-P138</f>
        <v>0.75262337370553423</v>
      </c>
      <c r="R138" s="6">
        <f>-1/Q138</f>
        <v>-1.3286858140965105</v>
      </c>
    </row>
    <row r="139" spans="2:18" ht="16" x14ac:dyDescent="0.2">
      <c r="B139" t="s">
        <v>1</v>
      </c>
      <c r="C139" t="s">
        <v>7</v>
      </c>
      <c r="D139" s="2" t="s">
        <v>24</v>
      </c>
      <c r="E139">
        <v>21.07</v>
      </c>
    </row>
    <row r="140" spans="2:18" ht="16" x14ac:dyDescent="0.2">
      <c r="B140" t="s">
        <v>2</v>
      </c>
      <c r="C140" t="s">
        <v>7</v>
      </c>
      <c r="D140" s="2" t="s">
        <v>24</v>
      </c>
      <c r="E140">
        <v>20.46</v>
      </c>
      <c r="F140">
        <f>E140:E141</f>
        <v>20.46</v>
      </c>
      <c r="G140">
        <f>F140-$F$106</f>
        <v>6.49</v>
      </c>
      <c r="I140">
        <f>STDEV(E138:E145)</f>
        <v>0.24408331910777212</v>
      </c>
      <c r="K140">
        <f>STDEV(G138,G140,G142)</f>
        <v>0.27537852736430368</v>
      </c>
      <c r="N140">
        <f>F140-$F$157</f>
        <v>1.4100000000000001</v>
      </c>
      <c r="R140">
        <f>STDEV(N138,N140,N142)</f>
        <v>0.34084453934308545</v>
      </c>
    </row>
    <row r="141" spans="2:18" ht="16" x14ac:dyDescent="0.2">
      <c r="B141" t="s">
        <v>2</v>
      </c>
      <c r="C141" t="s">
        <v>7</v>
      </c>
      <c r="D141" s="2" t="s">
        <v>24</v>
      </c>
      <c r="E141">
        <v>20.88</v>
      </c>
      <c r="I141">
        <f>AVERAGE(E138:E145)-(2*I140)</f>
        <v>20.440166695117785</v>
      </c>
      <c r="K141">
        <f>AVERAGE(G138,G140,G142)-(2*K140)</f>
        <v>6.2225762786047252</v>
      </c>
      <c r="R141">
        <f>AVERAGE(N138,N140,N142)-(2*R140)</f>
        <v>1.0933109213138288</v>
      </c>
    </row>
    <row r="142" spans="2:18" ht="16" x14ac:dyDescent="0.2">
      <c r="B142" t="s">
        <v>5</v>
      </c>
      <c r="C142" t="s">
        <v>7</v>
      </c>
      <c r="D142" s="2" t="s">
        <v>24</v>
      </c>
      <c r="E142">
        <v>21</v>
      </c>
      <c r="F142">
        <f>AVERAGE(E142:E143)</f>
        <v>21.064999999999998</v>
      </c>
      <c r="G142">
        <f>F142-$F$108</f>
        <v>7.0399999999999974</v>
      </c>
      <c r="I142">
        <f>AVERAGE(E138:E145)+(2*I140)</f>
        <v>21.416499971548877</v>
      </c>
      <c r="K142">
        <f>AVERAGE(G138,G140,G142)+(2*K140)</f>
        <v>7.3240903880619399</v>
      </c>
      <c r="N142">
        <f>F142-$F$159</f>
        <v>1.8299999999999983</v>
      </c>
      <c r="R142">
        <f>AVERAGE(N138,N140,N142)+(2*R140)</f>
        <v>2.4566890786861704</v>
      </c>
    </row>
    <row r="143" spans="2:18" ht="16" x14ac:dyDescent="0.2">
      <c r="B143" t="s">
        <v>5</v>
      </c>
      <c r="C143" t="s">
        <v>7</v>
      </c>
      <c r="D143" s="2" t="s">
        <v>24</v>
      </c>
      <c r="E143">
        <v>21.13</v>
      </c>
    </row>
    <row r="144" spans="2:18" x14ac:dyDescent="0.2">
      <c r="D144" s="2"/>
    </row>
    <row r="145" spans="2:18" x14ac:dyDescent="0.2">
      <c r="D145" s="2"/>
    </row>
    <row r="146" spans="2:18" x14ac:dyDescent="0.2">
      <c r="D146" s="2"/>
    </row>
    <row r="147" spans="2:18" x14ac:dyDescent="0.2">
      <c r="D147" s="2"/>
    </row>
    <row r="148" spans="2:18" ht="16" x14ac:dyDescent="0.2">
      <c r="B148" t="s">
        <v>3</v>
      </c>
      <c r="C148" t="s">
        <v>8</v>
      </c>
      <c r="D148" s="2" t="s">
        <v>24</v>
      </c>
      <c r="E148">
        <v>19.75</v>
      </c>
      <c r="F148">
        <f>AVERAGE(E148:E149)</f>
        <v>19.880000000000003</v>
      </c>
      <c r="G148">
        <f>F148-$F$114</f>
        <v>6.1450000000000031</v>
      </c>
      <c r="H148">
        <f>AVERAGE(G148,G150,G152)</f>
        <v>6.5433333333333339</v>
      </c>
      <c r="I148">
        <f>STDEV(E146:E153)</f>
        <v>0.69894205768432538</v>
      </c>
      <c r="N148">
        <f>F148-$F$165</f>
        <v>1.0300000000000011</v>
      </c>
      <c r="O148">
        <f>AVERAGE(N148,N150,N152)</f>
        <v>1.3650000000000009</v>
      </c>
    </row>
    <row r="149" spans="2:18" ht="16" x14ac:dyDescent="0.2">
      <c r="B149" t="s">
        <v>3</v>
      </c>
      <c r="C149" t="s">
        <v>8</v>
      </c>
      <c r="D149" s="2" t="s">
        <v>24</v>
      </c>
      <c r="E149">
        <v>20.010000000000002</v>
      </c>
      <c r="I149">
        <f>AVERAGE(E146:E153)-(2*I148)</f>
        <v>19.372115884631349</v>
      </c>
      <c r="K149">
        <f>STDEV(G148,G150,G152)</f>
        <v>0.84146202132557746</v>
      </c>
      <c r="R149">
        <f>STDEV(N148,N150,N152)</f>
        <v>0.65074956780623461</v>
      </c>
    </row>
    <row r="150" spans="2:18" ht="16" x14ac:dyDescent="0.2">
      <c r="B150" t="s">
        <v>4</v>
      </c>
      <c r="C150" t="s">
        <v>8</v>
      </c>
      <c r="D150" s="2" t="s">
        <v>24</v>
      </c>
      <c r="E150">
        <v>21.22</v>
      </c>
      <c r="F150">
        <f>AVERAGE(E150:E151)</f>
        <v>21.29</v>
      </c>
      <c r="G150">
        <f>F150-$F$116</f>
        <v>7.509999999999998</v>
      </c>
      <c r="I150">
        <f>AVERAGE(E146:E153)+(2*I148)</f>
        <v>22.167884115368651</v>
      </c>
      <c r="K150">
        <f>AVERAGE(G148,G150,G152)-(2*K149)</f>
        <v>4.8604092906821794</v>
      </c>
      <c r="N150">
        <f>F150-$F$167</f>
        <v>2.115000000000002</v>
      </c>
      <c r="R150">
        <f>AVERAGE(N148,N150,N152)-(2*R149)</f>
        <v>6.3500864387531664E-2</v>
      </c>
    </row>
    <row r="151" spans="2:18" ht="16" x14ac:dyDescent="0.2">
      <c r="B151" t="s">
        <v>4</v>
      </c>
      <c r="C151" t="s">
        <v>8</v>
      </c>
      <c r="D151" s="2" t="s">
        <v>24</v>
      </c>
      <c r="E151">
        <v>21.36</v>
      </c>
      <c r="K151">
        <f>AVERAGE(G148,G150,G152)+(2*K149)</f>
        <v>8.2262573759844884</v>
      </c>
      <c r="R151">
        <f>AVERAGE(N148,N150,N152)+(2*R149)</f>
        <v>2.6664991356124701</v>
      </c>
    </row>
    <row r="152" spans="2:18" ht="16" x14ac:dyDescent="0.2">
      <c r="B152" t="s">
        <v>6</v>
      </c>
      <c r="C152" t="s">
        <v>8</v>
      </c>
      <c r="D152" s="2" t="s">
        <v>24</v>
      </c>
      <c r="E152">
        <v>21.13</v>
      </c>
      <c r="F152">
        <f>AVERAGE(E152:E153)</f>
        <v>21.14</v>
      </c>
      <c r="G152">
        <f>F152-$F$118</f>
        <v>5.9750000000000014</v>
      </c>
      <c r="N152">
        <f>F152-$F$169</f>
        <v>0.94999999999999929</v>
      </c>
    </row>
    <row r="153" spans="2:18" ht="16" x14ac:dyDescent="0.2">
      <c r="B153" t="s">
        <v>6</v>
      </c>
      <c r="C153" t="s">
        <v>8</v>
      </c>
      <c r="D153" s="2" t="s">
        <v>24</v>
      </c>
      <c r="E153">
        <v>21.15</v>
      </c>
    </row>
    <row r="154" spans="2:18" x14ac:dyDescent="0.2">
      <c r="D154" s="2"/>
    </row>
    <row r="155" spans="2:18" ht="16" x14ac:dyDescent="0.2">
      <c r="B155" t="s">
        <v>1</v>
      </c>
      <c r="C155" t="s">
        <v>7</v>
      </c>
      <c r="D155" s="2" t="s">
        <v>11</v>
      </c>
      <c r="E155">
        <v>18.68</v>
      </c>
      <c r="F155">
        <f>AVERAGE(E155:E156)</f>
        <v>18.965</v>
      </c>
      <c r="I155" s="9">
        <f>H155-H163</f>
        <v>0</v>
      </c>
    </row>
    <row r="156" spans="2:18" ht="16" x14ac:dyDescent="0.2">
      <c r="B156" t="s">
        <v>1</v>
      </c>
      <c r="C156" t="s">
        <v>7</v>
      </c>
      <c r="D156" s="2" t="s">
        <v>11</v>
      </c>
      <c r="E156">
        <v>19.25</v>
      </c>
    </row>
    <row r="157" spans="2:18" ht="16" x14ac:dyDescent="0.2">
      <c r="B157" t="s">
        <v>2</v>
      </c>
      <c r="C157" t="s">
        <v>7</v>
      </c>
      <c r="D157" s="2" t="s">
        <v>11</v>
      </c>
      <c r="E157">
        <v>19.05</v>
      </c>
      <c r="F157">
        <f>E157:E158</f>
        <v>19.05</v>
      </c>
      <c r="I157">
        <f>_xlfn.STDEV.P(E155:E170)</f>
        <v>0.52973984705283017</v>
      </c>
    </row>
    <row r="158" spans="2:18" ht="16" x14ac:dyDescent="0.2">
      <c r="B158" t="s">
        <v>2</v>
      </c>
      <c r="C158" t="s">
        <v>7</v>
      </c>
      <c r="D158" s="2" t="s">
        <v>11</v>
      </c>
      <c r="E158">
        <v>19.329999999999998</v>
      </c>
      <c r="I158">
        <f>AVERAGE(E155:E170)-2*I157</f>
        <v>18.226353639227671</v>
      </c>
    </row>
    <row r="159" spans="2:18" ht="16" x14ac:dyDescent="0.2">
      <c r="B159" t="s">
        <v>5</v>
      </c>
      <c r="C159" t="s">
        <v>7</v>
      </c>
      <c r="D159" s="2" t="s">
        <v>11</v>
      </c>
      <c r="E159">
        <v>18.809999999999999</v>
      </c>
      <c r="F159">
        <f>AVERAGE(E159:E160)</f>
        <v>19.234999999999999</v>
      </c>
      <c r="I159">
        <f>AVERAGE(E155:E170)+2*I157</f>
        <v>20.345313027438994</v>
      </c>
    </row>
    <row r="160" spans="2:18" ht="16" x14ac:dyDescent="0.2">
      <c r="B160" t="s">
        <v>5</v>
      </c>
      <c r="C160" t="s">
        <v>7</v>
      </c>
      <c r="D160" s="2" t="s">
        <v>11</v>
      </c>
      <c r="E160">
        <v>19.66</v>
      </c>
    </row>
    <row r="161" spans="2:18" x14ac:dyDescent="0.2">
      <c r="D161" s="2"/>
    </row>
    <row r="162" spans="2:18" x14ac:dyDescent="0.2">
      <c r="D162" s="2"/>
    </row>
    <row r="163" spans="2:18" x14ac:dyDescent="0.2">
      <c r="D163" s="2"/>
    </row>
    <row r="164" spans="2:18" x14ac:dyDescent="0.2">
      <c r="D164" s="2"/>
    </row>
    <row r="165" spans="2:18" ht="16" x14ac:dyDescent="0.2">
      <c r="B165" t="s">
        <v>3</v>
      </c>
      <c r="C165" t="s">
        <v>8</v>
      </c>
      <c r="D165" s="2" t="s">
        <v>11</v>
      </c>
      <c r="E165">
        <v>18.64</v>
      </c>
      <c r="F165">
        <f>AVERAGE(E165:E166)</f>
        <v>18.850000000000001</v>
      </c>
    </row>
    <row r="166" spans="2:18" ht="16" x14ac:dyDescent="0.2">
      <c r="B166" t="s">
        <v>3</v>
      </c>
      <c r="C166" t="s">
        <v>8</v>
      </c>
      <c r="D166" s="2" t="s">
        <v>11</v>
      </c>
      <c r="E166">
        <v>19.059999999999999</v>
      </c>
    </row>
    <row r="167" spans="2:18" ht="16" x14ac:dyDescent="0.2">
      <c r="B167" t="s">
        <v>4</v>
      </c>
      <c r="C167" t="s">
        <v>8</v>
      </c>
      <c r="D167" s="2" t="s">
        <v>11</v>
      </c>
      <c r="E167">
        <v>19.149999999999999</v>
      </c>
      <c r="F167">
        <f>AVERAGE(E167:E168)</f>
        <v>19.174999999999997</v>
      </c>
    </row>
    <row r="168" spans="2:18" ht="16" x14ac:dyDescent="0.2">
      <c r="B168" t="s">
        <v>4</v>
      </c>
      <c r="C168" t="s">
        <v>8</v>
      </c>
      <c r="D168" s="2" t="s">
        <v>11</v>
      </c>
      <c r="E168">
        <v>19.2</v>
      </c>
    </row>
    <row r="169" spans="2:18" ht="16" x14ac:dyDescent="0.2">
      <c r="B169" t="s">
        <v>6</v>
      </c>
      <c r="C169" t="s">
        <v>8</v>
      </c>
      <c r="D169" s="2" t="s">
        <v>11</v>
      </c>
      <c r="E169">
        <v>20.41</v>
      </c>
      <c r="F169">
        <f>AVERAGE(E170)</f>
        <v>20.190000000000001</v>
      </c>
    </row>
    <row r="170" spans="2:18" ht="16" x14ac:dyDescent="0.2">
      <c r="B170" t="s">
        <v>6</v>
      </c>
      <c r="C170" t="s">
        <v>8</v>
      </c>
      <c r="D170" s="2" t="s">
        <v>11</v>
      </c>
      <c r="E170">
        <v>20.190000000000001</v>
      </c>
    </row>
    <row r="171" spans="2:18" x14ac:dyDescent="0.2">
      <c r="D171" s="2"/>
    </row>
    <row r="172" spans="2:18" ht="16" x14ac:dyDescent="0.2">
      <c r="B172" t="s">
        <v>1</v>
      </c>
      <c r="C172" t="s">
        <v>7</v>
      </c>
      <c r="D172" s="2" t="s">
        <v>25</v>
      </c>
      <c r="E172">
        <v>30.09</v>
      </c>
      <c r="F172">
        <f>AVERAGE(E172:E173)</f>
        <v>29.630000000000003</v>
      </c>
      <c r="G172">
        <f>F172-$F$104</f>
        <v>15.370000000000001</v>
      </c>
      <c r="H172">
        <f>AVERAGE(G172,G174,G176)</f>
        <v>15.716666666666669</v>
      </c>
      <c r="I172" s="9">
        <f>H172-H180</f>
        <v>15.716666666666669</v>
      </c>
      <c r="J172" s="6">
        <f>2^-I172</f>
        <v>1.856999990342086E-5</v>
      </c>
      <c r="K172" s="6">
        <f>-1/J172</f>
        <v>-53850.296456694421</v>
      </c>
      <c r="N172">
        <f>F172-$F$155</f>
        <v>10.665000000000003</v>
      </c>
      <c r="O172">
        <f>AVERAGE(N172,N174,N176)</f>
        <v>10.718333333333334</v>
      </c>
      <c r="P172">
        <f>O172-O182</f>
        <v>0.47333333333333449</v>
      </c>
      <c r="Q172" s="6">
        <f>2^-P172</f>
        <v>0.72029843091587598</v>
      </c>
      <c r="R172" s="6">
        <f>-1/Q172</f>
        <v>-1.3883134504797923</v>
      </c>
    </row>
    <row r="173" spans="2:18" ht="16" x14ac:dyDescent="0.2">
      <c r="B173" t="s">
        <v>1</v>
      </c>
      <c r="C173" t="s">
        <v>7</v>
      </c>
      <c r="D173" s="2" t="s">
        <v>25</v>
      </c>
      <c r="E173">
        <v>29.17</v>
      </c>
    </row>
    <row r="174" spans="2:18" ht="16" x14ac:dyDescent="0.2">
      <c r="B174" t="s">
        <v>2</v>
      </c>
      <c r="C174" t="s">
        <v>7</v>
      </c>
      <c r="D174" s="2" t="s">
        <v>25</v>
      </c>
      <c r="E174">
        <v>29.44</v>
      </c>
      <c r="F174">
        <f>E174:E175</f>
        <v>29.44</v>
      </c>
      <c r="G174">
        <f>F174-$F$106</f>
        <v>15.47</v>
      </c>
      <c r="I174">
        <f>STDEV(E172:E179)</f>
        <v>0.50712588838144157</v>
      </c>
      <c r="K174">
        <f>STDEV(G172,G174,G176)</f>
        <v>0.51626866390798321</v>
      </c>
      <c r="N174">
        <f>F174-$F$157</f>
        <v>10.39</v>
      </c>
      <c r="R174">
        <f>STDEV(N172,N174,N176)</f>
        <v>0.35799208557359691</v>
      </c>
    </row>
    <row r="175" spans="2:18" ht="16" x14ac:dyDescent="0.2">
      <c r="B175" t="s">
        <v>2</v>
      </c>
      <c r="C175" t="s">
        <v>7</v>
      </c>
      <c r="D175" s="2" t="s">
        <v>25</v>
      </c>
      <c r="E175">
        <v>30.26</v>
      </c>
      <c r="I175">
        <f>AVERAGE(E172:E179)-(2*I174)</f>
        <v>28.924081556570449</v>
      </c>
      <c r="K175">
        <f>AVERAGE(G172,G174,G176)-(2*K174)</f>
        <v>14.684129338850703</v>
      </c>
      <c r="R175">
        <f>AVERAGE(N172,N174,N176)-(2*R174)</f>
        <v>10.002349162186141</v>
      </c>
    </row>
    <row r="176" spans="2:18" ht="16" x14ac:dyDescent="0.2">
      <c r="B176" t="s">
        <v>5</v>
      </c>
      <c r="C176" t="s">
        <v>7</v>
      </c>
      <c r="D176" s="2" t="s">
        <v>25</v>
      </c>
      <c r="E176">
        <v>30.28</v>
      </c>
      <c r="F176">
        <f>AVERAGE(E176:E177)</f>
        <v>30.335000000000001</v>
      </c>
      <c r="G176">
        <f>F176-$F$108</f>
        <v>16.310000000000002</v>
      </c>
      <c r="I176">
        <f>AVERAGE(E172:E179)+(2*I174)</f>
        <v>30.952585110096216</v>
      </c>
      <c r="K176">
        <f>AVERAGE(G172,G174,G176)+(2*K174)</f>
        <v>16.749203994482635</v>
      </c>
      <c r="N176">
        <f>F176-$F$159</f>
        <v>11.100000000000001</v>
      </c>
      <c r="R176">
        <f>AVERAGE(N172,N174,N176)+(2*R174)</f>
        <v>11.434317504480527</v>
      </c>
    </row>
    <row r="177" spans="2:18" ht="16" x14ac:dyDescent="0.2">
      <c r="B177" t="s">
        <v>5</v>
      </c>
      <c r="C177" t="s">
        <v>7</v>
      </c>
      <c r="D177" s="2" t="s">
        <v>25</v>
      </c>
      <c r="E177">
        <v>30.39</v>
      </c>
    </row>
    <row r="178" spans="2:18" x14ac:dyDescent="0.2">
      <c r="D178" s="2"/>
    </row>
    <row r="179" spans="2:18" x14ac:dyDescent="0.2">
      <c r="D179" s="2"/>
    </row>
    <row r="180" spans="2:18" x14ac:dyDescent="0.2">
      <c r="D180" s="2"/>
    </row>
    <row r="181" spans="2:18" x14ac:dyDescent="0.2">
      <c r="D181" s="2"/>
    </row>
    <row r="182" spans="2:18" ht="16" x14ac:dyDescent="0.2">
      <c r="B182" t="s">
        <v>3</v>
      </c>
      <c r="C182" t="s">
        <v>8</v>
      </c>
      <c r="D182" s="2" t="s">
        <v>25</v>
      </c>
      <c r="E182">
        <v>29.16</v>
      </c>
      <c r="F182">
        <f>AVERAGE(E182:E183)</f>
        <v>29.259999999999998</v>
      </c>
      <c r="G182">
        <f>F182-$F$114</f>
        <v>15.524999999999999</v>
      </c>
      <c r="H182">
        <f>AVERAGE(G182,G184,G186)</f>
        <v>15.423333333333332</v>
      </c>
      <c r="I182">
        <f>STDEV(E180:E187)</f>
        <v>1.0001399902013717</v>
      </c>
      <c r="N182">
        <f>F182-$F$165</f>
        <v>10.409999999999997</v>
      </c>
      <c r="O182">
        <f>AVERAGE(N182,N184,N186)</f>
        <v>10.244999999999999</v>
      </c>
    </row>
    <row r="183" spans="2:18" ht="16" x14ac:dyDescent="0.2">
      <c r="B183" t="s">
        <v>3</v>
      </c>
      <c r="C183" t="s">
        <v>8</v>
      </c>
      <c r="D183" s="2" t="s">
        <v>25</v>
      </c>
      <c r="E183">
        <v>29.36</v>
      </c>
      <c r="I183">
        <f>AVERAGE(E180:E187)-(2*I182)</f>
        <v>27.64972001959725</v>
      </c>
      <c r="K183">
        <f>STDEV(G182,G184,G186)</f>
        <v>0.37303931874982538</v>
      </c>
      <c r="R183">
        <f>STDEV(N182,N184,N186)</f>
        <v>0.56584008341579772</v>
      </c>
    </row>
    <row r="184" spans="2:18" ht="16" x14ac:dyDescent="0.2">
      <c r="B184" t="s">
        <v>4</v>
      </c>
      <c r="C184" t="s">
        <v>8</v>
      </c>
      <c r="D184" s="2" t="s">
        <v>25</v>
      </c>
      <c r="E184">
        <v>28.66</v>
      </c>
      <c r="F184">
        <f>AVERAGE(E184:E185)</f>
        <v>28.79</v>
      </c>
      <c r="G184">
        <f>F184-$F$116</f>
        <v>15.009999999999998</v>
      </c>
      <c r="I184">
        <f>AVERAGE(E180:E187)+(2*I182)</f>
        <v>31.65027998040274</v>
      </c>
      <c r="K184">
        <f>AVERAGE(G182,G184,G186)-(2*K183)</f>
        <v>14.677254695833682</v>
      </c>
      <c r="N184">
        <f>F184-$F$167</f>
        <v>9.615000000000002</v>
      </c>
      <c r="R184">
        <f>AVERAGE(N182,N184,N186)-(2*R183)</f>
        <v>9.1133198331684042</v>
      </c>
    </row>
    <row r="185" spans="2:18" ht="16" x14ac:dyDescent="0.2">
      <c r="B185" t="s">
        <v>4</v>
      </c>
      <c r="C185" t="s">
        <v>8</v>
      </c>
      <c r="D185" s="2" t="s">
        <v>25</v>
      </c>
      <c r="E185">
        <v>28.92</v>
      </c>
      <c r="K185">
        <f>AVERAGE(G182,G184,G186)+(2*K183)</f>
        <v>16.169411970832982</v>
      </c>
      <c r="R185">
        <f>AVERAGE(N182,N184,N186)+(2*R183)</f>
        <v>11.376680166831594</v>
      </c>
    </row>
    <row r="186" spans="2:18" ht="16" x14ac:dyDescent="0.2">
      <c r="B186" t="s">
        <v>6</v>
      </c>
      <c r="C186" t="s">
        <v>8</v>
      </c>
      <c r="D186" s="2" t="s">
        <v>25</v>
      </c>
      <c r="E186">
        <v>31.04</v>
      </c>
      <c r="F186">
        <f>AVERAGE(E186:E187)</f>
        <v>30.9</v>
      </c>
      <c r="G186">
        <f>F186-$F$118</f>
        <v>15.734999999999999</v>
      </c>
      <c r="N186">
        <f>F186-$F$169</f>
        <v>10.709999999999997</v>
      </c>
    </row>
    <row r="187" spans="2:18" ht="16" x14ac:dyDescent="0.2">
      <c r="B187" t="s">
        <v>6</v>
      </c>
      <c r="C187" t="s">
        <v>8</v>
      </c>
      <c r="D187" s="2" t="s">
        <v>25</v>
      </c>
      <c r="E187">
        <v>30.76</v>
      </c>
    </row>
    <row r="188" spans="2:18" x14ac:dyDescent="0.2">
      <c r="D188" s="2"/>
    </row>
    <row r="189" spans="2:18" ht="16" x14ac:dyDescent="0.2">
      <c r="B189" t="s">
        <v>1</v>
      </c>
      <c r="C189" t="s">
        <v>7</v>
      </c>
      <c r="D189" s="2" t="s">
        <v>26</v>
      </c>
      <c r="E189">
        <v>25.7</v>
      </c>
      <c r="F189">
        <f>AVERAGE(E189:E190)</f>
        <v>25.66</v>
      </c>
      <c r="G189">
        <f>F189-$F$104</f>
        <v>11.399999999999999</v>
      </c>
      <c r="H189">
        <f>AVERAGE(G189,G191,G193)</f>
        <v>11.593333333333334</v>
      </c>
      <c r="I189" s="9">
        <f>H189-H197</f>
        <v>11.593333333333334</v>
      </c>
      <c r="J189" s="6">
        <f>2^-I189</f>
        <v>3.2363755902991431E-4</v>
      </c>
      <c r="K189" s="6">
        <f>-1/J189</f>
        <v>-3089.8762275844765</v>
      </c>
      <c r="N189">
        <f>F189-$F$155</f>
        <v>6.6950000000000003</v>
      </c>
      <c r="O189">
        <f>AVERAGE(N189,N191,N193)</f>
        <v>6.5950000000000015</v>
      </c>
      <c r="P189">
        <f>O189-O199</f>
        <v>3.5900000000000025</v>
      </c>
      <c r="Q189" s="6">
        <f>2^-P189</f>
        <v>8.3042863381031826E-2</v>
      </c>
      <c r="R189" s="6">
        <f>-1/Q189</f>
        <v>-12.04197397928856</v>
      </c>
    </row>
    <row r="190" spans="2:18" ht="16" x14ac:dyDescent="0.2">
      <c r="B190" t="s">
        <v>1</v>
      </c>
      <c r="C190" t="s">
        <v>7</v>
      </c>
      <c r="D190" s="2" t="s">
        <v>26</v>
      </c>
      <c r="E190">
        <v>25.62</v>
      </c>
    </row>
    <row r="191" spans="2:18" ht="16" x14ac:dyDescent="0.2">
      <c r="B191" t="s">
        <v>2</v>
      </c>
      <c r="C191" t="s">
        <v>7</v>
      </c>
      <c r="D191" s="2" t="s">
        <v>26</v>
      </c>
      <c r="E191">
        <v>25.62</v>
      </c>
      <c r="F191">
        <f>E191:E192</f>
        <v>25.62</v>
      </c>
      <c r="G191">
        <f>F191-$F$106</f>
        <v>11.65</v>
      </c>
      <c r="I191">
        <f>STDEV(E189:E196)</f>
        <v>0.20304350929460088</v>
      </c>
      <c r="K191">
        <f>STDEV(G189,G191,G193)</f>
        <v>0.17214335111567314</v>
      </c>
      <c r="N191">
        <f>F191-$F$157</f>
        <v>6.57</v>
      </c>
      <c r="R191">
        <f>STDEV(N189,N191,N193)</f>
        <v>9.013878188659856E-2</v>
      </c>
    </row>
    <row r="192" spans="2:18" ht="16" x14ac:dyDescent="0.2">
      <c r="B192" t="s">
        <v>2</v>
      </c>
      <c r="C192" t="s">
        <v>7</v>
      </c>
      <c r="D192" s="2" t="s">
        <v>26</v>
      </c>
      <c r="E192">
        <v>26.09</v>
      </c>
      <c r="I192">
        <f>AVERAGE(E189:E196)-(2*I191)</f>
        <v>25.350579648077471</v>
      </c>
      <c r="K192">
        <f>AVERAGE(G189,G191,G193)-(2*K191)</f>
        <v>11.249046631101987</v>
      </c>
      <c r="R192">
        <f>AVERAGE(N189,N191,N193)-(2*R191)</f>
        <v>6.4147224362268043</v>
      </c>
    </row>
    <row r="193" spans="2:18" ht="16" x14ac:dyDescent="0.2">
      <c r="B193" t="s">
        <v>5</v>
      </c>
      <c r="C193" t="s">
        <v>7</v>
      </c>
      <c r="D193" s="2" t="s">
        <v>26</v>
      </c>
      <c r="E193">
        <v>25.59</v>
      </c>
      <c r="F193">
        <f>AVERAGE(E193:E194)</f>
        <v>25.755000000000003</v>
      </c>
      <c r="G193">
        <f>F193-$F$108</f>
        <v>11.730000000000002</v>
      </c>
      <c r="I193">
        <f>AVERAGE(E189:E196)+(2*I191)</f>
        <v>26.162753685255872</v>
      </c>
      <c r="K193">
        <f>AVERAGE(G189,G191,G193)+(2*K191)</f>
        <v>11.937620035564681</v>
      </c>
      <c r="N193">
        <f>F193-$F$159</f>
        <v>6.5200000000000031</v>
      </c>
      <c r="R193">
        <f>AVERAGE(N189,N191,N193)+(2*R191)</f>
        <v>6.7752775637731988</v>
      </c>
    </row>
    <row r="194" spans="2:18" ht="16" x14ac:dyDescent="0.2">
      <c r="B194" t="s">
        <v>5</v>
      </c>
      <c r="C194" t="s">
        <v>7</v>
      </c>
      <c r="D194" s="2" t="s">
        <v>26</v>
      </c>
      <c r="E194">
        <v>25.92</v>
      </c>
    </row>
    <row r="195" spans="2:18" x14ac:dyDescent="0.2">
      <c r="D195" s="2"/>
    </row>
    <row r="196" spans="2:18" x14ac:dyDescent="0.2">
      <c r="D196" s="2"/>
    </row>
    <row r="197" spans="2:18" x14ac:dyDescent="0.2">
      <c r="D197" s="2"/>
    </row>
    <row r="198" spans="2:18" x14ac:dyDescent="0.2">
      <c r="D198" s="2"/>
    </row>
    <row r="199" spans="2:18" ht="16" x14ac:dyDescent="0.2">
      <c r="B199" t="s">
        <v>3</v>
      </c>
      <c r="C199" t="s">
        <v>8</v>
      </c>
      <c r="D199" s="2" t="s">
        <v>26</v>
      </c>
      <c r="E199">
        <v>22.58</v>
      </c>
      <c r="F199">
        <f>AVERAGE(E199:E200)</f>
        <v>22.759999999999998</v>
      </c>
      <c r="G199">
        <f>F199-$F$114</f>
        <v>9.0249999999999986</v>
      </c>
      <c r="H199">
        <f>AVERAGE(G199,G201,G203)</f>
        <v>8.1833333333333318</v>
      </c>
      <c r="I199">
        <f>STDEV(E197:E204)</f>
        <v>0.82972284529233109</v>
      </c>
      <c r="N199">
        <f>F199-$F$165</f>
        <v>3.9099999999999966</v>
      </c>
      <c r="O199">
        <f>AVERAGE(N199,N201,N203)</f>
        <v>3.004999999999999</v>
      </c>
    </row>
    <row r="200" spans="2:18" ht="16" x14ac:dyDescent="0.2">
      <c r="B200" t="s">
        <v>3</v>
      </c>
      <c r="C200" t="s">
        <v>8</v>
      </c>
      <c r="D200" s="2" t="s">
        <v>26</v>
      </c>
      <c r="E200">
        <v>22.94</v>
      </c>
      <c r="I200">
        <f>AVERAGE(E197:E204)-(2*I199)</f>
        <v>20.750554309415335</v>
      </c>
      <c r="K200">
        <f>STDEV(G199,G201,G203)</f>
        <v>0.74903827227541164</v>
      </c>
      <c r="R200">
        <f>STDEV(N199,N201,N203)</f>
        <v>0.86143775166868441</v>
      </c>
    </row>
    <row r="201" spans="2:18" ht="16" x14ac:dyDescent="0.2">
      <c r="B201" t="s">
        <v>4</v>
      </c>
      <c r="C201" t="s">
        <v>8</v>
      </c>
      <c r="D201" s="2" t="s">
        <v>26</v>
      </c>
      <c r="E201">
        <v>21.31</v>
      </c>
      <c r="F201">
        <f>AVERAGE(E201:E202)</f>
        <v>21.369999999999997</v>
      </c>
      <c r="G201">
        <f>F201-$F$116</f>
        <v>7.5899999999999963</v>
      </c>
      <c r="I201">
        <f>AVERAGE(E197:E204)+(2*I199)</f>
        <v>24.069445690584658</v>
      </c>
      <c r="K201">
        <f>AVERAGE(G199,G201,G203)-(2*K200)</f>
        <v>6.6852567887825085</v>
      </c>
      <c r="N201">
        <f>F201-$F$167</f>
        <v>2.1950000000000003</v>
      </c>
      <c r="R201">
        <f>AVERAGE(N199,N201,N203)-(2*R200)</f>
        <v>1.2821244966626302</v>
      </c>
    </row>
    <row r="202" spans="2:18" ht="16" x14ac:dyDescent="0.2">
      <c r="B202" t="s">
        <v>4</v>
      </c>
      <c r="C202" t="s">
        <v>8</v>
      </c>
      <c r="D202" s="2" t="s">
        <v>26</v>
      </c>
      <c r="E202">
        <v>21.43</v>
      </c>
      <c r="K202">
        <f>AVERAGE(G199,G201,G203)+(2*K200)</f>
        <v>9.6814098778841551</v>
      </c>
      <c r="R202">
        <f>AVERAGE(N199,N201,N203)+(2*R200)</f>
        <v>4.7278755033373674</v>
      </c>
    </row>
    <row r="203" spans="2:18" ht="16" x14ac:dyDescent="0.2">
      <c r="B203" t="s">
        <v>6</v>
      </c>
      <c r="C203" t="s">
        <v>8</v>
      </c>
      <c r="D203" s="2" t="s">
        <v>26</v>
      </c>
      <c r="E203">
        <v>23.17</v>
      </c>
      <c r="F203">
        <f>AVERAGE(E203:E204)</f>
        <v>23.1</v>
      </c>
      <c r="G203">
        <f>F203-$F$118</f>
        <v>7.9350000000000023</v>
      </c>
      <c r="N203">
        <f>F203-$F$169</f>
        <v>2.91</v>
      </c>
    </row>
    <row r="204" spans="2:18" ht="16" x14ac:dyDescent="0.2">
      <c r="B204" t="s">
        <v>6</v>
      </c>
      <c r="C204" t="s">
        <v>8</v>
      </c>
      <c r="D204" s="2" t="s">
        <v>26</v>
      </c>
      <c r="E204">
        <v>23.03</v>
      </c>
    </row>
    <row r="205" spans="2:18" x14ac:dyDescent="0.2">
      <c r="D205" s="2"/>
    </row>
    <row r="206" spans="2:18" ht="16" x14ac:dyDescent="0.2">
      <c r="B206" t="s">
        <v>1</v>
      </c>
      <c r="C206" t="s">
        <v>7</v>
      </c>
      <c r="D206" s="2" t="s">
        <v>27</v>
      </c>
      <c r="E206" t="s">
        <v>0</v>
      </c>
      <c r="F206">
        <f>AVERAGE(E206:E207)</f>
        <v>22.32</v>
      </c>
      <c r="G206">
        <f>F206-$F$104</f>
        <v>8.0599999999999987</v>
      </c>
      <c r="H206">
        <f>AVERAGE(G206,G208,G210)</f>
        <v>8.1766666666666676</v>
      </c>
      <c r="I206" s="9">
        <f>H206-H214</f>
        <v>8.1766666666666676</v>
      </c>
      <c r="J206" s="4">
        <f>2^-I206</f>
        <v>3.4560344967954912E-3</v>
      </c>
      <c r="K206" s="4">
        <f>-1/J206</f>
        <v>-289.34896365392802</v>
      </c>
      <c r="N206">
        <f>F206-$F$155</f>
        <v>3.3550000000000004</v>
      </c>
      <c r="O206">
        <f>AVERAGE(N206,N208,N210)</f>
        <v>3.1783333333333332</v>
      </c>
      <c r="P206">
        <f>O206-O216</f>
        <v>-8.3333333333333481E-2</v>
      </c>
      <c r="Q206" s="4">
        <f>2^-P206</f>
        <v>1.0594630943592953</v>
      </c>
      <c r="R206" s="4">
        <f>-1/Q206</f>
        <v>-0.94387431268169342</v>
      </c>
    </row>
    <row r="207" spans="2:18" ht="16" x14ac:dyDescent="0.2">
      <c r="B207" t="s">
        <v>1</v>
      </c>
      <c r="C207" t="s">
        <v>7</v>
      </c>
      <c r="D207" s="2" t="s">
        <v>27</v>
      </c>
      <c r="E207">
        <v>22.32</v>
      </c>
    </row>
    <row r="208" spans="2:18" ht="16" x14ac:dyDescent="0.2">
      <c r="B208" t="s">
        <v>2</v>
      </c>
      <c r="C208" t="s">
        <v>7</v>
      </c>
      <c r="D208" s="2" t="s">
        <v>27</v>
      </c>
      <c r="E208">
        <v>22.13</v>
      </c>
      <c r="F208">
        <f>E208:E209</f>
        <v>22.13</v>
      </c>
      <c r="G208">
        <f>F208-$F$106</f>
        <v>8.1599999999999984</v>
      </c>
      <c r="I208">
        <f>STDEV(E206:E213)</f>
        <v>0.142372750201715</v>
      </c>
      <c r="K208">
        <f>STDEV(G206,G208,G210)</f>
        <v>0.12583057392118013</v>
      </c>
      <c r="N208">
        <f>F208-$F$157</f>
        <v>3.0799999999999983</v>
      </c>
      <c r="R208">
        <f>STDEV(N206,N208,N210)</f>
        <v>0.15332427509475943</v>
      </c>
    </row>
    <row r="209" spans="2:18" ht="16" x14ac:dyDescent="0.2">
      <c r="B209" t="s">
        <v>2</v>
      </c>
      <c r="C209" t="s">
        <v>7</v>
      </c>
      <c r="D209" s="2" t="s">
        <v>27</v>
      </c>
      <c r="E209">
        <v>22.22</v>
      </c>
      <c r="I209">
        <f>AVERAGE(E206:E213)-(2*I208)</f>
        <v>21.983254499596566</v>
      </c>
      <c r="K209">
        <f>AVERAGE(G206,G208,G210)-(2*K208)</f>
        <v>7.9250055188243076</v>
      </c>
      <c r="R209">
        <f>AVERAGE(N206,N208,N210)-(2*R208)</f>
        <v>2.8716847831438144</v>
      </c>
    </row>
    <row r="210" spans="2:18" ht="16" x14ac:dyDescent="0.2">
      <c r="B210" t="s">
        <v>5</v>
      </c>
      <c r="C210" t="s">
        <v>7</v>
      </c>
      <c r="D210" s="2" t="s">
        <v>27</v>
      </c>
      <c r="E210">
        <v>22.18</v>
      </c>
      <c r="F210">
        <f>AVERAGE(E210:E211)</f>
        <v>22.335000000000001</v>
      </c>
      <c r="G210">
        <f>F210-$F$108</f>
        <v>8.31</v>
      </c>
      <c r="I210">
        <f>AVERAGE(E206:E213)+(2*I208)</f>
        <v>22.552745500403429</v>
      </c>
      <c r="K210">
        <f>AVERAGE(G206,G208,G210)+(2*K208)</f>
        <v>8.4283278145090286</v>
      </c>
      <c r="N210">
        <f>F210-$F$159</f>
        <v>3.1000000000000014</v>
      </c>
      <c r="R210">
        <f>AVERAGE(N206,N208,N210)+(2*R208)</f>
        <v>3.4849818835228521</v>
      </c>
    </row>
    <row r="211" spans="2:18" ht="16" x14ac:dyDescent="0.2">
      <c r="B211" t="s">
        <v>5</v>
      </c>
      <c r="C211" t="s">
        <v>7</v>
      </c>
      <c r="D211" s="2" t="s">
        <v>27</v>
      </c>
      <c r="E211">
        <v>22.49</v>
      </c>
    </row>
    <row r="212" spans="2:18" x14ac:dyDescent="0.2">
      <c r="D212" s="2"/>
    </row>
    <row r="213" spans="2:18" x14ac:dyDescent="0.2">
      <c r="D213" s="2"/>
    </row>
    <row r="214" spans="2:18" x14ac:dyDescent="0.2">
      <c r="D214" s="2"/>
    </row>
    <row r="215" spans="2:18" x14ac:dyDescent="0.2">
      <c r="D215" s="2"/>
    </row>
    <row r="216" spans="2:18" ht="16" x14ac:dyDescent="0.2">
      <c r="B216" t="s">
        <v>3</v>
      </c>
      <c r="C216" t="s">
        <v>8</v>
      </c>
      <c r="D216" s="2" t="s">
        <v>27</v>
      </c>
      <c r="E216">
        <v>22.2</v>
      </c>
      <c r="F216">
        <f>AVERAGE(E216:E217)</f>
        <v>22.295000000000002</v>
      </c>
      <c r="G216">
        <f>F216-$F$114</f>
        <v>8.5600000000000023</v>
      </c>
      <c r="H216">
        <f>AVERAGE(G216,G218,G220)</f>
        <v>8.44</v>
      </c>
      <c r="I216">
        <f>STDEV(E214:E221)</f>
        <v>0.46172141672946765</v>
      </c>
      <c r="N216">
        <f>F216-$F$165</f>
        <v>3.4450000000000003</v>
      </c>
      <c r="O216">
        <f>AVERAGE(N216,N218,N220)</f>
        <v>3.2616666666666667</v>
      </c>
    </row>
    <row r="217" spans="2:18" ht="16" x14ac:dyDescent="0.2">
      <c r="B217" t="s">
        <v>3</v>
      </c>
      <c r="C217" t="s">
        <v>8</v>
      </c>
      <c r="D217" s="2" t="s">
        <v>27</v>
      </c>
      <c r="E217">
        <v>22.39</v>
      </c>
      <c r="I217">
        <f>AVERAGE(E214:E221)-(2*I216)</f>
        <v>21.743223833207733</v>
      </c>
      <c r="K217">
        <f>STDEV(G216,G218,G220)</f>
        <v>0.31276988346066714</v>
      </c>
      <c r="R217">
        <f>STDEV(N216,N218,N220)</f>
        <v>0.1931536521356344</v>
      </c>
    </row>
    <row r="218" spans="2:18" ht="16" x14ac:dyDescent="0.2">
      <c r="B218" t="s">
        <v>4</v>
      </c>
      <c r="C218" t="s">
        <v>8</v>
      </c>
      <c r="D218" s="2" t="s">
        <v>27</v>
      </c>
      <c r="E218">
        <v>22.43</v>
      </c>
      <c r="F218">
        <f>AVERAGE(E218:E219)</f>
        <v>22.454999999999998</v>
      </c>
      <c r="G218">
        <f>F218-$F$116</f>
        <v>8.6749999999999972</v>
      </c>
      <c r="I218">
        <f>AVERAGE(E214:E221)+(2*I216)</f>
        <v>23.590109500125603</v>
      </c>
      <c r="K218">
        <f>AVERAGE(G216,G218,G220)-(2*K217)</f>
        <v>7.8144602330786652</v>
      </c>
      <c r="N218">
        <f>F218-$F$167</f>
        <v>3.2800000000000011</v>
      </c>
      <c r="R218">
        <f>AVERAGE(N216,N218,N220)-(2*R217)</f>
        <v>2.8753593623953977</v>
      </c>
    </row>
    <row r="219" spans="2:18" ht="16" x14ac:dyDescent="0.2">
      <c r="B219" t="s">
        <v>4</v>
      </c>
      <c r="C219" t="s">
        <v>8</v>
      </c>
      <c r="D219" s="2" t="s">
        <v>27</v>
      </c>
      <c r="E219">
        <v>22.48</v>
      </c>
      <c r="K219">
        <f>AVERAGE(G216,G218,G220)+(2*K217)</f>
        <v>9.0655397669213329</v>
      </c>
      <c r="R219">
        <f>AVERAGE(N216,N218,N220)+(2*R217)</f>
        <v>3.6479739709379357</v>
      </c>
    </row>
    <row r="220" spans="2:18" ht="16" x14ac:dyDescent="0.2">
      <c r="B220" t="s">
        <v>6</v>
      </c>
      <c r="C220" t="s">
        <v>8</v>
      </c>
      <c r="D220" s="2" t="s">
        <v>27</v>
      </c>
      <c r="E220">
        <v>23.24</v>
      </c>
      <c r="F220">
        <f>AVERAGE(E220:E221)</f>
        <v>23.25</v>
      </c>
      <c r="G220">
        <f>F220-$F$118</f>
        <v>8.0850000000000009</v>
      </c>
      <c r="N220">
        <f>F220-$F$169</f>
        <v>3.0599999999999987</v>
      </c>
    </row>
    <row r="221" spans="2:18" ht="16" x14ac:dyDescent="0.2">
      <c r="B221" t="s">
        <v>6</v>
      </c>
      <c r="C221" t="s">
        <v>8</v>
      </c>
      <c r="D221" s="2" t="s">
        <v>27</v>
      </c>
      <c r="E221">
        <v>23.26</v>
      </c>
    </row>
    <row r="222" spans="2:18" x14ac:dyDescent="0.2">
      <c r="D222" s="2"/>
    </row>
    <row r="223" spans="2:18" ht="16" x14ac:dyDescent="0.2">
      <c r="B223" t="s">
        <v>1</v>
      </c>
      <c r="C223" t="s">
        <v>7</v>
      </c>
      <c r="D223" s="2" t="s">
        <v>21</v>
      </c>
      <c r="E223">
        <v>19.71</v>
      </c>
      <c r="F223">
        <f>AVERAGE(E223:E224)</f>
        <v>19.72</v>
      </c>
      <c r="G223">
        <f>F223-$F$104</f>
        <v>5.4599999999999973</v>
      </c>
      <c r="H223">
        <f>AVERAGE(G223,G225,G227)</f>
        <v>5.4183333333333321</v>
      </c>
      <c r="I223" s="9">
        <f>H223-H231</f>
        <v>5.4183333333333321</v>
      </c>
      <c r="J223" s="4">
        <f>2^-I223</f>
        <v>2.3384018188999461E-2</v>
      </c>
      <c r="K223" s="4">
        <f>-1/J223</f>
        <v>-42.764250006888453</v>
      </c>
      <c r="N223">
        <f>F223-$F$155</f>
        <v>0.75499999999999901</v>
      </c>
      <c r="O223">
        <f>AVERAGE(N223,N225,N227)</f>
        <v>0.41999999999999932</v>
      </c>
      <c r="P223">
        <f>O223-O233</f>
        <v>7.8333333333333144E-2</v>
      </c>
      <c r="Q223" s="4">
        <f>2^-P223</f>
        <v>0.94715120691990429</v>
      </c>
      <c r="R223" s="4">
        <f>-1/Q223</f>
        <v>-1.055797630509238</v>
      </c>
    </row>
    <row r="224" spans="2:18" ht="16" x14ac:dyDescent="0.2">
      <c r="B224" t="s">
        <v>1</v>
      </c>
      <c r="C224" t="s">
        <v>7</v>
      </c>
      <c r="D224" s="2" t="s">
        <v>21</v>
      </c>
      <c r="E224">
        <v>19.73</v>
      </c>
    </row>
    <row r="225" spans="2:18" ht="16" x14ac:dyDescent="0.2">
      <c r="B225" t="s">
        <v>2</v>
      </c>
      <c r="C225" t="s">
        <v>7</v>
      </c>
      <c r="D225" s="2" t="s">
        <v>21</v>
      </c>
      <c r="E225">
        <v>19.32</v>
      </c>
      <c r="F225">
        <f>E225:E226</f>
        <v>19.32</v>
      </c>
      <c r="G225">
        <f>F225-$F$106</f>
        <v>5.35</v>
      </c>
      <c r="I225">
        <f>STDEV(E223:E230)</f>
        <v>0.1845444842488303</v>
      </c>
      <c r="K225">
        <f>STDEV(G223,G225,G227)</f>
        <v>5.9651767227243191E-2</v>
      </c>
      <c r="N225">
        <f>F225-$F$157</f>
        <v>0.26999999999999957</v>
      </c>
      <c r="R225">
        <f>STDEV(N223,N225,N227)</f>
        <v>0.29064583258667204</v>
      </c>
    </row>
    <row r="226" spans="2:18" ht="16" x14ac:dyDescent="0.2">
      <c r="B226" t="s">
        <v>2</v>
      </c>
      <c r="C226" t="s">
        <v>7</v>
      </c>
      <c r="D226" s="2" t="s">
        <v>21</v>
      </c>
      <c r="E226">
        <v>19.489999999999998</v>
      </c>
      <c r="I226">
        <f>AVERAGE(E223:E230)-(2*I225)</f>
        <v>19.162577698169006</v>
      </c>
      <c r="K226">
        <f>AVERAGE(G223,G225,G227)-(2*K225)</f>
        <v>5.2990297988788457</v>
      </c>
      <c r="R226">
        <f>AVERAGE(N223,N225,N227)-(2*R225)</f>
        <v>-0.16129166517334476</v>
      </c>
    </row>
    <row r="227" spans="2:18" ht="16" x14ac:dyDescent="0.2">
      <c r="B227" t="s">
        <v>5</v>
      </c>
      <c r="C227" t="s">
        <v>7</v>
      </c>
      <c r="D227" s="2" t="s">
        <v>21</v>
      </c>
      <c r="E227">
        <v>19.32</v>
      </c>
      <c r="F227">
        <f>AVERAGE(E227:E228)</f>
        <v>19.47</v>
      </c>
      <c r="G227">
        <f>F227-$F$108</f>
        <v>5.4449999999999985</v>
      </c>
      <c r="I227">
        <f>AVERAGE(E223:E230)+(2*I225)</f>
        <v>19.900755635164327</v>
      </c>
      <c r="K227">
        <f>AVERAGE(G223,G225,G227)+(2*K225)</f>
        <v>5.5376368677878185</v>
      </c>
      <c r="N227">
        <f>F227-$F$159</f>
        <v>0.23499999999999943</v>
      </c>
      <c r="R227">
        <f>AVERAGE(N223,N225,N227)+(2*R225)</f>
        <v>1.0012916651733434</v>
      </c>
    </row>
    <row r="228" spans="2:18" ht="16" x14ac:dyDescent="0.2">
      <c r="B228" t="s">
        <v>5</v>
      </c>
      <c r="C228" t="s">
        <v>7</v>
      </c>
      <c r="D228" s="2" t="s">
        <v>21</v>
      </c>
      <c r="E228">
        <v>19.62</v>
      </c>
    </row>
    <row r="229" spans="2:18" x14ac:dyDescent="0.2">
      <c r="D229" s="2"/>
    </row>
    <row r="230" spans="2:18" x14ac:dyDescent="0.2">
      <c r="D230" s="2"/>
    </row>
    <row r="231" spans="2:18" x14ac:dyDescent="0.2">
      <c r="D231" s="2"/>
    </row>
    <row r="232" spans="2:18" x14ac:dyDescent="0.2">
      <c r="D232" s="2"/>
    </row>
    <row r="233" spans="2:18" ht="16" x14ac:dyDescent="0.2">
      <c r="B233" t="s">
        <v>3</v>
      </c>
      <c r="C233" t="s">
        <v>8</v>
      </c>
      <c r="D233" s="2" t="s">
        <v>21</v>
      </c>
      <c r="E233">
        <v>19.41</v>
      </c>
      <c r="F233">
        <f>AVERAGE(E233:E234)</f>
        <v>19.509999999999998</v>
      </c>
      <c r="G233">
        <f>F233-$F$114</f>
        <v>5.7749999999999986</v>
      </c>
      <c r="H233">
        <f>AVERAGE(G233,G235,G237)</f>
        <v>5.5199999999999987</v>
      </c>
      <c r="I233">
        <f>STDEV(E231:E238)</f>
        <v>0.34955209435313983</v>
      </c>
      <c r="N233">
        <f>F233-$F$165</f>
        <v>0.65999999999999659</v>
      </c>
      <c r="O233">
        <f>AVERAGE(N233,N235,N237)</f>
        <v>0.34166666666666617</v>
      </c>
    </row>
    <row r="234" spans="2:18" ht="16" x14ac:dyDescent="0.2">
      <c r="B234" t="s">
        <v>3</v>
      </c>
      <c r="C234" t="s">
        <v>8</v>
      </c>
      <c r="D234" s="2" t="s">
        <v>21</v>
      </c>
      <c r="E234">
        <v>19.61</v>
      </c>
      <c r="I234">
        <f>AVERAGE(E231:E238)-(2*I233)</f>
        <v>19.047562477960387</v>
      </c>
      <c r="K234">
        <f>STDEV(G233,G235,G237)</f>
        <v>0.4287481778386934</v>
      </c>
      <c r="R234">
        <f>STDEV(N233,N235,N237)</f>
        <v>0.33061810799369762</v>
      </c>
    </row>
    <row r="235" spans="2:18" ht="16" x14ac:dyDescent="0.2">
      <c r="B235" t="s">
        <v>4</v>
      </c>
      <c r="C235" t="s">
        <v>8</v>
      </c>
      <c r="D235" s="2" t="s">
        <v>21</v>
      </c>
      <c r="E235">
        <v>19.55</v>
      </c>
      <c r="F235">
        <f>AVERAGE(E235:E236)</f>
        <v>19.54</v>
      </c>
      <c r="G235">
        <f>F235-$F$116</f>
        <v>5.759999999999998</v>
      </c>
      <c r="I235">
        <f>AVERAGE(E231:E238)+(2*I233)</f>
        <v>20.445770855372945</v>
      </c>
      <c r="K235">
        <f>AVERAGE(G233,G235,G237)-(2*K234)</f>
        <v>4.6625036443226122</v>
      </c>
      <c r="N235">
        <f>F235-$F$167</f>
        <v>0.36500000000000199</v>
      </c>
      <c r="R235">
        <f>AVERAGE(N233,N235,N237)-(2*R234)</f>
        <v>-0.31956954932072906</v>
      </c>
    </row>
    <row r="236" spans="2:18" ht="16" x14ac:dyDescent="0.2">
      <c r="B236" t="s">
        <v>4</v>
      </c>
      <c r="C236" t="s">
        <v>8</v>
      </c>
      <c r="D236" s="2" t="s">
        <v>21</v>
      </c>
      <c r="E236">
        <v>19.53</v>
      </c>
      <c r="K236">
        <f>AVERAGE(G233,G235,G237)+(2*K234)</f>
        <v>6.3774963556773852</v>
      </c>
      <c r="R236">
        <f>AVERAGE(N233,N235,N237)+(2*R234)</f>
        <v>1.0029028826540614</v>
      </c>
    </row>
    <row r="237" spans="2:18" ht="16" x14ac:dyDescent="0.2">
      <c r="B237" t="s">
        <v>6</v>
      </c>
      <c r="C237" t="s">
        <v>8</v>
      </c>
      <c r="D237" s="2" t="s">
        <v>21</v>
      </c>
      <c r="E237">
        <v>20.2</v>
      </c>
      <c r="F237">
        <f>AVERAGE(E237:E238)</f>
        <v>20.189999999999998</v>
      </c>
      <c r="G237">
        <f>F237-$F$118</f>
        <v>5.0249999999999986</v>
      </c>
      <c r="N237">
        <f>F237-$F$169</f>
        <v>0</v>
      </c>
    </row>
    <row r="238" spans="2:18" ht="16" x14ac:dyDescent="0.2">
      <c r="B238" t="s">
        <v>6</v>
      </c>
      <c r="C238" t="s">
        <v>8</v>
      </c>
      <c r="D238" s="2" t="s">
        <v>21</v>
      </c>
      <c r="E238">
        <v>20.18</v>
      </c>
    </row>
    <row r="239" spans="2:18" x14ac:dyDescent="0.2">
      <c r="D239" s="2"/>
    </row>
    <row r="240" spans="2:18" ht="16" x14ac:dyDescent="0.2">
      <c r="B240" t="s">
        <v>1</v>
      </c>
      <c r="C240" t="s">
        <v>7</v>
      </c>
      <c r="D240" s="2" t="s">
        <v>19</v>
      </c>
      <c r="E240">
        <v>22.38</v>
      </c>
      <c r="F240">
        <f>AVERAGE(E240:E241)</f>
        <v>22.47</v>
      </c>
      <c r="G240">
        <f>F240-$F$104</f>
        <v>8.2099999999999973</v>
      </c>
      <c r="H240">
        <f>AVERAGE(G240,G242,G244)</f>
        <v>8.2483333333333331</v>
      </c>
      <c r="I240" s="9">
        <f>H240-H248</f>
        <v>8.2483333333333331</v>
      </c>
      <c r="J240" s="5">
        <f>2^-I240</f>
        <v>3.2885485087064095E-3</v>
      </c>
      <c r="K240" s="5">
        <f>-1/J240</f>
        <v>-304.08552507360218</v>
      </c>
      <c r="N240">
        <f>F240-$F$155</f>
        <v>3.504999999999999</v>
      </c>
      <c r="O240">
        <f>AVERAGE(N240,N242,N244)</f>
        <v>3.25</v>
      </c>
      <c r="P240">
        <f>O240-O250</f>
        <v>-1.6700000000000008</v>
      </c>
      <c r="Q240" s="5">
        <f>2^-P240</f>
        <v>3.1821459350196761</v>
      </c>
      <c r="R240" s="5">
        <f>-1/Q240</f>
        <v>-0.31425334363045693</v>
      </c>
    </row>
    <row r="241" spans="2:18" ht="16" x14ac:dyDescent="0.2">
      <c r="B241" t="s">
        <v>1</v>
      </c>
      <c r="C241" t="s">
        <v>7</v>
      </c>
      <c r="D241" s="2" t="s">
        <v>19</v>
      </c>
      <c r="E241">
        <v>22.56</v>
      </c>
    </row>
    <row r="242" spans="2:18" ht="16" x14ac:dyDescent="0.2">
      <c r="B242" t="s">
        <v>2</v>
      </c>
      <c r="C242" t="s">
        <v>7</v>
      </c>
      <c r="D242" s="2" t="s">
        <v>19</v>
      </c>
      <c r="E242">
        <v>22.4</v>
      </c>
      <c r="F242">
        <f>E242:E243</f>
        <v>22.4</v>
      </c>
      <c r="G242">
        <f>F242-$F$106</f>
        <v>8.4299999999999979</v>
      </c>
      <c r="I242">
        <f>STDEV(E240:E247)</f>
        <v>0.19490168461731289</v>
      </c>
      <c r="K242">
        <f>STDEV(G240,G242,G244)</f>
        <v>0.16585636355995734</v>
      </c>
      <c r="N242">
        <f>F242-$F$157</f>
        <v>3.3499999999999979</v>
      </c>
      <c r="R242">
        <f>STDEV(N240,N242,N244)</f>
        <v>0.31705677724975129</v>
      </c>
    </row>
    <row r="243" spans="2:18" ht="16" x14ac:dyDescent="0.2">
      <c r="B243" t="s">
        <v>2</v>
      </c>
      <c r="C243" t="s">
        <v>7</v>
      </c>
      <c r="D243" s="2" t="s">
        <v>19</v>
      </c>
      <c r="E243">
        <v>22.46</v>
      </c>
      <c r="I243">
        <f>AVERAGE(E240:E247)-(2*I242)</f>
        <v>21.953529964098706</v>
      </c>
      <c r="K243">
        <f>AVERAGE(G240,G242,G244)-(2*K242)</f>
        <v>7.9166206062134181</v>
      </c>
      <c r="R243">
        <f>AVERAGE(N240,N242,N244)-(2*R242)</f>
        <v>2.6158864455004975</v>
      </c>
    </row>
    <row r="244" spans="2:18" ht="16" x14ac:dyDescent="0.2">
      <c r="B244" t="s">
        <v>5</v>
      </c>
      <c r="C244" t="s">
        <v>7</v>
      </c>
      <c r="D244" s="2" t="s">
        <v>19</v>
      </c>
      <c r="E244">
        <v>22</v>
      </c>
      <c r="F244">
        <f>AVERAGE(E244:E245)</f>
        <v>22.130000000000003</v>
      </c>
      <c r="G244">
        <f>F244-$F$108</f>
        <v>8.1050000000000022</v>
      </c>
      <c r="I244">
        <f>AVERAGE(E240:E247)+(2*I242)</f>
        <v>22.733136702567961</v>
      </c>
      <c r="K244">
        <f>AVERAGE(G240,G242,G244)+(2*K242)</f>
        <v>8.5800460604532471</v>
      </c>
      <c r="N244">
        <f>F244-$F$159</f>
        <v>2.8950000000000031</v>
      </c>
      <c r="R244">
        <f>AVERAGE(N240,N242,N244)+(2*R242)</f>
        <v>3.8841135544995025</v>
      </c>
    </row>
    <row r="245" spans="2:18" ht="16" x14ac:dyDescent="0.2">
      <c r="B245" t="s">
        <v>5</v>
      </c>
      <c r="C245" t="s">
        <v>7</v>
      </c>
      <c r="D245" s="2" t="s">
        <v>19</v>
      </c>
      <c r="E245">
        <v>22.26</v>
      </c>
    </row>
    <row r="246" spans="2:18" x14ac:dyDescent="0.2">
      <c r="D246" s="2"/>
    </row>
    <row r="247" spans="2:18" x14ac:dyDescent="0.2">
      <c r="D247" s="2"/>
    </row>
    <row r="248" spans="2:18" x14ac:dyDescent="0.2">
      <c r="D248" s="2"/>
    </row>
    <row r="249" spans="2:18" x14ac:dyDescent="0.2">
      <c r="D249" s="2"/>
    </row>
    <row r="250" spans="2:18" ht="16" x14ac:dyDescent="0.2">
      <c r="B250" t="s">
        <v>3</v>
      </c>
      <c r="C250" t="s">
        <v>8</v>
      </c>
      <c r="D250" s="2" t="s">
        <v>19</v>
      </c>
      <c r="E250">
        <v>22.39</v>
      </c>
      <c r="F250">
        <f>AVERAGE(E250:E251)</f>
        <v>22.42</v>
      </c>
      <c r="G250">
        <f>F250-$F$114</f>
        <v>8.6850000000000023</v>
      </c>
      <c r="H250">
        <f>AVERAGE(G250,G252,G254)</f>
        <v>10.098333333333334</v>
      </c>
      <c r="I250" s="11">
        <f>STDEV(E248:E255)</f>
        <v>1.6726117301992118</v>
      </c>
      <c r="N250">
        <f>F250-$F$165</f>
        <v>3.5700000000000003</v>
      </c>
      <c r="O250">
        <f>AVERAGE(N250,N252,N254)</f>
        <v>4.9200000000000008</v>
      </c>
    </row>
    <row r="251" spans="2:18" ht="16" x14ac:dyDescent="0.2">
      <c r="B251" t="s">
        <v>3</v>
      </c>
      <c r="C251" t="s">
        <v>8</v>
      </c>
      <c r="D251" s="2" t="s">
        <v>19</v>
      </c>
      <c r="E251">
        <v>22.45</v>
      </c>
      <c r="I251">
        <f>AVERAGE(E248:E255)-(2*I250)</f>
        <v>20.979776539601577</v>
      </c>
      <c r="K251">
        <f>STDEV(G250,G252,G254)</f>
        <v>1.225982599115228</v>
      </c>
      <c r="R251">
        <f>STDEV(N250,N252,N254)</f>
        <v>1.1966202405107444</v>
      </c>
    </row>
    <row r="252" spans="2:18" ht="16" x14ac:dyDescent="0.2">
      <c r="B252" t="s">
        <v>4</v>
      </c>
      <c r="C252" t="s">
        <v>8</v>
      </c>
      <c r="D252" s="2" t="s">
        <v>19</v>
      </c>
      <c r="E252">
        <v>25.08</v>
      </c>
      <c r="F252">
        <f>AVERAGE(E252:E253)</f>
        <v>24.515000000000001</v>
      </c>
      <c r="G252">
        <f>F252-$F$116</f>
        <v>10.734999999999999</v>
      </c>
      <c r="I252">
        <f>AVERAGE(E248:E255)+(2*I250)</f>
        <v>27.670223460398422</v>
      </c>
      <c r="K252">
        <f>AVERAGE(G250,G252,G254)-(2*K251)</f>
        <v>7.6463681351028789</v>
      </c>
      <c r="N252">
        <f>F252-$F$167</f>
        <v>5.3400000000000034</v>
      </c>
      <c r="R252">
        <f>AVERAGE(N250,N252,N254)-(2*R251)</f>
        <v>2.5267595189785119</v>
      </c>
    </row>
    <row r="253" spans="2:18" ht="16" x14ac:dyDescent="0.2">
      <c r="B253" t="s">
        <v>4</v>
      </c>
      <c r="C253" t="s">
        <v>8</v>
      </c>
      <c r="D253" s="2" t="s">
        <v>19</v>
      </c>
      <c r="E253">
        <v>23.95</v>
      </c>
      <c r="K253">
        <f>AVERAGE(G250,G252,G254)+(2*K251)</f>
        <v>12.55029853156379</v>
      </c>
      <c r="R253">
        <f>AVERAGE(N250,N252,N254)+(2*R251)</f>
        <v>7.3132404810214897</v>
      </c>
    </row>
    <row r="254" spans="2:18" ht="16" x14ac:dyDescent="0.2">
      <c r="B254" t="s">
        <v>6</v>
      </c>
      <c r="C254" t="s">
        <v>8</v>
      </c>
      <c r="D254" s="2" t="s">
        <v>19</v>
      </c>
      <c r="E254">
        <v>26.3</v>
      </c>
      <c r="F254">
        <f>AVERAGE(E254:E255)</f>
        <v>26.04</v>
      </c>
      <c r="G254">
        <f>F254-$F$118</f>
        <v>10.875</v>
      </c>
      <c r="N254">
        <f>F254-$F$169</f>
        <v>5.8499999999999979</v>
      </c>
    </row>
    <row r="255" spans="2:18" ht="16" x14ac:dyDescent="0.2">
      <c r="B255" t="s">
        <v>6</v>
      </c>
      <c r="C255" t="s">
        <v>8</v>
      </c>
      <c r="D255" s="2" t="s">
        <v>19</v>
      </c>
      <c r="E255">
        <v>25.78</v>
      </c>
    </row>
    <row r="256" spans="2:18" x14ac:dyDescent="0.2">
      <c r="D256" s="2"/>
    </row>
    <row r="257" spans="2:18" x14ac:dyDescent="0.2">
      <c r="B257" t="s">
        <v>1</v>
      </c>
      <c r="C257" t="s">
        <v>7</v>
      </c>
      <c r="D257" s="1" t="s">
        <v>9</v>
      </c>
      <c r="E257" t="s">
        <v>0</v>
      </c>
      <c r="F257" t="e">
        <f>AVERAGE(E257:E258)</f>
        <v>#DIV/0!</v>
      </c>
      <c r="H257">
        <f>AVERAGE(G257,G259,G261)</f>
        <v>24.927499999999998</v>
      </c>
      <c r="I257">
        <f>H257-H265</f>
        <v>24.927499999999998</v>
      </c>
      <c r="J257">
        <f>2^-I257</f>
        <v>3.1338253050863975E-8</v>
      </c>
      <c r="K257">
        <f>-1/J257</f>
        <v>-31909883.374064803</v>
      </c>
      <c r="O257">
        <f>AVERAGE(N257,N259,N261)</f>
        <v>19.782499999999999</v>
      </c>
      <c r="P257">
        <f>O257-O267</f>
        <v>13.365833333333331</v>
      </c>
      <c r="Q257">
        <f>2^-P257</f>
        <v>9.4729064758317382E-5</v>
      </c>
      <c r="R257">
        <f>-1/Q257</f>
        <v>-10556.422176776512</v>
      </c>
    </row>
    <row r="258" spans="2:18" x14ac:dyDescent="0.2">
      <c r="B258" t="s">
        <v>1</v>
      </c>
      <c r="C258" t="s">
        <v>7</v>
      </c>
      <c r="D258" s="1" t="s">
        <v>9</v>
      </c>
      <c r="E258" t="s">
        <v>0</v>
      </c>
    </row>
    <row r="259" spans="2:18" x14ac:dyDescent="0.2">
      <c r="B259" t="s">
        <v>2</v>
      </c>
      <c r="C259" t="s">
        <v>7</v>
      </c>
      <c r="D259" s="1" t="s">
        <v>9</v>
      </c>
      <c r="E259">
        <v>38.729999999999997</v>
      </c>
      <c r="F259">
        <f>E259:E260</f>
        <v>38.729999999999997</v>
      </c>
      <c r="G259">
        <f>F259-$F$106</f>
        <v>24.759999999999998</v>
      </c>
      <c r="I259">
        <f>STDEV(E257:E264)</f>
        <v>2.8098101952504413</v>
      </c>
      <c r="K259">
        <f>STDEV(G257,G259,G261)</f>
        <v>0.23688077169749402</v>
      </c>
      <c r="N259">
        <f>F259-$F$157</f>
        <v>19.679999999999996</v>
      </c>
      <c r="R259">
        <f>STDEV(N257,N259,N261)</f>
        <v>0.14495689014324353</v>
      </c>
    </row>
    <row r="260" spans="2:18" x14ac:dyDescent="0.2">
      <c r="B260" t="s">
        <v>2</v>
      </c>
      <c r="C260" t="s">
        <v>7</v>
      </c>
      <c r="D260" s="1" t="s">
        <v>9</v>
      </c>
      <c r="E260">
        <v>34.07</v>
      </c>
      <c r="I260">
        <f>AVERAGE(E257:E264)-(2*I259)</f>
        <v>31.687046276165781</v>
      </c>
      <c r="K260">
        <f>AVERAGE(G257,G259,G261)-(2*K259)</f>
        <v>24.453738456605009</v>
      </c>
      <c r="R260">
        <f>AVERAGE(N257,N259,N261)-(2*R259)</f>
        <v>19.492586219713512</v>
      </c>
    </row>
    <row r="261" spans="2:18" x14ac:dyDescent="0.2">
      <c r="B261" t="s">
        <v>5</v>
      </c>
      <c r="C261" t="s">
        <v>7</v>
      </c>
      <c r="D261" s="1" t="s">
        <v>9</v>
      </c>
      <c r="E261">
        <v>39.119999999999997</v>
      </c>
      <c r="F261">
        <f>AVERAGE(E261:E262)</f>
        <v>39.119999999999997</v>
      </c>
      <c r="G261">
        <f>F261-$F$108</f>
        <v>25.094999999999999</v>
      </c>
      <c r="I261">
        <f>AVERAGE(E257:E264)+(2*I259)</f>
        <v>42.926287057167549</v>
      </c>
      <c r="K261">
        <f>AVERAGE(G257,G259,G261)+(2*K259)</f>
        <v>25.401261543394988</v>
      </c>
      <c r="N261">
        <f>F261-$F$159</f>
        <v>19.884999999999998</v>
      </c>
      <c r="R261">
        <f>AVERAGE(N257,N259,N261)+(2*R259)</f>
        <v>20.072413780286485</v>
      </c>
    </row>
    <row r="262" spans="2:18" x14ac:dyDescent="0.2">
      <c r="B262" t="s">
        <v>5</v>
      </c>
      <c r="C262" t="s">
        <v>7</v>
      </c>
      <c r="D262" s="1" t="s">
        <v>9</v>
      </c>
      <c r="E262" t="s">
        <v>0</v>
      </c>
    </row>
    <row r="263" spans="2:18" x14ac:dyDescent="0.2">
      <c r="D263" s="1"/>
    </row>
    <row r="264" spans="2:18" x14ac:dyDescent="0.2">
      <c r="D264" s="1"/>
    </row>
    <row r="265" spans="2:18" x14ac:dyDescent="0.2">
      <c r="D265" s="1"/>
    </row>
    <row r="266" spans="2:18" x14ac:dyDescent="0.2">
      <c r="D266" s="1"/>
    </row>
    <row r="267" spans="2:18" x14ac:dyDescent="0.2">
      <c r="B267" t="s">
        <v>3</v>
      </c>
      <c r="C267" t="s">
        <v>8</v>
      </c>
      <c r="D267" s="1" t="s">
        <v>9</v>
      </c>
      <c r="E267">
        <v>25.5</v>
      </c>
      <c r="F267">
        <f>AVERAGE(E267:E268)</f>
        <v>25.560000000000002</v>
      </c>
      <c r="G267">
        <f>F267-$F$114</f>
        <v>11.825000000000003</v>
      </c>
      <c r="H267">
        <f>AVERAGE(G267,G269,G271)</f>
        <v>11.595000000000001</v>
      </c>
      <c r="I267" s="11">
        <f>STDEV(E265:E272)</f>
        <v>0.56584155615036569</v>
      </c>
      <c r="N267">
        <f>F267-$F$165</f>
        <v>6.7100000000000009</v>
      </c>
      <c r="O267">
        <f>AVERAGE(N267,N269,N271)</f>
        <v>6.4166666666666679</v>
      </c>
    </row>
    <row r="268" spans="2:18" x14ac:dyDescent="0.2">
      <c r="B268" t="s">
        <v>3</v>
      </c>
      <c r="C268" t="s">
        <v>8</v>
      </c>
      <c r="D268" s="1" t="s">
        <v>9</v>
      </c>
      <c r="E268">
        <v>25.62</v>
      </c>
      <c r="I268">
        <f>AVERAGE(E265:E272)-(2*I267)</f>
        <v>24.689983554365938</v>
      </c>
      <c r="K268">
        <f>STDEV(G267,G269,G271)</f>
        <v>0.25548972582082552</v>
      </c>
      <c r="R268">
        <f>STDEV(N267,N269,N271)</f>
        <v>0.25526130402654656</v>
      </c>
    </row>
    <row r="269" spans="2:18" x14ac:dyDescent="0.2">
      <c r="B269" t="s">
        <v>4</v>
      </c>
      <c r="C269" t="s">
        <v>8</v>
      </c>
      <c r="D269" s="1" t="s">
        <v>9</v>
      </c>
      <c r="E269">
        <v>25.62</v>
      </c>
      <c r="F269">
        <f>AVERAGE(E269:E270)</f>
        <v>25.42</v>
      </c>
      <c r="G269">
        <f>F269-$F$116</f>
        <v>11.64</v>
      </c>
      <c r="I269">
        <f>AVERAGE(E265:E272)+(2*I267)</f>
        <v>26.9533497789674</v>
      </c>
      <c r="K269">
        <f>AVERAGE(G267,G269,G271)-(2*K268)</f>
        <v>11.08402054835835</v>
      </c>
      <c r="N269">
        <f>F269-$F$167</f>
        <v>6.2450000000000045</v>
      </c>
      <c r="R269">
        <f>AVERAGE(N267,N269,N271)-(2*R268)</f>
        <v>5.9061440586135747</v>
      </c>
    </row>
    <row r="270" spans="2:18" x14ac:dyDescent="0.2">
      <c r="B270" t="s">
        <v>4</v>
      </c>
      <c r="C270" t="s">
        <v>8</v>
      </c>
      <c r="D270" s="1" t="s">
        <v>9</v>
      </c>
      <c r="E270">
        <v>25.22</v>
      </c>
      <c r="K270">
        <f>AVERAGE(G267,G269,G271)+(2*K268)</f>
        <v>12.105979451641652</v>
      </c>
      <c r="R270">
        <f>AVERAGE(N267,N269,N271)+(2*R268)</f>
        <v>6.927189274719761</v>
      </c>
    </row>
    <row r="271" spans="2:18" x14ac:dyDescent="0.2">
      <c r="B271" t="s">
        <v>6</v>
      </c>
      <c r="C271" t="s">
        <v>8</v>
      </c>
      <c r="D271" s="1" t="s">
        <v>9</v>
      </c>
      <c r="E271">
        <v>26.19</v>
      </c>
      <c r="F271">
        <f>AVERAGE(E271:E272)</f>
        <v>26.484999999999999</v>
      </c>
      <c r="G271">
        <f>F271-$F$118</f>
        <v>11.32</v>
      </c>
      <c r="N271">
        <f>F271-$F$169</f>
        <v>6.2949999999999982</v>
      </c>
    </row>
    <row r="272" spans="2:18" x14ac:dyDescent="0.2">
      <c r="B272" t="s">
        <v>6</v>
      </c>
      <c r="C272" t="s">
        <v>8</v>
      </c>
      <c r="D272" s="1" t="s">
        <v>9</v>
      </c>
      <c r="E272">
        <v>26.78</v>
      </c>
    </row>
    <row r="273" spans="2:18" x14ac:dyDescent="0.2">
      <c r="D273" s="1"/>
    </row>
    <row r="274" spans="2:18" ht="16" x14ac:dyDescent="0.2">
      <c r="B274" t="s">
        <v>1</v>
      </c>
      <c r="C274" t="s">
        <v>7</v>
      </c>
      <c r="D274" s="2" t="s">
        <v>28</v>
      </c>
      <c r="E274">
        <v>22.42</v>
      </c>
      <c r="F274">
        <f>AVERAGE(E274:E275)</f>
        <v>22.605</v>
      </c>
      <c r="G274">
        <f>F274-$F$104</f>
        <v>8.3449999999999989</v>
      </c>
      <c r="H274">
        <f>AVERAGE(G274,G276,G278)</f>
        <v>8.1850000000000005</v>
      </c>
      <c r="I274" s="9">
        <f>H274-H282</f>
        <v>8.1850000000000005</v>
      </c>
      <c r="J274" s="4">
        <f>2^-I274</f>
        <v>3.4361292028220148E-3</v>
      </c>
      <c r="K274" s="4">
        <f>-1/J274</f>
        <v>-291.02514514841954</v>
      </c>
      <c r="N274">
        <f>F274-$F$155</f>
        <v>3.6400000000000006</v>
      </c>
      <c r="O274">
        <f>AVERAGE(N274,N276,N278)</f>
        <v>3.1866666666666674</v>
      </c>
      <c r="P274">
        <f>O274-O284</f>
        <v>0.59000000000000208</v>
      </c>
      <c r="Q274" s="6">
        <f>2^-P274</f>
        <v>0.66434290704825483</v>
      </c>
      <c r="R274" s="6">
        <f>-1/Q274</f>
        <v>-1.5052467474110693</v>
      </c>
    </row>
    <row r="275" spans="2:18" ht="16" x14ac:dyDescent="0.2">
      <c r="B275" t="s">
        <v>1</v>
      </c>
      <c r="C275" t="s">
        <v>7</v>
      </c>
      <c r="D275" s="2" t="s">
        <v>28</v>
      </c>
      <c r="E275">
        <v>22.79</v>
      </c>
    </row>
    <row r="276" spans="2:18" ht="16" x14ac:dyDescent="0.2">
      <c r="B276" t="s">
        <v>2</v>
      </c>
      <c r="C276" t="s">
        <v>7</v>
      </c>
      <c r="D276" s="2" t="s">
        <v>28</v>
      </c>
      <c r="E276">
        <v>22.12</v>
      </c>
      <c r="F276">
        <f>E276:E277</f>
        <v>22.12</v>
      </c>
      <c r="G276">
        <f>F276-$F$106</f>
        <v>8.15</v>
      </c>
      <c r="I276">
        <f>STDEV(E274:E281)</f>
        <v>0.28675192530594584</v>
      </c>
      <c r="K276">
        <f>STDEV(G274,G276,G278)</f>
        <v>0.14568802284333376</v>
      </c>
      <c r="N276">
        <f>F276-$F$157</f>
        <v>3.0700000000000003</v>
      </c>
      <c r="R276">
        <f>STDEV(N274,N276,N278)</f>
        <v>0.40771722226726059</v>
      </c>
    </row>
    <row r="277" spans="2:18" ht="16" x14ac:dyDescent="0.2">
      <c r="B277" t="s">
        <v>2</v>
      </c>
      <c r="C277" t="s">
        <v>7</v>
      </c>
      <c r="D277" s="2" t="s">
        <v>28</v>
      </c>
      <c r="E277">
        <v>22.22</v>
      </c>
      <c r="I277">
        <f>AVERAGE(E274:E281)-(2*I276)</f>
        <v>21.713162816054773</v>
      </c>
      <c r="K277">
        <f>AVERAGE(G274,G276,G278)-(2*K276)</f>
        <v>7.8936239543133331</v>
      </c>
      <c r="R277">
        <f>AVERAGE(N274,N276,N278)-(2*R276)</f>
        <v>2.3712322221321465</v>
      </c>
    </row>
    <row r="278" spans="2:18" ht="16" x14ac:dyDescent="0.2">
      <c r="B278" t="s">
        <v>5</v>
      </c>
      <c r="C278" t="s">
        <v>7</v>
      </c>
      <c r="D278" s="2" t="s">
        <v>28</v>
      </c>
      <c r="E278">
        <v>21.97</v>
      </c>
      <c r="F278">
        <f>AVERAGE(E278:E279)</f>
        <v>22.085000000000001</v>
      </c>
      <c r="G278">
        <f>F278-$F$108</f>
        <v>8.06</v>
      </c>
      <c r="I278">
        <f>AVERAGE(E274:E281)+(2*I276)</f>
        <v>22.860170517278558</v>
      </c>
      <c r="K278">
        <f>AVERAGE(G274,G276,G278)+(2*K276)</f>
        <v>8.4763760456866688</v>
      </c>
      <c r="N278">
        <f>F278-$F$159</f>
        <v>2.8500000000000014</v>
      </c>
      <c r="R278">
        <f>AVERAGE(N274,N276,N278)+(2*R276)</f>
        <v>4.0021011112011884</v>
      </c>
    </row>
    <row r="279" spans="2:18" ht="16" x14ac:dyDescent="0.2">
      <c r="B279" t="s">
        <v>5</v>
      </c>
      <c r="C279" t="s">
        <v>7</v>
      </c>
      <c r="D279" s="2" t="s">
        <v>28</v>
      </c>
      <c r="E279">
        <v>22.2</v>
      </c>
    </row>
    <row r="280" spans="2:18" x14ac:dyDescent="0.2">
      <c r="D280" s="2"/>
    </row>
    <row r="281" spans="2:18" x14ac:dyDescent="0.2">
      <c r="D281" s="2"/>
    </row>
    <row r="282" spans="2:18" x14ac:dyDescent="0.2">
      <c r="D282" s="2"/>
    </row>
    <row r="283" spans="2:18" x14ac:dyDescent="0.2">
      <c r="D283" s="2"/>
    </row>
    <row r="284" spans="2:18" ht="16" x14ac:dyDescent="0.2">
      <c r="B284" t="s">
        <v>3</v>
      </c>
      <c r="C284" t="s">
        <v>8</v>
      </c>
      <c r="D284" s="2" t="s">
        <v>28</v>
      </c>
      <c r="E284">
        <v>21.56</v>
      </c>
      <c r="F284">
        <f>AVERAGE(E284:E285)</f>
        <v>21.674999999999997</v>
      </c>
      <c r="G284">
        <f>F284-$F$114</f>
        <v>7.9399999999999977</v>
      </c>
      <c r="H284">
        <f>AVERAGE(G284,G286,G288)</f>
        <v>7.7749999999999986</v>
      </c>
      <c r="I284">
        <f>STDEV(E282:E289)</f>
        <v>0.29552777647230866</v>
      </c>
      <c r="N284">
        <f>F284-$F$165</f>
        <v>2.8249999999999957</v>
      </c>
      <c r="O284">
        <f>AVERAGE(N284,N286,N288)</f>
        <v>2.5966666666666653</v>
      </c>
    </row>
    <row r="285" spans="2:18" ht="16" x14ac:dyDescent="0.2">
      <c r="B285" t="s">
        <v>3</v>
      </c>
      <c r="C285" t="s">
        <v>8</v>
      </c>
      <c r="D285" s="2" t="s">
        <v>28</v>
      </c>
      <c r="E285">
        <v>21.79</v>
      </c>
      <c r="I285">
        <f>AVERAGE(E282:E289)-(2*I284)</f>
        <v>21.410611113722048</v>
      </c>
      <c r="K285">
        <f>STDEV(G284,G286,G288)</f>
        <v>0.56100356505106119</v>
      </c>
      <c r="R285">
        <f>STDEV(N284,N286,N288)</f>
        <v>0.40854416325941489</v>
      </c>
    </row>
    <row r="286" spans="2:18" ht="16" x14ac:dyDescent="0.2">
      <c r="B286" t="s">
        <v>4</v>
      </c>
      <c r="C286" t="s">
        <v>8</v>
      </c>
      <c r="D286" s="2" t="s">
        <v>28</v>
      </c>
      <c r="E286">
        <v>22.01</v>
      </c>
      <c r="F286">
        <f>AVERAGE(E286:E287)</f>
        <v>22.015000000000001</v>
      </c>
      <c r="G286">
        <f>F286-$F$116</f>
        <v>8.2349999999999994</v>
      </c>
      <c r="I286">
        <f>AVERAGE(E282:E289)+(2*I284)</f>
        <v>22.592722219611282</v>
      </c>
      <c r="K286">
        <f>AVERAGE(G284,G286,G288)-(2*K285)</f>
        <v>6.6529928698978757</v>
      </c>
      <c r="N286">
        <f>F286-$F$167</f>
        <v>2.8400000000000034</v>
      </c>
      <c r="R286">
        <f>AVERAGE(N284,N286,N288)-(2*R285)</f>
        <v>1.7795783401478356</v>
      </c>
    </row>
    <row r="287" spans="2:18" ht="16" x14ac:dyDescent="0.2">
      <c r="B287" t="s">
        <v>4</v>
      </c>
      <c r="C287" t="s">
        <v>8</v>
      </c>
      <c r="D287" s="2" t="s">
        <v>28</v>
      </c>
      <c r="E287">
        <v>22.02</v>
      </c>
      <c r="K287">
        <f>AVERAGE(G284,G286,G288)+(2*K285)</f>
        <v>8.8970071301021214</v>
      </c>
      <c r="R287">
        <f>AVERAGE(N284,N286,N288)+(2*R285)</f>
        <v>3.4137549931854951</v>
      </c>
    </row>
    <row r="288" spans="2:18" ht="16" x14ac:dyDescent="0.2">
      <c r="B288" t="s">
        <v>6</v>
      </c>
      <c r="C288" t="s">
        <v>8</v>
      </c>
      <c r="D288" s="2" t="s">
        <v>28</v>
      </c>
      <c r="E288">
        <v>22.32</v>
      </c>
      <c r="F288">
        <f>AVERAGE(E288:E289)</f>
        <v>22.314999999999998</v>
      </c>
      <c r="G288">
        <f>F288-$F$118</f>
        <v>7.1499999999999986</v>
      </c>
      <c r="N288">
        <f>F288-$F$169</f>
        <v>2.1249999999999964</v>
      </c>
    </row>
    <row r="289" spans="2:18" ht="16" x14ac:dyDescent="0.2">
      <c r="B289" t="s">
        <v>6</v>
      </c>
      <c r="C289" t="s">
        <v>8</v>
      </c>
      <c r="D289" s="2" t="s">
        <v>28</v>
      </c>
      <c r="E289">
        <v>22.31</v>
      </c>
    </row>
    <row r="290" spans="2:18" x14ac:dyDescent="0.2">
      <c r="D290" s="2"/>
    </row>
    <row r="291" spans="2:18" ht="16" x14ac:dyDescent="0.2">
      <c r="B291" t="s">
        <v>1</v>
      </c>
      <c r="C291" t="s">
        <v>7</v>
      </c>
      <c r="D291" s="2" t="s">
        <v>29</v>
      </c>
      <c r="E291">
        <v>19.79</v>
      </c>
      <c r="F291">
        <f>AVERAGE(E291:E292)</f>
        <v>19.73</v>
      </c>
      <c r="G291">
        <f>F291-$F$104</f>
        <v>5.4699999999999989</v>
      </c>
      <c r="H291">
        <f>AVERAGE(G291,G293,G295)</f>
        <v>5.544999999999999</v>
      </c>
      <c r="I291" s="9">
        <f>H291-H299</f>
        <v>5.544999999999999</v>
      </c>
      <c r="J291" s="4">
        <f>2^-I291</f>
        <v>2.1418481327807888E-2</v>
      </c>
      <c r="K291" s="4">
        <f>-1/J291</f>
        <v>-46.688651015685565</v>
      </c>
      <c r="N291">
        <f>F291-$F$155</f>
        <v>0.76500000000000057</v>
      </c>
      <c r="O291">
        <f>AVERAGE(N291,N293,N295)</f>
        <v>0.54666666666666686</v>
      </c>
      <c r="P291">
        <f>O291-O301</f>
        <v>0.18500000000000111</v>
      </c>
      <c r="Q291" s="4">
        <f>2^-P291</f>
        <v>0.87964907592243491</v>
      </c>
      <c r="R291" s="4">
        <f>-1/Q291</f>
        <v>-1.1368169732360149</v>
      </c>
    </row>
    <row r="292" spans="2:18" ht="16" x14ac:dyDescent="0.2">
      <c r="B292" t="s">
        <v>1</v>
      </c>
      <c r="C292" t="s">
        <v>7</v>
      </c>
      <c r="D292" s="2" t="s">
        <v>29</v>
      </c>
      <c r="E292">
        <v>19.670000000000002</v>
      </c>
    </row>
    <row r="293" spans="2:18" ht="16" x14ac:dyDescent="0.2">
      <c r="B293" t="s">
        <v>2</v>
      </c>
      <c r="C293" t="s">
        <v>7</v>
      </c>
      <c r="D293" s="2" t="s">
        <v>29</v>
      </c>
      <c r="E293">
        <v>19.440000000000001</v>
      </c>
      <c r="F293">
        <f>E293:E294</f>
        <v>19.440000000000001</v>
      </c>
      <c r="G293">
        <f>F293-$F$106</f>
        <v>5.4700000000000006</v>
      </c>
      <c r="I293">
        <f>STDEV(E291:E298)</f>
        <v>0.12432484332049858</v>
      </c>
      <c r="K293">
        <f>STDEV(G291,G293,G295)</f>
        <v>0.12990381056766509</v>
      </c>
      <c r="N293">
        <f>F293-$F$157</f>
        <v>0.39000000000000057</v>
      </c>
      <c r="R293">
        <f>STDEV(N291,N293,N295)</f>
        <v>0.19495726027345947</v>
      </c>
    </row>
    <row r="294" spans="2:18" ht="16" x14ac:dyDescent="0.2">
      <c r="B294" t="s">
        <v>2</v>
      </c>
      <c r="C294" t="s">
        <v>7</v>
      </c>
      <c r="D294" s="2" t="s">
        <v>29</v>
      </c>
      <c r="E294">
        <v>19.73</v>
      </c>
      <c r="I294">
        <f>AVERAGE(E291:E298)-(2*I293)</f>
        <v>19.429683646692336</v>
      </c>
      <c r="K294">
        <f>AVERAGE(G291,G293,G295)-(2*K293)</f>
        <v>5.2851923788646689</v>
      </c>
      <c r="R294">
        <f>AVERAGE(N291,N293,N295)-(2*R293)</f>
        <v>0.15675214611974791</v>
      </c>
    </row>
    <row r="295" spans="2:18" ht="16" x14ac:dyDescent="0.2">
      <c r="B295" t="s">
        <v>5</v>
      </c>
      <c r="C295" t="s">
        <v>7</v>
      </c>
      <c r="D295" s="2" t="s">
        <v>29</v>
      </c>
      <c r="E295">
        <v>19.690000000000001</v>
      </c>
      <c r="F295">
        <f>AVERAGE(E295:E296)</f>
        <v>19.72</v>
      </c>
      <c r="G295">
        <f>F295-$F$108</f>
        <v>5.6949999999999985</v>
      </c>
      <c r="I295">
        <f>AVERAGE(E291:E298)+(2*I293)</f>
        <v>19.926983019974333</v>
      </c>
      <c r="K295">
        <f>AVERAGE(G291,G293,G295)+(2*K293)</f>
        <v>5.8048076211353292</v>
      </c>
      <c r="N295">
        <f>F295-$F$159</f>
        <v>0.48499999999999943</v>
      </c>
      <c r="R295">
        <f>AVERAGE(N291,N293,N295)+(2*R293)</f>
        <v>0.93658118721358585</v>
      </c>
    </row>
    <row r="296" spans="2:18" ht="16" x14ac:dyDescent="0.2">
      <c r="B296" t="s">
        <v>5</v>
      </c>
      <c r="C296" t="s">
        <v>7</v>
      </c>
      <c r="D296" s="2" t="s">
        <v>29</v>
      </c>
      <c r="E296">
        <v>19.75</v>
      </c>
    </row>
    <row r="297" spans="2:18" x14ac:dyDescent="0.2">
      <c r="D297" s="2"/>
    </row>
    <row r="298" spans="2:18" x14ac:dyDescent="0.2">
      <c r="D298" s="2"/>
    </row>
    <row r="299" spans="2:18" x14ac:dyDescent="0.2">
      <c r="D299" s="2"/>
    </row>
    <row r="300" spans="2:18" x14ac:dyDescent="0.2">
      <c r="D300" s="2"/>
    </row>
    <row r="301" spans="2:18" ht="16" x14ac:dyDescent="0.2">
      <c r="B301" t="s">
        <v>3</v>
      </c>
      <c r="C301" t="s">
        <v>8</v>
      </c>
      <c r="D301" s="2" t="s">
        <v>29</v>
      </c>
      <c r="E301">
        <v>19.43</v>
      </c>
      <c r="F301">
        <f>AVERAGE(E301:E302)</f>
        <v>19.645</v>
      </c>
      <c r="G301">
        <f>F301-$F$114</f>
        <v>5.91</v>
      </c>
      <c r="H301">
        <f>AVERAGE(G301,G303,G305)</f>
        <v>5.5399999999999991</v>
      </c>
      <c r="I301">
        <f>STDEV(E299:E306)</f>
        <v>0.36881793159588544</v>
      </c>
      <c r="N301">
        <f>F301-$F$165</f>
        <v>0.79499999999999815</v>
      </c>
      <c r="O301">
        <f>AVERAGE(N301,N303,N305)</f>
        <v>0.36166666666666575</v>
      </c>
    </row>
    <row r="302" spans="2:18" ht="16" x14ac:dyDescent="0.2">
      <c r="B302" t="s">
        <v>3</v>
      </c>
      <c r="C302" t="s">
        <v>8</v>
      </c>
      <c r="D302" s="2" t="s">
        <v>29</v>
      </c>
      <c r="E302">
        <v>19.86</v>
      </c>
      <c r="I302">
        <f>AVERAGE(E299:E306)-(2*I301)</f>
        <v>19.0290308034749</v>
      </c>
      <c r="K302">
        <f>STDEV(G301,G303,G305)</f>
        <v>0.4708502946797406</v>
      </c>
      <c r="R302">
        <f>STDEV(N301,N303,N305)</f>
        <v>0.4079624165696305</v>
      </c>
    </row>
    <row r="303" spans="2:18" ht="16" x14ac:dyDescent="0.2">
      <c r="B303" t="s">
        <v>4</v>
      </c>
      <c r="C303" t="s">
        <v>8</v>
      </c>
      <c r="D303" s="2" t="s">
        <v>29</v>
      </c>
      <c r="E303">
        <v>19.309999999999999</v>
      </c>
      <c r="F303">
        <f>AVERAGE(E303:E304)</f>
        <v>19.479999999999997</v>
      </c>
      <c r="G303">
        <f>F303-$F$116</f>
        <v>5.6999999999999957</v>
      </c>
      <c r="I303">
        <f>AVERAGE(E299:E306)+(2*I301)</f>
        <v>20.504302529858439</v>
      </c>
      <c r="K303">
        <f>AVERAGE(G301,G303,G305)-(2*K302)</f>
        <v>4.5982994106405179</v>
      </c>
      <c r="N303">
        <f>F303-$F$167</f>
        <v>0.30499999999999972</v>
      </c>
      <c r="R303">
        <f>AVERAGE(N301,N303,N305)-(2*R302)</f>
        <v>-0.45425816647259526</v>
      </c>
    </row>
    <row r="304" spans="2:18" ht="16" x14ac:dyDescent="0.2">
      <c r="B304" t="s">
        <v>4</v>
      </c>
      <c r="C304" t="s">
        <v>8</v>
      </c>
      <c r="D304" s="2" t="s">
        <v>29</v>
      </c>
      <c r="E304">
        <v>19.649999999999999</v>
      </c>
      <c r="K304">
        <f>AVERAGE(G301,G303,G305)+(2*K302)</f>
        <v>6.4817005893594803</v>
      </c>
      <c r="R304">
        <f>AVERAGE(N301,N303,N305)+(2*R302)</f>
        <v>1.1775914998059267</v>
      </c>
    </row>
    <row r="305" spans="2:18" ht="16" x14ac:dyDescent="0.2">
      <c r="B305" t="s">
        <v>6</v>
      </c>
      <c r="C305" t="s">
        <v>8</v>
      </c>
      <c r="D305" s="2" t="s">
        <v>29</v>
      </c>
      <c r="E305">
        <v>20.21</v>
      </c>
      <c r="F305">
        <f>AVERAGE(E305:E306)</f>
        <v>20.175000000000001</v>
      </c>
      <c r="G305">
        <f>F305-$F$118</f>
        <v>5.0100000000000016</v>
      </c>
      <c r="N305">
        <f>F305-$F$169</f>
        <v>-1.5000000000000568E-2</v>
      </c>
    </row>
    <row r="306" spans="2:18" ht="16" x14ac:dyDescent="0.2">
      <c r="B306" t="s">
        <v>6</v>
      </c>
      <c r="C306" t="s">
        <v>8</v>
      </c>
      <c r="D306" s="2" t="s">
        <v>29</v>
      </c>
      <c r="E306">
        <v>20.14</v>
      </c>
    </row>
    <row r="307" spans="2:18" x14ac:dyDescent="0.2">
      <c r="D307" s="2"/>
    </row>
    <row r="308" spans="2:18" ht="16" x14ac:dyDescent="0.2">
      <c r="B308" t="s">
        <v>1</v>
      </c>
      <c r="C308" t="s">
        <v>7</v>
      </c>
      <c r="D308" s="2" t="s">
        <v>30</v>
      </c>
      <c r="E308">
        <v>18.28</v>
      </c>
      <c r="F308">
        <f>AVERAGE(E308:E309)</f>
        <v>18.34</v>
      </c>
      <c r="G308">
        <f>F308-$F$104</f>
        <v>4.0799999999999983</v>
      </c>
      <c r="H308">
        <f>AVERAGE(G308,G310,G312)</f>
        <v>4.2699999999999996</v>
      </c>
      <c r="I308" s="9">
        <f>H308-H316</f>
        <v>4.2699999999999996</v>
      </c>
      <c r="J308" s="4">
        <f>2^-I308</f>
        <v>5.1832471613402625E-2</v>
      </c>
      <c r="K308" s="4">
        <f>-1/J308</f>
        <v>-19.29292524305216</v>
      </c>
      <c r="N308">
        <f>F308-$F$155</f>
        <v>-0.625</v>
      </c>
      <c r="O308">
        <f>AVERAGE(N308,N310,N312)</f>
        <v>-0.72833333333333294</v>
      </c>
      <c r="P308">
        <f>O308-O318</f>
        <v>0.18666666666666742</v>
      </c>
      <c r="Q308" s="4">
        <f>2^-P308</f>
        <v>0.87863345222121325</v>
      </c>
      <c r="R308" s="4">
        <f>-1/Q308</f>
        <v>-1.1381310345878231</v>
      </c>
    </row>
    <row r="309" spans="2:18" ht="16" x14ac:dyDescent="0.2">
      <c r="B309" t="s">
        <v>1</v>
      </c>
      <c r="C309" t="s">
        <v>7</v>
      </c>
      <c r="D309" s="2" t="s">
        <v>30</v>
      </c>
      <c r="E309">
        <v>18.399999999999999</v>
      </c>
    </row>
    <row r="310" spans="2:18" ht="16" x14ac:dyDescent="0.2">
      <c r="B310" t="s">
        <v>2</v>
      </c>
      <c r="C310" t="s">
        <v>7</v>
      </c>
      <c r="D310" s="2" t="s">
        <v>30</v>
      </c>
      <c r="E310">
        <v>18.440000000000001</v>
      </c>
      <c r="F310">
        <f>E310:E311</f>
        <v>18.440000000000001</v>
      </c>
      <c r="G310">
        <f>F310-$F$106</f>
        <v>4.4700000000000006</v>
      </c>
      <c r="I310">
        <f>STDEV(E308:E315)</f>
        <v>0.19106717841289925</v>
      </c>
      <c r="K310">
        <f>STDEV(G308,G310,G312)</f>
        <v>0.19519221295943251</v>
      </c>
      <c r="N310">
        <f>F310-$F$157</f>
        <v>-0.60999999999999943</v>
      </c>
      <c r="R310">
        <f>STDEV(N308,N310,N312)</f>
        <v>0.19211541669874732</v>
      </c>
    </row>
    <row r="311" spans="2:18" ht="16" x14ac:dyDescent="0.2">
      <c r="B311" t="s">
        <v>2</v>
      </c>
      <c r="C311" t="s">
        <v>7</v>
      </c>
      <c r="D311" s="2" t="s">
        <v>30</v>
      </c>
      <c r="E311">
        <v>18.73</v>
      </c>
      <c r="I311">
        <f>AVERAGE(E308:E315)-(2*I310)</f>
        <v>18.021198976507534</v>
      </c>
      <c r="K311">
        <f>AVERAGE(G308,G310,G312)-(2*K310)</f>
        <v>3.8796155740811344</v>
      </c>
      <c r="R311">
        <f>AVERAGE(N308,N310,N312)-(2*R310)</f>
        <v>-1.1125641667308277</v>
      </c>
    </row>
    <row r="312" spans="2:18" ht="16" x14ac:dyDescent="0.2">
      <c r="B312" t="s">
        <v>5</v>
      </c>
      <c r="C312" t="s">
        <v>7</v>
      </c>
      <c r="D312" s="2" t="s">
        <v>30</v>
      </c>
      <c r="E312">
        <v>18.16</v>
      </c>
      <c r="F312">
        <f>AVERAGE(E312:E313)</f>
        <v>18.285</v>
      </c>
      <c r="G312">
        <f>F312-$F$108</f>
        <v>4.26</v>
      </c>
      <c r="I312">
        <f>AVERAGE(E308:E315)+(2*I310)</f>
        <v>18.78546769015913</v>
      </c>
      <c r="K312">
        <f>AVERAGE(G308,G310,G312)+(2*K310)</f>
        <v>4.6603844259188643</v>
      </c>
      <c r="N312">
        <f>F312-$F$159</f>
        <v>-0.94999999999999929</v>
      </c>
      <c r="R312">
        <f>AVERAGE(N308,N310,N312)+(2*R310)</f>
        <v>-0.3441024999358383</v>
      </c>
    </row>
    <row r="313" spans="2:18" ht="16" x14ac:dyDescent="0.2">
      <c r="B313" t="s">
        <v>5</v>
      </c>
      <c r="C313" t="s">
        <v>7</v>
      </c>
      <c r="D313" s="2" t="s">
        <v>30</v>
      </c>
      <c r="E313">
        <v>18.41</v>
      </c>
    </row>
    <row r="314" spans="2:18" x14ac:dyDescent="0.2">
      <c r="D314" s="2"/>
    </row>
    <row r="315" spans="2:18" x14ac:dyDescent="0.2">
      <c r="D315" s="2"/>
    </row>
    <row r="316" spans="2:18" x14ac:dyDescent="0.2">
      <c r="D316" s="2"/>
    </row>
    <row r="317" spans="2:18" x14ac:dyDescent="0.2">
      <c r="D317" s="2"/>
    </row>
    <row r="318" spans="2:18" ht="16" x14ac:dyDescent="0.2">
      <c r="B318" t="s">
        <v>3</v>
      </c>
      <c r="C318" t="s">
        <v>8</v>
      </c>
      <c r="D318" s="2" t="s">
        <v>30</v>
      </c>
      <c r="E318">
        <v>18.559999999999999</v>
      </c>
      <c r="F318">
        <f>AVERAGE(E318:E319)</f>
        <v>18.555</v>
      </c>
      <c r="G318">
        <f>F318-$F$114</f>
        <v>4.82</v>
      </c>
      <c r="H318">
        <f>AVERAGE(G318,G320,G322)</f>
        <v>4.2633333333333328</v>
      </c>
      <c r="I318">
        <f>STDEV(E316:E323)</f>
        <v>0.1480540441865747</v>
      </c>
      <c r="N318">
        <f>F318-$F$165</f>
        <v>-0.29500000000000171</v>
      </c>
      <c r="O318">
        <f>AVERAGE(N318,N320,N322)</f>
        <v>-0.91500000000000037</v>
      </c>
    </row>
    <row r="319" spans="2:18" ht="16" x14ac:dyDescent="0.2">
      <c r="B319" t="s">
        <v>3</v>
      </c>
      <c r="C319" t="s">
        <v>8</v>
      </c>
      <c r="D319" s="2" t="s">
        <v>30</v>
      </c>
      <c r="E319">
        <v>18.55</v>
      </c>
      <c r="I319">
        <f>AVERAGE(E316:E323)-(2*I318)</f>
        <v>18.193891911626849</v>
      </c>
      <c r="K319">
        <f>STDEV(G318,G320,G322)</f>
        <v>0.7276216965795711</v>
      </c>
      <c r="R319">
        <f>STDEV(N318,N320,N322)</f>
        <v>0.64645185435575925</v>
      </c>
    </row>
    <row r="320" spans="2:18" ht="16" x14ac:dyDescent="0.2">
      <c r="B320" t="s">
        <v>4</v>
      </c>
      <c r="C320" t="s">
        <v>8</v>
      </c>
      <c r="D320" s="2" t="s">
        <v>30</v>
      </c>
      <c r="E320">
        <v>18.239999999999998</v>
      </c>
      <c r="F320">
        <f>AVERAGE(E320:E321)</f>
        <v>18.309999999999999</v>
      </c>
      <c r="G320">
        <f>F320-$F$116</f>
        <v>4.5299999999999976</v>
      </c>
      <c r="I320">
        <f>AVERAGE(E316:E323)+(2*I318)</f>
        <v>18.786108088373147</v>
      </c>
      <c r="K320">
        <f>AVERAGE(G318,G320,G322)-(2*K319)</f>
        <v>2.8080899401741908</v>
      </c>
      <c r="N320">
        <f>F320-$F$167</f>
        <v>-0.86499999999999844</v>
      </c>
      <c r="R320">
        <f>AVERAGE(N318,N320,N322)-(2*R319)</f>
        <v>-2.2079037087115188</v>
      </c>
    </row>
    <row r="321" spans="2:18" ht="16" x14ac:dyDescent="0.2">
      <c r="B321" t="s">
        <v>4</v>
      </c>
      <c r="C321" t="s">
        <v>8</v>
      </c>
      <c r="D321" s="2" t="s">
        <v>30</v>
      </c>
      <c r="E321">
        <v>18.38</v>
      </c>
      <c r="K321">
        <f>AVERAGE(G318,G320,G322)+(2*K319)</f>
        <v>5.7185767264924747</v>
      </c>
      <c r="R321">
        <f>AVERAGE(N318,N320,N322)+(2*R319)</f>
        <v>0.37790370871151813</v>
      </c>
    </row>
    <row r="322" spans="2:18" ht="16" x14ac:dyDescent="0.2">
      <c r="B322" t="s">
        <v>6</v>
      </c>
      <c r="C322" t="s">
        <v>8</v>
      </c>
      <c r="D322" s="2" t="s">
        <v>30</v>
      </c>
      <c r="E322">
        <v>18.61</v>
      </c>
      <c r="F322">
        <f>AVERAGE(E322:E323)</f>
        <v>18.605</v>
      </c>
      <c r="G322">
        <f>F322-$F$118</f>
        <v>3.4400000000000013</v>
      </c>
      <c r="N322">
        <f>F322-$F$169</f>
        <v>-1.5850000000000009</v>
      </c>
    </row>
    <row r="323" spans="2:18" ht="16" x14ac:dyDescent="0.2">
      <c r="B323" t="s">
        <v>6</v>
      </c>
      <c r="C323" t="s">
        <v>8</v>
      </c>
      <c r="D323" s="2" t="s">
        <v>30</v>
      </c>
      <c r="E323">
        <v>18.600000000000001</v>
      </c>
    </row>
    <row r="324" spans="2:18" x14ac:dyDescent="0.2">
      <c r="D324" s="2"/>
    </row>
    <row r="325" spans="2:18" ht="16" x14ac:dyDescent="0.2">
      <c r="B325" t="s">
        <v>1</v>
      </c>
      <c r="C325" t="s">
        <v>7</v>
      </c>
      <c r="D325" s="2" t="s">
        <v>31</v>
      </c>
      <c r="E325">
        <v>31.56</v>
      </c>
      <c r="F325">
        <f>AVERAGE(E325:E326)</f>
        <v>30.865000000000002</v>
      </c>
      <c r="G325">
        <f>F325-$F$104</f>
        <v>16.605</v>
      </c>
      <c r="H325">
        <f>AVERAGE(G325,G327,G329)</f>
        <v>16.251666666666669</v>
      </c>
      <c r="I325" s="9">
        <f>H325-H333</f>
        <v>16.251666666666669</v>
      </c>
      <c r="J325" s="6">
        <f>2^-I325</f>
        <v>1.2816246559632774E-5</v>
      </c>
      <c r="K325" s="6">
        <f>-1/J325</f>
        <v>-78025.964571381744</v>
      </c>
      <c r="N325">
        <f>F325-$F$155</f>
        <v>11.900000000000002</v>
      </c>
      <c r="O325">
        <f>AVERAGE(N325,N327,N329)</f>
        <v>11.253333333333336</v>
      </c>
      <c r="P325">
        <f>O325-O335</f>
        <v>3.4500000000000037</v>
      </c>
      <c r="Q325" s="6">
        <f>2^-P325</f>
        <v>9.1505355996601354E-2</v>
      </c>
      <c r="R325" s="6">
        <f>-1/Q325</f>
        <v>-10.928322054035192</v>
      </c>
    </row>
    <row r="326" spans="2:18" ht="16" x14ac:dyDescent="0.2">
      <c r="B326" t="s">
        <v>1</v>
      </c>
      <c r="C326" t="s">
        <v>7</v>
      </c>
      <c r="D326" s="2" t="s">
        <v>31</v>
      </c>
      <c r="E326">
        <v>30.17</v>
      </c>
    </row>
    <row r="327" spans="2:18" ht="16" x14ac:dyDescent="0.2">
      <c r="B327" t="s">
        <v>2</v>
      </c>
      <c r="C327" t="s">
        <v>7</v>
      </c>
      <c r="D327" s="2" t="s">
        <v>31</v>
      </c>
      <c r="E327">
        <v>30.07</v>
      </c>
      <c r="F327">
        <f>E327:E328</f>
        <v>30.07</v>
      </c>
      <c r="G327">
        <f>F327-$F$106</f>
        <v>16.100000000000001</v>
      </c>
      <c r="I327" s="7">
        <f>STDEV(E325:E332)</f>
        <v>0.63914526257077564</v>
      </c>
      <c r="K327">
        <f>STDEV(G325,G327,G329)</f>
        <v>0.30701520049230852</v>
      </c>
      <c r="N327">
        <f>F327-$F$157</f>
        <v>11.02</v>
      </c>
      <c r="R327">
        <f>STDEV(N325,N327,N329)</f>
        <v>0.56721542057082108</v>
      </c>
    </row>
    <row r="328" spans="2:18" ht="16" x14ac:dyDescent="0.2">
      <c r="B328" t="s">
        <v>2</v>
      </c>
      <c r="C328" t="s">
        <v>7</v>
      </c>
      <c r="D328" s="2" t="s">
        <v>31</v>
      </c>
      <c r="E328">
        <v>31.01</v>
      </c>
      <c r="I328">
        <f>AVERAGE(E325:E332)-(2*I327)</f>
        <v>29.215042808191789</v>
      </c>
      <c r="K328">
        <f>AVERAGE(G325,G327,G329)-(2*K327)</f>
        <v>15.637636265682051</v>
      </c>
      <c r="R328">
        <f>AVERAGE(N325,N327,N329)-(2*R327)</f>
        <v>10.118902492191694</v>
      </c>
    </row>
    <row r="329" spans="2:18" ht="16" x14ac:dyDescent="0.2">
      <c r="B329" t="s">
        <v>5</v>
      </c>
      <c r="C329" t="s">
        <v>7</v>
      </c>
      <c r="D329" s="2" t="s">
        <v>31</v>
      </c>
      <c r="E329">
        <v>30.03</v>
      </c>
      <c r="F329">
        <f>AVERAGE(E329:E330)</f>
        <v>30.075000000000003</v>
      </c>
      <c r="G329">
        <f>F329-$F$108</f>
        <v>16.050000000000004</v>
      </c>
      <c r="I329">
        <f>AVERAGE(E325:E332)+(2*I327)</f>
        <v>31.771623858474889</v>
      </c>
      <c r="K329">
        <f>AVERAGE(G325,G327,G329)+(2*K327)</f>
        <v>16.865697067651286</v>
      </c>
      <c r="N329">
        <f>F329-$F$159</f>
        <v>10.840000000000003</v>
      </c>
      <c r="R329">
        <f>AVERAGE(N325,N327,N329)+(2*R327)</f>
        <v>12.387764174474977</v>
      </c>
    </row>
    <row r="330" spans="2:18" ht="16" x14ac:dyDescent="0.2">
      <c r="B330" t="s">
        <v>5</v>
      </c>
      <c r="C330" t="s">
        <v>7</v>
      </c>
      <c r="D330" s="2" t="s">
        <v>31</v>
      </c>
      <c r="E330">
        <v>30.12</v>
      </c>
    </row>
    <row r="331" spans="2:18" x14ac:dyDescent="0.2">
      <c r="D331" s="2"/>
    </row>
    <row r="332" spans="2:18" x14ac:dyDescent="0.2">
      <c r="D332" s="2"/>
    </row>
    <row r="333" spans="2:18" x14ac:dyDescent="0.2">
      <c r="D333" s="2"/>
    </row>
    <row r="334" spans="2:18" x14ac:dyDescent="0.2">
      <c r="D334" s="2"/>
    </row>
    <row r="335" spans="2:18" ht="16" x14ac:dyDescent="0.2">
      <c r="B335" t="s">
        <v>3</v>
      </c>
      <c r="C335" t="s">
        <v>8</v>
      </c>
      <c r="D335" s="2" t="s">
        <v>31</v>
      </c>
      <c r="E335">
        <v>21.86</v>
      </c>
      <c r="F335">
        <f>AVERAGE(E335:E336)</f>
        <v>21.984999999999999</v>
      </c>
      <c r="G335">
        <f>F335-$F$114</f>
        <v>8.25</v>
      </c>
      <c r="H335">
        <f>AVERAGE(G335,G337,G339)</f>
        <v>12.981666666666664</v>
      </c>
      <c r="I335">
        <f>STDEV(E333:E340)</f>
        <v>4.0717878955891793</v>
      </c>
      <c r="N335">
        <f>F335-$F$165</f>
        <v>3.134999999999998</v>
      </c>
      <c r="O335">
        <f>AVERAGE(N335,N337,N339)</f>
        <v>7.8033333333333319</v>
      </c>
    </row>
    <row r="336" spans="2:18" ht="16" x14ac:dyDescent="0.2">
      <c r="B336" t="s">
        <v>3</v>
      </c>
      <c r="C336" t="s">
        <v>8</v>
      </c>
      <c r="D336" s="2" t="s">
        <v>31</v>
      </c>
      <c r="E336">
        <v>22.11</v>
      </c>
      <c r="I336">
        <f>AVERAGE(E333:E340)-(2*I335)</f>
        <v>19.064757542154972</v>
      </c>
      <c r="K336" s="7">
        <f>STDEV(G335,G337,G339)</f>
        <v>4.1478076538496076</v>
      </c>
      <c r="R336" s="7">
        <f>STDEV(N335,N337,N339)</f>
        <v>4.0686986043860927</v>
      </c>
    </row>
    <row r="337" spans="2:18" ht="16" x14ac:dyDescent="0.2">
      <c r="B337" t="s">
        <v>4</v>
      </c>
      <c r="C337" t="s">
        <v>8</v>
      </c>
      <c r="D337" s="2" t="s">
        <v>31</v>
      </c>
      <c r="E337">
        <v>30.31</v>
      </c>
      <c r="F337">
        <f>AVERAGE(E337:E338)</f>
        <v>29.77</v>
      </c>
      <c r="G337">
        <f>F337-$F$116</f>
        <v>15.989999999999998</v>
      </c>
      <c r="I337">
        <f>AVERAGE(E333:E340)+(2*I335)</f>
        <v>35.351909124511693</v>
      </c>
      <c r="K337">
        <f>AVERAGE(G335,G337,G339)-(2*K336)</f>
        <v>4.6860513589674486</v>
      </c>
      <c r="N337">
        <f>F337-$F$167</f>
        <v>10.595000000000002</v>
      </c>
      <c r="R337">
        <f>AVERAGE(N335,N337,N339)-(2*R336)</f>
        <v>-0.33406387543885341</v>
      </c>
    </row>
    <row r="338" spans="2:18" ht="16" x14ac:dyDescent="0.2">
      <c r="B338" t="s">
        <v>4</v>
      </c>
      <c r="C338" t="s">
        <v>8</v>
      </c>
      <c r="D338" s="2" t="s">
        <v>31</v>
      </c>
      <c r="E338">
        <v>29.23</v>
      </c>
      <c r="K338">
        <f>AVERAGE(G335,G337,G339)+(2*K336)</f>
        <v>21.277281974365877</v>
      </c>
      <c r="R338">
        <f>AVERAGE(N335,N337,N339)+(2*R336)</f>
        <v>15.940730542105516</v>
      </c>
    </row>
    <row r="339" spans="2:18" ht="16" x14ac:dyDescent="0.2">
      <c r="B339" t="s">
        <v>6</v>
      </c>
      <c r="C339" t="s">
        <v>8</v>
      </c>
      <c r="D339" s="2" t="s">
        <v>31</v>
      </c>
      <c r="E339">
        <v>30.33</v>
      </c>
      <c r="F339">
        <f>AVERAGE(E339:E340)</f>
        <v>29.869999999999997</v>
      </c>
      <c r="G339">
        <f>F339-$F$118</f>
        <v>14.704999999999998</v>
      </c>
      <c r="N339">
        <f>F339-$F$169</f>
        <v>9.6799999999999962</v>
      </c>
    </row>
    <row r="340" spans="2:18" ht="16" x14ac:dyDescent="0.2">
      <c r="B340" t="s">
        <v>6</v>
      </c>
      <c r="C340" t="s">
        <v>8</v>
      </c>
      <c r="D340" s="2" t="s">
        <v>31</v>
      </c>
      <c r="E340">
        <v>29.41</v>
      </c>
    </row>
    <row r="341" spans="2:18" x14ac:dyDescent="0.2">
      <c r="D341" s="2"/>
    </row>
    <row r="342" spans="2:18" ht="16" x14ac:dyDescent="0.2">
      <c r="B342" t="s">
        <v>1</v>
      </c>
      <c r="C342" t="s">
        <v>7</v>
      </c>
      <c r="D342" s="2" t="s">
        <v>32</v>
      </c>
      <c r="E342">
        <v>24.85</v>
      </c>
      <c r="F342">
        <f>AVERAGE(E342:E343)</f>
        <v>24.914999999999999</v>
      </c>
      <c r="G342">
        <f>F342-$F$104</f>
        <v>10.654999999999998</v>
      </c>
      <c r="H342">
        <f>AVERAGE(G342,G344,G346)</f>
        <v>10.923333333333332</v>
      </c>
      <c r="I342" s="9">
        <f>H342-H350</f>
        <v>10.923333333333332</v>
      </c>
      <c r="J342" s="4">
        <f>2^-I342</f>
        <v>5.1493097144336643E-4</v>
      </c>
      <c r="K342" s="4">
        <f>-1/J342</f>
        <v>-1942.0078718453681</v>
      </c>
      <c r="N342">
        <f>F342-$F$155</f>
        <v>5.9499999999999993</v>
      </c>
      <c r="O342">
        <f>AVERAGE(N342,N344,N346)</f>
        <v>5.9249999999999998</v>
      </c>
      <c r="P342">
        <f>O342-O352</f>
        <v>-6.3333333333332575E-2</v>
      </c>
      <c r="Q342" s="4">
        <f>2^-P342</f>
        <v>1.0448771528608702</v>
      </c>
      <c r="R342" s="4">
        <f>-1/Q342</f>
        <v>-0.95705030707390171</v>
      </c>
    </row>
    <row r="343" spans="2:18" ht="16" x14ac:dyDescent="0.2">
      <c r="B343" t="s">
        <v>1</v>
      </c>
      <c r="C343" t="s">
        <v>7</v>
      </c>
      <c r="D343" s="2" t="s">
        <v>32</v>
      </c>
      <c r="E343">
        <v>24.98</v>
      </c>
    </row>
    <row r="344" spans="2:18" ht="16" x14ac:dyDescent="0.2">
      <c r="B344" t="s">
        <v>2</v>
      </c>
      <c r="C344" t="s">
        <v>7</v>
      </c>
      <c r="D344" s="2" t="s">
        <v>32</v>
      </c>
      <c r="E344">
        <v>25.03</v>
      </c>
      <c r="F344">
        <f>E344:E345</f>
        <v>25.03</v>
      </c>
      <c r="G344">
        <f>F344-$F$106</f>
        <v>11.06</v>
      </c>
      <c r="I344">
        <f>STDEV(E342:E349)</f>
        <v>9.7911524687681703E-2</v>
      </c>
      <c r="K344">
        <f>STDEV(G342,G344,G346)</f>
        <v>0.23239693055919172</v>
      </c>
      <c r="N344">
        <f>F344-$F$157</f>
        <v>5.98</v>
      </c>
      <c r="R344">
        <f>STDEV(N342,N344,N346)</f>
        <v>7.0887234393789814E-2</v>
      </c>
    </row>
    <row r="345" spans="2:18" ht="16" x14ac:dyDescent="0.2">
      <c r="B345" t="s">
        <v>2</v>
      </c>
      <c r="C345" t="s">
        <v>7</v>
      </c>
      <c r="D345" s="2" t="s">
        <v>32</v>
      </c>
      <c r="E345">
        <v>24.96</v>
      </c>
      <c r="I345">
        <f>AVERAGE(E342:E349)-(2*I344)</f>
        <v>24.800843617291303</v>
      </c>
      <c r="K345">
        <f>AVERAGE(G342,G344,G346)-(2*K344)</f>
        <v>10.458539472214948</v>
      </c>
      <c r="R345">
        <f>AVERAGE(N342,N344,N346)-(2*R344)</f>
        <v>5.7832255312124206</v>
      </c>
    </row>
    <row r="346" spans="2:18" ht="16" x14ac:dyDescent="0.2">
      <c r="B346" t="s">
        <v>5</v>
      </c>
      <c r="C346" t="s">
        <v>7</v>
      </c>
      <c r="D346" s="2" t="s">
        <v>32</v>
      </c>
      <c r="E346">
        <v>25.01</v>
      </c>
      <c r="F346">
        <f>AVERAGE(E346:E347)</f>
        <v>25.08</v>
      </c>
      <c r="G346">
        <f>F346-$F$108</f>
        <v>11.054999999999998</v>
      </c>
      <c r="I346">
        <f>AVERAGE(E342:E349)+(2*I344)</f>
        <v>25.192489716042029</v>
      </c>
      <c r="K346">
        <f>AVERAGE(G342,G344,G346)+(2*K344)</f>
        <v>11.388127194451716</v>
      </c>
      <c r="N346">
        <f>F346-$F$159</f>
        <v>5.8449999999999989</v>
      </c>
      <c r="R346">
        <f>AVERAGE(N342,N344,N346)+(2*R344)</f>
        <v>6.0667744687875791</v>
      </c>
    </row>
    <row r="347" spans="2:18" ht="16" x14ac:dyDescent="0.2">
      <c r="B347" t="s">
        <v>5</v>
      </c>
      <c r="C347" t="s">
        <v>7</v>
      </c>
      <c r="D347" s="2" t="s">
        <v>32</v>
      </c>
      <c r="E347">
        <v>25.15</v>
      </c>
    </row>
    <row r="348" spans="2:18" x14ac:dyDescent="0.2">
      <c r="D348" s="2"/>
    </row>
    <row r="349" spans="2:18" x14ac:dyDescent="0.2">
      <c r="D349" s="2"/>
    </row>
    <row r="350" spans="2:18" x14ac:dyDescent="0.2">
      <c r="D350" s="2"/>
    </row>
    <row r="351" spans="2:18" x14ac:dyDescent="0.2">
      <c r="D351" s="2"/>
    </row>
    <row r="352" spans="2:18" ht="16" x14ac:dyDescent="0.2">
      <c r="B352" t="s">
        <v>3</v>
      </c>
      <c r="C352" t="s">
        <v>8</v>
      </c>
      <c r="D352" s="2" t="s">
        <v>32</v>
      </c>
      <c r="E352">
        <v>26.96</v>
      </c>
      <c r="F352">
        <f>AVERAGE(E352:E353)</f>
        <v>26.79</v>
      </c>
      <c r="G352">
        <f>F352-$F$114</f>
        <v>13.055</v>
      </c>
      <c r="H352">
        <f>AVERAGE(G352,G354,G356)</f>
        <v>11.166666666666666</v>
      </c>
      <c r="I352">
        <f>STDEV(E350:E357)</f>
        <v>1.1948500603283527</v>
      </c>
      <c r="N352">
        <f>F352-$F$165</f>
        <v>7.9399999999999977</v>
      </c>
      <c r="O352">
        <f>AVERAGE(N352,N354,N356)</f>
        <v>5.9883333333333324</v>
      </c>
    </row>
    <row r="353" spans="2:18" ht="16" x14ac:dyDescent="0.2">
      <c r="B353" t="s">
        <v>3</v>
      </c>
      <c r="C353" t="s">
        <v>8</v>
      </c>
      <c r="D353" s="2" t="s">
        <v>32</v>
      </c>
      <c r="E353">
        <v>26.62</v>
      </c>
      <c r="I353">
        <f>AVERAGE(E350:E357)-(2*I352)</f>
        <v>23.003633212676625</v>
      </c>
      <c r="K353" s="7">
        <f>STDEV(G352,G354,G356)</f>
        <v>1.6415414503853625</v>
      </c>
      <c r="R353" s="7">
        <f>STDEV(N352,N354,N356)</f>
        <v>1.6907271611153964</v>
      </c>
    </row>
    <row r="354" spans="2:18" ht="16" x14ac:dyDescent="0.2">
      <c r="B354" t="s">
        <v>4</v>
      </c>
      <c r="C354" t="s">
        <v>8</v>
      </c>
      <c r="D354" s="2" t="s">
        <v>32</v>
      </c>
      <c r="E354">
        <v>24.23</v>
      </c>
      <c r="F354">
        <f>AVERAGE(E354:E355)</f>
        <v>24.145</v>
      </c>
      <c r="G354">
        <f>F354-$F$116</f>
        <v>10.364999999999998</v>
      </c>
      <c r="I354">
        <f>AVERAGE(E350:E357)+(2*I352)</f>
        <v>27.783033453990036</v>
      </c>
      <c r="K354">
        <f>AVERAGE(G352,G354,G356)-(2*K353)</f>
        <v>7.8835837658959411</v>
      </c>
      <c r="N354">
        <f>F354-$F$167</f>
        <v>4.9700000000000024</v>
      </c>
      <c r="R354">
        <f>AVERAGE(N352,N354,N356)-(2*R353)</f>
        <v>2.6068790111025395</v>
      </c>
    </row>
    <row r="355" spans="2:18" ht="16" x14ac:dyDescent="0.2">
      <c r="B355" t="s">
        <v>4</v>
      </c>
      <c r="C355" t="s">
        <v>8</v>
      </c>
      <c r="D355" s="2" t="s">
        <v>32</v>
      </c>
      <c r="E355">
        <v>24.06</v>
      </c>
      <c r="K355">
        <f>AVERAGE(G352,G354,G356)+(2*K353)</f>
        <v>14.44974956743739</v>
      </c>
      <c r="R355">
        <f>AVERAGE(N352,N354,N356)+(2*R353)</f>
        <v>9.3697876555641244</v>
      </c>
    </row>
    <row r="356" spans="2:18" ht="16" x14ac:dyDescent="0.2">
      <c r="B356" t="s">
        <v>6</v>
      </c>
      <c r="C356" t="s">
        <v>8</v>
      </c>
      <c r="D356" s="2" t="s">
        <v>32</v>
      </c>
      <c r="E356">
        <v>25.29</v>
      </c>
      <c r="F356">
        <f>AVERAGE(E356:E357)</f>
        <v>25.244999999999997</v>
      </c>
      <c r="G356">
        <f>F356-$F$118</f>
        <v>10.079999999999998</v>
      </c>
      <c r="N356">
        <f>F356-$F$169</f>
        <v>5.0549999999999962</v>
      </c>
    </row>
    <row r="357" spans="2:18" ht="16" x14ac:dyDescent="0.2">
      <c r="B357" t="s">
        <v>6</v>
      </c>
      <c r="C357" t="s">
        <v>8</v>
      </c>
      <c r="D357" s="2" t="s">
        <v>32</v>
      </c>
      <c r="E357">
        <v>25.2</v>
      </c>
    </row>
    <row r="358" spans="2:18" x14ac:dyDescent="0.2">
      <c r="D358" s="2"/>
    </row>
    <row r="359" spans="2:18" ht="16" x14ac:dyDescent="0.2">
      <c r="B359" t="s">
        <v>1</v>
      </c>
      <c r="C359" t="s">
        <v>7</v>
      </c>
      <c r="D359" s="2" t="s">
        <v>33</v>
      </c>
      <c r="E359" t="s">
        <v>0</v>
      </c>
      <c r="F359">
        <f>AVERAGE(E359:E360)</f>
        <v>21.2</v>
      </c>
      <c r="G359">
        <f>F359-$F$104</f>
        <v>6.9399999999999977</v>
      </c>
      <c r="H359">
        <f>AVERAGE(G359,G361,G363)</f>
        <v>7.2866666666666662</v>
      </c>
      <c r="I359" s="9">
        <f>H359-H367</f>
        <v>7.2866666666666662</v>
      </c>
      <c r="J359" s="4">
        <f>2^-I359</f>
        <v>6.4046406124239992E-3</v>
      </c>
      <c r="K359" s="4">
        <f>-1/J359</f>
        <v>-156.13678588930605</v>
      </c>
      <c r="N359">
        <f>F359-$F$155</f>
        <v>2.2349999999999994</v>
      </c>
      <c r="O359">
        <f>AVERAGE(N359,N361,N363)</f>
        <v>2.288333333333334</v>
      </c>
      <c r="P359">
        <f>O359-O369</f>
        <v>9.5000000000000195E-2</v>
      </c>
      <c r="Q359" s="4">
        <f>2^-P359</f>
        <v>0.93627224743449211</v>
      </c>
      <c r="R359" s="4">
        <f>-1/Q359</f>
        <v>-1.0680654080478518</v>
      </c>
    </row>
    <row r="360" spans="2:18" ht="16" x14ac:dyDescent="0.2">
      <c r="B360" t="s">
        <v>1</v>
      </c>
      <c r="C360" t="s">
        <v>7</v>
      </c>
      <c r="D360" s="2" t="s">
        <v>33</v>
      </c>
      <c r="E360">
        <v>21.2</v>
      </c>
    </row>
    <row r="361" spans="2:18" ht="16" x14ac:dyDescent="0.2">
      <c r="B361" t="s">
        <v>2</v>
      </c>
      <c r="C361" t="s">
        <v>7</v>
      </c>
      <c r="D361" s="2" t="s">
        <v>33</v>
      </c>
      <c r="E361">
        <v>21.3</v>
      </c>
      <c r="F361">
        <f>E361:E362</f>
        <v>21.3</v>
      </c>
      <c r="G361">
        <f>F361-$F$106</f>
        <v>7.33</v>
      </c>
      <c r="I361">
        <f>STDEV(E359:E366)</f>
        <v>0.21384573879317809</v>
      </c>
      <c r="K361">
        <f>STDEV(G359,G361,G363)</f>
        <v>0.32715949219506779</v>
      </c>
      <c r="N361">
        <f>F361-$F$157</f>
        <v>2.25</v>
      </c>
      <c r="R361">
        <f>STDEV(N359,N361,N363)</f>
        <v>7.9739158092706236E-2</v>
      </c>
    </row>
    <row r="362" spans="2:18" ht="16" x14ac:dyDescent="0.2">
      <c r="B362" t="s">
        <v>2</v>
      </c>
      <c r="C362" t="s">
        <v>7</v>
      </c>
      <c r="D362" s="2" t="s">
        <v>33</v>
      </c>
      <c r="E362">
        <v>21.25</v>
      </c>
      <c r="I362">
        <f>AVERAGE(E359:E366)-(2*I361)</f>
        <v>20.96830852241364</v>
      </c>
      <c r="K362">
        <f>AVERAGE(G359,G361,G363)-(2*K361)</f>
        <v>6.6323476822765306</v>
      </c>
      <c r="R362">
        <f>AVERAGE(N359,N361,N363)-(2*R361)</f>
        <v>2.1288550171479215</v>
      </c>
    </row>
    <row r="363" spans="2:18" ht="16" x14ac:dyDescent="0.2">
      <c r="B363" t="s">
        <v>5</v>
      </c>
      <c r="C363" t="s">
        <v>7</v>
      </c>
      <c r="D363" s="2" t="s">
        <v>33</v>
      </c>
      <c r="E363">
        <v>21.52</v>
      </c>
      <c r="F363">
        <f>AVERAGE(E363:E364)</f>
        <v>21.615000000000002</v>
      </c>
      <c r="G363">
        <f>F363-$F$108</f>
        <v>7.5900000000000016</v>
      </c>
      <c r="I363">
        <f>AVERAGE(E359:E366)+(2*I361)</f>
        <v>21.823691477586355</v>
      </c>
      <c r="K363">
        <f>AVERAGE(G359,G361,G363)+(2*K361)</f>
        <v>7.9409856510568018</v>
      </c>
      <c r="N363">
        <f>F363-$F$159</f>
        <v>2.3800000000000026</v>
      </c>
      <c r="R363">
        <f>AVERAGE(N359,N361,N363)+(2*R361)</f>
        <v>2.4478116495187465</v>
      </c>
    </row>
    <row r="364" spans="2:18" ht="16" x14ac:dyDescent="0.2">
      <c r="B364" t="s">
        <v>5</v>
      </c>
      <c r="C364" t="s">
        <v>7</v>
      </c>
      <c r="D364" s="2" t="s">
        <v>33</v>
      </c>
      <c r="E364">
        <v>21.71</v>
      </c>
    </row>
    <row r="365" spans="2:18" x14ac:dyDescent="0.2">
      <c r="D365" s="2"/>
    </row>
    <row r="366" spans="2:18" x14ac:dyDescent="0.2">
      <c r="D366" s="2"/>
    </row>
    <row r="367" spans="2:18" x14ac:dyDescent="0.2">
      <c r="D367" s="2"/>
    </row>
    <row r="368" spans="2:18" x14ac:dyDescent="0.2">
      <c r="D368" s="2"/>
    </row>
    <row r="369" spans="2:18" ht="16" x14ac:dyDescent="0.2">
      <c r="B369" t="s">
        <v>3</v>
      </c>
      <c r="C369" t="s">
        <v>8</v>
      </c>
      <c r="D369" s="2" t="s">
        <v>33</v>
      </c>
      <c r="E369">
        <v>21.25</v>
      </c>
      <c r="F369">
        <f>AVERAGE(E369:E370)</f>
        <v>21.375</v>
      </c>
      <c r="G369">
        <f>F369-$F$114</f>
        <v>7.6400000000000006</v>
      </c>
      <c r="H369">
        <f>AVERAGE(G369,G371,G373)</f>
        <v>7.371666666666667</v>
      </c>
      <c r="I369">
        <f>STDEV(E367:E374)</f>
        <v>0.47545416883929659</v>
      </c>
      <c r="N369">
        <f>F369-$F$165</f>
        <v>2.5249999999999986</v>
      </c>
      <c r="O369">
        <f>AVERAGE(N369,N371,N373)</f>
        <v>2.1933333333333338</v>
      </c>
    </row>
    <row r="370" spans="2:18" ht="16" x14ac:dyDescent="0.2">
      <c r="B370" t="s">
        <v>3</v>
      </c>
      <c r="C370" t="s">
        <v>8</v>
      </c>
      <c r="D370" s="2" t="s">
        <v>33</v>
      </c>
      <c r="E370">
        <v>21.5</v>
      </c>
      <c r="I370">
        <f>AVERAGE(E367:E374)-(2*I369)</f>
        <v>20.647424995654738</v>
      </c>
      <c r="K370">
        <f>STDEV(G369,G371,G373)</f>
        <v>0.31154186449550098</v>
      </c>
      <c r="R370">
        <f>STDEV(N369,N371,N373)</f>
        <v>0.28811166816589173</v>
      </c>
    </row>
    <row r="371" spans="2:18" ht="16" x14ac:dyDescent="0.2">
      <c r="B371" t="s">
        <v>4</v>
      </c>
      <c r="C371" t="s">
        <v>8</v>
      </c>
      <c r="D371" s="2" t="s">
        <v>33</v>
      </c>
      <c r="E371">
        <v>21.19</v>
      </c>
      <c r="F371">
        <f>AVERAGE(E371:E372)</f>
        <v>21.225000000000001</v>
      </c>
      <c r="G371">
        <f>F371-$F$116</f>
        <v>7.4450000000000003</v>
      </c>
      <c r="I371">
        <f>AVERAGE(E367:E374)+(2*I369)</f>
        <v>22.549241671011927</v>
      </c>
      <c r="K371">
        <f>AVERAGE(G369,G371,G373)-(2*K370)</f>
        <v>6.748582937675665</v>
      </c>
      <c r="N371">
        <f>F371-$F$167</f>
        <v>2.0500000000000043</v>
      </c>
      <c r="R371">
        <f>AVERAGE(N369,N371,N373)-(2*R370)</f>
        <v>1.6171099970015503</v>
      </c>
    </row>
    <row r="372" spans="2:18" ht="16" x14ac:dyDescent="0.2">
      <c r="B372" t="s">
        <v>4</v>
      </c>
      <c r="C372" t="s">
        <v>8</v>
      </c>
      <c r="D372" s="2" t="s">
        <v>33</v>
      </c>
      <c r="E372">
        <v>21.26</v>
      </c>
      <c r="K372">
        <f>AVERAGE(G369,G371,G373)+(2*K370)</f>
        <v>7.9947503956576691</v>
      </c>
      <c r="R372">
        <f>AVERAGE(N369,N371,N373)+(2*R370)</f>
        <v>2.7695566696651173</v>
      </c>
    </row>
    <row r="373" spans="2:18" ht="16" x14ac:dyDescent="0.2">
      <c r="B373" t="s">
        <v>6</v>
      </c>
      <c r="C373" t="s">
        <v>8</v>
      </c>
      <c r="D373" s="2" t="s">
        <v>33</v>
      </c>
      <c r="E373">
        <v>22.25</v>
      </c>
      <c r="F373">
        <f>AVERAGE(E373:E374)</f>
        <v>22.195</v>
      </c>
      <c r="G373">
        <f>F373-$F$118</f>
        <v>7.0300000000000011</v>
      </c>
      <c r="N373">
        <f>F373-$F$169</f>
        <v>2.004999999999999</v>
      </c>
    </row>
    <row r="374" spans="2:18" ht="16" x14ac:dyDescent="0.2">
      <c r="B374" t="s">
        <v>6</v>
      </c>
      <c r="C374" t="s">
        <v>8</v>
      </c>
      <c r="D374" s="2" t="s">
        <v>33</v>
      </c>
      <c r="E374">
        <v>22.14</v>
      </c>
    </row>
    <row r="375" spans="2:18" x14ac:dyDescent="0.2">
      <c r="D375" s="1"/>
    </row>
    <row r="376" spans="2:18" x14ac:dyDescent="0.2">
      <c r="D376" s="2"/>
    </row>
    <row r="377" spans="2:18" x14ac:dyDescent="0.2">
      <c r="D377" s="2"/>
    </row>
    <row r="378" spans="2:18" x14ac:dyDescent="0.2">
      <c r="D378" s="2"/>
    </row>
    <row r="379" spans="2:18" x14ac:dyDescent="0.2">
      <c r="D379" s="2"/>
    </row>
    <row r="380" spans="2:18" x14ac:dyDescent="0.2">
      <c r="D380" s="2"/>
    </row>
    <row r="381" spans="2:18" x14ac:dyDescent="0.2">
      <c r="D381" s="2"/>
    </row>
    <row r="382" spans="2:18" x14ac:dyDescent="0.2">
      <c r="D382" s="2"/>
    </row>
    <row r="383" spans="2:18" x14ac:dyDescent="0.2">
      <c r="D383" s="2"/>
    </row>
    <row r="384" spans="2:18" x14ac:dyDescent="0.2">
      <c r="D384" s="2"/>
    </row>
    <row r="385" spans="4:4" x14ac:dyDescent="0.2">
      <c r="D385" s="2"/>
    </row>
    <row r="386" spans="4:4" x14ac:dyDescent="0.2">
      <c r="D386" s="2"/>
    </row>
    <row r="387" spans="4:4" x14ac:dyDescent="0.2">
      <c r="D387" s="2"/>
    </row>
    <row r="388" spans="4:4" x14ac:dyDescent="0.2">
      <c r="D388" s="2"/>
    </row>
    <row r="389" spans="4:4" x14ac:dyDescent="0.2">
      <c r="D389" s="2"/>
    </row>
    <row r="390" spans="4:4" x14ac:dyDescent="0.2">
      <c r="D390" s="2"/>
    </row>
    <row r="391" spans="4:4" x14ac:dyDescent="0.2">
      <c r="D391" s="2"/>
    </row>
    <row r="392" spans="4:4" x14ac:dyDescent="0.2">
      <c r="D392" s="2"/>
    </row>
    <row r="393" spans="4:4" x14ac:dyDescent="0.2">
      <c r="D393" s="2"/>
    </row>
    <row r="394" spans="4:4" x14ac:dyDescent="0.2">
      <c r="D394" s="2"/>
    </row>
    <row r="395" spans="4:4" x14ac:dyDescent="0.2">
      <c r="D395" s="2"/>
    </row>
    <row r="396" spans="4:4" x14ac:dyDescent="0.2">
      <c r="D396" s="2"/>
    </row>
  </sheetData>
  <conditionalFormatting sqref="G2">
    <cfRule type="cellIs" dxfId="97" priority="96" operator="lessThan">
      <formula>K5</formula>
    </cfRule>
    <cfRule type="cellIs" dxfId="96" priority="97" operator="greaterThan">
      <formula>K6</formula>
    </cfRule>
  </conditionalFormatting>
  <conditionalFormatting sqref="G4">
    <cfRule type="cellIs" dxfId="95" priority="94" operator="lessThan">
      <formula>K5</formula>
    </cfRule>
    <cfRule type="cellIs" dxfId="94" priority="95" operator="greaterThan">
      <formula>K6</formula>
    </cfRule>
  </conditionalFormatting>
  <conditionalFormatting sqref="G6">
    <cfRule type="cellIs" dxfId="93" priority="92" operator="lessThan">
      <formula>K5</formula>
    </cfRule>
    <cfRule type="cellIs" dxfId="92" priority="93" operator="greaterThan">
      <formula>K6</formula>
    </cfRule>
  </conditionalFormatting>
  <conditionalFormatting sqref="G12">
    <cfRule type="cellIs" dxfId="91" priority="90" operator="lessThan">
      <formula>K14</formula>
    </cfRule>
    <cfRule type="cellIs" dxfId="90" priority="91" operator="greaterThan">
      <formula>K15</formula>
    </cfRule>
  </conditionalFormatting>
  <conditionalFormatting sqref="G14">
    <cfRule type="cellIs" dxfId="89" priority="88" operator="lessThan">
      <formula>K14</formula>
    </cfRule>
    <cfRule type="cellIs" dxfId="88" priority="89" operator="greaterThan">
      <formula>K15</formula>
    </cfRule>
  </conditionalFormatting>
  <conditionalFormatting sqref="G16">
    <cfRule type="cellIs" dxfId="87" priority="86" operator="lessThan">
      <formula>K14</formula>
    </cfRule>
    <cfRule type="cellIs" dxfId="86" priority="87" operator="greaterThan">
      <formula>K15</formula>
    </cfRule>
  </conditionalFormatting>
  <conditionalFormatting sqref="N359 N342 N325 N308 N291 N274 N240 N223 N206 N189 N172 N138 N121 N87 N70 N53 N36 N19 N2">
    <cfRule type="cellIs" dxfId="85" priority="60" operator="lessThan">
      <formula>R5</formula>
    </cfRule>
    <cfRule type="cellIs" dxfId="84" priority="61" operator="greaterThan">
      <formula>R6</formula>
    </cfRule>
  </conditionalFormatting>
  <conditionalFormatting sqref="N361 N344 N327 N310 N293 N276 N242 N225 N208 N191 N174 N140 N123 N89 N72 N55 N38 N21 N4">
    <cfRule type="cellIs" dxfId="83" priority="58" operator="lessThan">
      <formula>R5</formula>
    </cfRule>
    <cfRule type="cellIs" dxfId="82" priority="59" operator="greaterThan">
      <formula>R6</formula>
    </cfRule>
  </conditionalFormatting>
  <conditionalFormatting sqref="N363 N346 N329 N312 N295 N278 N244 N227 N210 N193 N176 N142 N125 N91 N74 N57 N40 N23 N6">
    <cfRule type="cellIs" dxfId="81" priority="56" operator="lessThan">
      <formula>R5</formula>
    </cfRule>
    <cfRule type="cellIs" dxfId="80" priority="57" operator="greaterThan">
      <formula>R6</formula>
    </cfRule>
  </conditionalFormatting>
  <conditionalFormatting sqref="N369 N352 N335 N318 N301 N284 N250 N233 N216 N199 N182 N148 N131 N97 N80 N63 N46 N29 N12">
    <cfRule type="cellIs" dxfId="79" priority="54" operator="lessThan">
      <formula>R14</formula>
    </cfRule>
    <cfRule type="cellIs" dxfId="78" priority="55" operator="greaterThan">
      <formula>R15</formula>
    </cfRule>
  </conditionalFormatting>
  <conditionalFormatting sqref="N371 N354 N337 N320 N303 N286 N252 N235 N218 N201 N184 N150 N133 N99 N82 N65 N48 N31 N14">
    <cfRule type="cellIs" dxfId="77" priority="52" operator="lessThan">
      <formula>R14</formula>
    </cfRule>
    <cfRule type="cellIs" dxfId="76" priority="53" operator="greaterThan">
      <formula>R15</formula>
    </cfRule>
  </conditionalFormatting>
  <conditionalFormatting sqref="N373 N356 N339 N322 N305 N288 N254 N237 N220 N203 N186 N152 N101 N84 N67 N50 N33 N16">
    <cfRule type="cellIs" dxfId="75" priority="50" operator="lessThan">
      <formula>R14</formula>
    </cfRule>
    <cfRule type="cellIs" dxfId="74" priority="51" operator="greaterThan">
      <formula>R15</formula>
    </cfRule>
  </conditionalFormatting>
  <conditionalFormatting sqref="N135">
    <cfRule type="cellIs" dxfId="73" priority="46" operator="lessThan">
      <formula>$R$133</formula>
    </cfRule>
    <cfRule type="cellIs" dxfId="72" priority="47" operator="greaterThan">
      <formula>$R$134</formula>
    </cfRule>
  </conditionalFormatting>
  <conditionalFormatting sqref="E2:E9">
    <cfRule type="cellIs" dxfId="43" priority="41" operator="lessThan">
      <formula>$I$5</formula>
    </cfRule>
    <cfRule type="cellIs" dxfId="42" priority="42" operator="greaterThan">
      <formula>$I$6</formula>
    </cfRule>
  </conditionalFormatting>
  <conditionalFormatting sqref="E10:E17">
    <cfRule type="cellIs" dxfId="41" priority="43" operator="lessThan">
      <formula>$I$13</formula>
    </cfRule>
    <cfRule type="cellIs" dxfId="40" priority="44" operator="greaterThan">
      <formula>$I$14</formula>
    </cfRule>
  </conditionalFormatting>
  <conditionalFormatting sqref="E78:E85">
    <cfRule type="cellIs" dxfId="39" priority="32" operator="notBetween">
      <formula>$I$81</formula>
      <formula>$I$82</formula>
    </cfRule>
  </conditionalFormatting>
  <conditionalFormatting sqref="E53:E60">
    <cfRule type="cellIs" dxfId="38" priority="40" operator="notBetween">
      <formula>$I$56</formula>
      <formula>$I$57</formula>
    </cfRule>
  </conditionalFormatting>
  <conditionalFormatting sqref="E61:E68">
    <cfRule type="cellIs" dxfId="37" priority="39" operator="notBetween">
      <formula>$I$64</formula>
      <formula>$I$65</formula>
    </cfRule>
  </conditionalFormatting>
  <conditionalFormatting sqref="E121:E128">
    <cfRule type="cellIs" dxfId="36" priority="38" operator="notBetween">
      <formula>$I$124</formula>
      <formula>$I$125</formula>
    </cfRule>
  </conditionalFormatting>
  <conditionalFormatting sqref="E19:E26">
    <cfRule type="cellIs" dxfId="35" priority="37" operator="notBetween">
      <formula>$I$22</formula>
      <formula>$I$23</formula>
    </cfRule>
  </conditionalFormatting>
  <conditionalFormatting sqref="E27:E34">
    <cfRule type="cellIs" dxfId="34" priority="36" operator="notBetween">
      <formula>$I$30</formula>
      <formula>$I$31</formula>
    </cfRule>
  </conditionalFormatting>
  <conditionalFormatting sqref="E36:E43">
    <cfRule type="cellIs" dxfId="33" priority="35" operator="notBetween">
      <formula>$I$39</formula>
      <formula>$I$40</formula>
    </cfRule>
  </conditionalFormatting>
  <conditionalFormatting sqref="E44:E51">
    <cfRule type="cellIs" dxfId="32" priority="34" operator="notBetween">
      <formula>$I$47</formula>
      <formula>$I$48</formula>
    </cfRule>
  </conditionalFormatting>
  <conditionalFormatting sqref="E70:E77">
    <cfRule type="cellIs" dxfId="31" priority="33" operator="notBetween">
      <formula>$I$73</formula>
      <formula>$I$74</formula>
    </cfRule>
  </conditionalFormatting>
  <conditionalFormatting sqref="E87:E94">
    <cfRule type="cellIs" dxfId="30" priority="31" operator="notBetween">
      <formula>$I$90</formula>
      <formula>$I$91</formula>
    </cfRule>
  </conditionalFormatting>
  <conditionalFormatting sqref="E95:E102">
    <cfRule type="cellIs" dxfId="29" priority="30" operator="notBetween">
      <formula>$I$98</formula>
      <formula>$I$99</formula>
    </cfRule>
  </conditionalFormatting>
  <conditionalFormatting sqref="E104:E119">
    <cfRule type="cellIs" dxfId="28" priority="29" operator="notBetween">
      <formula>$I$107</formula>
      <formula>$I$108</formula>
    </cfRule>
  </conditionalFormatting>
  <conditionalFormatting sqref="E129:E136">
    <cfRule type="cellIs" dxfId="27" priority="28" operator="notBetween">
      <formula>$I$132</formula>
      <formula>$I$133</formula>
    </cfRule>
  </conditionalFormatting>
  <conditionalFormatting sqref="E138:E145">
    <cfRule type="cellIs" dxfId="26" priority="27" operator="notBetween">
      <formula>$I$141</formula>
      <formula>$I$142</formula>
    </cfRule>
  </conditionalFormatting>
  <conditionalFormatting sqref="E146:E153">
    <cfRule type="cellIs" dxfId="25" priority="26" operator="notBetween">
      <formula>$I$149</formula>
      <formula>$I$150</formula>
    </cfRule>
  </conditionalFormatting>
  <conditionalFormatting sqref="E155:E170">
    <cfRule type="cellIs" dxfId="24" priority="25" operator="notBetween">
      <formula>$I$158</formula>
      <formula>$I$159</formula>
    </cfRule>
  </conditionalFormatting>
  <conditionalFormatting sqref="E172:E179">
    <cfRule type="cellIs" dxfId="23" priority="24" operator="notBetween">
      <formula>$I$175</formula>
      <formula>$I$176</formula>
    </cfRule>
  </conditionalFormatting>
  <conditionalFormatting sqref="E180:E187">
    <cfRule type="cellIs" dxfId="22" priority="23" operator="notBetween">
      <formula>$I$183</formula>
      <formula>$I$184</formula>
    </cfRule>
  </conditionalFormatting>
  <conditionalFormatting sqref="E189:E196">
    <cfRule type="cellIs" dxfId="21" priority="22" operator="notBetween">
      <formula>$I$192</formula>
      <formula>$I$193</formula>
    </cfRule>
  </conditionalFormatting>
  <conditionalFormatting sqref="E197:E204">
    <cfRule type="cellIs" dxfId="20" priority="21" operator="notBetween">
      <formula>$I$200</formula>
      <formula>$I$201</formula>
    </cfRule>
  </conditionalFormatting>
  <conditionalFormatting sqref="E206:E213">
    <cfRule type="cellIs" dxfId="19" priority="20" operator="notBetween">
      <formula>$I$209</formula>
      <formula>$I$210</formula>
    </cfRule>
  </conditionalFormatting>
  <conditionalFormatting sqref="E214:E221">
    <cfRule type="cellIs" dxfId="18" priority="19" operator="notBetween">
      <formula>$I$217</formula>
      <formula>$I$218</formula>
    </cfRule>
  </conditionalFormatting>
  <conditionalFormatting sqref="E223:E230">
    <cfRule type="cellIs" dxfId="17" priority="18" operator="notBetween">
      <formula>$I$226</formula>
      <formula>$I$227</formula>
    </cfRule>
  </conditionalFormatting>
  <conditionalFormatting sqref="E231:E238">
    <cfRule type="cellIs" dxfId="16" priority="17" operator="notBetween">
      <formula>$I$234</formula>
      <formula>$I$235</formula>
    </cfRule>
  </conditionalFormatting>
  <conditionalFormatting sqref="E240:E247">
    <cfRule type="cellIs" dxfId="15" priority="16" operator="notBetween">
      <formula>$I$243</formula>
      <formula>$I$244</formula>
    </cfRule>
  </conditionalFormatting>
  <conditionalFormatting sqref="E248:E255">
    <cfRule type="cellIs" dxfId="14" priority="15" operator="notBetween">
      <formula>$I$251</formula>
      <formula>$I$252</formula>
    </cfRule>
  </conditionalFormatting>
  <conditionalFormatting sqref="E257:E264">
    <cfRule type="cellIs" dxfId="13" priority="14" operator="notBetween">
      <formula>$I$260</formula>
      <formula>$I$261</formula>
    </cfRule>
  </conditionalFormatting>
  <conditionalFormatting sqref="E265:E272">
    <cfRule type="cellIs" dxfId="12" priority="13" operator="notBetween">
      <formula>$I$268</formula>
      <formula>$I$269</formula>
    </cfRule>
  </conditionalFormatting>
  <conditionalFormatting sqref="E274:E281">
    <cfRule type="cellIs" dxfId="11" priority="12" operator="notBetween">
      <formula>$I$277</formula>
      <formula>$I$278</formula>
    </cfRule>
  </conditionalFormatting>
  <conditionalFormatting sqref="E282:E289">
    <cfRule type="cellIs" dxfId="10" priority="11" operator="notBetween">
      <formula>$I$285</formula>
      <formula>$I$286</formula>
    </cfRule>
  </conditionalFormatting>
  <conditionalFormatting sqref="E291:E298">
    <cfRule type="cellIs" dxfId="9" priority="10" operator="notBetween">
      <formula>$I$294</formula>
      <formula>$I$295</formula>
    </cfRule>
  </conditionalFormatting>
  <conditionalFormatting sqref="E299:E306">
    <cfRule type="cellIs" dxfId="8" priority="9" operator="notBetween">
      <formula>$I$302</formula>
      <formula>$I$303</formula>
    </cfRule>
  </conditionalFormatting>
  <conditionalFormatting sqref="E308:E315">
    <cfRule type="cellIs" dxfId="7" priority="8" operator="notBetween">
      <formula>$I$311</formula>
      <formula>$I$312</formula>
    </cfRule>
  </conditionalFormatting>
  <conditionalFormatting sqref="E316:E323">
    <cfRule type="cellIs" dxfId="6" priority="7" operator="notBetween">
      <formula>$I$319</formula>
      <formula>$I$320</formula>
    </cfRule>
  </conditionalFormatting>
  <conditionalFormatting sqref="E325:E332">
    <cfRule type="cellIs" dxfId="5" priority="6" operator="notBetween">
      <formula>$I$328</formula>
      <formula>$I$329</formula>
    </cfRule>
  </conditionalFormatting>
  <conditionalFormatting sqref="E333:E340">
    <cfRule type="cellIs" dxfId="4" priority="5" operator="notBetween">
      <formula>$I$336</formula>
      <formula>$I$337</formula>
    </cfRule>
  </conditionalFormatting>
  <conditionalFormatting sqref="E342:E349">
    <cfRule type="cellIs" dxfId="3" priority="4" operator="notBetween">
      <formula>$I$345</formula>
      <formula>$I$346</formula>
    </cfRule>
  </conditionalFormatting>
  <conditionalFormatting sqref="E350:E357">
    <cfRule type="cellIs" dxfId="2" priority="3" operator="notBetween">
      <formula>$I$353</formula>
      <formula>$I$354</formula>
    </cfRule>
  </conditionalFormatting>
  <conditionalFormatting sqref="E359:E366">
    <cfRule type="cellIs" dxfId="1" priority="2" operator="notBetween">
      <formula>$I$362</formula>
      <formula>$I$363</formula>
    </cfRule>
  </conditionalFormatting>
  <conditionalFormatting sqref="E367:E374">
    <cfRule type="cellIs" dxfId="0" priority="1" operator="notBetween">
      <formula>$I$370</formula>
      <formula>$I$371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5713-294C-D64D-8F3F-10DB68D5AAC6}">
  <dimension ref="B1:R400"/>
  <sheetViews>
    <sheetView topLeftCell="A376" workbookViewId="0">
      <selection activeCell="J359" activeCellId="1" sqref="J342 J359"/>
    </sheetView>
  </sheetViews>
  <sheetFormatPr baseColWidth="10" defaultRowHeight="15" x14ac:dyDescent="0.2"/>
  <cols>
    <col min="11" max="11" width="14.33203125" bestFit="1" customWidth="1"/>
    <col min="18" max="18" width="14.33203125" bestFit="1" customWidth="1"/>
  </cols>
  <sheetData>
    <row r="1" spans="2:18" x14ac:dyDescent="0.2">
      <c r="B1" t="s">
        <v>12</v>
      </c>
      <c r="C1" t="s">
        <v>13</v>
      </c>
      <c r="D1" t="s">
        <v>14</v>
      </c>
      <c r="E1" t="s">
        <v>15</v>
      </c>
      <c r="F1" t="s">
        <v>35</v>
      </c>
      <c r="G1" t="s">
        <v>36</v>
      </c>
      <c r="H1" t="s">
        <v>35</v>
      </c>
      <c r="I1" t="s">
        <v>37</v>
      </c>
      <c r="J1" t="s">
        <v>38</v>
      </c>
      <c r="K1" t="s">
        <v>39</v>
      </c>
      <c r="N1">
        <v>1</v>
      </c>
    </row>
    <row r="2" spans="2:18" ht="16" x14ac:dyDescent="0.2">
      <c r="B2" t="s">
        <v>1</v>
      </c>
      <c r="C2" t="s">
        <v>7</v>
      </c>
      <c r="D2" s="2" t="s">
        <v>16</v>
      </c>
      <c r="E2">
        <v>17.77</v>
      </c>
      <c r="F2">
        <f>AVERAGE(E2:E3)</f>
        <v>17.96</v>
      </c>
      <c r="G2" s="9">
        <f>F2-$F$376</f>
        <v>1.5149125876449041</v>
      </c>
      <c r="H2">
        <f>AVERAGE(G2,G4,G6)</f>
        <v>1.9122546730249539</v>
      </c>
      <c r="I2">
        <f>H2-H12</f>
        <v>-0.28482698578947074</v>
      </c>
      <c r="J2" s="4">
        <f>2^-I2</f>
        <v>1.2182641554234528</v>
      </c>
      <c r="K2" s="4">
        <f>-1/J2</f>
        <v>-0.820840041585573</v>
      </c>
      <c r="N2">
        <v>1</v>
      </c>
      <c r="Q2" s="4"/>
      <c r="R2" s="4"/>
    </row>
    <row r="3" spans="2:18" ht="16" x14ac:dyDescent="0.2">
      <c r="B3" t="s">
        <v>1</v>
      </c>
      <c r="C3" t="s">
        <v>7</v>
      </c>
      <c r="D3" s="2" t="s">
        <v>16</v>
      </c>
      <c r="E3">
        <v>18.149999999999999</v>
      </c>
      <c r="N3">
        <v>1</v>
      </c>
    </row>
    <row r="4" spans="2:18" ht="16" x14ac:dyDescent="0.2">
      <c r="B4" t="s">
        <v>2</v>
      </c>
      <c r="C4" t="s">
        <v>7</v>
      </c>
      <c r="D4" s="2" t="s">
        <v>16</v>
      </c>
      <c r="E4">
        <v>18.579999999999998</v>
      </c>
      <c r="F4">
        <f>AVERAGE(E4:E5)</f>
        <v>18.715</v>
      </c>
      <c r="G4" s="9">
        <f>F4-$F$378</f>
        <v>2.4015546250952866</v>
      </c>
      <c r="I4">
        <f>STDEV(E2:E7)</f>
        <v>0.37377354998269602</v>
      </c>
      <c r="K4">
        <f>STDEV(G2,G4,G6)</f>
        <v>0.45041726496462381</v>
      </c>
      <c r="N4">
        <v>1</v>
      </c>
    </row>
    <row r="5" spans="2:18" ht="16" x14ac:dyDescent="0.2">
      <c r="B5" t="s">
        <v>2</v>
      </c>
      <c r="C5" t="s">
        <v>7</v>
      </c>
      <c r="D5" s="2" t="s">
        <v>16</v>
      </c>
      <c r="E5">
        <v>18.850000000000001</v>
      </c>
      <c r="I5">
        <f>AVERAGE(E2:E7)-(2*I4)</f>
        <v>17.559119566701277</v>
      </c>
      <c r="K5">
        <f>AVERAGE(G2,G4,G6)-(2*K4)</f>
        <v>1.0114201430957062</v>
      </c>
      <c r="N5">
        <v>1</v>
      </c>
    </row>
    <row r="6" spans="2:18" ht="16" x14ac:dyDescent="0.2">
      <c r="B6" t="s">
        <v>5</v>
      </c>
      <c r="C6" t="s">
        <v>7</v>
      </c>
      <c r="D6" s="2" t="s">
        <v>16</v>
      </c>
      <c r="E6">
        <v>18.18</v>
      </c>
      <c r="F6">
        <f>AVERAGE(E6:E7)</f>
        <v>18.244999999999997</v>
      </c>
      <c r="G6" s="9">
        <f>F6-$F$380</f>
        <v>1.8202968063346709</v>
      </c>
      <c r="I6">
        <f>AVERAGE(E2:E7)+(2*I4)</f>
        <v>19.05421376663206</v>
      </c>
      <c r="K6">
        <f>AVERAGE(G2,G4,G6)+(2*K4)</f>
        <v>2.8130892029542016</v>
      </c>
      <c r="N6">
        <v>1</v>
      </c>
    </row>
    <row r="7" spans="2:18" ht="16" x14ac:dyDescent="0.2">
      <c r="B7" t="s">
        <v>5</v>
      </c>
      <c r="C7" t="s">
        <v>7</v>
      </c>
      <c r="D7" s="2" t="s">
        <v>16</v>
      </c>
      <c r="E7">
        <v>18.309999999999999</v>
      </c>
      <c r="N7">
        <v>1</v>
      </c>
    </row>
    <row r="8" spans="2:18" x14ac:dyDescent="0.2">
      <c r="D8" s="2"/>
      <c r="N8">
        <v>1</v>
      </c>
    </row>
    <row r="9" spans="2:18" x14ac:dyDescent="0.2">
      <c r="D9" s="2"/>
      <c r="N9">
        <v>1</v>
      </c>
    </row>
    <row r="10" spans="2:18" x14ac:dyDescent="0.2">
      <c r="D10" s="2"/>
      <c r="N10">
        <v>1</v>
      </c>
    </row>
    <row r="11" spans="2:18" x14ac:dyDescent="0.2">
      <c r="D11" s="2"/>
      <c r="N11">
        <v>1</v>
      </c>
    </row>
    <row r="12" spans="2:18" ht="16" x14ac:dyDescent="0.2">
      <c r="B12" t="s">
        <v>3</v>
      </c>
      <c r="C12" t="s">
        <v>8</v>
      </c>
      <c r="D12" s="2" t="s">
        <v>16</v>
      </c>
      <c r="E12">
        <v>18.03</v>
      </c>
      <c r="F12">
        <f>AVERAGE(E12:E13)</f>
        <v>18.09</v>
      </c>
      <c r="G12" s="9">
        <f>F12-$F$386</f>
        <v>1.9994826062056035</v>
      </c>
      <c r="H12">
        <f>AVERAGE(G12,G14,G16)</f>
        <v>2.1970816588144246</v>
      </c>
      <c r="N12">
        <v>1</v>
      </c>
    </row>
    <row r="13" spans="2:18" ht="16" x14ac:dyDescent="0.2">
      <c r="B13" t="s">
        <v>3</v>
      </c>
      <c r="C13" t="s">
        <v>8</v>
      </c>
      <c r="D13" s="2" t="s">
        <v>16</v>
      </c>
      <c r="E13">
        <v>18.149999999999999</v>
      </c>
      <c r="I13">
        <f>STDEV(E12:E17)</f>
        <v>0.68312273177421523</v>
      </c>
      <c r="K13">
        <f>STDEV(G12,G14,G16)</f>
        <v>0.27394461922408025</v>
      </c>
      <c r="N13">
        <v>1</v>
      </c>
    </row>
    <row r="14" spans="2:18" ht="16" x14ac:dyDescent="0.2">
      <c r="B14" t="s">
        <v>4</v>
      </c>
      <c r="C14" t="s">
        <v>8</v>
      </c>
      <c r="D14" s="2" t="s">
        <v>16</v>
      </c>
      <c r="E14">
        <v>18.690000000000001</v>
      </c>
      <c r="F14">
        <f>AVERAGE(E14:E15)</f>
        <v>18.765000000000001</v>
      </c>
      <c r="G14" s="9">
        <f>F14-$F$388</f>
        <v>2.509800831733866</v>
      </c>
      <c r="I14">
        <f>AVERAGE(E12:E17)-(2*I13)</f>
        <v>17.445421203118237</v>
      </c>
      <c r="K14">
        <f>AVERAGE(G12,G14,G16)-(2*K13)</f>
        <v>1.6491924203662642</v>
      </c>
      <c r="N14">
        <v>1</v>
      </c>
    </row>
    <row r="15" spans="2:18" ht="16" x14ac:dyDescent="0.2">
      <c r="B15" t="s">
        <v>4</v>
      </c>
      <c r="C15" t="s">
        <v>8</v>
      </c>
      <c r="D15" s="2" t="s">
        <v>16</v>
      </c>
      <c r="E15">
        <v>18.84</v>
      </c>
      <c r="I15">
        <f>AVERAGE(E12:E17)+(2*I13)</f>
        <v>20.177912130215098</v>
      </c>
      <c r="K15">
        <f>AVERAGE(G12,G14,G16)+(2*K13)</f>
        <v>2.744970897262585</v>
      </c>
      <c r="N15">
        <v>1</v>
      </c>
    </row>
    <row r="16" spans="2:18" ht="16" x14ac:dyDescent="0.2">
      <c r="B16" t="s">
        <v>6</v>
      </c>
      <c r="C16" t="s">
        <v>8</v>
      </c>
      <c r="D16" s="2" t="s">
        <v>16</v>
      </c>
      <c r="E16">
        <v>19.79</v>
      </c>
      <c r="F16">
        <f>AVERAGE(E16:E17)</f>
        <v>19.579999999999998</v>
      </c>
      <c r="G16" s="9">
        <f>F16-$F$390</f>
        <v>2.0819615385038048</v>
      </c>
      <c r="N16">
        <v>1</v>
      </c>
    </row>
    <row r="17" spans="2:18" ht="16" x14ac:dyDescent="0.2">
      <c r="B17" t="s">
        <v>6</v>
      </c>
      <c r="C17" t="s">
        <v>8</v>
      </c>
      <c r="D17" s="2" t="s">
        <v>16</v>
      </c>
      <c r="E17">
        <v>19.37</v>
      </c>
      <c r="N17">
        <v>1</v>
      </c>
    </row>
    <row r="18" spans="2:18" x14ac:dyDescent="0.2">
      <c r="D18" s="2"/>
      <c r="N18">
        <v>1</v>
      </c>
    </row>
    <row r="19" spans="2:18" ht="16" x14ac:dyDescent="0.2">
      <c r="B19" t="s">
        <v>1</v>
      </c>
      <c r="C19" t="s">
        <v>7</v>
      </c>
      <c r="D19" s="2" t="s">
        <v>17</v>
      </c>
      <c r="E19">
        <v>21.92</v>
      </c>
      <c r="F19">
        <f>AVERAGE(E19:E20)</f>
        <v>21.995000000000001</v>
      </c>
      <c r="G19" s="9">
        <f>F19-$F$376</f>
        <v>5.5499125876449042</v>
      </c>
      <c r="H19">
        <f>AVERAGE(G19,G21,G23)</f>
        <v>6.0455880063582894</v>
      </c>
      <c r="I19">
        <f>H19-H29</f>
        <v>-0.62982698578946827</v>
      </c>
      <c r="J19" s="5">
        <f>2^-I19</f>
        <v>1.5473794140028847</v>
      </c>
      <c r="K19" s="5">
        <f>-1/J19</f>
        <v>-0.64625391222771933</v>
      </c>
      <c r="N19">
        <v>1</v>
      </c>
      <c r="Q19" s="4"/>
      <c r="R19" s="4"/>
    </row>
    <row r="20" spans="2:18" ht="16" x14ac:dyDescent="0.2">
      <c r="B20" t="s">
        <v>1</v>
      </c>
      <c r="C20" t="s">
        <v>7</v>
      </c>
      <c r="D20" s="2" t="s">
        <v>17</v>
      </c>
      <c r="E20">
        <v>22.07</v>
      </c>
      <c r="N20">
        <v>1</v>
      </c>
    </row>
    <row r="21" spans="2:18" ht="16" x14ac:dyDescent="0.2">
      <c r="B21" t="s">
        <v>2</v>
      </c>
      <c r="C21" t="s">
        <v>7</v>
      </c>
      <c r="D21" s="2" t="s">
        <v>17</v>
      </c>
      <c r="E21">
        <v>22.3</v>
      </c>
      <c r="F21">
        <f>AVERAGE(E21:E22)</f>
        <v>22.325000000000003</v>
      </c>
      <c r="G21" s="9">
        <f>F21-$F$378</f>
        <v>6.0115546250952896</v>
      </c>
      <c r="I21">
        <f>STDEV(E19:E24)</f>
        <v>0.46368092477478456</v>
      </c>
      <c r="K21">
        <f>STDEV(G19,G21,G23)</f>
        <v>0.51353860834863396</v>
      </c>
      <c r="N21">
        <v>1</v>
      </c>
    </row>
    <row r="22" spans="2:18" ht="16" x14ac:dyDescent="0.2">
      <c r="B22" t="s">
        <v>2</v>
      </c>
      <c r="C22" t="s">
        <v>7</v>
      </c>
      <c r="D22" s="2" t="s">
        <v>17</v>
      </c>
      <c r="E22">
        <v>22.35</v>
      </c>
      <c r="I22">
        <f>AVERAGE(E19:E24)-(2*I21)</f>
        <v>21.512638150450432</v>
      </c>
      <c r="K22">
        <f>AVERAGE(G19,G21,G23)-(2*K21)</f>
        <v>5.0185107896610219</v>
      </c>
      <c r="N22">
        <v>1</v>
      </c>
    </row>
    <row r="23" spans="2:18" ht="16" x14ac:dyDescent="0.2">
      <c r="B23" t="s">
        <v>5</v>
      </c>
      <c r="C23" t="s">
        <v>7</v>
      </c>
      <c r="D23" s="2" t="s">
        <v>17</v>
      </c>
      <c r="E23">
        <v>22.92</v>
      </c>
      <c r="F23">
        <f>AVERAGE(E23:E24)</f>
        <v>23</v>
      </c>
      <c r="G23" s="9">
        <f>F23-$F$380</f>
        <v>6.5752968063346735</v>
      </c>
      <c r="I23">
        <f>AVERAGE(E19:E24)+(2*I21)</f>
        <v>23.367361849549571</v>
      </c>
      <c r="K23">
        <f>AVERAGE(G19,G21,G23)+(2*K21)</f>
        <v>7.0726652230555569</v>
      </c>
      <c r="N23">
        <v>1</v>
      </c>
    </row>
    <row r="24" spans="2:18" ht="16" x14ac:dyDescent="0.2">
      <c r="B24" t="s">
        <v>5</v>
      </c>
      <c r="C24" t="s">
        <v>7</v>
      </c>
      <c r="D24" s="2" t="s">
        <v>17</v>
      </c>
      <c r="E24">
        <v>23.08</v>
      </c>
      <c r="N24">
        <v>1</v>
      </c>
    </row>
    <row r="25" spans="2:18" x14ac:dyDescent="0.2">
      <c r="D25" s="2"/>
      <c r="N25">
        <v>1</v>
      </c>
    </row>
    <row r="26" spans="2:18" x14ac:dyDescent="0.2">
      <c r="D26" s="2"/>
      <c r="N26">
        <v>1</v>
      </c>
    </row>
    <row r="27" spans="2:18" x14ac:dyDescent="0.2">
      <c r="D27" s="2"/>
      <c r="N27">
        <v>1</v>
      </c>
    </row>
    <row r="28" spans="2:18" x14ac:dyDescent="0.2">
      <c r="D28" s="2"/>
      <c r="N28">
        <v>1</v>
      </c>
    </row>
    <row r="29" spans="2:18" ht="16" x14ac:dyDescent="0.2">
      <c r="B29" t="s">
        <v>3</v>
      </c>
      <c r="C29" t="s">
        <v>8</v>
      </c>
      <c r="D29" s="2" t="s">
        <v>17</v>
      </c>
      <c r="E29">
        <v>22.97</v>
      </c>
      <c r="F29">
        <f>AVERAGE(E29:E30)</f>
        <v>23.07</v>
      </c>
      <c r="G29" s="9">
        <f>F29-$F$386</f>
        <v>6.9794826062056039</v>
      </c>
      <c r="H29">
        <f>AVERAGE(G29,G31,G33)</f>
        <v>6.6754149921477577</v>
      </c>
      <c r="N29">
        <v>1</v>
      </c>
    </row>
    <row r="30" spans="2:18" ht="16" x14ac:dyDescent="0.2">
      <c r="B30" t="s">
        <v>3</v>
      </c>
      <c r="C30" t="s">
        <v>8</v>
      </c>
      <c r="D30" s="2" t="s">
        <v>17</v>
      </c>
      <c r="E30">
        <v>23.17</v>
      </c>
      <c r="I30">
        <f>STDEV(E29:E34)</f>
        <v>0.29651306885194828</v>
      </c>
      <c r="K30">
        <f>STDEV(G29,G31,G33)</f>
        <v>0.45529703417742229</v>
      </c>
      <c r="N30">
        <v>1</v>
      </c>
    </row>
    <row r="31" spans="2:18" ht="16" x14ac:dyDescent="0.2">
      <c r="B31" t="s">
        <v>4</v>
      </c>
      <c r="C31" t="s">
        <v>8</v>
      </c>
      <c r="D31" s="2" t="s">
        <v>17</v>
      </c>
      <c r="E31">
        <v>23.16</v>
      </c>
      <c r="F31">
        <f>AVERAGE(E31:E32)</f>
        <v>23.15</v>
      </c>
      <c r="G31" s="9">
        <f>F31-$F$388</f>
        <v>6.894800831733864</v>
      </c>
      <c r="I31">
        <f>AVERAGE(E29:E34)-(2*I30)</f>
        <v>22.696973862296105</v>
      </c>
      <c r="K31">
        <f>AVERAGE(G29,G31,G33)-(2*K30)</f>
        <v>5.7648209237929127</v>
      </c>
      <c r="N31">
        <v>1</v>
      </c>
    </row>
    <row r="32" spans="2:18" ht="16" x14ac:dyDescent="0.2">
      <c r="B32" t="s">
        <v>4</v>
      </c>
      <c r="C32" t="s">
        <v>8</v>
      </c>
      <c r="D32" s="2" t="s">
        <v>17</v>
      </c>
      <c r="E32">
        <v>23.14</v>
      </c>
      <c r="I32">
        <f>AVERAGE(E29:E34)+(2*I30)</f>
        <v>23.883026137703901</v>
      </c>
      <c r="K32">
        <f>AVERAGE(G29,G31,G33)+(2*K30)</f>
        <v>7.5860090605026027</v>
      </c>
      <c r="N32">
        <v>1</v>
      </c>
    </row>
    <row r="33" spans="2:18" ht="16" x14ac:dyDescent="0.2">
      <c r="B33" t="s">
        <v>6</v>
      </c>
      <c r="C33" t="s">
        <v>8</v>
      </c>
      <c r="D33" s="2" t="s">
        <v>17</v>
      </c>
      <c r="E33">
        <v>23.76</v>
      </c>
      <c r="F33">
        <f>AVERAGE(E33:E34)</f>
        <v>23.65</v>
      </c>
      <c r="G33" s="9">
        <f>F33-$F$390</f>
        <v>6.1519615385038051</v>
      </c>
      <c r="N33">
        <v>1</v>
      </c>
    </row>
    <row r="34" spans="2:18" ht="16" x14ac:dyDescent="0.2">
      <c r="B34" t="s">
        <v>6</v>
      </c>
      <c r="C34" t="s">
        <v>8</v>
      </c>
      <c r="D34" s="2" t="s">
        <v>17</v>
      </c>
      <c r="E34">
        <v>23.54</v>
      </c>
      <c r="N34">
        <v>1</v>
      </c>
    </row>
    <row r="35" spans="2:18" x14ac:dyDescent="0.2">
      <c r="D35" s="2"/>
      <c r="N35">
        <v>1</v>
      </c>
    </row>
    <row r="36" spans="2:18" ht="16" x14ac:dyDescent="0.2">
      <c r="B36" t="s">
        <v>1</v>
      </c>
      <c r="C36" t="s">
        <v>7</v>
      </c>
      <c r="D36" s="2" t="s">
        <v>18</v>
      </c>
      <c r="E36">
        <v>19.59</v>
      </c>
      <c r="F36">
        <f>AVERAGE(E36:E37)</f>
        <v>19.725000000000001</v>
      </c>
      <c r="G36" s="9">
        <f>F36-$F$376</f>
        <v>3.2799125876449047</v>
      </c>
      <c r="H36">
        <f>AVERAGE(G36,G38,G40)</f>
        <v>3.3722546730249561</v>
      </c>
      <c r="I36">
        <f>H36-H46</f>
        <v>-1.864826985789469</v>
      </c>
      <c r="J36" s="5">
        <f>2^-I36</f>
        <v>3.6422425147472484</v>
      </c>
      <c r="K36" s="5">
        <f>-1/J36</f>
        <v>-0.27455612742727936</v>
      </c>
      <c r="N36">
        <v>1</v>
      </c>
      <c r="Q36" s="5"/>
      <c r="R36" s="5"/>
    </row>
    <row r="37" spans="2:18" ht="16" x14ac:dyDescent="0.2">
      <c r="B37" t="s">
        <v>1</v>
      </c>
      <c r="C37" t="s">
        <v>7</v>
      </c>
      <c r="D37" s="2" t="s">
        <v>18</v>
      </c>
      <c r="E37">
        <v>19.86</v>
      </c>
      <c r="N37">
        <v>1</v>
      </c>
    </row>
    <row r="38" spans="2:18" ht="16" x14ac:dyDescent="0.2">
      <c r="B38" t="s">
        <v>2</v>
      </c>
      <c r="C38" t="s">
        <v>7</v>
      </c>
      <c r="D38" s="2" t="s">
        <v>18</v>
      </c>
      <c r="E38">
        <v>19.78</v>
      </c>
      <c r="F38">
        <f>AVERAGE(E38:E39)</f>
        <v>19.825000000000003</v>
      </c>
      <c r="G38" s="9">
        <f>F38-$F$378</f>
        <v>3.5115546250952896</v>
      </c>
      <c r="I38">
        <f>STDEV(E36:E41)</f>
        <v>0.16206994374857603</v>
      </c>
      <c r="K38">
        <f>STDEV(G36,G38,G40)</f>
        <v>0.12275296050042188</v>
      </c>
      <c r="N38">
        <v>1</v>
      </c>
    </row>
    <row r="39" spans="2:18" ht="16" x14ac:dyDescent="0.2">
      <c r="B39" t="s">
        <v>2</v>
      </c>
      <c r="C39" t="s">
        <v>7</v>
      </c>
      <c r="D39" s="2" t="s">
        <v>18</v>
      </c>
      <c r="E39">
        <v>19.87</v>
      </c>
      <c r="I39">
        <f>AVERAGE(E36:E41)-(2*I38)</f>
        <v>19.442526779169516</v>
      </c>
      <c r="K39">
        <f>AVERAGE(G36,G38,G40)-(2*K38)</f>
        <v>3.1267487520241124</v>
      </c>
      <c r="N39">
        <v>1</v>
      </c>
    </row>
    <row r="40" spans="2:18" ht="16" x14ac:dyDescent="0.2">
      <c r="B40" t="s">
        <v>5</v>
      </c>
      <c r="C40" t="s">
        <v>7</v>
      </c>
      <c r="D40" s="2" t="s">
        <v>18</v>
      </c>
      <c r="E40">
        <v>19.55</v>
      </c>
      <c r="F40">
        <f>AVERAGE(E40:E41)</f>
        <v>19.75</v>
      </c>
      <c r="G40" s="9">
        <f>F40-$F$380</f>
        <v>3.3252968063346735</v>
      </c>
      <c r="I40">
        <f>AVERAGE(E36:E41)+(2*I38)</f>
        <v>20.090806554163823</v>
      </c>
      <c r="K40">
        <f>AVERAGE(G36,G38,G40)+(2*K38)</f>
        <v>3.6177605940257997</v>
      </c>
      <c r="N40">
        <v>1</v>
      </c>
    </row>
    <row r="41" spans="2:18" ht="16" x14ac:dyDescent="0.2">
      <c r="B41" t="s">
        <v>5</v>
      </c>
      <c r="C41" t="s">
        <v>7</v>
      </c>
      <c r="D41" s="2" t="s">
        <v>18</v>
      </c>
      <c r="E41">
        <v>19.95</v>
      </c>
      <c r="N41">
        <v>1</v>
      </c>
    </row>
    <row r="42" spans="2:18" x14ac:dyDescent="0.2">
      <c r="D42" s="2"/>
      <c r="N42">
        <v>1</v>
      </c>
    </row>
    <row r="43" spans="2:18" x14ac:dyDescent="0.2">
      <c r="D43" s="2"/>
      <c r="N43">
        <v>1</v>
      </c>
    </row>
    <row r="44" spans="2:18" x14ac:dyDescent="0.2">
      <c r="D44" s="2"/>
      <c r="N44">
        <v>1</v>
      </c>
    </row>
    <row r="45" spans="2:18" x14ac:dyDescent="0.2">
      <c r="D45" s="2"/>
      <c r="N45">
        <v>1</v>
      </c>
    </row>
    <row r="46" spans="2:18" ht="16" x14ac:dyDescent="0.2">
      <c r="B46" t="s">
        <v>3</v>
      </c>
      <c r="C46" t="s">
        <v>8</v>
      </c>
      <c r="D46" s="2" t="s">
        <v>18</v>
      </c>
      <c r="E46">
        <v>20.02</v>
      </c>
      <c r="F46">
        <f>AVERAGE(E46:E47)</f>
        <v>19.975000000000001</v>
      </c>
      <c r="G46" s="9">
        <f>F46-$F$386</f>
        <v>3.884482606205605</v>
      </c>
      <c r="H46">
        <f>AVERAGE(G46,G48,G50)</f>
        <v>5.2370816588144251</v>
      </c>
      <c r="N46">
        <v>1</v>
      </c>
    </row>
    <row r="47" spans="2:18" ht="16" x14ac:dyDescent="0.2">
      <c r="B47" t="s">
        <v>3</v>
      </c>
      <c r="C47" t="s">
        <v>8</v>
      </c>
      <c r="D47" s="2" t="s">
        <v>18</v>
      </c>
      <c r="E47">
        <v>19.93</v>
      </c>
      <c r="I47" s="7">
        <f>STDEV(E46:E51)</f>
        <v>1.7642864468862949</v>
      </c>
      <c r="K47">
        <f>STDEV(G46,G48,G50)</f>
        <v>1.464256324962528</v>
      </c>
      <c r="N47">
        <v>1</v>
      </c>
    </row>
    <row r="48" spans="2:18" ht="16" x14ac:dyDescent="0.2">
      <c r="B48" t="s">
        <v>4</v>
      </c>
      <c r="C48" t="s">
        <v>8</v>
      </c>
      <c r="D48" s="2" t="s">
        <v>18</v>
      </c>
      <c r="E48">
        <v>21.34</v>
      </c>
      <c r="F48">
        <f>AVERAGE(E48:E49)</f>
        <v>21.29</v>
      </c>
      <c r="G48" s="9">
        <f>F48-$F$388</f>
        <v>5.0348008317338646</v>
      </c>
      <c r="I48">
        <f>AVERAGE(E46:E51)-(2*I47)</f>
        <v>18.158093772894077</v>
      </c>
      <c r="K48">
        <f>AVERAGE(G46,G48,G50)-(2*K47)</f>
        <v>2.3085690088893691</v>
      </c>
      <c r="N48">
        <v>1</v>
      </c>
    </row>
    <row r="49" spans="2:18" ht="16" x14ac:dyDescent="0.2">
      <c r="B49" t="s">
        <v>4</v>
      </c>
      <c r="C49" t="s">
        <v>8</v>
      </c>
      <c r="D49" s="2" t="s">
        <v>18</v>
      </c>
      <c r="E49">
        <v>21.24</v>
      </c>
      <c r="I49">
        <f>AVERAGE(E46:E51)+(2*I47)</f>
        <v>25.215239560439258</v>
      </c>
      <c r="K49">
        <f>AVERAGE(G46,G48,G50)+(2*K47)</f>
        <v>8.1655943087394807</v>
      </c>
      <c r="N49">
        <v>1</v>
      </c>
    </row>
    <row r="50" spans="2:18" ht="16" x14ac:dyDescent="0.2">
      <c r="B50" t="s">
        <v>6</v>
      </c>
      <c r="C50" t="s">
        <v>8</v>
      </c>
      <c r="D50" s="2" t="s">
        <v>18</v>
      </c>
      <c r="E50">
        <v>24.29</v>
      </c>
      <c r="F50">
        <f>E50:E51</f>
        <v>24.29</v>
      </c>
      <c r="G50" s="9">
        <f>F50-$F$390</f>
        <v>6.7919615385038057</v>
      </c>
      <c r="N50">
        <v>1</v>
      </c>
    </row>
    <row r="51" spans="2:18" ht="16" x14ac:dyDescent="0.2">
      <c r="B51" t="s">
        <v>6</v>
      </c>
      <c r="C51" t="s">
        <v>8</v>
      </c>
      <c r="D51" s="2" t="s">
        <v>18</v>
      </c>
      <c r="E51">
        <v>23.3</v>
      </c>
      <c r="N51">
        <v>1</v>
      </c>
    </row>
    <row r="52" spans="2:18" x14ac:dyDescent="0.2">
      <c r="D52" s="2"/>
      <c r="N52">
        <v>1</v>
      </c>
    </row>
    <row r="53" spans="2:18" ht="16" x14ac:dyDescent="0.2">
      <c r="B53" t="s">
        <v>1</v>
      </c>
      <c r="C53" t="s">
        <v>7</v>
      </c>
      <c r="D53" s="2" t="s">
        <v>20</v>
      </c>
      <c r="E53">
        <v>18.559999999999999</v>
      </c>
      <c r="F53">
        <f>AVERAGE(E53:E54)</f>
        <v>19.145</v>
      </c>
      <c r="G53" s="9">
        <f>F53-$F$376</f>
        <v>2.6999125876449028</v>
      </c>
      <c r="H53">
        <f>AVERAGE(G53,G55,G57)</f>
        <v>2.3922546730249543</v>
      </c>
      <c r="I53">
        <f>H53-H63</f>
        <v>-0.72982698578947103</v>
      </c>
      <c r="J53" s="5">
        <f>2^-I53</f>
        <v>1.658440192403255</v>
      </c>
      <c r="K53" s="5">
        <f>-1/J53</f>
        <v>-0.60297622101819326</v>
      </c>
      <c r="N53">
        <v>1</v>
      </c>
      <c r="Q53" s="5"/>
      <c r="R53" s="5"/>
    </row>
    <row r="54" spans="2:18" ht="16" x14ac:dyDescent="0.2">
      <c r="B54" t="s">
        <v>1</v>
      </c>
      <c r="C54" t="s">
        <v>7</v>
      </c>
      <c r="D54" s="2" t="s">
        <v>20</v>
      </c>
      <c r="E54">
        <v>19.73</v>
      </c>
      <c r="N54">
        <v>1</v>
      </c>
    </row>
    <row r="55" spans="2:18" ht="16" x14ac:dyDescent="0.2">
      <c r="B55" t="s">
        <v>2</v>
      </c>
      <c r="C55" t="s">
        <v>7</v>
      </c>
      <c r="D55" s="2" t="s">
        <v>20</v>
      </c>
      <c r="E55">
        <v>18.34</v>
      </c>
      <c r="F55">
        <f>AVERAGE(E55:E56)</f>
        <v>18.53</v>
      </c>
      <c r="G55" s="9">
        <f>F55-$F$378</f>
        <v>2.2165546250952879</v>
      </c>
      <c r="I55">
        <f>STDEV(E53:E58)</f>
        <v>0.48413496740750622</v>
      </c>
      <c r="K55">
        <f>STDEV(G53,G55,G57)</f>
        <v>0.26733572325096477</v>
      </c>
      <c r="N55">
        <v>1</v>
      </c>
    </row>
    <row r="56" spans="2:18" ht="16" x14ac:dyDescent="0.2">
      <c r="B56" t="s">
        <v>2</v>
      </c>
      <c r="C56" t="s">
        <v>7</v>
      </c>
      <c r="D56" s="2" t="s">
        <v>20</v>
      </c>
      <c r="E56">
        <v>18.72</v>
      </c>
      <c r="I56">
        <f>AVERAGE(E53:E58)-(2*I55)</f>
        <v>17.818396731851653</v>
      </c>
      <c r="K56">
        <f>AVERAGE(G53,G55,G57)-(2*K55)</f>
        <v>1.8575832265230248</v>
      </c>
      <c r="N56">
        <v>1</v>
      </c>
    </row>
    <row r="57" spans="2:18" ht="16" x14ac:dyDescent="0.2">
      <c r="B57" t="s">
        <v>5</v>
      </c>
      <c r="C57" t="s">
        <v>7</v>
      </c>
      <c r="D57" s="2" t="s">
        <v>20</v>
      </c>
      <c r="E57">
        <v>18.63</v>
      </c>
      <c r="F57">
        <f>AVERAGE(E57:E58)</f>
        <v>18.684999999999999</v>
      </c>
      <c r="G57" s="9">
        <f>F57-$F$380</f>
        <v>2.2602968063346722</v>
      </c>
      <c r="I57">
        <f>AVERAGE(E53:E58)+(2*I55)</f>
        <v>19.754936601481678</v>
      </c>
      <c r="K57">
        <f>AVERAGE(G53,G55,G57)+(2*K55)</f>
        <v>2.9269261195268839</v>
      </c>
      <c r="N57">
        <v>1</v>
      </c>
    </row>
    <row r="58" spans="2:18" ht="16" x14ac:dyDescent="0.2">
      <c r="B58" t="s">
        <v>5</v>
      </c>
      <c r="C58" t="s">
        <v>7</v>
      </c>
      <c r="D58" s="2" t="s">
        <v>20</v>
      </c>
      <c r="E58">
        <v>18.739999999999998</v>
      </c>
      <c r="N58">
        <v>1</v>
      </c>
    </row>
    <row r="59" spans="2:18" x14ac:dyDescent="0.2">
      <c r="D59" s="2"/>
      <c r="N59">
        <v>1</v>
      </c>
    </row>
    <row r="60" spans="2:18" x14ac:dyDescent="0.2">
      <c r="D60" s="2"/>
      <c r="N60">
        <v>1</v>
      </c>
    </row>
    <row r="61" spans="2:18" x14ac:dyDescent="0.2">
      <c r="D61" s="2"/>
      <c r="N61">
        <v>1</v>
      </c>
    </row>
    <row r="62" spans="2:18" x14ac:dyDescent="0.2">
      <c r="D62" s="2"/>
      <c r="N62">
        <v>1</v>
      </c>
    </row>
    <row r="63" spans="2:18" ht="16" x14ac:dyDescent="0.2">
      <c r="B63" t="s">
        <v>3</v>
      </c>
      <c r="C63" t="s">
        <v>8</v>
      </c>
      <c r="D63" s="2" t="s">
        <v>20</v>
      </c>
      <c r="E63">
        <v>18.579999999999998</v>
      </c>
      <c r="F63">
        <f>AVERAGE(E63:E64)</f>
        <v>18.829999999999998</v>
      </c>
      <c r="G63" s="9">
        <f>F63-$F$386</f>
        <v>2.7394826062056019</v>
      </c>
      <c r="H63">
        <f>AVERAGE(G63,G65,G67)</f>
        <v>3.1220816588144253</v>
      </c>
      <c r="N63">
        <v>1</v>
      </c>
    </row>
    <row r="64" spans="2:18" ht="16" x14ac:dyDescent="0.2">
      <c r="B64" t="s">
        <v>3</v>
      </c>
      <c r="C64" t="s">
        <v>8</v>
      </c>
      <c r="D64" s="2" t="s">
        <v>20</v>
      </c>
      <c r="E64">
        <v>19.079999999999998</v>
      </c>
      <c r="I64">
        <f>STDEV(E63:E68)</f>
        <v>1.1149469344622041</v>
      </c>
      <c r="K64">
        <f>STDEV(G63,G65,G67)</f>
        <v>0.46663859133538094</v>
      </c>
      <c r="N64">
        <v>1</v>
      </c>
    </row>
    <row r="65" spans="2:18" ht="16" x14ac:dyDescent="0.2">
      <c r="B65" t="s">
        <v>4</v>
      </c>
      <c r="C65" t="s">
        <v>8</v>
      </c>
      <c r="D65" s="2" t="s">
        <v>20</v>
      </c>
      <c r="E65">
        <v>19.3</v>
      </c>
      <c r="F65">
        <f>AVERAGE(E65:E66)</f>
        <v>19.240000000000002</v>
      </c>
      <c r="G65" s="9">
        <f>F65-$F$388</f>
        <v>2.9848008317338675</v>
      </c>
      <c r="I65">
        <f>AVERAGE(E63:E68)-(2*I64)</f>
        <v>17.506772797742258</v>
      </c>
      <c r="K65">
        <f>AVERAGE(G63,G65,G67)-(2*K64)</f>
        <v>2.1888044761436634</v>
      </c>
      <c r="N65">
        <v>1</v>
      </c>
    </row>
    <row r="66" spans="2:18" ht="16" x14ac:dyDescent="0.2">
      <c r="B66" t="s">
        <v>4</v>
      </c>
      <c r="C66" t="s">
        <v>8</v>
      </c>
      <c r="D66" s="2" t="s">
        <v>20</v>
      </c>
      <c r="E66">
        <v>19.18</v>
      </c>
      <c r="I66">
        <f>AVERAGE(E63:E68)+(2*I64)</f>
        <v>21.966560535591071</v>
      </c>
      <c r="K66">
        <f>AVERAGE(G63,G65,G67)+(2*K64)</f>
        <v>4.0553588414851873</v>
      </c>
      <c r="N66">
        <v>1</v>
      </c>
    </row>
    <row r="67" spans="2:18" ht="16" x14ac:dyDescent="0.2">
      <c r="B67" t="s">
        <v>6</v>
      </c>
      <c r="C67" t="s">
        <v>8</v>
      </c>
      <c r="D67" s="2" t="s">
        <v>20</v>
      </c>
      <c r="E67">
        <v>21.08</v>
      </c>
      <c r="F67">
        <f>AVERAGE(E67:E68)</f>
        <v>21.14</v>
      </c>
      <c r="G67" s="9">
        <f>F67-$F$390</f>
        <v>3.6419615385038071</v>
      </c>
      <c r="N67">
        <v>1</v>
      </c>
    </row>
    <row r="68" spans="2:18" ht="16" x14ac:dyDescent="0.2">
      <c r="B68" t="s">
        <v>6</v>
      </c>
      <c r="C68" t="s">
        <v>8</v>
      </c>
      <c r="D68" s="2" t="s">
        <v>20</v>
      </c>
      <c r="E68">
        <v>21.2</v>
      </c>
      <c r="N68">
        <v>1</v>
      </c>
    </row>
    <row r="69" spans="2:18" x14ac:dyDescent="0.2">
      <c r="D69" s="2"/>
      <c r="N69">
        <v>1</v>
      </c>
    </row>
    <row r="70" spans="2:18" ht="16" x14ac:dyDescent="0.2">
      <c r="B70" t="s">
        <v>1</v>
      </c>
      <c r="C70" t="s">
        <v>7</v>
      </c>
      <c r="D70" s="2" t="s">
        <v>34</v>
      </c>
      <c r="E70">
        <v>22.25</v>
      </c>
      <c r="F70">
        <f>AVERAGE(E70:E71)</f>
        <v>22.324999999999999</v>
      </c>
      <c r="G70" s="9">
        <f>F70-$F$376</f>
        <v>5.8799125876449025</v>
      </c>
      <c r="H70">
        <f>AVERAGE(G70,G72,G74)</f>
        <v>6.0622546730249551</v>
      </c>
      <c r="I70">
        <f>H70-H80</f>
        <v>-0.16149365245613723</v>
      </c>
      <c r="J70" s="4">
        <f>2^-I70</f>
        <v>1.1184444879075883</v>
      </c>
      <c r="K70" s="4">
        <f>-1/J70</f>
        <v>-0.89409891220513138</v>
      </c>
      <c r="N70">
        <v>1</v>
      </c>
      <c r="Q70" s="4"/>
      <c r="R70" s="4"/>
    </row>
    <row r="71" spans="2:18" ht="16" x14ac:dyDescent="0.2">
      <c r="B71" t="s">
        <v>1</v>
      </c>
      <c r="C71" t="s">
        <v>7</v>
      </c>
      <c r="D71" s="2" t="s">
        <v>34</v>
      </c>
      <c r="E71">
        <v>22.4</v>
      </c>
      <c r="N71">
        <v>1</v>
      </c>
    </row>
    <row r="72" spans="2:18" ht="16" x14ac:dyDescent="0.2">
      <c r="B72" t="s">
        <v>2</v>
      </c>
      <c r="C72" t="s">
        <v>7</v>
      </c>
      <c r="D72" s="2" t="s">
        <v>34</v>
      </c>
      <c r="E72">
        <v>22.23</v>
      </c>
      <c r="F72">
        <f>AVERAGE(E72:E73)</f>
        <v>22.48</v>
      </c>
      <c r="G72" s="9">
        <f>F72-$F$378</f>
        <v>6.1665546250952872</v>
      </c>
      <c r="I72">
        <f>STDEV(E70:E75)</f>
        <v>0.2179602410226846</v>
      </c>
      <c r="K72">
        <f>STDEV(G70,G72,G74)</f>
        <v>0.15845770835486672</v>
      </c>
      <c r="N72">
        <v>1</v>
      </c>
    </row>
    <row r="73" spans="2:18" ht="16" x14ac:dyDescent="0.2">
      <c r="B73" t="s">
        <v>2</v>
      </c>
      <c r="C73" t="s">
        <v>7</v>
      </c>
      <c r="D73" s="2" t="s">
        <v>34</v>
      </c>
      <c r="E73">
        <v>22.73</v>
      </c>
      <c r="I73">
        <f>AVERAGE(E70:E75)-(2*I72)</f>
        <v>22.020746184621299</v>
      </c>
      <c r="K73">
        <f>AVERAGE(G70,G72,G74)-(2*K72)</f>
        <v>5.7453392563152219</v>
      </c>
      <c r="N73">
        <v>1</v>
      </c>
    </row>
    <row r="74" spans="2:18" ht="16" x14ac:dyDescent="0.2">
      <c r="B74" t="s">
        <v>5</v>
      </c>
      <c r="C74" t="s">
        <v>7</v>
      </c>
      <c r="D74" s="2" t="s">
        <v>34</v>
      </c>
      <c r="E74">
        <v>22.42</v>
      </c>
      <c r="F74">
        <f>AVERAGE(E74:E75)</f>
        <v>22.565000000000001</v>
      </c>
      <c r="G74" s="9">
        <f>F74-$F$380</f>
        <v>6.1402968063346748</v>
      </c>
      <c r="I74">
        <f>AVERAGE(E70:E75)+(2*I72)</f>
        <v>22.892587148712035</v>
      </c>
      <c r="K74">
        <f>AVERAGE(G70,G72,G74)+(2*K72)</f>
        <v>6.3791700897346884</v>
      </c>
      <c r="N74">
        <v>1</v>
      </c>
    </row>
    <row r="75" spans="2:18" ht="16" x14ac:dyDescent="0.2">
      <c r="B75" t="s">
        <v>5</v>
      </c>
      <c r="C75" t="s">
        <v>7</v>
      </c>
      <c r="D75" s="2" t="s">
        <v>34</v>
      </c>
      <c r="E75">
        <v>22.71</v>
      </c>
      <c r="N75">
        <v>1</v>
      </c>
    </row>
    <row r="76" spans="2:18" x14ac:dyDescent="0.2">
      <c r="D76" s="2"/>
      <c r="N76">
        <v>1</v>
      </c>
    </row>
    <row r="77" spans="2:18" x14ac:dyDescent="0.2">
      <c r="D77" s="2"/>
      <c r="N77">
        <v>1</v>
      </c>
    </row>
    <row r="78" spans="2:18" x14ac:dyDescent="0.2">
      <c r="D78" s="2"/>
      <c r="N78">
        <v>1</v>
      </c>
    </row>
    <row r="79" spans="2:18" x14ac:dyDescent="0.2">
      <c r="D79" s="2"/>
      <c r="N79">
        <v>1</v>
      </c>
    </row>
    <row r="80" spans="2:18" ht="16" x14ac:dyDescent="0.2">
      <c r="B80" t="s">
        <v>3</v>
      </c>
      <c r="C80" t="s">
        <v>8</v>
      </c>
      <c r="D80" s="2" t="s">
        <v>34</v>
      </c>
      <c r="E80">
        <v>22.35</v>
      </c>
      <c r="F80">
        <f>AVERAGE(E80:E81)</f>
        <v>22.47</v>
      </c>
      <c r="G80" s="9">
        <f>F80-$F$386</f>
        <v>6.3794826062056025</v>
      </c>
      <c r="H80">
        <f>AVERAGE(G80,G82,G84)</f>
        <v>6.2237483254810924</v>
      </c>
      <c r="N80">
        <v>1</v>
      </c>
    </row>
    <row r="81" spans="2:18" ht="16" x14ac:dyDescent="0.2">
      <c r="B81" t="s">
        <v>3</v>
      </c>
      <c r="C81" t="s">
        <v>8</v>
      </c>
      <c r="D81" s="2" t="s">
        <v>34</v>
      </c>
      <c r="E81">
        <v>22.59</v>
      </c>
      <c r="I81">
        <f>STDEV(E80:E85)</f>
        <v>0.32896301717163651</v>
      </c>
      <c r="K81">
        <f>STDEV(G80,G82,G84)</f>
        <v>0.56039134238351984</v>
      </c>
      <c r="N81">
        <v>1</v>
      </c>
    </row>
    <row r="82" spans="2:18" ht="16" x14ac:dyDescent="0.2">
      <c r="B82" t="s">
        <v>4</v>
      </c>
      <c r="C82" t="s">
        <v>8</v>
      </c>
      <c r="D82" s="2" t="s">
        <v>34</v>
      </c>
      <c r="E82">
        <v>23.12</v>
      </c>
      <c r="F82">
        <f>AVERAGE(E82:E83)</f>
        <v>22.945</v>
      </c>
      <c r="G82" s="9">
        <f>F82-$F$388</f>
        <v>6.6898008317338657</v>
      </c>
      <c r="I82">
        <f>AVERAGE(E80:E85)-(2*I81)</f>
        <v>22.180407298990062</v>
      </c>
      <c r="K82">
        <f>AVERAGE(G80,G82,G84)-(2*K81)</f>
        <v>5.1029656407140527</v>
      </c>
      <c r="N82">
        <v>1</v>
      </c>
    </row>
    <row r="83" spans="2:18" ht="16" x14ac:dyDescent="0.2">
      <c r="B83" t="s">
        <v>4</v>
      </c>
      <c r="C83" t="s">
        <v>8</v>
      </c>
      <c r="D83" s="2" t="s">
        <v>34</v>
      </c>
      <c r="E83">
        <v>22.77</v>
      </c>
      <c r="I83">
        <f>AVERAGE(E80:E85)+(2*I81)</f>
        <v>23.496259367676608</v>
      </c>
      <c r="K83">
        <f>AVERAGE(G80,G82,G84)+(2*K81)</f>
        <v>7.344531010248132</v>
      </c>
      <c r="N83">
        <v>1</v>
      </c>
    </row>
    <row r="84" spans="2:18" ht="16" x14ac:dyDescent="0.2">
      <c r="B84" t="s">
        <v>6</v>
      </c>
      <c r="C84" t="s">
        <v>8</v>
      </c>
      <c r="D84" s="2" t="s">
        <v>34</v>
      </c>
      <c r="E84">
        <v>23</v>
      </c>
      <c r="F84">
        <f>AVERAGE(E84:E85)</f>
        <v>23.1</v>
      </c>
      <c r="G84" s="9">
        <f>F84-$F$390</f>
        <v>5.601961538503808</v>
      </c>
      <c r="N84">
        <v>1</v>
      </c>
    </row>
    <row r="85" spans="2:18" ht="16" x14ac:dyDescent="0.2">
      <c r="B85" t="s">
        <v>6</v>
      </c>
      <c r="C85" t="s">
        <v>8</v>
      </c>
      <c r="D85" s="2" t="s">
        <v>34</v>
      </c>
      <c r="E85">
        <v>23.2</v>
      </c>
      <c r="N85">
        <v>1</v>
      </c>
    </row>
    <row r="86" spans="2:18" x14ac:dyDescent="0.2">
      <c r="D86" s="2"/>
      <c r="N86">
        <v>1</v>
      </c>
    </row>
    <row r="87" spans="2:18" ht="16" x14ac:dyDescent="0.2">
      <c r="B87" t="s">
        <v>1</v>
      </c>
      <c r="C87" t="s">
        <v>7</v>
      </c>
      <c r="D87" s="2" t="s">
        <v>22</v>
      </c>
      <c r="E87">
        <v>18.68</v>
      </c>
      <c r="F87">
        <f>AVERAGE(E87:E88)</f>
        <v>18.810000000000002</v>
      </c>
      <c r="G87" s="9">
        <f>F87-$F$376</f>
        <v>2.3649125876449055</v>
      </c>
      <c r="H87">
        <f>AVERAGE(G87,G89,G91)</f>
        <v>2.5905880063582885</v>
      </c>
      <c r="I87">
        <f>H87-H97</f>
        <v>-0.25649365245613742</v>
      </c>
      <c r="J87" s="4">
        <f>2^-I87</f>
        <v>1.1945718683558888</v>
      </c>
      <c r="K87" s="4">
        <f>-1/J87</f>
        <v>-0.83711999795903314</v>
      </c>
      <c r="N87">
        <v>1</v>
      </c>
      <c r="Q87" s="4"/>
      <c r="R87" s="4"/>
    </row>
    <row r="88" spans="2:18" ht="16" x14ac:dyDescent="0.2">
      <c r="B88" t="s">
        <v>1</v>
      </c>
      <c r="C88" t="s">
        <v>7</v>
      </c>
      <c r="D88" s="2" t="s">
        <v>22</v>
      </c>
      <c r="E88">
        <v>18.940000000000001</v>
      </c>
      <c r="N88">
        <v>1</v>
      </c>
    </row>
    <row r="89" spans="2:18" ht="16" x14ac:dyDescent="0.2">
      <c r="B89" t="s">
        <v>2</v>
      </c>
      <c r="C89" t="s">
        <v>7</v>
      </c>
      <c r="D89" s="2" t="s">
        <v>22</v>
      </c>
      <c r="E89">
        <v>18.899999999999999</v>
      </c>
      <c r="F89">
        <f>AVERAGE(E89:E90)</f>
        <v>19.024999999999999</v>
      </c>
      <c r="G89" s="9">
        <f>F89-$F$378</f>
        <v>2.7115546250952853</v>
      </c>
      <c r="I89">
        <f>STDEV(E87:E92)</f>
        <v>0.18490538120887695</v>
      </c>
      <c r="K89">
        <f>STDEV(G87,G89,G91)</f>
        <v>0.19560962431922604</v>
      </c>
      <c r="N89">
        <v>1</v>
      </c>
    </row>
    <row r="90" spans="2:18" ht="16" x14ac:dyDescent="0.2">
      <c r="B90" t="s">
        <v>2</v>
      </c>
      <c r="C90" t="s">
        <v>7</v>
      </c>
      <c r="D90" s="2" t="s">
        <v>22</v>
      </c>
      <c r="E90">
        <v>19.149999999999999</v>
      </c>
      <c r="I90">
        <f>AVERAGE(E87:E92)-(2*I89)</f>
        <v>18.61518923758225</v>
      </c>
      <c r="K90">
        <f>AVERAGE(G87,G89,G91)-(2*K89)</f>
        <v>2.1993687577198364</v>
      </c>
      <c r="N90">
        <v>1</v>
      </c>
    </row>
    <row r="91" spans="2:18" ht="16" x14ac:dyDescent="0.2">
      <c r="B91" t="s">
        <v>5</v>
      </c>
      <c r="C91" t="s">
        <v>7</v>
      </c>
      <c r="D91" s="2" t="s">
        <v>22</v>
      </c>
      <c r="E91">
        <v>19.07</v>
      </c>
      <c r="F91">
        <f>AVERAGE(E91:E92)</f>
        <v>19.12</v>
      </c>
      <c r="G91" s="9">
        <f>F91-$F$380</f>
        <v>2.6952968063346745</v>
      </c>
      <c r="I91">
        <f>AVERAGE(E87:E92)+(2*I89)</f>
        <v>19.354810762417756</v>
      </c>
      <c r="K91">
        <f>AVERAGE(G87,G89,G91)+(2*K89)</f>
        <v>2.9818072549967405</v>
      </c>
      <c r="N91">
        <v>1</v>
      </c>
    </row>
    <row r="92" spans="2:18" ht="16" x14ac:dyDescent="0.2">
      <c r="B92" t="s">
        <v>5</v>
      </c>
      <c r="C92" t="s">
        <v>7</v>
      </c>
      <c r="D92" s="2" t="s">
        <v>22</v>
      </c>
      <c r="E92">
        <v>19.170000000000002</v>
      </c>
      <c r="N92">
        <v>1</v>
      </c>
    </row>
    <row r="93" spans="2:18" x14ac:dyDescent="0.2">
      <c r="D93" s="2"/>
      <c r="N93">
        <v>1</v>
      </c>
    </row>
    <row r="94" spans="2:18" x14ac:dyDescent="0.2">
      <c r="D94" s="2"/>
      <c r="N94">
        <v>1</v>
      </c>
    </row>
    <row r="95" spans="2:18" x14ac:dyDescent="0.2">
      <c r="D95" s="2"/>
      <c r="N95">
        <v>1</v>
      </c>
    </row>
    <row r="96" spans="2:18" x14ac:dyDescent="0.2">
      <c r="D96" s="2"/>
      <c r="N96">
        <v>1</v>
      </c>
    </row>
    <row r="97" spans="2:14" ht="16" x14ac:dyDescent="0.2">
      <c r="B97" t="s">
        <v>3</v>
      </c>
      <c r="C97" t="s">
        <v>8</v>
      </c>
      <c r="D97" s="2" t="s">
        <v>22</v>
      </c>
      <c r="E97">
        <v>19.420000000000002</v>
      </c>
      <c r="F97">
        <f>AVERAGE(E97:E98)</f>
        <v>19.495000000000001</v>
      </c>
      <c r="G97" s="9">
        <f>F97-$F$386</f>
        <v>3.4044826062056046</v>
      </c>
      <c r="H97">
        <f>AVERAGE(G97,G99,G101)</f>
        <v>2.8470816588144259</v>
      </c>
      <c r="N97">
        <v>1</v>
      </c>
    </row>
    <row r="98" spans="2:14" ht="16" x14ac:dyDescent="0.2">
      <c r="B98" t="s">
        <v>3</v>
      </c>
      <c r="C98" t="s">
        <v>8</v>
      </c>
      <c r="D98" s="2" t="s">
        <v>22</v>
      </c>
      <c r="E98">
        <v>19.57</v>
      </c>
      <c r="I98">
        <f>STDEV(E97:E102)</f>
        <v>0.493210570311167</v>
      </c>
      <c r="K98">
        <f>STDEV(G97,G99,G101)</f>
        <v>0.48873492253286288</v>
      </c>
      <c r="N98">
        <v>1</v>
      </c>
    </row>
    <row r="99" spans="2:14" ht="16" x14ac:dyDescent="0.2">
      <c r="B99" t="s">
        <v>4</v>
      </c>
      <c r="C99" t="s">
        <v>8</v>
      </c>
      <c r="D99" s="2" t="s">
        <v>22</v>
      </c>
      <c r="E99">
        <v>18.82</v>
      </c>
      <c r="F99">
        <f>AVERAGE(E99:E100)</f>
        <v>18.899999999999999</v>
      </c>
      <c r="G99" s="9">
        <f>F99-$F$388</f>
        <v>2.644800831733864</v>
      </c>
      <c r="I99">
        <f>AVERAGE(E97:E102)-(2*I98)</f>
        <v>18.475245526044336</v>
      </c>
      <c r="K99">
        <f>AVERAGE(G97,G99,G101)-(2*K98)</f>
        <v>1.8696118137487001</v>
      </c>
      <c r="N99">
        <v>1</v>
      </c>
    </row>
    <row r="100" spans="2:14" ht="16" x14ac:dyDescent="0.2">
      <c r="B100" t="s">
        <v>4</v>
      </c>
      <c r="C100" t="s">
        <v>8</v>
      </c>
      <c r="D100" s="2" t="s">
        <v>22</v>
      </c>
      <c r="E100">
        <v>18.98</v>
      </c>
      <c r="I100">
        <f>AVERAGE(E97:E102)+(2*I98)</f>
        <v>20.448087807289003</v>
      </c>
      <c r="K100">
        <f>AVERAGE(G97,G99,G101)+(2*K98)</f>
        <v>3.8245515038801514</v>
      </c>
      <c r="N100">
        <v>1</v>
      </c>
    </row>
    <row r="101" spans="2:14" ht="16" x14ac:dyDescent="0.2">
      <c r="B101" t="s">
        <v>6</v>
      </c>
      <c r="C101" t="s">
        <v>8</v>
      </c>
      <c r="D101" s="2" t="s">
        <v>22</v>
      </c>
      <c r="E101">
        <v>20.010000000000002</v>
      </c>
      <c r="F101">
        <f>AVERAGE(E101:E102)</f>
        <v>19.990000000000002</v>
      </c>
      <c r="G101" s="9">
        <f>F101-$F$390</f>
        <v>2.4919615385038085</v>
      </c>
      <c r="N101">
        <v>1</v>
      </c>
    </row>
    <row r="102" spans="2:14" ht="16" x14ac:dyDescent="0.2">
      <c r="B102" t="s">
        <v>6</v>
      </c>
      <c r="C102" t="s">
        <v>8</v>
      </c>
      <c r="D102" s="2" t="s">
        <v>22</v>
      </c>
      <c r="E102">
        <v>19.97</v>
      </c>
      <c r="N102">
        <v>1</v>
      </c>
    </row>
    <row r="103" spans="2:14" x14ac:dyDescent="0.2">
      <c r="D103" s="2"/>
      <c r="N103">
        <v>1</v>
      </c>
    </row>
    <row r="104" spans="2:14" ht="16" x14ac:dyDescent="0.2">
      <c r="B104" t="s">
        <v>1</v>
      </c>
      <c r="C104" t="s">
        <v>7</v>
      </c>
      <c r="D104" s="2" t="s">
        <v>10</v>
      </c>
      <c r="E104">
        <v>14.21</v>
      </c>
      <c r="F104">
        <f>AVERAGE(E104:E105)</f>
        <v>14.260000000000002</v>
      </c>
      <c r="N104">
        <v>1</v>
      </c>
    </row>
    <row r="105" spans="2:14" ht="16" x14ac:dyDescent="0.2">
      <c r="B105" t="s">
        <v>1</v>
      </c>
      <c r="C105" t="s">
        <v>7</v>
      </c>
      <c r="D105" s="2" t="s">
        <v>10</v>
      </c>
      <c r="E105">
        <v>14.31</v>
      </c>
      <c r="N105">
        <v>1</v>
      </c>
    </row>
    <row r="106" spans="2:14" ht="16" x14ac:dyDescent="0.2">
      <c r="B106" t="s">
        <v>2</v>
      </c>
      <c r="C106" t="s">
        <v>7</v>
      </c>
      <c r="D106" s="2" t="s">
        <v>10</v>
      </c>
      <c r="E106">
        <v>9.61</v>
      </c>
      <c r="F106">
        <f>AVERAGE(E107)</f>
        <v>13.97</v>
      </c>
      <c r="I106">
        <f>STDEV(E104:E109,E114:E119)</f>
        <v>1.4127737063856143</v>
      </c>
      <c r="N106">
        <v>1</v>
      </c>
    </row>
    <row r="107" spans="2:14" ht="16" x14ac:dyDescent="0.2">
      <c r="B107" t="s">
        <v>2</v>
      </c>
      <c r="C107" t="s">
        <v>7</v>
      </c>
      <c r="D107" s="2" t="s">
        <v>10</v>
      </c>
      <c r="E107">
        <v>13.97</v>
      </c>
      <c r="I107">
        <f>AVERAGE(E104:E109,E114:E119)-(2*I106)</f>
        <v>10.966952587228773</v>
      </c>
      <c r="N107">
        <v>1</v>
      </c>
    </row>
    <row r="108" spans="2:14" ht="16" x14ac:dyDescent="0.2">
      <c r="B108" t="s">
        <v>5</v>
      </c>
      <c r="C108" t="s">
        <v>7</v>
      </c>
      <c r="D108" s="2" t="s">
        <v>10</v>
      </c>
      <c r="E108">
        <v>13.82</v>
      </c>
      <c r="F108">
        <f>AVERAGE(E108:E109)</f>
        <v>14.025</v>
      </c>
      <c r="I108">
        <f>AVERAGE(E104:E109,E114:E119)+(2*I106)</f>
        <v>16.618047412771229</v>
      </c>
      <c r="N108">
        <v>1</v>
      </c>
    </row>
    <row r="109" spans="2:14" ht="16" x14ac:dyDescent="0.2">
      <c r="B109" t="s">
        <v>5</v>
      </c>
      <c r="C109" t="s">
        <v>7</v>
      </c>
      <c r="D109" s="2" t="s">
        <v>10</v>
      </c>
      <c r="E109">
        <v>14.23</v>
      </c>
      <c r="N109">
        <v>1</v>
      </c>
    </row>
    <row r="110" spans="2:14" x14ac:dyDescent="0.2">
      <c r="D110" s="2"/>
      <c r="N110">
        <v>1</v>
      </c>
    </row>
    <row r="111" spans="2:14" x14ac:dyDescent="0.2">
      <c r="D111" s="2"/>
      <c r="N111">
        <v>1</v>
      </c>
    </row>
    <row r="112" spans="2:14" x14ac:dyDescent="0.2">
      <c r="D112" s="2"/>
      <c r="N112">
        <v>1</v>
      </c>
    </row>
    <row r="113" spans="2:18" x14ac:dyDescent="0.2">
      <c r="D113" s="2"/>
      <c r="N113">
        <v>1</v>
      </c>
    </row>
    <row r="114" spans="2:18" ht="16" x14ac:dyDescent="0.2">
      <c r="B114" t="s">
        <v>3</v>
      </c>
      <c r="C114" t="s">
        <v>8</v>
      </c>
      <c r="D114" s="2" t="s">
        <v>10</v>
      </c>
      <c r="E114">
        <v>13.73</v>
      </c>
      <c r="F114">
        <f>AVERAGE(E114:E115)</f>
        <v>13.734999999999999</v>
      </c>
      <c r="N114">
        <v>1</v>
      </c>
    </row>
    <row r="115" spans="2:18" ht="16" x14ac:dyDescent="0.2">
      <c r="B115" t="s">
        <v>3</v>
      </c>
      <c r="C115" t="s">
        <v>8</v>
      </c>
      <c r="D115" s="2" t="s">
        <v>10</v>
      </c>
      <c r="E115">
        <v>13.74</v>
      </c>
      <c r="N115">
        <v>1</v>
      </c>
    </row>
    <row r="116" spans="2:18" ht="16" x14ac:dyDescent="0.2">
      <c r="B116" t="s">
        <v>4</v>
      </c>
      <c r="C116" t="s">
        <v>8</v>
      </c>
      <c r="D116" s="2" t="s">
        <v>10</v>
      </c>
      <c r="E116">
        <v>13.84</v>
      </c>
      <c r="F116">
        <f>AVERAGE(E116:E117)</f>
        <v>13.780000000000001</v>
      </c>
      <c r="N116">
        <v>1</v>
      </c>
    </row>
    <row r="117" spans="2:18" ht="16" x14ac:dyDescent="0.2">
      <c r="B117" t="s">
        <v>4</v>
      </c>
      <c r="C117" t="s">
        <v>8</v>
      </c>
      <c r="D117" s="2" t="s">
        <v>10</v>
      </c>
      <c r="E117">
        <v>13.72</v>
      </c>
      <c r="N117">
        <v>1</v>
      </c>
    </row>
    <row r="118" spans="2:18" ht="16" x14ac:dyDescent="0.2">
      <c r="B118" t="s">
        <v>6</v>
      </c>
      <c r="C118" t="s">
        <v>8</v>
      </c>
      <c r="D118" s="2" t="s">
        <v>10</v>
      </c>
      <c r="E118">
        <v>15.25</v>
      </c>
      <c r="F118">
        <f>AVERAGE(E118:E119)</f>
        <v>15.164999999999999</v>
      </c>
      <c r="N118">
        <v>1</v>
      </c>
    </row>
    <row r="119" spans="2:18" ht="16" x14ac:dyDescent="0.2">
      <c r="B119" t="s">
        <v>6</v>
      </c>
      <c r="C119" t="s">
        <v>8</v>
      </c>
      <c r="D119" s="2" t="s">
        <v>10</v>
      </c>
      <c r="E119">
        <v>15.08</v>
      </c>
      <c r="N119">
        <v>1</v>
      </c>
    </row>
    <row r="120" spans="2:18" x14ac:dyDescent="0.2">
      <c r="D120" s="2"/>
      <c r="N120">
        <v>1</v>
      </c>
    </row>
    <row r="121" spans="2:18" ht="16" x14ac:dyDescent="0.2">
      <c r="B121" t="s">
        <v>1</v>
      </c>
      <c r="C121" t="s">
        <v>7</v>
      </c>
      <c r="D121" s="2" t="s">
        <v>23</v>
      </c>
      <c r="E121">
        <v>16.260000000000002</v>
      </c>
      <c r="F121">
        <f>AVERAGE(E121:E122)</f>
        <v>16.22</v>
      </c>
      <c r="G121" s="9">
        <f>F121-$F$376</f>
        <v>-0.22508741235509788</v>
      </c>
      <c r="H121">
        <f>AVERAGE(G121,G123,G125)</f>
        <v>0.23892133969162069</v>
      </c>
      <c r="I121">
        <f>H121-H131</f>
        <v>-1.1493652456137454E-2</v>
      </c>
      <c r="J121" s="4">
        <f>2^-I121</f>
        <v>1.0079986121312472</v>
      </c>
      <c r="K121" s="4">
        <f>-1/J121</f>
        <v>-0.99206485799188215</v>
      </c>
      <c r="N121">
        <v>1</v>
      </c>
      <c r="Q121" s="4"/>
      <c r="R121" s="4"/>
    </row>
    <row r="122" spans="2:18" ht="16" x14ac:dyDescent="0.2">
      <c r="B122" t="s">
        <v>1</v>
      </c>
      <c r="C122" t="s">
        <v>7</v>
      </c>
      <c r="D122" s="2" t="s">
        <v>23</v>
      </c>
      <c r="E122">
        <v>16.18</v>
      </c>
      <c r="N122">
        <v>1</v>
      </c>
    </row>
    <row r="123" spans="2:18" ht="16" x14ac:dyDescent="0.2">
      <c r="B123" t="s">
        <v>2</v>
      </c>
      <c r="C123" t="s">
        <v>7</v>
      </c>
      <c r="D123" s="2" t="s">
        <v>23</v>
      </c>
      <c r="E123">
        <v>16.73</v>
      </c>
      <c r="F123">
        <f>E123:E124</f>
        <v>16.73</v>
      </c>
      <c r="G123" s="9">
        <f>F123-$F$378</f>
        <v>0.41655462509528718</v>
      </c>
      <c r="I123">
        <f>STDEV(E121:E126)</f>
        <v>0.41588459937824079</v>
      </c>
      <c r="K123">
        <f>STDEV(G121,G123,G125)</f>
        <v>0.40550500240704768</v>
      </c>
      <c r="N123">
        <v>1</v>
      </c>
    </row>
    <row r="124" spans="2:18" ht="16" x14ac:dyDescent="0.2">
      <c r="B124" t="s">
        <v>2</v>
      </c>
      <c r="C124" t="s">
        <v>7</v>
      </c>
      <c r="D124" s="2" t="s">
        <v>23</v>
      </c>
      <c r="E124">
        <v>16.71</v>
      </c>
      <c r="I124">
        <f>AVERAGE(E121:E126)-(2*I123)</f>
        <v>15.798230801243518</v>
      </c>
      <c r="K124">
        <f>AVERAGE(G121,G123,G125)-(2*K123)</f>
        <v>-0.57208866512247469</v>
      </c>
      <c r="N124">
        <v>1</v>
      </c>
    </row>
    <row r="125" spans="2:18" ht="16" x14ac:dyDescent="0.2">
      <c r="B125" t="s">
        <v>5</v>
      </c>
      <c r="C125" t="s">
        <v>7</v>
      </c>
      <c r="D125" s="2" t="s">
        <v>23</v>
      </c>
      <c r="E125">
        <v>16.559999999999999</v>
      </c>
      <c r="F125">
        <f>AVERAGE(E125:E126)</f>
        <v>16.95</v>
      </c>
      <c r="G125" s="9">
        <f>F125-$F$380</f>
        <v>0.52529680633467279</v>
      </c>
      <c r="I125">
        <f>AVERAGE(E121:E126)+(2*I123)</f>
        <v>17.461769198756482</v>
      </c>
      <c r="K125">
        <f>AVERAGE(G121,G123,G125)+(2*K123)</f>
        <v>1.0499313445057161</v>
      </c>
      <c r="N125">
        <v>1</v>
      </c>
    </row>
    <row r="126" spans="2:18" ht="16" x14ac:dyDescent="0.2">
      <c r="B126" t="s">
        <v>5</v>
      </c>
      <c r="C126" t="s">
        <v>7</v>
      </c>
      <c r="D126" s="2" t="s">
        <v>23</v>
      </c>
      <c r="E126">
        <v>17.34</v>
      </c>
      <c r="N126">
        <v>1</v>
      </c>
    </row>
    <row r="127" spans="2:18" x14ac:dyDescent="0.2">
      <c r="D127" s="2"/>
      <c r="N127">
        <v>1</v>
      </c>
    </row>
    <row r="128" spans="2:18" x14ac:dyDescent="0.2">
      <c r="D128" s="2"/>
      <c r="N128">
        <v>1</v>
      </c>
    </row>
    <row r="129" spans="2:18" x14ac:dyDescent="0.2">
      <c r="D129" s="2"/>
      <c r="N129">
        <v>1</v>
      </c>
    </row>
    <row r="130" spans="2:18" x14ac:dyDescent="0.2">
      <c r="D130" s="2"/>
      <c r="N130">
        <v>1</v>
      </c>
    </row>
    <row r="131" spans="2:18" ht="16" x14ac:dyDescent="0.2">
      <c r="B131" t="s">
        <v>3</v>
      </c>
      <c r="C131" t="s">
        <v>8</v>
      </c>
      <c r="D131" s="2" t="s">
        <v>23</v>
      </c>
      <c r="E131">
        <v>16.04</v>
      </c>
      <c r="F131">
        <f>AVERAGE(E131:E132)</f>
        <v>16.094999999999999</v>
      </c>
      <c r="G131" s="9">
        <f>F131-$F$386</f>
        <v>4.4826062056024796E-3</v>
      </c>
      <c r="H131">
        <f>AVERAGE(G131,G133,G135)</f>
        <v>0.25041499214775814</v>
      </c>
      <c r="N131">
        <v>1</v>
      </c>
    </row>
    <row r="132" spans="2:18" ht="16" x14ac:dyDescent="0.2">
      <c r="B132" t="s">
        <v>3</v>
      </c>
      <c r="C132" t="s">
        <v>8</v>
      </c>
      <c r="D132" s="2" t="s">
        <v>23</v>
      </c>
      <c r="E132">
        <v>16.149999999999999</v>
      </c>
      <c r="I132">
        <f>STDEV(E131:E136)</f>
        <v>0.63525585396751816</v>
      </c>
      <c r="K132">
        <f>STDEV(G131,G133,G135)</f>
        <v>0.43685581221420594</v>
      </c>
      <c r="N132">
        <v>1</v>
      </c>
    </row>
    <row r="133" spans="2:18" ht="16" x14ac:dyDescent="0.2">
      <c r="B133" t="s">
        <v>4</v>
      </c>
      <c r="C133" t="s">
        <v>8</v>
      </c>
      <c r="D133" s="2" t="s">
        <v>23</v>
      </c>
      <c r="E133">
        <v>16.98</v>
      </c>
      <c r="F133">
        <f>AVERAGE(E133:E134)</f>
        <v>17.009999999999998</v>
      </c>
      <c r="G133" s="9">
        <f>F133-$F$388</f>
        <v>0.75480083173386348</v>
      </c>
      <c r="I133">
        <f>AVERAGE(E131:E136)-(2*I132)</f>
        <v>15.594488292064966</v>
      </c>
      <c r="K133">
        <f>AVERAGE(G131,G133,G135)-(2*K132)</f>
        <v>-0.62329663228065368</v>
      </c>
      <c r="N133">
        <v>1</v>
      </c>
    </row>
    <row r="134" spans="2:18" ht="16" x14ac:dyDescent="0.2">
      <c r="B134" t="s">
        <v>4</v>
      </c>
      <c r="C134" t="s">
        <v>8</v>
      </c>
      <c r="D134" s="2" t="s">
        <v>23</v>
      </c>
      <c r="E134">
        <v>17.04</v>
      </c>
      <c r="I134">
        <f>AVERAGE(E131:E136)+(2*I132)</f>
        <v>18.135511707935038</v>
      </c>
      <c r="K134">
        <f>AVERAGE(G131,G133,G135)+(2*K132)</f>
        <v>1.1241266165761701</v>
      </c>
      <c r="N134">
        <v>1</v>
      </c>
    </row>
    <row r="135" spans="2:18" ht="16" x14ac:dyDescent="0.2">
      <c r="B135" t="s">
        <v>6</v>
      </c>
      <c r="C135" t="s">
        <v>8</v>
      </c>
      <c r="D135" s="2" t="s">
        <v>23</v>
      </c>
      <c r="E135">
        <v>17.47</v>
      </c>
      <c r="F135">
        <f>AVERAGE(E135:E136)</f>
        <v>17.490000000000002</v>
      </c>
      <c r="G135" s="9">
        <f>F135-$F$390</f>
        <v>-8.0384614961914735E-3</v>
      </c>
      <c r="N135">
        <v>1</v>
      </c>
    </row>
    <row r="136" spans="2:18" ht="16" x14ac:dyDescent="0.2">
      <c r="B136" t="s">
        <v>6</v>
      </c>
      <c r="C136" t="s">
        <v>8</v>
      </c>
      <c r="D136" s="2" t="s">
        <v>23</v>
      </c>
      <c r="E136">
        <v>17.510000000000002</v>
      </c>
      <c r="N136">
        <v>1</v>
      </c>
    </row>
    <row r="137" spans="2:18" x14ac:dyDescent="0.2">
      <c r="D137" s="2"/>
      <c r="N137">
        <v>1</v>
      </c>
    </row>
    <row r="138" spans="2:18" ht="16" x14ac:dyDescent="0.2">
      <c r="B138" t="s">
        <v>1</v>
      </c>
      <c r="C138" t="s">
        <v>7</v>
      </c>
      <c r="D138" s="2" t="s">
        <v>24</v>
      </c>
      <c r="E138">
        <v>21.03</v>
      </c>
      <c r="F138">
        <f>AVERAGE(E138:E139)</f>
        <v>21.05</v>
      </c>
      <c r="G138" s="9">
        <f>F138-$F$376</f>
        <v>4.604912587644904</v>
      </c>
      <c r="H138">
        <f>AVERAGE(G138,G140,G142)</f>
        <v>4.4639213396916206</v>
      </c>
      <c r="I138">
        <f>H138-H148</f>
        <v>0.30850634754386164</v>
      </c>
      <c r="J138" s="4">
        <f>2^-I138</f>
        <v>0.80747732483048762</v>
      </c>
      <c r="K138" s="4">
        <f>-1/J138</f>
        <v>-1.2384248687230051</v>
      </c>
      <c r="N138">
        <v>1</v>
      </c>
      <c r="Q138" s="6"/>
      <c r="R138" s="6"/>
    </row>
    <row r="139" spans="2:18" ht="16" x14ac:dyDescent="0.2">
      <c r="B139" t="s">
        <v>1</v>
      </c>
      <c r="C139" t="s">
        <v>7</v>
      </c>
      <c r="D139" s="2" t="s">
        <v>24</v>
      </c>
      <c r="E139">
        <v>21.07</v>
      </c>
      <c r="N139">
        <v>1</v>
      </c>
    </row>
    <row r="140" spans="2:18" ht="16" x14ac:dyDescent="0.2">
      <c r="B140" t="s">
        <v>2</v>
      </c>
      <c r="C140" t="s">
        <v>7</v>
      </c>
      <c r="D140" s="2" t="s">
        <v>24</v>
      </c>
      <c r="E140">
        <v>20.46</v>
      </c>
      <c r="F140">
        <f>E140:E141</f>
        <v>20.46</v>
      </c>
      <c r="G140" s="9">
        <f>F140-$F$378</f>
        <v>4.1465546250952876</v>
      </c>
      <c r="I140">
        <f>STDEV(E138:E143)</f>
        <v>0.24408331910777212</v>
      </c>
      <c r="K140">
        <f>STDEV(G138,G140,G142)</f>
        <v>0.27541647442250833</v>
      </c>
      <c r="N140">
        <v>1</v>
      </c>
    </row>
    <row r="141" spans="2:18" ht="16" x14ac:dyDescent="0.2">
      <c r="B141" t="s">
        <v>2</v>
      </c>
      <c r="C141" t="s">
        <v>7</v>
      </c>
      <c r="D141" s="2" t="s">
        <v>24</v>
      </c>
      <c r="E141">
        <v>20.88</v>
      </c>
      <c r="I141">
        <f>AVERAGE(E138:E143)-(2*I140)</f>
        <v>20.440166695117785</v>
      </c>
      <c r="K141">
        <f>AVERAGE(G138,G140,G142)-(2*K140)</f>
        <v>3.9130883908466041</v>
      </c>
      <c r="N141">
        <v>1</v>
      </c>
    </row>
    <row r="142" spans="2:18" ht="16" x14ac:dyDescent="0.2">
      <c r="B142" t="s">
        <v>5</v>
      </c>
      <c r="C142" t="s">
        <v>7</v>
      </c>
      <c r="D142" s="2" t="s">
        <v>24</v>
      </c>
      <c r="E142">
        <v>21</v>
      </c>
      <c r="F142">
        <f>AVERAGE(E142:E143)</f>
        <v>21.064999999999998</v>
      </c>
      <c r="G142" s="9">
        <f>F142-$F$380</f>
        <v>4.6402968063346712</v>
      </c>
      <c r="I142">
        <f>AVERAGE(E138:E143)+(2*I140)</f>
        <v>21.416499971548877</v>
      </c>
      <c r="K142">
        <f>AVERAGE(G138,G140,G142)+(2*K140)</f>
        <v>5.0147542885366372</v>
      </c>
      <c r="N142">
        <v>1</v>
      </c>
    </row>
    <row r="143" spans="2:18" ht="16" x14ac:dyDescent="0.2">
      <c r="B143" t="s">
        <v>5</v>
      </c>
      <c r="C143" t="s">
        <v>7</v>
      </c>
      <c r="D143" s="2" t="s">
        <v>24</v>
      </c>
      <c r="E143">
        <v>21.13</v>
      </c>
      <c r="N143">
        <v>1</v>
      </c>
    </row>
    <row r="144" spans="2:18" x14ac:dyDescent="0.2">
      <c r="D144" s="2"/>
      <c r="N144">
        <v>1</v>
      </c>
    </row>
    <row r="145" spans="2:14" x14ac:dyDescent="0.2">
      <c r="D145" s="2"/>
      <c r="N145">
        <v>1</v>
      </c>
    </row>
    <row r="146" spans="2:14" x14ac:dyDescent="0.2">
      <c r="D146" s="2"/>
      <c r="N146">
        <v>1</v>
      </c>
    </row>
    <row r="147" spans="2:14" x14ac:dyDescent="0.2">
      <c r="D147" s="2"/>
      <c r="N147">
        <v>1</v>
      </c>
    </row>
    <row r="148" spans="2:14" ht="16" x14ac:dyDescent="0.2">
      <c r="B148" t="s">
        <v>3</v>
      </c>
      <c r="C148" t="s">
        <v>8</v>
      </c>
      <c r="D148" s="2" t="s">
        <v>24</v>
      </c>
      <c r="E148">
        <v>19.75</v>
      </c>
      <c r="F148">
        <f>AVERAGE(E148:E149)</f>
        <v>19.880000000000003</v>
      </c>
      <c r="G148" s="9">
        <f>F148-$F$386</f>
        <v>3.7894826062056062</v>
      </c>
      <c r="H148">
        <f>AVERAGE(G148,G150,G152)</f>
        <v>4.155414992147759</v>
      </c>
      <c r="N148">
        <v>1</v>
      </c>
    </row>
    <row r="149" spans="2:14" ht="16" x14ac:dyDescent="0.2">
      <c r="B149" t="s">
        <v>3</v>
      </c>
      <c r="C149" t="s">
        <v>8</v>
      </c>
      <c r="D149" s="2" t="s">
        <v>24</v>
      </c>
      <c r="E149">
        <v>20.010000000000002</v>
      </c>
      <c r="I149">
        <f>STDEV(E148:E153)</f>
        <v>0.69894205768432538</v>
      </c>
      <c r="K149">
        <f>STDEV(G148,G150,G152)</f>
        <v>0.76513411079521698</v>
      </c>
      <c r="N149">
        <v>1</v>
      </c>
    </row>
    <row r="150" spans="2:14" ht="16" x14ac:dyDescent="0.2">
      <c r="B150" t="s">
        <v>4</v>
      </c>
      <c r="C150" t="s">
        <v>8</v>
      </c>
      <c r="D150" s="2" t="s">
        <v>24</v>
      </c>
      <c r="E150">
        <v>21.22</v>
      </c>
      <c r="F150">
        <f>AVERAGE(E150:E151)</f>
        <v>21.29</v>
      </c>
      <c r="G150" s="9">
        <f>F150-$F$388</f>
        <v>5.0348008317338646</v>
      </c>
      <c r="I150">
        <f>AVERAGE(E148:E153)-(2*I149)</f>
        <v>19.372115884631349</v>
      </c>
      <c r="K150">
        <f>AVERAGE(G148,G150,G152)-(2*K149)</f>
        <v>2.625146770557325</v>
      </c>
      <c r="N150">
        <v>1</v>
      </c>
    </row>
    <row r="151" spans="2:14" ht="16" x14ac:dyDescent="0.2">
      <c r="B151" t="s">
        <v>4</v>
      </c>
      <c r="C151" t="s">
        <v>8</v>
      </c>
      <c r="D151" s="2" t="s">
        <v>24</v>
      </c>
      <c r="E151">
        <v>21.36</v>
      </c>
      <c r="I151">
        <f>AVERAGE(E148:E153)+(2*I149)</f>
        <v>22.167884115368651</v>
      </c>
      <c r="K151">
        <f>AVERAGE(G148,G150,G152)+(2*K149)</f>
        <v>5.6856832137381925</v>
      </c>
      <c r="N151">
        <v>1</v>
      </c>
    </row>
    <row r="152" spans="2:14" ht="16" x14ac:dyDescent="0.2">
      <c r="B152" t="s">
        <v>6</v>
      </c>
      <c r="C152" t="s">
        <v>8</v>
      </c>
      <c r="D152" s="2" t="s">
        <v>24</v>
      </c>
      <c r="E152">
        <v>21.13</v>
      </c>
      <c r="F152">
        <f>AVERAGE(E152:E153)</f>
        <v>21.14</v>
      </c>
      <c r="G152" s="9">
        <f>F152-$F$390</f>
        <v>3.6419615385038071</v>
      </c>
      <c r="N152">
        <v>1</v>
      </c>
    </row>
    <row r="153" spans="2:14" ht="16" x14ac:dyDescent="0.2">
      <c r="B153" t="s">
        <v>6</v>
      </c>
      <c r="C153" t="s">
        <v>8</v>
      </c>
      <c r="D153" s="2" t="s">
        <v>24</v>
      </c>
      <c r="E153">
        <v>21.15</v>
      </c>
      <c r="N153">
        <v>1</v>
      </c>
    </row>
    <row r="154" spans="2:14" x14ac:dyDescent="0.2">
      <c r="D154" s="2"/>
      <c r="N154">
        <v>1</v>
      </c>
    </row>
    <row r="155" spans="2:14" ht="16" x14ac:dyDescent="0.2">
      <c r="B155" t="s">
        <v>1</v>
      </c>
      <c r="C155" t="s">
        <v>7</v>
      </c>
      <c r="D155" s="2" t="s">
        <v>11</v>
      </c>
      <c r="E155">
        <v>18.68</v>
      </c>
      <c r="F155">
        <f>AVERAGE(E155:E156)</f>
        <v>18.965</v>
      </c>
      <c r="N155">
        <v>1</v>
      </c>
    </row>
    <row r="156" spans="2:14" ht="16" x14ac:dyDescent="0.2">
      <c r="B156" t="s">
        <v>1</v>
      </c>
      <c r="C156" t="s">
        <v>7</v>
      </c>
      <c r="D156" s="2" t="s">
        <v>11</v>
      </c>
      <c r="E156">
        <v>19.25</v>
      </c>
      <c r="N156">
        <v>1</v>
      </c>
    </row>
    <row r="157" spans="2:14" ht="16" x14ac:dyDescent="0.2">
      <c r="B157" t="s">
        <v>2</v>
      </c>
      <c r="C157" t="s">
        <v>7</v>
      </c>
      <c r="D157" s="2" t="s">
        <v>11</v>
      </c>
      <c r="E157">
        <v>19.05</v>
      </c>
      <c r="F157">
        <f>E157:E158</f>
        <v>19.05</v>
      </c>
      <c r="I157">
        <f>STDEV(E155:E160,E165:E170)</f>
        <v>0.55329522504771944</v>
      </c>
      <c r="N157">
        <v>1</v>
      </c>
    </row>
    <row r="158" spans="2:14" ht="16" x14ac:dyDescent="0.2">
      <c r="B158" t="s">
        <v>2</v>
      </c>
      <c r="C158" t="s">
        <v>7</v>
      </c>
      <c r="D158" s="2" t="s">
        <v>11</v>
      </c>
      <c r="E158">
        <v>19.329999999999998</v>
      </c>
      <c r="I158">
        <f>AVERAGE(E155:E160,E165:E170)-(2*I157)</f>
        <v>18.179242883237894</v>
      </c>
      <c r="N158">
        <v>1</v>
      </c>
    </row>
    <row r="159" spans="2:14" ht="16" x14ac:dyDescent="0.2">
      <c r="B159" t="s">
        <v>5</v>
      </c>
      <c r="C159" t="s">
        <v>7</v>
      </c>
      <c r="D159" s="2" t="s">
        <v>11</v>
      </c>
      <c r="E159">
        <v>18.809999999999999</v>
      </c>
      <c r="F159">
        <f>AVERAGE(E159:E160)</f>
        <v>19.234999999999999</v>
      </c>
      <c r="I159">
        <f>AVERAGE(E155:E160,E165:E170)+(2*I157)</f>
        <v>20.392423783428772</v>
      </c>
      <c r="N159">
        <v>1</v>
      </c>
    </row>
    <row r="160" spans="2:14" ht="16" x14ac:dyDescent="0.2">
      <c r="B160" t="s">
        <v>5</v>
      </c>
      <c r="C160" t="s">
        <v>7</v>
      </c>
      <c r="D160" s="2" t="s">
        <v>11</v>
      </c>
      <c r="E160">
        <v>19.66</v>
      </c>
      <c r="N160">
        <v>1</v>
      </c>
    </row>
    <row r="161" spans="2:18" x14ac:dyDescent="0.2">
      <c r="D161" s="2"/>
      <c r="N161">
        <v>1</v>
      </c>
    </row>
    <row r="162" spans="2:18" x14ac:dyDescent="0.2">
      <c r="D162" s="2"/>
      <c r="N162">
        <v>1</v>
      </c>
    </row>
    <row r="163" spans="2:18" x14ac:dyDescent="0.2">
      <c r="D163" s="2"/>
      <c r="N163">
        <v>1</v>
      </c>
    </row>
    <row r="164" spans="2:18" x14ac:dyDescent="0.2">
      <c r="D164" s="2"/>
      <c r="N164">
        <v>1</v>
      </c>
    </row>
    <row r="165" spans="2:18" ht="16" x14ac:dyDescent="0.2">
      <c r="B165" t="s">
        <v>3</v>
      </c>
      <c r="C165" t="s">
        <v>8</v>
      </c>
      <c r="D165" s="2" t="s">
        <v>11</v>
      </c>
      <c r="E165">
        <v>18.64</v>
      </c>
      <c r="F165">
        <f>AVERAGE(E165:E166)</f>
        <v>18.850000000000001</v>
      </c>
      <c r="N165">
        <v>1</v>
      </c>
    </row>
    <row r="166" spans="2:18" ht="16" x14ac:dyDescent="0.2">
      <c r="B166" t="s">
        <v>3</v>
      </c>
      <c r="C166" t="s">
        <v>8</v>
      </c>
      <c r="D166" s="2" t="s">
        <v>11</v>
      </c>
      <c r="E166">
        <v>19.059999999999999</v>
      </c>
      <c r="N166">
        <v>1</v>
      </c>
    </row>
    <row r="167" spans="2:18" ht="16" x14ac:dyDescent="0.2">
      <c r="B167" t="s">
        <v>4</v>
      </c>
      <c r="C167" t="s">
        <v>8</v>
      </c>
      <c r="D167" s="2" t="s">
        <v>11</v>
      </c>
      <c r="E167">
        <v>19.149999999999999</v>
      </c>
      <c r="F167">
        <f>AVERAGE(E167:E168)</f>
        <v>19.174999999999997</v>
      </c>
      <c r="N167">
        <v>1</v>
      </c>
    </row>
    <row r="168" spans="2:18" ht="16" x14ac:dyDescent="0.2">
      <c r="B168" t="s">
        <v>4</v>
      </c>
      <c r="C168" t="s">
        <v>8</v>
      </c>
      <c r="D168" s="2" t="s">
        <v>11</v>
      </c>
      <c r="E168">
        <v>19.2</v>
      </c>
      <c r="N168">
        <v>1</v>
      </c>
    </row>
    <row r="169" spans="2:18" ht="16" x14ac:dyDescent="0.2">
      <c r="B169" t="s">
        <v>6</v>
      </c>
      <c r="C169" t="s">
        <v>8</v>
      </c>
      <c r="D169" s="2" t="s">
        <v>11</v>
      </c>
      <c r="E169">
        <v>20.41</v>
      </c>
      <c r="F169">
        <f>AVERAGE(E170)</f>
        <v>20.190000000000001</v>
      </c>
      <c r="N169">
        <v>1</v>
      </c>
    </row>
    <row r="170" spans="2:18" ht="16" x14ac:dyDescent="0.2">
      <c r="B170" t="s">
        <v>6</v>
      </c>
      <c r="C170" t="s">
        <v>8</v>
      </c>
      <c r="D170" s="2" t="s">
        <v>11</v>
      </c>
      <c r="E170">
        <v>20.190000000000001</v>
      </c>
      <c r="N170">
        <v>1</v>
      </c>
    </row>
    <row r="171" spans="2:18" x14ac:dyDescent="0.2">
      <c r="D171" s="2"/>
      <c r="N171">
        <v>1</v>
      </c>
    </row>
    <row r="172" spans="2:18" ht="16" x14ac:dyDescent="0.2">
      <c r="B172" t="s">
        <v>1</v>
      </c>
      <c r="C172" t="s">
        <v>7</v>
      </c>
      <c r="D172" s="2" t="s">
        <v>25</v>
      </c>
      <c r="E172">
        <v>30.09</v>
      </c>
      <c r="F172">
        <f>AVERAGE(E172:E173)</f>
        <v>29.630000000000003</v>
      </c>
      <c r="G172" s="9">
        <f>F172-$F$376</f>
        <v>13.184912587644906</v>
      </c>
      <c r="H172">
        <f>AVERAGE(G172,G174,G176)</f>
        <v>13.407254673024957</v>
      </c>
      <c r="I172">
        <f>H172-H182</f>
        <v>0.37183968087719954</v>
      </c>
      <c r="J172" s="6">
        <f>2^-I172</f>
        <v>0.77279642168422802</v>
      </c>
      <c r="K172" s="6">
        <f>-1/J172</f>
        <v>-1.2940018508633953</v>
      </c>
      <c r="N172">
        <v>1</v>
      </c>
      <c r="Q172" s="6"/>
      <c r="R172" s="6"/>
    </row>
    <row r="173" spans="2:18" ht="16" x14ac:dyDescent="0.2">
      <c r="B173" t="s">
        <v>1</v>
      </c>
      <c r="C173" t="s">
        <v>7</v>
      </c>
      <c r="D173" s="2" t="s">
        <v>25</v>
      </c>
      <c r="E173">
        <v>29.17</v>
      </c>
      <c r="N173">
        <v>1</v>
      </c>
    </row>
    <row r="174" spans="2:18" ht="16" x14ac:dyDescent="0.2">
      <c r="B174" t="s">
        <v>2</v>
      </c>
      <c r="C174" t="s">
        <v>7</v>
      </c>
      <c r="D174" s="2" t="s">
        <v>25</v>
      </c>
      <c r="E174">
        <v>29.44</v>
      </c>
      <c r="F174">
        <f>E174:E175</f>
        <v>29.44</v>
      </c>
      <c r="G174" s="9">
        <f>F174-$F$378</f>
        <v>13.126554625095288</v>
      </c>
      <c r="I174">
        <f>STDEV(E172:E177)</f>
        <v>0.50712588838144157</v>
      </c>
      <c r="K174">
        <f>STDEV(G172,G174,G176)</f>
        <v>0.43662335469123725</v>
      </c>
      <c r="N174">
        <v>1</v>
      </c>
    </row>
    <row r="175" spans="2:18" ht="16" x14ac:dyDescent="0.2">
      <c r="B175" t="s">
        <v>2</v>
      </c>
      <c r="C175" t="s">
        <v>7</v>
      </c>
      <c r="D175" s="2" t="s">
        <v>25</v>
      </c>
      <c r="E175">
        <v>30.26</v>
      </c>
      <c r="I175">
        <f>AVERAGE(E172:E177)-(2*I174)</f>
        <v>28.924081556570449</v>
      </c>
      <c r="K175">
        <f>AVERAGE(G172,G174,G176)-(2*K174)</f>
        <v>12.534007963642482</v>
      </c>
      <c r="N175">
        <v>1</v>
      </c>
    </row>
    <row r="176" spans="2:18" ht="16" x14ac:dyDescent="0.2">
      <c r="B176" t="s">
        <v>5</v>
      </c>
      <c r="C176" t="s">
        <v>7</v>
      </c>
      <c r="D176" s="2" t="s">
        <v>25</v>
      </c>
      <c r="E176">
        <v>30.28</v>
      </c>
      <c r="F176">
        <f>AVERAGE(E176:E177)</f>
        <v>30.335000000000001</v>
      </c>
      <c r="G176" s="9">
        <f>F176-$F$380</f>
        <v>13.910296806334674</v>
      </c>
      <c r="I176">
        <f>AVERAGE(E172:E177)+(2*I174)</f>
        <v>30.952585110096216</v>
      </c>
      <c r="K176">
        <f>AVERAGE(G172,G174,G176)+(2*K174)</f>
        <v>14.280501382407431</v>
      </c>
      <c r="N176">
        <v>1</v>
      </c>
    </row>
    <row r="177" spans="2:18" ht="16" x14ac:dyDescent="0.2">
      <c r="B177" t="s">
        <v>5</v>
      </c>
      <c r="C177" t="s">
        <v>7</v>
      </c>
      <c r="D177" s="2" t="s">
        <v>25</v>
      </c>
      <c r="E177">
        <v>30.39</v>
      </c>
      <c r="N177">
        <v>1</v>
      </c>
    </row>
    <row r="178" spans="2:18" x14ac:dyDescent="0.2">
      <c r="D178" s="2"/>
      <c r="N178">
        <v>1</v>
      </c>
    </row>
    <row r="179" spans="2:18" x14ac:dyDescent="0.2">
      <c r="D179" s="2"/>
      <c r="N179">
        <v>1</v>
      </c>
    </row>
    <row r="180" spans="2:18" x14ac:dyDescent="0.2">
      <c r="D180" s="2"/>
      <c r="N180">
        <v>1</v>
      </c>
    </row>
    <row r="181" spans="2:18" x14ac:dyDescent="0.2">
      <c r="D181" s="2"/>
      <c r="N181">
        <v>1</v>
      </c>
    </row>
    <row r="182" spans="2:18" ht="16" x14ac:dyDescent="0.2">
      <c r="B182" t="s">
        <v>3</v>
      </c>
      <c r="C182" t="s">
        <v>8</v>
      </c>
      <c r="D182" s="2" t="s">
        <v>25</v>
      </c>
      <c r="E182">
        <v>29.16</v>
      </c>
      <c r="F182">
        <f>AVERAGE(E182:E183)</f>
        <v>29.259999999999998</v>
      </c>
      <c r="G182" s="9">
        <f>F182-$F$386</f>
        <v>13.169482606205602</v>
      </c>
      <c r="H182">
        <f>AVERAGE(G182,G184,G186)</f>
        <v>13.035414992147757</v>
      </c>
      <c r="N182">
        <v>1</v>
      </c>
    </row>
    <row r="183" spans="2:18" ht="16" x14ac:dyDescent="0.2">
      <c r="B183" t="s">
        <v>3</v>
      </c>
      <c r="C183" t="s">
        <v>8</v>
      </c>
      <c r="D183" s="2" t="s">
        <v>25</v>
      </c>
      <c r="E183">
        <v>29.36</v>
      </c>
      <c r="I183">
        <f>STDEV(E182:E187)</f>
        <v>1.0001399902013717</v>
      </c>
      <c r="K183">
        <f>STDEV(G182,G184,G186)</f>
        <v>0.44885690002027157</v>
      </c>
      <c r="N183">
        <v>1</v>
      </c>
    </row>
    <row r="184" spans="2:18" ht="16" x14ac:dyDescent="0.2">
      <c r="B184" t="s">
        <v>4</v>
      </c>
      <c r="C184" t="s">
        <v>8</v>
      </c>
      <c r="D184" s="2" t="s">
        <v>25</v>
      </c>
      <c r="E184">
        <v>28.66</v>
      </c>
      <c r="F184">
        <f>AVERAGE(E184:E185)</f>
        <v>28.79</v>
      </c>
      <c r="G184" s="9">
        <f>F184-$F$388</f>
        <v>12.534800831733865</v>
      </c>
      <c r="I184">
        <f>AVERAGE(E182:E187)-(2*I183)</f>
        <v>27.64972001959725</v>
      </c>
      <c r="K184">
        <f>AVERAGE(G182,G184,G186)-(2*K183)</f>
        <v>12.137701192107214</v>
      </c>
      <c r="N184">
        <v>1</v>
      </c>
    </row>
    <row r="185" spans="2:18" ht="16" x14ac:dyDescent="0.2">
      <c r="B185" t="s">
        <v>4</v>
      </c>
      <c r="C185" t="s">
        <v>8</v>
      </c>
      <c r="D185" s="2" t="s">
        <v>25</v>
      </c>
      <c r="E185">
        <v>28.92</v>
      </c>
      <c r="I185">
        <f>AVERAGE(E182:E187)+(2*I183)</f>
        <v>31.65027998040274</v>
      </c>
      <c r="K185">
        <f>AVERAGE(G182,G184,G186)+(2*K183)</f>
        <v>13.933128792188301</v>
      </c>
      <c r="N185">
        <v>1</v>
      </c>
    </row>
    <row r="186" spans="2:18" ht="16" x14ac:dyDescent="0.2">
      <c r="B186" t="s">
        <v>6</v>
      </c>
      <c r="C186" t="s">
        <v>8</v>
      </c>
      <c r="D186" s="2" t="s">
        <v>25</v>
      </c>
      <c r="E186">
        <v>31.04</v>
      </c>
      <c r="F186">
        <f>AVERAGE(E186:E187)</f>
        <v>30.9</v>
      </c>
      <c r="G186" s="9">
        <f>F186-$F$390</f>
        <v>13.401961538503805</v>
      </c>
      <c r="N186">
        <v>1</v>
      </c>
    </row>
    <row r="187" spans="2:18" ht="16" x14ac:dyDescent="0.2">
      <c r="B187" t="s">
        <v>6</v>
      </c>
      <c r="C187" t="s">
        <v>8</v>
      </c>
      <c r="D187" s="2" t="s">
        <v>25</v>
      </c>
      <c r="E187">
        <v>30.76</v>
      </c>
      <c r="N187">
        <v>1</v>
      </c>
    </row>
    <row r="188" spans="2:18" x14ac:dyDescent="0.2">
      <c r="D188" s="2"/>
      <c r="N188">
        <v>1</v>
      </c>
    </row>
    <row r="189" spans="2:18" ht="16" x14ac:dyDescent="0.2">
      <c r="B189" t="s">
        <v>1</v>
      </c>
      <c r="C189" t="s">
        <v>7</v>
      </c>
      <c r="D189" s="2" t="s">
        <v>26</v>
      </c>
      <c r="E189">
        <v>25.7</v>
      </c>
      <c r="F189">
        <f>AVERAGE(E189:E190)</f>
        <v>25.66</v>
      </c>
      <c r="G189" s="9">
        <f>F189-$F$376</f>
        <v>9.2149125876449034</v>
      </c>
      <c r="H189">
        <f>AVERAGE(G189,G191,G193)</f>
        <v>9.2839213396916218</v>
      </c>
      <c r="I189">
        <f>H189-H199</f>
        <v>3.488506347543864</v>
      </c>
      <c r="J189" s="6">
        <f>2^-I189</f>
        <v>8.9095331758079072E-2</v>
      </c>
      <c r="K189" s="6">
        <f>-1/J189</f>
        <v>-11.223932615406879</v>
      </c>
      <c r="N189">
        <v>1</v>
      </c>
      <c r="Q189" s="6"/>
      <c r="R189" s="6"/>
    </row>
    <row r="190" spans="2:18" ht="16" x14ac:dyDescent="0.2">
      <c r="B190" t="s">
        <v>1</v>
      </c>
      <c r="C190" t="s">
        <v>7</v>
      </c>
      <c r="D190" s="2" t="s">
        <v>26</v>
      </c>
      <c r="E190">
        <v>25.62</v>
      </c>
      <c r="N190">
        <v>1</v>
      </c>
    </row>
    <row r="191" spans="2:18" ht="16" x14ac:dyDescent="0.2">
      <c r="B191" t="s">
        <v>2</v>
      </c>
      <c r="C191" t="s">
        <v>7</v>
      </c>
      <c r="D191" s="2" t="s">
        <v>26</v>
      </c>
      <c r="E191">
        <v>25.62</v>
      </c>
      <c r="F191">
        <f>E191:E192</f>
        <v>25.62</v>
      </c>
      <c r="G191" s="9">
        <f>F191-$F$378</f>
        <v>9.3065546250952877</v>
      </c>
      <c r="I191">
        <f>STDEV(E189:E194)</f>
        <v>0.20304350929460088</v>
      </c>
      <c r="K191">
        <f>STDEV(G189,G191,G193)</f>
        <v>6.0930933742928552E-2</v>
      </c>
      <c r="N191">
        <v>1</v>
      </c>
    </row>
    <row r="192" spans="2:18" ht="16" x14ac:dyDescent="0.2">
      <c r="B192" t="s">
        <v>2</v>
      </c>
      <c r="C192" t="s">
        <v>7</v>
      </c>
      <c r="D192" s="2" t="s">
        <v>26</v>
      </c>
      <c r="E192">
        <v>26.09</v>
      </c>
      <c r="I192">
        <f>AVERAGE(E189:E194)-(2*I191)</f>
        <v>25.350579648077471</v>
      </c>
      <c r="K192">
        <f>AVERAGE(G189,G191,G193)-(2*K191)</f>
        <v>9.1620594722057653</v>
      </c>
      <c r="N192">
        <v>1</v>
      </c>
    </row>
    <row r="193" spans="2:18" ht="16" x14ac:dyDescent="0.2">
      <c r="B193" t="s">
        <v>5</v>
      </c>
      <c r="C193" t="s">
        <v>7</v>
      </c>
      <c r="D193" s="2" t="s">
        <v>26</v>
      </c>
      <c r="E193">
        <v>25.59</v>
      </c>
      <c r="F193">
        <f>AVERAGE(E193:E194)</f>
        <v>25.755000000000003</v>
      </c>
      <c r="G193" s="9">
        <f>F193-$F$380</f>
        <v>9.3302968063346761</v>
      </c>
      <c r="I193">
        <f>AVERAGE(E189:E194)+(2*I191)</f>
        <v>26.162753685255872</v>
      </c>
      <c r="K193">
        <f>AVERAGE(G189,G191,G193)+(2*K191)</f>
        <v>9.4057832071774783</v>
      </c>
      <c r="N193">
        <v>1</v>
      </c>
    </row>
    <row r="194" spans="2:18" ht="16" x14ac:dyDescent="0.2">
      <c r="B194" t="s">
        <v>5</v>
      </c>
      <c r="C194" t="s">
        <v>7</v>
      </c>
      <c r="D194" s="2" t="s">
        <v>26</v>
      </c>
      <c r="E194">
        <v>25.92</v>
      </c>
      <c r="N194">
        <v>1</v>
      </c>
    </row>
    <row r="195" spans="2:18" x14ac:dyDescent="0.2">
      <c r="D195" s="2"/>
      <c r="N195">
        <v>1</v>
      </c>
    </row>
    <row r="196" spans="2:18" x14ac:dyDescent="0.2">
      <c r="D196" s="2"/>
      <c r="N196">
        <v>1</v>
      </c>
    </row>
    <row r="197" spans="2:18" x14ac:dyDescent="0.2">
      <c r="D197" s="2"/>
      <c r="N197">
        <v>1</v>
      </c>
    </row>
    <row r="198" spans="2:18" x14ac:dyDescent="0.2">
      <c r="D198" s="2"/>
      <c r="N198">
        <v>1</v>
      </c>
    </row>
    <row r="199" spans="2:18" ht="16" x14ac:dyDescent="0.2">
      <c r="B199" t="s">
        <v>3</v>
      </c>
      <c r="C199" t="s">
        <v>8</v>
      </c>
      <c r="D199" s="2" t="s">
        <v>26</v>
      </c>
      <c r="E199">
        <v>22.58</v>
      </c>
      <c r="F199">
        <f>AVERAGE(E199:E200)</f>
        <v>22.759999999999998</v>
      </c>
      <c r="G199" s="9">
        <f>F199-$F$386</f>
        <v>6.6694826062056016</v>
      </c>
      <c r="H199">
        <f>AVERAGE(G199,G201,G203)</f>
        <v>5.7954149921477578</v>
      </c>
      <c r="N199">
        <v>1</v>
      </c>
    </row>
    <row r="200" spans="2:18" ht="16" x14ac:dyDescent="0.2">
      <c r="B200" t="s">
        <v>3</v>
      </c>
      <c r="C200" t="s">
        <v>8</v>
      </c>
      <c r="D200" s="2" t="s">
        <v>26</v>
      </c>
      <c r="E200">
        <v>22.94</v>
      </c>
      <c r="I200">
        <f>STDEV(E199:E204)</f>
        <v>0.82972284529233109</v>
      </c>
      <c r="K200">
        <f>STDEV(G199,G201,G203)</f>
        <v>0.79518993581013075</v>
      </c>
      <c r="N200">
        <v>1</v>
      </c>
    </row>
    <row r="201" spans="2:18" ht="16" x14ac:dyDescent="0.2">
      <c r="B201" t="s">
        <v>4</v>
      </c>
      <c r="C201" t="s">
        <v>8</v>
      </c>
      <c r="D201" s="2" t="s">
        <v>26</v>
      </c>
      <c r="E201">
        <v>21.31</v>
      </c>
      <c r="F201">
        <f>AVERAGE(E201:E202)</f>
        <v>21.369999999999997</v>
      </c>
      <c r="G201" s="9">
        <f>F201-$F$388</f>
        <v>5.1148008317338629</v>
      </c>
      <c r="I201">
        <f>AVERAGE(E199:E204)-(2*I200)</f>
        <v>20.750554309415335</v>
      </c>
      <c r="K201">
        <f>AVERAGE(G199,G201,G203)-(2*K200)</f>
        <v>4.2050351205274961</v>
      </c>
      <c r="N201">
        <v>1</v>
      </c>
    </row>
    <row r="202" spans="2:18" ht="16" x14ac:dyDescent="0.2">
      <c r="B202" t="s">
        <v>4</v>
      </c>
      <c r="C202" t="s">
        <v>8</v>
      </c>
      <c r="D202" s="2" t="s">
        <v>26</v>
      </c>
      <c r="E202">
        <v>21.43</v>
      </c>
      <c r="I202">
        <f>AVERAGE(E199:E204)+(2*I200)</f>
        <v>24.069445690584658</v>
      </c>
      <c r="K202">
        <f>AVERAGE(G199,G201,G203)+(2*K200)</f>
        <v>7.3857948637680195</v>
      </c>
      <c r="N202">
        <v>1</v>
      </c>
    </row>
    <row r="203" spans="2:18" ht="16" x14ac:dyDescent="0.2">
      <c r="B203" t="s">
        <v>6</v>
      </c>
      <c r="C203" t="s">
        <v>8</v>
      </c>
      <c r="D203" s="2" t="s">
        <v>26</v>
      </c>
      <c r="E203">
        <v>23.17</v>
      </c>
      <c r="F203">
        <f>AVERAGE(E203:E204)</f>
        <v>23.1</v>
      </c>
      <c r="G203" s="9">
        <f>F203-$F$390</f>
        <v>5.601961538503808</v>
      </c>
      <c r="N203">
        <v>1</v>
      </c>
    </row>
    <row r="204" spans="2:18" ht="16" x14ac:dyDescent="0.2">
      <c r="B204" t="s">
        <v>6</v>
      </c>
      <c r="C204" t="s">
        <v>8</v>
      </c>
      <c r="D204" s="2" t="s">
        <v>26</v>
      </c>
      <c r="E204">
        <v>23.03</v>
      </c>
      <c r="N204">
        <v>1</v>
      </c>
    </row>
    <row r="205" spans="2:18" x14ac:dyDescent="0.2">
      <c r="D205" s="2"/>
      <c r="N205">
        <v>1</v>
      </c>
    </row>
    <row r="206" spans="2:18" ht="16" x14ac:dyDescent="0.2">
      <c r="B206" t="s">
        <v>1</v>
      </c>
      <c r="C206" t="s">
        <v>7</v>
      </c>
      <c r="D206" s="2" t="s">
        <v>27</v>
      </c>
      <c r="E206" t="s">
        <v>0</v>
      </c>
      <c r="F206">
        <f>AVERAGE(E206:E207)</f>
        <v>22.32</v>
      </c>
      <c r="G206" s="9">
        <f>F206-$F$376</f>
        <v>5.8749125876449035</v>
      </c>
      <c r="H206">
        <f>AVERAGE(G206,G208,G210)</f>
        <v>5.8672546730249548</v>
      </c>
      <c r="I206">
        <f>H206-H216</f>
        <v>-0.18482698578947065</v>
      </c>
      <c r="J206" s="4">
        <f>2^-I206</f>
        <v>1.1366806494168062</v>
      </c>
      <c r="K206" s="4">
        <f>-1/J206</f>
        <v>-0.87975457355860454</v>
      </c>
      <c r="N206">
        <v>1</v>
      </c>
      <c r="Q206" s="4"/>
      <c r="R206" s="4"/>
    </row>
    <row r="207" spans="2:18" ht="16" x14ac:dyDescent="0.2">
      <c r="B207" t="s">
        <v>1</v>
      </c>
      <c r="C207" t="s">
        <v>7</v>
      </c>
      <c r="D207" s="2" t="s">
        <v>27</v>
      </c>
      <c r="E207">
        <v>22.32</v>
      </c>
      <c r="N207">
        <v>1</v>
      </c>
    </row>
    <row r="208" spans="2:18" ht="16" x14ac:dyDescent="0.2">
      <c r="B208" t="s">
        <v>2</v>
      </c>
      <c r="C208" t="s">
        <v>7</v>
      </c>
      <c r="D208" s="2" t="s">
        <v>27</v>
      </c>
      <c r="E208">
        <v>22.13</v>
      </c>
      <c r="F208">
        <f>E208:E209</f>
        <v>22.13</v>
      </c>
      <c r="G208" s="9">
        <f>F208-$F$378</f>
        <v>5.8165546250952858</v>
      </c>
      <c r="I208">
        <f>STDEV(E206:E211)</f>
        <v>0.142372750201715</v>
      </c>
      <c r="K208">
        <f>STDEV(G206,G208,G210)</f>
        <v>4.7337953886119923E-2</v>
      </c>
      <c r="N208">
        <v>1</v>
      </c>
    </row>
    <row r="209" spans="2:18" ht="16" x14ac:dyDescent="0.2">
      <c r="B209" t="s">
        <v>2</v>
      </c>
      <c r="C209" t="s">
        <v>7</v>
      </c>
      <c r="D209" s="2" t="s">
        <v>27</v>
      </c>
      <c r="E209">
        <v>22.22</v>
      </c>
      <c r="I209">
        <f>AVERAGE(E206:E211)-(2*I208)</f>
        <v>21.983254499596566</v>
      </c>
      <c r="K209">
        <f>AVERAGE(G206,G208,G210)-(2*K208)</f>
        <v>5.7725787652527147</v>
      </c>
      <c r="N209">
        <v>1</v>
      </c>
    </row>
    <row r="210" spans="2:18" ht="16" x14ac:dyDescent="0.2">
      <c r="B210" t="s">
        <v>5</v>
      </c>
      <c r="C210" t="s">
        <v>7</v>
      </c>
      <c r="D210" s="2" t="s">
        <v>27</v>
      </c>
      <c r="E210">
        <v>22.18</v>
      </c>
      <c r="F210">
        <f>AVERAGE(E210:E211)</f>
        <v>22.335000000000001</v>
      </c>
      <c r="G210" s="9">
        <f>F210-$F$380</f>
        <v>5.9102968063346744</v>
      </c>
      <c r="I210">
        <f>AVERAGE(E206:E211)+(2*I208)</f>
        <v>22.552745500403429</v>
      </c>
      <c r="K210">
        <f>AVERAGE(G206,G208,G210)+(2*K208)</f>
        <v>5.961930580797195</v>
      </c>
      <c r="N210">
        <v>1</v>
      </c>
    </row>
    <row r="211" spans="2:18" ht="16" x14ac:dyDescent="0.2">
      <c r="B211" t="s">
        <v>5</v>
      </c>
      <c r="C211" t="s">
        <v>7</v>
      </c>
      <c r="D211" s="2" t="s">
        <v>27</v>
      </c>
      <c r="E211">
        <v>22.49</v>
      </c>
      <c r="N211">
        <v>1</v>
      </c>
    </row>
    <row r="212" spans="2:18" x14ac:dyDescent="0.2">
      <c r="D212" s="2"/>
      <c r="N212">
        <v>1</v>
      </c>
    </row>
    <row r="213" spans="2:18" x14ac:dyDescent="0.2">
      <c r="D213" s="2"/>
      <c r="N213">
        <v>1</v>
      </c>
    </row>
    <row r="214" spans="2:18" x14ac:dyDescent="0.2">
      <c r="D214" s="2"/>
      <c r="N214">
        <v>1</v>
      </c>
    </row>
    <row r="215" spans="2:18" x14ac:dyDescent="0.2">
      <c r="D215" s="2"/>
      <c r="N215">
        <v>1</v>
      </c>
    </row>
    <row r="216" spans="2:18" ht="16" x14ac:dyDescent="0.2">
      <c r="B216" t="s">
        <v>3</v>
      </c>
      <c r="C216" t="s">
        <v>8</v>
      </c>
      <c r="D216" s="2" t="s">
        <v>27</v>
      </c>
      <c r="E216">
        <v>22.2</v>
      </c>
      <c r="F216">
        <f>AVERAGE(E216:E217)</f>
        <v>22.295000000000002</v>
      </c>
      <c r="G216" s="9">
        <f>F216-$F$386</f>
        <v>6.2044826062056053</v>
      </c>
      <c r="H216">
        <f>AVERAGE(G216,G218,G220)</f>
        <v>6.0520816588144255</v>
      </c>
      <c r="N216">
        <v>1</v>
      </c>
    </row>
    <row r="217" spans="2:18" ht="16" x14ac:dyDescent="0.2">
      <c r="B217" t="s">
        <v>3</v>
      </c>
      <c r="C217" t="s">
        <v>8</v>
      </c>
      <c r="D217" s="2" t="s">
        <v>27</v>
      </c>
      <c r="E217">
        <v>22.39</v>
      </c>
      <c r="I217">
        <f>STDEV(E216:E221)</f>
        <v>0.46172141672946765</v>
      </c>
      <c r="K217">
        <f>STDEV(G216,G218,G220)</f>
        <v>0.25992218973088127</v>
      </c>
      <c r="N217">
        <v>1</v>
      </c>
    </row>
    <row r="218" spans="2:18" ht="16" x14ac:dyDescent="0.2">
      <c r="B218" t="s">
        <v>4</v>
      </c>
      <c r="C218" t="s">
        <v>8</v>
      </c>
      <c r="D218" s="2" t="s">
        <v>27</v>
      </c>
      <c r="E218">
        <v>22.43</v>
      </c>
      <c r="F218">
        <f>AVERAGE(E218:E219)</f>
        <v>22.454999999999998</v>
      </c>
      <c r="G218" s="9">
        <f>F218-$F$388</f>
        <v>6.1998008317338638</v>
      </c>
      <c r="I218">
        <f>AVERAGE(E216:E221)-(2*I217)</f>
        <v>21.743223833207733</v>
      </c>
      <c r="K218">
        <f>AVERAGE(G216,G218,G220)-(2*K217)</f>
        <v>5.5322372793526631</v>
      </c>
      <c r="N218">
        <v>1</v>
      </c>
    </row>
    <row r="219" spans="2:18" ht="16" x14ac:dyDescent="0.2">
      <c r="B219" t="s">
        <v>4</v>
      </c>
      <c r="C219" t="s">
        <v>8</v>
      </c>
      <c r="D219" s="2" t="s">
        <v>27</v>
      </c>
      <c r="E219">
        <v>22.48</v>
      </c>
      <c r="I219">
        <f>AVERAGE(E216:E221)+(2*I217)</f>
        <v>23.590109500125603</v>
      </c>
      <c r="K219">
        <f>AVERAGE(G216,G218,G220)+(2*K217)</f>
        <v>6.5719260382761879</v>
      </c>
      <c r="N219">
        <v>1</v>
      </c>
    </row>
    <row r="220" spans="2:18" ht="16" x14ac:dyDescent="0.2">
      <c r="B220" t="s">
        <v>6</v>
      </c>
      <c r="C220" t="s">
        <v>8</v>
      </c>
      <c r="D220" s="2" t="s">
        <v>27</v>
      </c>
      <c r="E220">
        <v>23.24</v>
      </c>
      <c r="F220">
        <f>AVERAGE(E220:E221)</f>
        <v>23.25</v>
      </c>
      <c r="G220" s="9">
        <f>F220-$F$390</f>
        <v>5.7519615385038065</v>
      </c>
      <c r="N220">
        <v>1</v>
      </c>
    </row>
    <row r="221" spans="2:18" ht="16" x14ac:dyDescent="0.2">
      <c r="B221" t="s">
        <v>6</v>
      </c>
      <c r="C221" t="s">
        <v>8</v>
      </c>
      <c r="D221" s="2" t="s">
        <v>27</v>
      </c>
      <c r="E221">
        <v>23.26</v>
      </c>
      <c r="N221">
        <v>1</v>
      </c>
    </row>
    <row r="222" spans="2:18" x14ac:dyDescent="0.2">
      <c r="D222" s="2"/>
      <c r="N222">
        <v>1</v>
      </c>
    </row>
    <row r="223" spans="2:18" ht="16" x14ac:dyDescent="0.2">
      <c r="B223" t="s">
        <v>1</v>
      </c>
      <c r="C223" t="s">
        <v>7</v>
      </c>
      <c r="D223" s="2" t="s">
        <v>21</v>
      </c>
      <c r="E223">
        <v>19.71</v>
      </c>
      <c r="F223">
        <f>AVERAGE(E223:E224)</f>
        <v>19.72</v>
      </c>
      <c r="G223" s="9">
        <f>F223-$F$376</f>
        <v>3.2749125876449021</v>
      </c>
      <c r="H223">
        <f>AVERAGE(G223,G225,G227)</f>
        <v>3.1089213396916207</v>
      </c>
      <c r="I223">
        <f>H223-H233</f>
        <v>-2.3160319122802697E-2</v>
      </c>
      <c r="J223" s="4">
        <f>2^-I223</f>
        <v>1.0161830598060622</v>
      </c>
      <c r="K223" s="4">
        <f>-1/J223</f>
        <v>-0.98407466090888118</v>
      </c>
      <c r="N223">
        <v>1</v>
      </c>
      <c r="Q223" s="4"/>
      <c r="R223" s="4"/>
    </row>
    <row r="224" spans="2:18" ht="16" x14ac:dyDescent="0.2">
      <c r="B224" t="s">
        <v>1</v>
      </c>
      <c r="C224" t="s">
        <v>7</v>
      </c>
      <c r="D224" s="2" t="s">
        <v>21</v>
      </c>
      <c r="E224">
        <v>19.73</v>
      </c>
      <c r="N224">
        <v>1</v>
      </c>
    </row>
    <row r="225" spans="2:18" ht="16" x14ac:dyDescent="0.2">
      <c r="B225" t="s">
        <v>2</v>
      </c>
      <c r="C225" t="s">
        <v>7</v>
      </c>
      <c r="D225" s="2" t="s">
        <v>21</v>
      </c>
      <c r="E225">
        <v>19.32</v>
      </c>
      <c r="F225">
        <f>E225:E226</f>
        <v>19.32</v>
      </c>
      <c r="G225" s="9">
        <f>F225-$F$378</f>
        <v>3.006554625095287</v>
      </c>
      <c r="I225">
        <f>STDEV(E223:E228)</f>
        <v>0.1845444842488303</v>
      </c>
      <c r="K225">
        <f>STDEV(G223,G225,G227)</f>
        <v>0.14505192156470112</v>
      </c>
      <c r="N225">
        <v>1</v>
      </c>
    </row>
    <row r="226" spans="2:18" ht="16" x14ac:dyDescent="0.2">
      <c r="B226" t="s">
        <v>2</v>
      </c>
      <c r="C226" t="s">
        <v>7</v>
      </c>
      <c r="D226" s="2" t="s">
        <v>21</v>
      </c>
      <c r="E226">
        <v>19.489999999999998</v>
      </c>
      <c r="I226">
        <f>AVERAGE(E223:E228)-(2*I225)</f>
        <v>19.162577698169006</v>
      </c>
      <c r="K226">
        <f>AVERAGE(G223,G225,G227)-(2*K225)</f>
        <v>2.8188174965622186</v>
      </c>
      <c r="N226">
        <v>1</v>
      </c>
    </row>
    <row r="227" spans="2:18" ht="16" x14ac:dyDescent="0.2">
      <c r="B227" t="s">
        <v>5</v>
      </c>
      <c r="C227" t="s">
        <v>7</v>
      </c>
      <c r="D227" s="2" t="s">
        <v>21</v>
      </c>
      <c r="E227">
        <v>19.32</v>
      </c>
      <c r="F227">
        <f>AVERAGE(E227:E228)</f>
        <v>19.47</v>
      </c>
      <c r="G227" s="9">
        <f>F227-$F$380</f>
        <v>3.0452968063346724</v>
      </c>
      <c r="I227">
        <f>AVERAGE(E223:E228)+(2*I225)</f>
        <v>19.900755635164327</v>
      </c>
      <c r="K227">
        <f>AVERAGE(G223,G225,G227)+(2*K225)</f>
        <v>3.3990251828210227</v>
      </c>
      <c r="N227">
        <v>1</v>
      </c>
    </row>
    <row r="228" spans="2:18" ht="16" x14ac:dyDescent="0.2">
      <c r="B228" t="s">
        <v>5</v>
      </c>
      <c r="C228" t="s">
        <v>7</v>
      </c>
      <c r="D228" s="2" t="s">
        <v>21</v>
      </c>
      <c r="E228">
        <v>19.62</v>
      </c>
      <c r="N228">
        <v>1</v>
      </c>
    </row>
    <row r="229" spans="2:18" x14ac:dyDescent="0.2">
      <c r="D229" s="2"/>
      <c r="N229">
        <v>1</v>
      </c>
    </row>
    <row r="230" spans="2:18" x14ac:dyDescent="0.2">
      <c r="D230" s="2"/>
      <c r="N230">
        <v>1</v>
      </c>
    </row>
    <row r="231" spans="2:18" x14ac:dyDescent="0.2">
      <c r="D231" s="2"/>
      <c r="N231">
        <v>1</v>
      </c>
    </row>
    <row r="232" spans="2:18" x14ac:dyDescent="0.2">
      <c r="D232" s="2"/>
      <c r="N232">
        <v>1</v>
      </c>
    </row>
    <row r="233" spans="2:18" ht="16" x14ac:dyDescent="0.2">
      <c r="B233" t="s">
        <v>3</v>
      </c>
      <c r="C233" t="s">
        <v>8</v>
      </c>
      <c r="D233" s="2" t="s">
        <v>21</v>
      </c>
      <c r="E233">
        <v>19.41</v>
      </c>
      <c r="F233">
        <f>AVERAGE(E233:E234)</f>
        <v>19.509999999999998</v>
      </c>
      <c r="G233" s="9">
        <f>F233-$F$386</f>
        <v>3.4194826062056016</v>
      </c>
      <c r="H233">
        <f>AVERAGE(G233,G235,G237)</f>
        <v>3.1320816588144234</v>
      </c>
      <c r="N233">
        <v>1</v>
      </c>
    </row>
    <row r="234" spans="2:18" ht="16" x14ac:dyDescent="0.2">
      <c r="B234" t="s">
        <v>3</v>
      </c>
      <c r="C234" t="s">
        <v>8</v>
      </c>
      <c r="D234" s="2" t="s">
        <v>21</v>
      </c>
      <c r="E234">
        <v>19.61</v>
      </c>
      <c r="I234">
        <f>STDEV(E233:E238)</f>
        <v>0.34955209435313983</v>
      </c>
      <c r="K234">
        <f>STDEV(G233,G235,G237)</f>
        <v>0.38705824538483868</v>
      </c>
      <c r="N234">
        <v>1</v>
      </c>
    </row>
    <row r="235" spans="2:18" ht="16" x14ac:dyDescent="0.2">
      <c r="B235" t="s">
        <v>4</v>
      </c>
      <c r="C235" t="s">
        <v>8</v>
      </c>
      <c r="D235" s="2" t="s">
        <v>21</v>
      </c>
      <c r="E235">
        <v>19.55</v>
      </c>
      <c r="F235">
        <f>AVERAGE(E235:E236)</f>
        <v>19.54</v>
      </c>
      <c r="G235" s="9">
        <f>F235-$F$388</f>
        <v>3.2848008317338646</v>
      </c>
      <c r="I235">
        <f>AVERAGE(E233:E238)-(2*I234)</f>
        <v>19.047562477960387</v>
      </c>
      <c r="K235">
        <f>AVERAGE(G233,G235,G237)-(2*K234)</f>
        <v>2.3579651680447462</v>
      </c>
      <c r="N235">
        <v>1</v>
      </c>
    </row>
    <row r="236" spans="2:18" ht="16" x14ac:dyDescent="0.2">
      <c r="B236" t="s">
        <v>4</v>
      </c>
      <c r="C236" t="s">
        <v>8</v>
      </c>
      <c r="D236" s="2" t="s">
        <v>21</v>
      </c>
      <c r="E236">
        <v>19.53</v>
      </c>
      <c r="I236">
        <f>AVERAGE(E233:E238)+(2*I234)</f>
        <v>20.445770855372945</v>
      </c>
      <c r="K236">
        <f>AVERAGE(G233,G235,G237)+(2*K234)</f>
        <v>3.9061981495841005</v>
      </c>
      <c r="N236">
        <v>1</v>
      </c>
    </row>
    <row r="237" spans="2:18" ht="16" x14ac:dyDescent="0.2">
      <c r="B237" t="s">
        <v>6</v>
      </c>
      <c r="C237" t="s">
        <v>8</v>
      </c>
      <c r="D237" s="2" t="s">
        <v>21</v>
      </c>
      <c r="E237">
        <v>20.2</v>
      </c>
      <c r="F237">
        <f>AVERAGE(E237:E238)</f>
        <v>20.189999999999998</v>
      </c>
      <c r="G237" s="9">
        <f>F237-$F$390</f>
        <v>2.6919615385038043</v>
      </c>
      <c r="N237">
        <v>1</v>
      </c>
    </row>
    <row r="238" spans="2:18" ht="16" x14ac:dyDescent="0.2">
      <c r="B238" t="s">
        <v>6</v>
      </c>
      <c r="C238" t="s">
        <v>8</v>
      </c>
      <c r="D238" s="2" t="s">
        <v>21</v>
      </c>
      <c r="E238">
        <v>20.18</v>
      </c>
      <c r="N238">
        <v>1</v>
      </c>
    </row>
    <row r="239" spans="2:18" x14ac:dyDescent="0.2">
      <c r="D239" s="2"/>
      <c r="N239">
        <v>1</v>
      </c>
    </row>
    <row r="240" spans="2:18" ht="16" x14ac:dyDescent="0.2">
      <c r="B240" t="s">
        <v>1</v>
      </c>
      <c r="C240" t="s">
        <v>7</v>
      </c>
      <c r="D240" s="2" t="s">
        <v>19</v>
      </c>
      <c r="E240">
        <v>22.38</v>
      </c>
      <c r="F240">
        <f>AVERAGE(E240:E241)</f>
        <v>22.47</v>
      </c>
      <c r="G240" s="9">
        <f>F240-$F$376</f>
        <v>6.0249125876449021</v>
      </c>
      <c r="H240">
        <f>AVERAGE(G240,G242,G244)</f>
        <v>5.9389213396916212</v>
      </c>
      <c r="I240">
        <f>H240-H250</f>
        <v>-1.7714936524561375</v>
      </c>
      <c r="J240" s="5">
        <f>2^-I240</f>
        <v>3.4140723987602675</v>
      </c>
      <c r="K240" s="5">
        <f>-1/J240</f>
        <v>-0.29290532923763546</v>
      </c>
      <c r="N240">
        <v>1</v>
      </c>
      <c r="Q240" s="5"/>
      <c r="R240" s="5"/>
    </row>
    <row r="241" spans="2:14" ht="16" x14ac:dyDescent="0.2">
      <c r="B241" t="s">
        <v>1</v>
      </c>
      <c r="C241" t="s">
        <v>7</v>
      </c>
      <c r="D241" s="2" t="s">
        <v>19</v>
      </c>
      <c r="E241">
        <v>22.56</v>
      </c>
      <c r="N241">
        <v>1</v>
      </c>
    </row>
    <row r="242" spans="2:14" ht="16" x14ac:dyDescent="0.2">
      <c r="B242" t="s">
        <v>2</v>
      </c>
      <c r="C242" t="s">
        <v>7</v>
      </c>
      <c r="D242" s="2" t="s">
        <v>19</v>
      </c>
      <c r="E242">
        <v>22.4</v>
      </c>
      <c r="F242">
        <f>E242:E243</f>
        <v>22.4</v>
      </c>
      <c r="G242" s="9">
        <f>F242-$F$378</f>
        <v>6.0865546250952853</v>
      </c>
      <c r="I242">
        <f>STDEV(E240:E245)</f>
        <v>0.19490168461731289</v>
      </c>
      <c r="K242">
        <f>STDEV(G240,G242,G244)</f>
        <v>0.20465886771636937</v>
      </c>
      <c r="N242">
        <v>1</v>
      </c>
    </row>
    <row r="243" spans="2:14" ht="16" x14ac:dyDescent="0.2">
      <c r="B243" t="s">
        <v>2</v>
      </c>
      <c r="C243" t="s">
        <v>7</v>
      </c>
      <c r="D243" s="2" t="s">
        <v>19</v>
      </c>
      <c r="E243">
        <v>22.46</v>
      </c>
      <c r="I243">
        <f>AVERAGE(E240:E245)-(2*I242)</f>
        <v>21.953529964098706</v>
      </c>
      <c r="K243">
        <f>AVERAGE(G240,G242,G244)-(2*K242)</f>
        <v>5.5296036042588828</v>
      </c>
      <c r="N243">
        <v>1</v>
      </c>
    </row>
    <row r="244" spans="2:14" ht="16" x14ac:dyDescent="0.2">
      <c r="B244" t="s">
        <v>5</v>
      </c>
      <c r="C244" t="s">
        <v>7</v>
      </c>
      <c r="D244" s="2" t="s">
        <v>19</v>
      </c>
      <c r="E244">
        <v>22</v>
      </c>
      <c r="F244">
        <f>AVERAGE(E244:E245)</f>
        <v>22.130000000000003</v>
      </c>
      <c r="G244" s="9">
        <f>F244-$F$380</f>
        <v>5.7052968063346761</v>
      </c>
      <c r="I244">
        <f>AVERAGE(E240:E245)+(2*I242)</f>
        <v>22.733136702567961</v>
      </c>
      <c r="K244">
        <f>AVERAGE(G240,G242,G244)+(2*K242)</f>
        <v>6.3482390751243596</v>
      </c>
      <c r="N244">
        <v>1</v>
      </c>
    </row>
    <row r="245" spans="2:14" ht="16" x14ac:dyDescent="0.2">
      <c r="B245" t="s">
        <v>5</v>
      </c>
      <c r="C245" t="s">
        <v>7</v>
      </c>
      <c r="D245" s="2" t="s">
        <v>19</v>
      </c>
      <c r="E245">
        <v>22.26</v>
      </c>
      <c r="N245">
        <v>1</v>
      </c>
    </row>
    <row r="246" spans="2:14" x14ac:dyDescent="0.2">
      <c r="D246" s="2"/>
      <c r="N246">
        <v>1</v>
      </c>
    </row>
    <row r="247" spans="2:14" x14ac:dyDescent="0.2">
      <c r="D247" s="2"/>
      <c r="N247">
        <v>1</v>
      </c>
    </row>
    <row r="248" spans="2:14" x14ac:dyDescent="0.2">
      <c r="D248" s="2"/>
      <c r="N248">
        <v>1</v>
      </c>
    </row>
    <row r="249" spans="2:14" x14ac:dyDescent="0.2">
      <c r="D249" s="2"/>
      <c r="N249">
        <v>1</v>
      </c>
    </row>
    <row r="250" spans="2:14" ht="16" x14ac:dyDescent="0.2">
      <c r="B250" t="s">
        <v>3</v>
      </c>
      <c r="C250" t="s">
        <v>8</v>
      </c>
      <c r="D250" s="2" t="s">
        <v>19</v>
      </c>
      <c r="E250">
        <v>22.39</v>
      </c>
      <c r="F250">
        <f>AVERAGE(E250:E251)</f>
        <v>22.42</v>
      </c>
      <c r="G250" s="9">
        <f>F250-$F$386</f>
        <v>6.3294826062056053</v>
      </c>
      <c r="H250">
        <f>AVERAGE(G250,G252,G254)</f>
        <v>7.7104149921477587</v>
      </c>
      <c r="N250">
        <v>1</v>
      </c>
    </row>
    <row r="251" spans="2:14" ht="16" x14ac:dyDescent="0.2">
      <c r="B251" t="s">
        <v>3</v>
      </c>
      <c r="C251" t="s">
        <v>8</v>
      </c>
      <c r="D251" s="2" t="s">
        <v>19</v>
      </c>
      <c r="E251">
        <v>22.45</v>
      </c>
      <c r="I251" s="7">
        <f>STDEV(E250:E255)</f>
        <v>1.6726117301992118</v>
      </c>
      <c r="K251">
        <f>STDEV(G250,G252,G254)</f>
        <v>1.2042152453025738</v>
      </c>
      <c r="N251">
        <v>1</v>
      </c>
    </row>
    <row r="252" spans="2:14" ht="16" x14ac:dyDescent="0.2">
      <c r="B252" t="s">
        <v>4</v>
      </c>
      <c r="C252" t="s">
        <v>8</v>
      </c>
      <c r="D252" s="2" t="s">
        <v>19</v>
      </c>
      <c r="E252">
        <v>25.08</v>
      </c>
      <c r="F252">
        <f>AVERAGE(E252:E253)</f>
        <v>24.515000000000001</v>
      </c>
      <c r="G252" s="9">
        <f>F252-$F$388</f>
        <v>8.259800831733866</v>
      </c>
      <c r="I252">
        <f>AVERAGE(E250:E255)-(2*I251)</f>
        <v>20.979776539601577</v>
      </c>
      <c r="K252">
        <f>AVERAGE(G250,G252,G254)-(2*K251)</f>
        <v>5.301984501542611</v>
      </c>
      <c r="N252">
        <v>1</v>
      </c>
    </row>
    <row r="253" spans="2:14" ht="16" x14ac:dyDescent="0.2">
      <c r="B253" t="s">
        <v>4</v>
      </c>
      <c r="C253" t="s">
        <v>8</v>
      </c>
      <c r="D253" s="2" t="s">
        <v>19</v>
      </c>
      <c r="E253">
        <v>23.95</v>
      </c>
      <c r="I253">
        <f>AVERAGE(E250:E255)+(2*I251)</f>
        <v>27.670223460398422</v>
      </c>
      <c r="K253">
        <f>AVERAGE(G250,G252,G254)+(2*K251)</f>
        <v>10.118845482752906</v>
      </c>
      <c r="N253">
        <v>1</v>
      </c>
    </row>
    <row r="254" spans="2:14" ht="16" x14ac:dyDescent="0.2">
      <c r="B254" t="s">
        <v>6</v>
      </c>
      <c r="C254" t="s">
        <v>8</v>
      </c>
      <c r="D254" s="2" t="s">
        <v>19</v>
      </c>
      <c r="E254">
        <v>26.3</v>
      </c>
      <c r="F254">
        <f>AVERAGE(E254:E255)</f>
        <v>26.04</v>
      </c>
      <c r="G254" s="9">
        <f>F254-$F$390</f>
        <v>8.5419615385038057</v>
      </c>
      <c r="N254">
        <v>1</v>
      </c>
    </row>
    <row r="255" spans="2:14" ht="16" x14ac:dyDescent="0.2">
      <c r="B255" t="s">
        <v>6</v>
      </c>
      <c r="C255" t="s">
        <v>8</v>
      </c>
      <c r="D255" s="2" t="s">
        <v>19</v>
      </c>
      <c r="E255">
        <v>25.78</v>
      </c>
      <c r="N255">
        <v>1</v>
      </c>
    </row>
    <row r="256" spans="2:14" x14ac:dyDescent="0.2">
      <c r="D256" s="2"/>
      <c r="N256">
        <v>1</v>
      </c>
    </row>
    <row r="257" spans="2:14" x14ac:dyDescent="0.2">
      <c r="B257" t="s">
        <v>1</v>
      </c>
      <c r="C257" t="s">
        <v>7</v>
      </c>
      <c r="D257" s="1" t="s">
        <v>9</v>
      </c>
      <c r="E257" t="s">
        <v>0</v>
      </c>
      <c r="F257" t="e">
        <f>AVERAGE(E257:E258)</f>
        <v>#DIV/0!</v>
      </c>
      <c r="G257" s="9" t="e">
        <f>F257-$F$376</f>
        <v>#DIV/0!</v>
      </c>
      <c r="H257" t="e">
        <f>AVERAGE(G257,G259,G261)</f>
        <v>#DIV/0!</v>
      </c>
      <c r="I257" t="e">
        <f>H257-H267</f>
        <v>#DIV/0!</v>
      </c>
      <c r="J257" t="e">
        <f>2^-I257</f>
        <v>#DIV/0!</v>
      </c>
      <c r="K257" t="e">
        <f>-1/J257</f>
        <v>#DIV/0!</v>
      </c>
      <c r="N257">
        <v>1</v>
      </c>
    </row>
    <row r="258" spans="2:14" x14ac:dyDescent="0.2">
      <c r="B258" t="s">
        <v>1</v>
      </c>
      <c r="C258" t="s">
        <v>7</v>
      </c>
      <c r="D258" s="1" t="s">
        <v>9</v>
      </c>
      <c r="E258" t="s">
        <v>0</v>
      </c>
      <c r="N258">
        <v>1</v>
      </c>
    </row>
    <row r="259" spans="2:14" x14ac:dyDescent="0.2">
      <c r="B259" t="s">
        <v>2</v>
      </c>
      <c r="C259" t="s">
        <v>7</v>
      </c>
      <c r="D259" s="1" t="s">
        <v>9</v>
      </c>
      <c r="E259">
        <v>38.729999999999997</v>
      </c>
      <c r="F259">
        <f>E259:E260</f>
        <v>38.729999999999997</v>
      </c>
      <c r="G259" s="9">
        <f>F259-$F$378</f>
        <v>22.416554625095284</v>
      </c>
      <c r="I259">
        <f>STDEV(E257:E262)</f>
        <v>2.8098101952504413</v>
      </c>
      <c r="K259" t="e">
        <f>STDEV(G257,G259,G261)</f>
        <v>#DIV/0!</v>
      </c>
      <c r="N259">
        <v>1</v>
      </c>
    </row>
    <row r="260" spans="2:14" x14ac:dyDescent="0.2">
      <c r="B260" t="s">
        <v>2</v>
      </c>
      <c r="C260" t="s">
        <v>7</v>
      </c>
      <c r="D260" s="1" t="s">
        <v>9</v>
      </c>
      <c r="E260">
        <v>34.07</v>
      </c>
      <c r="I260">
        <f>AVERAGE(E257:E262)-(2*I259)</f>
        <v>31.687046276165781</v>
      </c>
      <c r="K260" t="e">
        <f>AVERAGE(G257,G259,G261)-(2*K259)</f>
        <v>#DIV/0!</v>
      </c>
      <c r="N260">
        <v>1</v>
      </c>
    </row>
    <row r="261" spans="2:14" x14ac:dyDescent="0.2">
      <c r="B261" t="s">
        <v>5</v>
      </c>
      <c r="C261" t="s">
        <v>7</v>
      </c>
      <c r="D261" s="1" t="s">
        <v>9</v>
      </c>
      <c r="E261">
        <v>39.119999999999997</v>
      </c>
      <c r="F261">
        <f>AVERAGE(E261:E262)</f>
        <v>39.119999999999997</v>
      </c>
      <c r="G261" s="9">
        <f>F261-$F$380</f>
        <v>22.695296806334671</v>
      </c>
      <c r="I261">
        <f>AVERAGE(E257:E262)+(2*I259)</f>
        <v>42.926287057167549</v>
      </c>
      <c r="K261" t="e">
        <f>AVERAGE(G257,G259,G261)+(2*K259)</f>
        <v>#DIV/0!</v>
      </c>
      <c r="N261">
        <v>1</v>
      </c>
    </row>
    <row r="262" spans="2:14" x14ac:dyDescent="0.2">
      <c r="B262" t="s">
        <v>5</v>
      </c>
      <c r="C262" t="s">
        <v>7</v>
      </c>
      <c r="D262" s="1" t="s">
        <v>9</v>
      </c>
      <c r="E262" t="s">
        <v>0</v>
      </c>
      <c r="N262">
        <v>1</v>
      </c>
    </row>
    <row r="263" spans="2:14" x14ac:dyDescent="0.2">
      <c r="D263" s="1"/>
      <c r="N263">
        <v>1</v>
      </c>
    </row>
    <row r="264" spans="2:14" x14ac:dyDescent="0.2">
      <c r="D264" s="1"/>
      <c r="N264">
        <v>1</v>
      </c>
    </row>
    <row r="265" spans="2:14" x14ac:dyDescent="0.2">
      <c r="D265" s="1"/>
      <c r="N265">
        <v>1</v>
      </c>
    </row>
    <row r="266" spans="2:14" x14ac:dyDescent="0.2">
      <c r="D266" s="1"/>
      <c r="N266">
        <v>1</v>
      </c>
    </row>
    <row r="267" spans="2:14" x14ac:dyDescent="0.2">
      <c r="B267" t="s">
        <v>3</v>
      </c>
      <c r="C267" t="s">
        <v>8</v>
      </c>
      <c r="D267" s="1" t="s">
        <v>9</v>
      </c>
      <c r="E267">
        <v>25.5</v>
      </c>
      <c r="F267">
        <f>AVERAGE(E267:E268)</f>
        <v>25.560000000000002</v>
      </c>
      <c r="G267" s="9">
        <f>F267-$F$386</f>
        <v>9.4694826062056059</v>
      </c>
      <c r="H267">
        <f>AVERAGE(G267,G269,G271)</f>
        <v>9.2070816588144258</v>
      </c>
      <c r="N267">
        <v>1</v>
      </c>
    </row>
    <row r="268" spans="2:14" x14ac:dyDescent="0.2">
      <c r="B268" t="s">
        <v>3</v>
      </c>
      <c r="C268" t="s">
        <v>8</v>
      </c>
      <c r="D268" s="1" t="s">
        <v>9</v>
      </c>
      <c r="E268">
        <v>25.62</v>
      </c>
      <c r="I268">
        <f>STDEV(E267:E272)</f>
        <v>0.56584155615036569</v>
      </c>
      <c r="K268">
        <f>STDEV(G267,G269,G271)</f>
        <v>0.24402335225953961</v>
      </c>
      <c r="N268">
        <v>1</v>
      </c>
    </row>
    <row r="269" spans="2:14" x14ac:dyDescent="0.2">
      <c r="B269" t="s">
        <v>4</v>
      </c>
      <c r="C269" t="s">
        <v>8</v>
      </c>
      <c r="D269" s="1" t="s">
        <v>9</v>
      </c>
      <c r="E269">
        <v>25.62</v>
      </c>
      <c r="F269">
        <f>AVERAGE(E269:E270)</f>
        <v>25.42</v>
      </c>
      <c r="G269" s="9">
        <f>F269-$F$388</f>
        <v>9.1648008317338672</v>
      </c>
      <c r="I269">
        <f>AVERAGE(E267:E272)-(2*I268)</f>
        <v>24.689983554365938</v>
      </c>
      <c r="K269">
        <f>AVERAGE(G267,G269,G271)-(2*K268)</f>
        <v>8.7190349542953474</v>
      </c>
      <c r="N269">
        <v>1</v>
      </c>
    </row>
    <row r="270" spans="2:14" x14ac:dyDescent="0.2">
      <c r="B270" t="s">
        <v>4</v>
      </c>
      <c r="C270" t="s">
        <v>8</v>
      </c>
      <c r="D270" s="1" t="s">
        <v>9</v>
      </c>
      <c r="E270">
        <v>25.22</v>
      </c>
      <c r="I270">
        <f>AVERAGE(E267:E272)+(2*I268)</f>
        <v>26.9533497789674</v>
      </c>
      <c r="K270">
        <f>AVERAGE(G267,G269,G271)+(2*K268)</f>
        <v>9.6951283633335041</v>
      </c>
      <c r="N270">
        <v>1</v>
      </c>
    </row>
    <row r="271" spans="2:14" x14ac:dyDescent="0.2">
      <c r="B271" t="s">
        <v>6</v>
      </c>
      <c r="C271" t="s">
        <v>8</v>
      </c>
      <c r="D271" s="1" t="s">
        <v>9</v>
      </c>
      <c r="E271">
        <v>26.19</v>
      </c>
      <c r="F271">
        <f>AVERAGE(E271:E272)</f>
        <v>26.484999999999999</v>
      </c>
      <c r="G271" s="9">
        <f>F271-$F$390</f>
        <v>8.986961538503806</v>
      </c>
      <c r="N271">
        <v>1</v>
      </c>
    </row>
    <row r="272" spans="2:14" x14ac:dyDescent="0.2">
      <c r="B272" t="s">
        <v>6</v>
      </c>
      <c r="C272" t="s">
        <v>8</v>
      </c>
      <c r="D272" s="1" t="s">
        <v>9</v>
      </c>
      <c r="E272">
        <v>26.78</v>
      </c>
      <c r="N272">
        <v>1</v>
      </c>
    </row>
    <row r="273" spans="2:18" x14ac:dyDescent="0.2">
      <c r="D273" s="1"/>
      <c r="N273">
        <v>1</v>
      </c>
    </row>
    <row r="274" spans="2:18" ht="16" x14ac:dyDescent="0.2">
      <c r="B274" t="s">
        <v>1</v>
      </c>
      <c r="C274" t="s">
        <v>7</v>
      </c>
      <c r="D274" s="2" t="s">
        <v>28</v>
      </c>
      <c r="E274">
        <v>22.42</v>
      </c>
      <c r="F274">
        <f>AVERAGE(E274:E275)</f>
        <v>22.605</v>
      </c>
      <c r="G274" s="9">
        <f>F274-$F$376</f>
        <v>6.1599125876449037</v>
      </c>
      <c r="H274">
        <f>AVERAGE(G274,G276,G278)</f>
        <v>5.8755880063582886</v>
      </c>
      <c r="I274">
        <f>H274-H284</f>
        <v>0.4885063475438649</v>
      </c>
      <c r="J274" s="4">
        <f>2^-I274</f>
        <v>0.71276265406463224</v>
      </c>
      <c r="K274" s="4">
        <f>-1/J274</f>
        <v>-1.4029915769258605</v>
      </c>
      <c r="N274">
        <v>1</v>
      </c>
      <c r="Q274" s="6"/>
      <c r="R274" s="6"/>
    </row>
    <row r="275" spans="2:18" ht="16" x14ac:dyDescent="0.2">
      <c r="B275" t="s">
        <v>1</v>
      </c>
      <c r="C275" t="s">
        <v>7</v>
      </c>
      <c r="D275" s="2" t="s">
        <v>28</v>
      </c>
      <c r="E275">
        <v>22.79</v>
      </c>
      <c r="N275">
        <v>1</v>
      </c>
    </row>
    <row r="276" spans="2:18" ht="16" x14ac:dyDescent="0.2">
      <c r="B276" t="s">
        <v>2</v>
      </c>
      <c r="C276" t="s">
        <v>7</v>
      </c>
      <c r="D276" s="2" t="s">
        <v>28</v>
      </c>
      <c r="E276">
        <v>22.12</v>
      </c>
      <c r="F276">
        <f>E276:E277</f>
        <v>22.12</v>
      </c>
      <c r="G276" s="9">
        <f>F276-$F$378</f>
        <v>5.8065546250952877</v>
      </c>
      <c r="I276">
        <f>STDEV(E274:E279)</f>
        <v>0.28675192530594584</v>
      </c>
      <c r="K276">
        <f>STDEV(G274,G276,G278)</f>
        <v>0.2568621965763157</v>
      </c>
      <c r="N276">
        <v>1</v>
      </c>
    </row>
    <row r="277" spans="2:18" ht="16" x14ac:dyDescent="0.2">
      <c r="B277" t="s">
        <v>2</v>
      </c>
      <c r="C277" t="s">
        <v>7</v>
      </c>
      <c r="D277" s="2" t="s">
        <v>28</v>
      </c>
      <c r="E277">
        <v>22.22</v>
      </c>
      <c r="I277">
        <f>AVERAGE(E274:E279)-(2*I276)</f>
        <v>21.713162816054773</v>
      </c>
      <c r="K277">
        <f>AVERAGE(G274,G276,G278)-(2*K276)</f>
        <v>5.3618636132056574</v>
      </c>
      <c r="N277">
        <v>1</v>
      </c>
    </row>
    <row r="278" spans="2:18" ht="16" x14ac:dyDescent="0.2">
      <c r="B278" t="s">
        <v>5</v>
      </c>
      <c r="C278" t="s">
        <v>7</v>
      </c>
      <c r="D278" s="2" t="s">
        <v>28</v>
      </c>
      <c r="E278">
        <v>21.97</v>
      </c>
      <c r="F278">
        <f>AVERAGE(E278:E279)</f>
        <v>22.085000000000001</v>
      </c>
      <c r="G278" s="9">
        <f>F278-$F$380</f>
        <v>5.6602968063346744</v>
      </c>
      <c r="I278">
        <f>AVERAGE(E274:E279)+(2*I276)</f>
        <v>22.860170517278558</v>
      </c>
      <c r="K278">
        <f>AVERAGE(G274,G276,G278)+(2*K276)</f>
        <v>6.3893123995109198</v>
      </c>
      <c r="N278">
        <v>1</v>
      </c>
    </row>
    <row r="279" spans="2:18" ht="16" x14ac:dyDescent="0.2">
      <c r="B279" t="s">
        <v>5</v>
      </c>
      <c r="C279" t="s">
        <v>7</v>
      </c>
      <c r="D279" s="2" t="s">
        <v>28</v>
      </c>
      <c r="E279">
        <v>22.2</v>
      </c>
      <c r="N279">
        <v>1</v>
      </c>
    </row>
    <row r="280" spans="2:18" x14ac:dyDescent="0.2">
      <c r="D280" s="2"/>
      <c r="N280">
        <v>1</v>
      </c>
    </row>
    <row r="281" spans="2:18" x14ac:dyDescent="0.2">
      <c r="D281" s="2"/>
      <c r="N281">
        <v>1</v>
      </c>
    </row>
    <row r="282" spans="2:18" x14ac:dyDescent="0.2">
      <c r="D282" s="2"/>
      <c r="N282">
        <v>1</v>
      </c>
    </row>
    <row r="283" spans="2:18" x14ac:dyDescent="0.2">
      <c r="D283" s="2"/>
      <c r="N283">
        <v>1</v>
      </c>
    </row>
    <row r="284" spans="2:18" ht="16" x14ac:dyDescent="0.2">
      <c r="B284" t="s">
        <v>3</v>
      </c>
      <c r="C284" t="s">
        <v>8</v>
      </c>
      <c r="D284" s="2" t="s">
        <v>28</v>
      </c>
      <c r="E284">
        <v>21.56</v>
      </c>
      <c r="F284">
        <f>AVERAGE(E284:E285)</f>
        <v>21.674999999999997</v>
      </c>
      <c r="G284" s="9">
        <f>F284-$F$386</f>
        <v>5.5844826062056008</v>
      </c>
      <c r="H284">
        <f>AVERAGE(G284,G286,G288)</f>
        <v>5.3870816588144237</v>
      </c>
      <c r="N284">
        <v>1</v>
      </c>
    </row>
    <row r="285" spans="2:18" ht="16" x14ac:dyDescent="0.2">
      <c r="B285" t="s">
        <v>3</v>
      </c>
      <c r="C285" t="s">
        <v>8</v>
      </c>
      <c r="D285" s="2" t="s">
        <v>28</v>
      </c>
      <c r="E285">
        <v>21.79</v>
      </c>
      <c r="I285">
        <f>STDEV(E284:E289)</f>
        <v>0.29552777647230866</v>
      </c>
      <c r="K285">
        <f>STDEV(G284,G286,G288)</f>
        <v>0.50145970300497855</v>
      </c>
      <c r="N285">
        <v>1</v>
      </c>
    </row>
    <row r="286" spans="2:18" ht="16" x14ac:dyDescent="0.2">
      <c r="B286" t="s">
        <v>4</v>
      </c>
      <c r="C286" t="s">
        <v>8</v>
      </c>
      <c r="D286" s="2" t="s">
        <v>28</v>
      </c>
      <c r="E286">
        <v>22.01</v>
      </c>
      <c r="F286">
        <f>AVERAGE(E286:E287)</f>
        <v>22.015000000000001</v>
      </c>
      <c r="G286" s="9">
        <f>F286-$F$388</f>
        <v>5.759800831733866</v>
      </c>
      <c r="I286">
        <f>AVERAGE(E284:E289)-(2*I285)</f>
        <v>21.410611113722048</v>
      </c>
      <c r="K286">
        <f>AVERAGE(G284,G286,G288)-(2*K285)</f>
        <v>4.384162252804467</v>
      </c>
      <c r="N286">
        <v>1</v>
      </c>
    </row>
    <row r="287" spans="2:18" ht="16" x14ac:dyDescent="0.2">
      <c r="B287" t="s">
        <v>4</v>
      </c>
      <c r="C287" t="s">
        <v>8</v>
      </c>
      <c r="D287" s="2" t="s">
        <v>28</v>
      </c>
      <c r="E287">
        <v>22.02</v>
      </c>
      <c r="I287">
        <f>AVERAGE(E284:E289)+(2*I285)</f>
        <v>22.592722219611282</v>
      </c>
      <c r="K287">
        <f>AVERAGE(G284,G286,G288)+(2*K285)</f>
        <v>6.3900010648243804</v>
      </c>
      <c r="N287">
        <v>1</v>
      </c>
    </row>
    <row r="288" spans="2:18" ht="16" x14ac:dyDescent="0.2">
      <c r="B288" t="s">
        <v>6</v>
      </c>
      <c r="C288" t="s">
        <v>8</v>
      </c>
      <c r="D288" s="2" t="s">
        <v>28</v>
      </c>
      <c r="E288">
        <v>22.32</v>
      </c>
      <c r="F288">
        <f>AVERAGE(E288:E289)</f>
        <v>22.314999999999998</v>
      </c>
      <c r="G288" s="9">
        <f>F288-$F$390</f>
        <v>4.8169615385038043</v>
      </c>
      <c r="N288">
        <v>1</v>
      </c>
    </row>
    <row r="289" spans="2:18" ht="16" x14ac:dyDescent="0.2">
      <c r="B289" t="s">
        <v>6</v>
      </c>
      <c r="C289" t="s">
        <v>8</v>
      </c>
      <c r="D289" s="2" t="s">
        <v>28</v>
      </c>
      <c r="E289">
        <v>22.31</v>
      </c>
      <c r="N289">
        <v>1</v>
      </c>
    </row>
    <row r="290" spans="2:18" x14ac:dyDescent="0.2">
      <c r="D290" s="2"/>
      <c r="N290">
        <v>1</v>
      </c>
    </row>
    <row r="291" spans="2:18" ht="16" x14ac:dyDescent="0.2">
      <c r="B291" t="s">
        <v>1</v>
      </c>
      <c r="C291" t="s">
        <v>7</v>
      </c>
      <c r="D291" s="2" t="s">
        <v>29</v>
      </c>
      <c r="E291">
        <v>19.79</v>
      </c>
      <c r="F291">
        <f>AVERAGE(E291:E292)</f>
        <v>19.73</v>
      </c>
      <c r="G291" s="9">
        <f>F291-$F$376</f>
        <v>3.2849125876449037</v>
      </c>
      <c r="H291">
        <f>AVERAGE(G291,G293,G295)</f>
        <v>3.235588006358288</v>
      </c>
      <c r="I291">
        <f>H291-H301</f>
        <v>8.3506347543863768E-2</v>
      </c>
      <c r="J291" s="4">
        <f>2^-I291</f>
        <v>0.94376112599097095</v>
      </c>
      <c r="K291" s="4">
        <f>-1/J291</f>
        <v>-1.0595901573610345</v>
      </c>
      <c r="N291">
        <v>1</v>
      </c>
      <c r="Q291" s="4"/>
      <c r="R291" s="4"/>
    </row>
    <row r="292" spans="2:18" ht="16" x14ac:dyDescent="0.2">
      <c r="B292" t="s">
        <v>1</v>
      </c>
      <c r="C292" t="s">
        <v>7</v>
      </c>
      <c r="D292" s="2" t="s">
        <v>29</v>
      </c>
      <c r="E292">
        <v>19.670000000000002</v>
      </c>
      <c r="N292">
        <v>1</v>
      </c>
    </row>
    <row r="293" spans="2:18" ht="16" x14ac:dyDescent="0.2">
      <c r="B293" t="s">
        <v>2</v>
      </c>
      <c r="C293" t="s">
        <v>7</v>
      </c>
      <c r="D293" s="2" t="s">
        <v>29</v>
      </c>
      <c r="E293">
        <v>19.440000000000001</v>
      </c>
      <c r="F293">
        <f>E293:E294</f>
        <v>19.440000000000001</v>
      </c>
      <c r="G293" s="9">
        <f>F293-$F$378</f>
        <v>3.126554625095288</v>
      </c>
      <c r="I293">
        <f>STDEV(E291:E296)</f>
        <v>0.12432484332049858</v>
      </c>
      <c r="K293">
        <f>STDEV(G291,G293,G295)</f>
        <v>9.4568317483612205E-2</v>
      </c>
      <c r="N293">
        <v>1</v>
      </c>
    </row>
    <row r="294" spans="2:18" ht="16" x14ac:dyDescent="0.2">
      <c r="B294" t="s">
        <v>2</v>
      </c>
      <c r="C294" t="s">
        <v>7</v>
      </c>
      <c r="D294" s="2" t="s">
        <v>29</v>
      </c>
      <c r="E294">
        <v>19.73</v>
      </c>
      <c r="I294">
        <f>AVERAGE(E291:E296)-(2*I293)</f>
        <v>19.429683646692336</v>
      </c>
      <c r="K294">
        <f>AVERAGE(G291,G293,G295)-(2*K293)</f>
        <v>3.0464513713910635</v>
      </c>
      <c r="N294">
        <v>1</v>
      </c>
    </row>
    <row r="295" spans="2:18" ht="16" x14ac:dyDescent="0.2">
      <c r="B295" t="s">
        <v>5</v>
      </c>
      <c r="C295" t="s">
        <v>7</v>
      </c>
      <c r="D295" s="2" t="s">
        <v>29</v>
      </c>
      <c r="E295">
        <v>19.690000000000001</v>
      </c>
      <c r="F295">
        <f>AVERAGE(E295:E296)</f>
        <v>19.72</v>
      </c>
      <c r="G295" s="9">
        <f>F295-$F$380</f>
        <v>3.2952968063346724</v>
      </c>
      <c r="I295">
        <f>AVERAGE(E291:E296)+(2*I293)</f>
        <v>19.926983019974333</v>
      </c>
      <c r="K295">
        <f>AVERAGE(G291,G293,G295)+(2*K293)</f>
        <v>3.4247246413255126</v>
      </c>
      <c r="N295">
        <v>1</v>
      </c>
    </row>
    <row r="296" spans="2:18" ht="16" x14ac:dyDescent="0.2">
      <c r="B296" t="s">
        <v>5</v>
      </c>
      <c r="C296" t="s">
        <v>7</v>
      </c>
      <c r="D296" s="2" t="s">
        <v>29</v>
      </c>
      <c r="E296">
        <v>19.75</v>
      </c>
      <c r="N296">
        <v>1</v>
      </c>
    </row>
    <row r="297" spans="2:18" x14ac:dyDescent="0.2">
      <c r="D297" s="2"/>
      <c r="N297">
        <v>1</v>
      </c>
    </row>
    <row r="298" spans="2:18" x14ac:dyDescent="0.2">
      <c r="D298" s="2"/>
      <c r="N298">
        <v>1</v>
      </c>
    </row>
    <row r="299" spans="2:18" x14ac:dyDescent="0.2">
      <c r="D299" s="2"/>
      <c r="N299">
        <v>1</v>
      </c>
    </row>
    <row r="300" spans="2:18" x14ac:dyDescent="0.2">
      <c r="D300" s="2"/>
      <c r="N300">
        <v>1</v>
      </c>
    </row>
    <row r="301" spans="2:18" ht="16" x14ac:dyDescent="0.2">
      <c r="B301" t="s">
        <v>3</v>
      </c>
      <c r="C301" t="s">
        <v>8</v>
      </c>
      <c r="D301" s="2" t="s">
        <v>29</v>
      </c>
      <c r="E301">
        <v>19.43</v>
      </c>
      <c r="F301">
        <f>AVERAGE(E301:E302)</f>
        <v>19.645</v>
      </c>
      <c r="G301" s="9">
        <f>F301-$F$386</f>
        <v>3.5544826062056032</v>
      </c>
      <c r="H301">
        <f>AVERAGE(G301,G303,G305)</f>
        <v>3.1520816588144243</v>
      </c>
      <c r="N301">
        <v>1</v>
      </c>
    </row>
    <row r="302" spans="2:18" ht="16" x14ac:dyDescent="0.2">
      <c r="B302" t="s">
        <v>3</v>
      </c>
      <c r="C302" t="s">
        <v>8</v>
      </c>
      <c r="D302" s="2" t="s">
        <v>29</v>
      </c>
      <c r="E302">
        <v>19.86</v>
      </c>
      <c r="I302">
        <f>STDEV(E301:E306)</f>
        <v>0.36881793159588544</v>
      </c>
      <c r="K302">
        <f>STDEV(G301,G303,G305)</f>
        <v>0.44325710896464016</v>
      </c>
      <c r="N302">
        <v>1</v>
      </c>
    </row>
    <row r="303" spans="2:18" ht="16" x14ac:dyDescent="0.2">
      <c r="B303" t="s">
        <v>4</v>
      </c>
      <c r="C303" t="s">
        <v>8</v>
      </c>
      <c r="D303" s="2" t="s">
        <v>29</v>
      </c>
      <c r="E303">
        <v>19.309999999999999</v>
      </c>
      <c r="F303">
        <f>AVERAGE(E303:E304)</f>
        <v>19.479999999999997</v>
      </c>
      <c r="G303" s="9">
        <f>F303-$F$388</f>
        <v>3.2248008317338623</v>
      </c>
      <c r="I303">
        <f>AVERAGE(E301:E306)-(2*I302)</f>
        <v>19.0290308034749</v>
      </c>
      <c r="K303">
        <f>AVERAGE(G301,G303,G305)-(2*K302)</f>
        <v>2.2655674408851438</v>
      </c>
      <c r="N303">
        <v>1</v>
      </c>
    </row>
    <row r="304" spans="2:18" ht="16" x14ac:dyDescent="0.2">
      <c r="B304" t="s">
        <v>4</v>
      </c>
      <c r="C304" t="s">
        <v>8</v>
      </c>
      <c r="D304" s="2" t="s">
        <v>29</v>
      </c>
      <c r="E304">
        <v>19.649999999999999</v>
      </c>
      <c r="I304">
        <f>AVERAGE(E301:E306)+(2*I302)</f>
        <v>20.504302529858439</v>
      </c>
      <c r="K304">
        <f>AVERAGE(G301,G303,G305)+(2*K302)</f>
        <v>4.0385958767437042</v>
      </c>
      <c r="N304">
        <v>1</v>
      </c>
    </row>
    <row r="305" spans="2:18" ht="16" x14ac:dyDescent="0.2">
      <c r="B305" t="s">
        <v>6</v>
      </c>
      <c r="C305" t="s">
        <v>8</v>
      </c>
      <c r="D305" s="2" t="s">
        <v>29</v>
      </c>
      <c r="E305">
        <v>20.21</v>
      </c>
      <c r="F305">
        <f>AVERAGE(E305:E306)</f>
        <v>20.175000000000001</v>
      </c>
      <c r="G305" s="9">
        <f>F305-$F$390</f>
        <v>2.6769615385038072</v>
      </c>
      <c r="N305">
        <v>1</v>
      </c>
    </row>
    <row r="306" spans="2:18" ht="16" x14ac:dyDescent="0.2">
      <c r="B306" t="s">
        <v>6</v>
      </c>
      <c r="C306" t="s">
        <v>8</v>
      </c>
      <c r="D306" s="2" t="s">
        <v>29</v>
      </c>
      <c r="E306">
        <v>20.14</v>
      </c>
      <c r="N306">
        <v>1</v>
      </c>
    </row>
    <row r="307" spans="2:18" x14ac:dyDescent="0.2">
      <c r="D307" s="2"/>
      <c r="N307">
        <v>1</v>
      </c>
    </row>
    <row r="308" spans="2:18" ht="16" x14ac:dyDescent="0.2">
      <c r="B308" t="s">
        <v>1</v>
      </c>
      <c r="C308" t="s">
        <v>7</v>
      </c>
      <c r="D308" s="2" t="s">
        <v>30</v>
      </c>
      <c r="E308">
        <v>18.28</v>
      </c>
      <c r="F308">
        <f>AVERAGE(E308:E309)</f>
        <v>18.34</v>
      </c>
      <c r="G308" s="9">
        <f>F308-$F$376</f>
        <v>1.8949125876449031</v>
      </c>
      <c r="H308">
        <f>AVERAGE(G308,G310,G312)</f>
        <v>1.9605880063582883</v>
      </c>
      <c r="I308">
        <f>H308-H318</f>
        <v>8.5173014210530251E-2</v>
      </c>
      <c r="J308" s="4">
        <f>2^-I308</f>
        <v>0.94267147991040978</v>
      </c>
      <c r="K308" s="4">
        <f>-1/J308</f>
        <v>-1.0608149512437128</v>
      </c>
      <c r="N308">
        <v>1</v>
      </c>
      <c r="Q308" s="4"/>
      <c r="R308" s="4"/>
    </row>
    <row r="309" spans="2:18" ht="16" x14ac:dyDescent="0.2">
      <c r="B309" t="s">
        <v>1</v>
      </c>
      <c r="C309" t="s">
        <v>7</v>
      </c>
      <c r="D309" s="2" t="s">
        <v>30</v>
      </c>
      <c r="E309">
        <v>18.399999999999999</v>
      </c>
      <c r="N309">
        <v>1</v>
      </c>
    </row>
    <row r="310" spans="2:18" ht="16" x14ac:dyDescent="0.2">
      <c r="B310" t="s">
        <v>2</v>
      </c>
      <c r="C310" t="s">
        <v>7</v>
      </c>
      <c r="D310" s="2" t="s">
        <v>30</v>
      </c>
      <c r="E310">
        <v>18.440000000000001</v>
      </c>
      <c r="F310">
        <f>E310:E311</f>
        <v>18.440000000000001</v>
      </c>
      <c r="G310" s="9">
        <f>F310-$F$378</f>
        <v>2.126554625095288</v>
      </c>
      <c r="I310">
        <f>STDEV(E308:E313)</f>
        <v>0.19106717841289925</v>
      </c>
      <c r="K310">
        <f>STDEV(G308,G310,G312)</f>
        <v>0.144769651447304</v>
      </c>
      <c r="N310">
        <v>1</v>
      </c>
    </row>
    <row r="311" spans="2:18" ht="16" x14ac:dyDescent="0.2">
      <c r="B311" t="s">
        <v>2</v>
      </c>
      <c r="C311" t="s">
        <v>7</v>
      </c>
      <c r="D311" s="2" t="s">
        <v>30</v>
      </c>
      <c r="E311">
        <v>18.73</v>
      </c>
      <c r="I311">
        <f>AVERAGE(E308:E313)-(2*I310)</f>
        <v>18.021198976507534</v>
      </c>
      <c r="K311">
        <f>AVERAGE(G308,G310,G312)-(2*K310)</f>
        <v>1.6710487034636803</v>
      </c>
      <c r="N311">
        <v>1</v>
      </c>
    </row>
    <row r="312" spans="2:18" ht="16" x14ac:dyDescent="0.2">
      <c r="B312" t="s">
        <v>5</v>
      </c>
      <c r="C312" t="s">
        <v>7</v>
      </c>
      <c r="D312" s="2" t="s">
        <v>30</v>
      </c>
      <c r="E312">
        <v>18.16</v>
      </c>
      <c r="F312">
        <f>AVERAGE(E312:E313)</f>
        <v>18.285</v>
      </c>
      <c r="G312" s="9">
        <f>F312-$F$380</f>
        <v>1.8602968063346736</v>
      </c>
      <c r="I312">
        <f>AVERAGE(E308:E313)+(2*I310)</f>
        <v>18.78546769015913</v>
      </c>
      <c r="K312">
        <f>AVERAGE(G308,G310,G312)+(2*K310)</f>
        <v>2.2501273092528962</v>
      </c>
      <c r="N312">
        <v>1</v>
      </c>
    </row>
    <row r="313" spans="2:18" ht="16" x14ac:dyDescent="0.2">
      <c r="B313" t="s">
        <v>5</v>
      </c>
      <c r="C313" t="s">
        <v>7</v>
      </c>
      <c r="D313" s="2" t="s">
        <v>30</v>
      </c>
      <c r="E313">
        <v>18.41</v>
      </c>
      <c r="N313">
        <v>1</v>
      </c>
    </row>
    <row r="314" spans="2:18" x14ac:dyDescent="0.2">
      <c r="D314" s="2"/>
      <c r="N314">
        <v>1</v>
      </c>
    </row>
    <row r="315" spans="2:18" x14ac:dyDescent="0.2">
      <c r="D315" s="2"/>
      <c r="N315">
        <v>1</v>
      </c>
    </row>
    <row r="316" spans="2:18" x14ac:dyDescent="0.2">
      <c r="D316" s="2"/>
      <c r="N316">
        <v>1</v>
      </c>
    </row>
    <row r="317" spans="2:18" x14ac:dyDescent="0.2">
      <c r="D317" s="2"/>
      <c r="N317">
        <v>1</v>
      </c>
    </row>
    <row r="318" spans="2:18" ht="16" x14ac:dyDescent="0.2">
      <c r="B318" t="s">
        <v>3</v>
      </c>
      <c r="C318" t="s">
        <v>8</v>
      </c>
      <c r="D318" s="2" t="s">
        <v>30</v>
      </c>
      <c r="E318">
        <v>18.559999999999999</v>
      </c>
      <c r="F318">
        <f>AVERAGE(E318:E319)</f>
        <v>18.555</v>
      </c>
      <c r="G318" s="9">
        <f>F318-$F$386</f>
        <v>2.4644826062056033</v>
      </c>
      <c r="H318">
        <f>AVERAGE(G318,G320,G322)</f>
        <v>1.8754149921477581</v>
      </c>
      <c r="N318">
        <v>1</v>
      </c>
    </row>
    <row r="319" spans="2:18" ht="16" x14ac:dyDescent="0.2">
      <c r="B319" t="s">
        <v>3</v>
      </c>
      <c r="C319" t="s">
        <v>8</v>
      </c>
      <c r="D319" s="2" t="s">
        <v>30</v>
      </c>
      <c r="E319">
        <v>18.55</v>
      </c>
      <c r="I319">
        <f>STDEV(E318:E323)</f>
        <v>0.1480540441865747</v>
      </c>
      <c r="K319">
        <f>STDEV(G318,G320,G322)</f>
        <v>0.69631194295126464</v>
      </c>
      <c r="N319">
        <v>1</v>
      </c>
    </row>
    <row r="320" spans="2:18" ht="16" x14ac:dyDescent="0.2">
      <c r="B320" t="s">
        <v>4</v>
      </c>
      <c r="C320" t="s">
        <v>8</v>
      </c>
      <c r="D320" s="2" t="s">
        <v>30</v>
      </c>
      <c r="E320">
        <v>18.239999999999998</v>
      </c>
      <c r="F320">
        <f>AVERAGE(E320:E321)</f>
        <v>18.309999999999999</v>
      </c>
      <c r="G320" s="9">
        <f>F320-$F$388</f>
        <v>2.0548008317338642</v>
      </c>
      <c r="I320">
        <f>AVERAGE(E318:E323)-(2*I319)</f>
        <v>18.193891911626849</v>
      </c>
      <c r="K320">
        <f>AVERAGE(G318,G320,G322)-(2*K319)</f>
        <v>0.48279110624522881</v>
      </c>
      <c r="N320">
        <v>1</v>
      </c>
    </row>
    <row r="321" spans="2:18" ht="16" x14ac:dyDescent="0.2">
      <c r="B321" t="s">
        <v>4</v>
      </c>
      <c r="C321" t="s">
        <v>8</v>
      </c>
      <c r="D321" s="2" t="s">
        <v>30</v>
      </c>
      <c r="E321">
        <v>18.38</v>
      </c>
      <c r="I321">
        <f>AVERAGE(E318:E323)+(2*I319)</f>
        <v>18.786108088373147</v>
      </c>
      <c r="K321">
        <f>AVERAGE(G318,G320,G322)+(2*K319)</f>
        <v>3.2680388780502874</v>
      </c>
      <c r="N321">
        <v>1</v>
      </c>
    </row>
    <row r="322" spans="2:18" ht="16" x14ac:dyDescent="0.2">
      <c r="B322" t="s">
        <v>6</v>
      </c>
      <c r="C322" t="s">
        <v>8</v>
      </c>
      <c r="D322" s="2" t="s">
        <v>30</v>
      </c>
      <c r="E322">
        <v>18.61</v>
      </c>
      <c r="F322">
        <f>AVERAGE(E322:E323)</f>
        <v>18.605</v>
      </c>
      <c r="G322" s="9">
        <f>F322-$F$390</f>
        <v>1.106961538503807</v>
      </c>
      <c r="N322">
        <v>1</v>
      </c>
    </row>
    <row r="323" spans="2:18" ht="16" x14ac:dyDescent="0.2">
      <c r="B323" t="s">
        <v>6</v>
      </c>
      <c r="C323" t="s">
        <v>8</v>
      </c>
      <c r="D323" s="2" t="s">
        <v>30</v>
      </c>
      <c r="E323">
        <v>18.600000000000001</v>
      </c>
      <c r="N323">
        <v>1</v>
      </c>
    </row>
    <row r="324" spans="2:18" x14ac:dyDescent="0.2">
      <c r="D324" s="2"/>
      <c r="N324">
        <v>1</v>
      </c>
    </row>
    <row r="325" spans="2:18" ht="16" x14ac:dyDescent="0.2">
      <c r="B325" t="s">
        <v>1</v>
      </c>
      <c r="C325" t="s">
        <v>7</v>
      </c>
      <c r="D325" s="2" t="s">
        <v>31</v>
      </c>
      <c r="E325">
        <v>31.56</v>
      </c>
      <c r="F325">
        <f>AVERAGE(E325:E326)</f>
        <v>30.865000000000002</v>
      </c>
      <c r="G325" s="9">
        <f>F325-$F$376</f>
        <v>14.419912587644905</v>
      </c>
      <c r="H325">
        <f>AVERAGE(G325,G327,G329)</f>
        <v>13.942254673024957</v>
      </c>
      <c r="I325">
        <f>H325-H335</f>
        <v>3.3485063475438661</v>
      </c>
      <c r="J325" s="6">
        <f>2^-I325</f>
        <v>9.8174601864951083E-2</v>
      </c>
      <c r="K325" s="6">
        <f>-1/J325</f>
        <v>-10.185933846470794</v>
      </c>
      <c r="N325">
        <v>1</v>
      </c>
      <c r="Q325" s="6"/>
      <c r="R325" s="6"/>
    </row>
    <row r="326" spans="2:18" ht="16" x14ac:dyDescent="0.2">
      <c r="B326" t="s">
        <v>1</v>
      </c>
      <c r="C326" t="s">
        <v>7</v>
      </c>
      <c r="D326" s="2" t="s">
        <v>31</v>
      </c>
      <c r="E326">
        <v>30.17</v>
      </c>
      <c r="N326">
        <v>1</v>
      </c>
    </row>
    <row r="327" spans="2:18" ht="16" x14ac:dyDescent="0.2">
      <c r="B327" t="s">
        <v>2</v>
      </c>
      <c r="C327" t="s">
        <v>7</v>
      </c>
      <c r="D327" s="2" t="s">
        <v>31</v>
      </c>
      <c r="E327">
        <v>30.07</v>
      </c>
      <c r="F327">
        <f>E327:E328</f>
        <v>30.07</v>
      </c>
      <c r="G327" s="9">
        <f>F327-$F$378</f>
        <v>13.756554625095287</v>
      </c>
      <c r="I327">
        <f>STDEV(E325:E330)</f>
        <v>0.63914526257077564</v>
      </c>
      <c r="K327">
        <f>STDEV(G325,G327,G329)</f>
        <v>0.41706173830890986</v>
      </c>
      <c r="N327">
        <v>1</v>
      </c>
    </row>
    <row r="328" spans="2:18" ht="16" x14ac:dyDescent="0.2">
      <c r="B328" t="s">
        <v>2</v>
      </c>
      <c r="C328" t="s">
        <v>7</v>
      </c>
      <c r="D328" s="2" t="s">
        <v>31</v>
      </c>
      <c r="E328">
        <v>31.01</v>
      </c>
      <c r="I328">
        <f>AVERAGE(E325:E330)-(2*I327)</f>
        <v>29.215042808191789</v>
      </c>
      <c r="K328">
        <f>AVERAGE(G325,G327,G329)-(2*K327)</f>
        <v>13.108131196407138</v>
      </c>
      <c r="N328">
        <v>1</v>
      </c>
    </row>
    <row r="329" spans="2:18" ht="16" x14ac:dyDescent="0.2">
      <c r="B329" t="s">
        <v>5</v>
      </c>
      <c r="C329" t="s">
        <v>7</v>
      </c>
      <c r="D329" s="2" t="s">
        <v>31</v>
      </c>
      <c r="E329">
        <v>30.03</v>
      </c>
      <c r="F329">
        <f>AVERAGE(E329:E330)</f>
        <v>30.075000000000003</v>
      </c>
      <c r="G329" s="9">
        <f>F329-$F$380</f>
        <v>13.650296806334676</v>
      </c>
      <c r="I329">
        <f>AVERAGE(E325:E330)+(2*I327)</f>
        <v>31.771623858474889</v>
      </c>
      <c r="K329">
        <f>AVERAGE(G325,G327,G329)+(2*K327)</f>
        <v>14.776378149642776</v>
      </c>
      <c r="N329">
        <v>1</v>
      </c>
    </row>
    <row r="330" spans="2:18" ht="16" x14ac:dyDescent="0.2">
      <c r="B330" t="s">
        <v>5</v>
      </c>
      <c r="C330" t="s">
        <v>7</v>
      </c>
      <c r="D330" s="2" t="s">
        <v>31</v>
      </c>
      <c r="E330">
        <v>30.12</v>
      </c>
      <c r="N330">
        <v>1</v>
      </c>
    </row>
    <row r="331" spans="2:18" x14ac:dyDescent="0.2">
      <c r="D331" s="2"/>
      <c r="N331">
        <v>1</v>
      </c>
    </row>
    <row r="332" spans="2:18" x14ac:dyDescent="0.2">
      <c r="D332" s="2"/>
      <c r="N332">
        <v>1</v>
      </c>
    </row>
    <row r="333" spans="2:18" x14ac:dyDescent="0.2">
      <c r="D333" s="2"/>
      <c r="N333">
        <v>1</v>
      </c>
    </row>
    <row r="334" spans="2:18" x14ac:dyDescent="0.2">
      <c r="D334" s="2"/>
      <c r="N334">
        <v>1</v>
      </c>
    </row>
    <row r="335" spans="2:18" ht="16" x14ac:dyDescent="0.2">
      <c r="B335" t="s">
        <v>3</v>
      </c>
      <c r="C335" t="s">
        <v>8</v>
      </c>
      <c r="D335" s="2" t="s">
        <v>31</v>
      </c>
      <c r="E335">
        <v>21.86</v>
      </c>
      <c r="F335">
        <f>AVERAGE(E335:E336)</f>
        <v>21.984999999999999</v>
      </c>
      <c r="G335" s="9">
        <f>F335-$F$386</f>
        <v>5.894482606205603</v>
      </c>
      <c r="H335">
        <f>AVERAGE(G335,G337,G339)</f>
        <v>10.593748325481091</v>
      </c>
      <c r="N335">
        <v>1</v>
      </c>
    </row>
    <row r="336" spans="2:18" ht="16" x14ac:dyDescent="0.2">
      <c r="B336" t="s">
        <v>3</v>
      </c>
      <c r="C336" t="s">
        <v>8</v>
      </c>
      <c r="D336" s="2" t="s">
        <v>31</v>
      </c>
      <c r="E336">
        <v>22.11</v>
      </c>
      <c r="I336" s="7">
        <f>STDEV(E335:E340)</f>
        <v>4.0717878955891793</v>
      </c>
      <c r="K336" s="7">
        <f>STDEV(G335,G337,G339)</f>
        <v>4.1096038906208454</v>
      </c>
      <c r="N336">
        <v>1</v>
      </c>
      <c r="R336" s="7"/>
    </row>
    <row r="337" spans="2:18" ht="16" x14ac:dyDescent="0.2">
      <c r="B337" t="s">
        <v>4</v>
      </c>
      <c r="C337" t="s">
        <v>8</v>
      </c>
      <c r="D337" s="2" t="s">
        <v>31</v>
      </c>
      <c r="E337">
        <v>30.31</v>
      </c>
      <c r="F337">
        <f>AVERAGE(E337:E338)</f>
        <v>29.77</v>
      </c>
      <c r="G337" s="9">
        <f>F337-$F$388</f>
        <v>13.514800831733865</v>
      </c>
      <c r="I337">
        <f>AVERAGE(E335:E340)-(2*I336)</f>
        <v>19.064757542154972</v>
      </c>
      <c r="K337">
        <f>AVERAGE(G335,G337,G339)-(2*K336)</f>
        <v>2.3745405442393999</v>
      </c>
      <c r="N337">
        <v>1</v>
      </c>
    </row>
    <row r="338" spans="2:18" ht="16" x14ac:dyDescent="0.2">
      <c r="B338" t="s">
        <v>4</v>
      </c>
      <c r="C338" t="s">
        <v>8</v>
      </c>
      <c r="D338" s="2" t="s">
        <v>31</v>
      </c>
      <c r="E338">
        <v>29.23</v>
      </c>
      <c r="I338">
        <f>AVERAGE(E335:E340)+(2*I336)</f>
        <v>35.351909124511693</v>
      </c>
      <c r="K338">
        <f>AVERAGE(G335,G337,G339)+(2*K336)</f>
        <v>18.81295610672278</v>
      </c>
      <c r="N338">
        <v>1</v>
      </c>
    </row>
    <row r="339" spans="2:18" ht="16" x14ac:dyDescent="0.2">
      <c r="B339" t="s">
        <v>6</v>
      </c>
      <c r="C339" t="s">
        <v>8</v>
      </c>
      <c r="D339" s="2" t="s">
        <v>31</v>
      </c>
      <c r="E339">
        <v>30.33</v>
      </c>
      <c r="F339">
        <f>AVERAGE(E339:E340)</f>
        <v>29.869999999999997</v>
      </c>
      <c r="G339" s="9">
        <f>F339-$F$390</f>
        <v>12.371961538503804</v>
      </c>
      <c r="N339">
        <v>1</v>
      </c>
    </row>
    <row r="340" spans="2:18" ht="16" x14ac:dyDescent="0.2">
      <c r="B340" t="s">
        <v>6</v>
      </c>
      <c r="C340" t="s">
        <v>8</v>
      </c>
      <c r="D340" s="2" t="s">
        <v>31</v>
      </c>
      <c r="E340">
        <v>29.41</v>
      </c>
      <c r="N340">
        <v>1</v>
      </c>
    </row>
    <row r="341" spans="2:18" x14ac:dyDescent="0.2">
      <c r="D341" s="2"/>
      <c r="N341">
        <v>1</v>
      </c>
    </row>
    <row r="342" spans="2:18" ht="16" x14ac:dyDescent="0.2">
      <c r="B342" t="s">
        <v>1</v>
      </c>
      <c r="C342" t="s">
        <v>7</v>
      </c>
      <c r="D342" s="2" t="s">
        <v>32</v>
      </c>
      <c r="E342">
        <v>24.85</v>
      </c>
      <c r="F342">
        <f>AVERAGE(E342:E343)</f>
        <v>24.914999999999999</v>
      </c>
      <c r="G342" s="9">
        <f>F342-$F$376</f>
        <v>8.4699125876449024</v>
      </c>
      <c r="H342">
        <f>AVERAGE(G342,G344,G346)</f>
        <v>8.6139213396916201</v>
      </c>
      <c r="I342">
        <f>H342-H352</f>
        <v>-0.16482698578947108</v>
      </c>
      <c r="J342" s="4">
        <f>2^-I342</f>
        <v>1.1210316310196051</v>
      </c>
      <c r="K342" s="4">
        <f>-1/J342</f>
        <v>-0.89203548974838121</v>
      </c>
      <c r="N342">
        <v>1</v>
      </c>
      <c r="Q342" s="4"/>
      <c r="R342" s="4"/>
    </row>
    <row r="343" spans="2:18" ht="16" x14ac:dyDescent="0.2">
      <c r="B343" t="s">
        <v>1</v>
      </c>
      <c r="C343" t="s">
        <v>7</v>
      </c>
      <c r="D343" s="2" t="s">
        <v>32</v>
      </c>
      <c r="E343">
        <v>24.98</v>
      </c>
      <c r="N343">
        <v>1</v>
      </c>
    </row>
    <row r="344" spans="2:18" ht="16" x14ac:dyDescent="0.2">
      <c r="B344" t="s">
        <v>2</v>
      </c>
      <c r="C344" t="s">
        <v>7</v>
      </c>
      <c r="D344" s="2" t="s">
        <v>32</v>
      </c>
      <c r="E344">
        <v>25.03</v>
      </c>
      <c r="F344">
        <f>E344:E345</f>
        <v>25.03</v>
      </c>
      <c r="G344" s="9">
        <f>F344-$F$378</f>
        <v>8.7165546250952879</v>
      </c>
      <c r="I344">
        <f>STDEV(E342:E347)</f>
        <v>9.7911524687681703E-2</v>
      </c>
      <c r="K344">
        <f>STDEV(G342,G344,G346)</f>
        <v>0.1284212622168425</v>
      </c>
      <c r="N344">
        <v>1</v>
      </c>
    </row>
    <row r="345" spans="2:18" ht="16" x14ac:dyDescent="0.2">
      <c r="B345" t="s">
        <v>2</v>
      </c>
      <c r="C345" t="s">
        <v>7</v>
      </c>
      <c r="D345" s="2" t="s">
        <v>32</v>
      </c>
      <c r="E345">
        <v>24.96</v>
      </c>
      <c r="I345">
        <f>AVERAGE(E342:E347)-(2*I344)</f>
        <v>24.800843617291303</v>
      </c>
      <c r="K345">
        <f>AVERAGE(G342,G344,G346)-(2*K344)</f>
        <v>8.3570788152579354</v>
      </c>
      <c r="N345">
        <v>1</v>
      </c>
    </row>
    <row r="346" spans="2:18" ht="16" x14ac:dyDescent="0.2">
      <c r="B346" t="s">
        <v>5</v>
      </c>
      <c r="C346" t="s">
        <v>7</v>
      </c>
      <c r="D346" s="2" t="s">
        <v>32</v>
      </c>
      <c r="E346">
        <v>25.01</v>
      </c>
      <c r="F346">
        <f>AVERAGE(E346:E347)</f>
        <v>25.08</v>
      </c>
      <c r="G346" s="9">
        <f>F346-$F$380</f>
        <v>8.6552968063346718</v>
      </c>
      <c r="I346">
        <f>AVERAGE(E342:E347)+(2*I344)</f>
        <v>25.192489716042029</v>
      </c>
      <c r="K346">
        <f>AVERAGE(G342,G344,G346)+(2*K344)</f>
        <v>8.8707638641253048</v>
      </c>
      <c r="N346">
        <v>1</v>
      </c>
    </row>
    <row r="347" spans="2:18" ht="16" x14ac:dyDescent="0.2">
      <c r="B347" t="s">
        <v>5</v>
      </c>
      <c r="C347" t="s">
        <v>7</v>
      </c>
      <c r="D347" s="2" t="s">
        <v>32</v>
      </c>
      <c r="E347">
        <v>25.15</v>
      </c>
      <c r="N347">
        <v>1</v>
      </c>
    </row>
    <row r="348" spans="2:18" x14ac:dyDescent="0.2">
      <c r="D348" s="2"/>
      <c r="N348">
        <v>1</v>
      </c>
    </row>
    <row r="349" spans="2:18" x14ac:dyDescent="0.2">
      <c r="D349" s="2"/>
      <c r="N349">
        <v>1</v>
      </c>
    </row>
    <row r="350" spans="2:18" x14ac:dyDescent="0.2">
      <c r="D350" s="2"/>
      <c r="N350">
        <v>1</v>
      </c>
    </row>
    <row r="351" spans="2:18" x14ac:dyDescent="0.2">
      <c r="D351" s="2"/>
      <c r="N351">
        <v>1</v>
      </c>
    </row>
    <row r="352" spans="2:18" ht="16" x14ac:dyDescent="0.2">
      <c r="B352" t="s">
        <v>3</v>
      </c>
      <c r="C352" t="s">
        <v>8</v>
      </c>
      <c r="D352" s="2" t="s">
        <v>32</v>
      </c>
      <c r="E352">
        <v>26.96</v>
      </c>
      <c r="F352">
        <f>AVERAGE(E352:E353)</f>
        <v>26.79</v>
      </c>
      <c r="G352" s="9">
        <f>F352-$F$386</f>
        <v>10.699482606205603</v>
      </c>
      <c r="H352">
        <f>AVERAGE(G352,G354,G356)</f>
        <v>8.7787483254810912</v>
      </c>
      <c r="N352">
        <v>1</v>
      </c>
    </row>
    <row r="353" spans="2:18" ht="16" x14ac:dyDescent="0.2">
      <c r="B353" t="s">
        <v>3</v>
      </c>
      <c r="C353" t="s">
        <v>8</v>
      </c>
      <c r="D353" s="2" t="s">
        <v>32</v>
      </c>
      <c r="E353">
        <v>26.62</v>
      </c>
      <c r="I353">
        <f>STDEV(E352:E357)</f>
        <v>1.1948500603283527</v>
      </c>
      <c r="K353" s="7">
        <f>STDEV(G352,G354,G356)</f>
        <v>1.664937205658326</v>
      </c>
      <c r="N353">
        <v>1</v>
      </c>
      <c r="R353" s="7"/>
    </row>
    <row r="354" spans="2:18" ht="16" x14ac:dyDescent="0.2">
      <c r="B354" t="s">
        <v>4</v>
      </c>
      <c r="C354" t="s">
        <v>8</v>
      </c>
      <c r="D354" s="2" t="s">
        <v>32</v>
      </c>
      <c r="E354">
        <v>24.23</v>
      </c>
      <c r="F354">
        <f>AVERAGE(E354:E355)</f>
        <v>24.145</v>
      </c>
      <c r="G354" s="9">
        <f>F354-$F$388</f>
        <v>7.889800831733865</v>
      </c>
      <c r="I354">
        <f>AVERAGE(E352:E357)-(2*I353)</f>
        <v>23.003633212676625</v>
      </c>
      <c r="K354">
        <f>AVERAGE(G352,G354,G356)-(2*K353)</f>
        <v>5.4488739141644391</v>
      </c>
      <c r="N354">
        <v>1</v>
      </c>
    </row>
    <row r="355" spans="2:18" ht="16" x14ac:dyDescent="0.2">
      <c r="B355" t="s">
        <v>4</v>
      </c>
      <c r="C355" t="s">
        <v>8</v>
      </c>
      <c r="D355" s="2" t="s">
        <v>32</v>
      </c>
      <c r="E355">
        <v>24.06</v>
      </c>
      <c r="I355">
        <f>AVERAGE(E352:E357)+(2*I353)</f>
        <v>27.783033453990036</v>
      </c>
      <c r="K355">
        <f>AVERAGE(G352,G354,G356)+(2*K353)</f>
        <v>12.108622736797743</v>
      </c>
      <c r="N355">
        <v>1</v>
      </c>
    </row>
    <row r="356" spans="2:18" ht="16" x14ac:dyDescent="0.2">
      <c r="B356" t="s">
        <v>6</v>
      </c>
      <c r="C356" t="s">
        <v>8</v>
      </c>
      <c r="D356" s="2" t="s">
        <v>32</v>
      </c>
      <c r="E356">
        <v>25.29</v>
      </c>
      <c r="F356">
        <f>AVERAGE(E356:E357)</f>
        <v>25.244999999999997</v>
      </c>
      <c r="G356" s="9">
        <f>F356-$F$390</f>
        <v>7.746961538503804</v>
      </c>
      <c r="N356">
        <v>1</v>
      </c>
    </row>
    <row r="357" spans="2:18" ht="16" x14ac:dyDescent="0.2">
      <c r="B357" t="s">
        <v>6</v>
      </c>
      <c r="C357" t="s">
        <v>8</v>
      </c>
      <c r="D357" s="2" t="s">
        <v>32</v>
      </c>
      <c r="E357">
        <v>25.2</v>
      </c>
      <c r="N357">
        <v>1</v>
      </c>
    </row>
    <row r="358" spans="2:18" x14ac:dyDescent="0.2">
      <c r="D358" s="2"/>
      <c r="N358">
        <v>1</v>
      </c>
    </row>
    <row r="359" spans="2:18" ht="16" x14ac:dyDescent="0.2">
      <c r="B359" t="s">
        <v>1</v>
      </c>
      <c r="C359" t="s">
        <v>7</v>
      </c>
      <c r="D359" s="2" t="s">
        <v>33</v>
      </c>
      <c r="E359" t="s">
        <v>0</v>
      </c>
      <c r="F359">
        <f>AVERAGE(E359:E360)</f>
        <v>21.2</v>
      </c>
      <c r="G359" s="9">
        <f>F359-$F$376</f>
        <v>4.7549125876449025</v>
      </c>
      <c r="H359">
        <f>AVERAGE(G359,G361,G363)</f>
        <v>4.9772546730249552</v>
      </c>
      <c r="I359">
        <f>H359-H369</f>
        <v>-6.4936524561369779E-3</v>
      </c>
      <c r="J359" s="4">
        <f>2^-I359</f>
        <v>1.0045112018633988</v>
      </c>
      <c r="K359" s="4">
        <f>-1/J359</f>
        <v>-0.99550905768394582</v>
      </c>
      <c r="N359">
        <v>1</v>
      </c>
      <c r="Q359" s="4"/>
      <c r="R359" s="4"/>
    </row>
    <row r="360" spans="2:18" ht="16" x14ac:dyDescent="0.2">
      <c r="B360" t="s">
        <v>1</v>
      </c>
      <c r="C360" t="s">
        <v>7</v>
      </c>
      <c r="D360" s="2" t="s">
        <v>33</v>
      </c>
      <c r="E360">
        <v>21.2</v>
      </c>
      <c r="N360">
        <v>1</v>
      </c>
    </row>
    <row r="361" spans="2:18" ht="16" x14ac:dyDescent="0.2">
      <c r="B361" t="s">
        <v>2</v>
      </c>
      <c r="C361" t="s">
        <v>7</v>
      </c>
      <c r="D361" s="2" t="s">
        <v>33</v>
      </c>
      <c r="E361">
        <v>21.3</v>
      </c>
      <c r="F361">
        <f>E361:E362</f>
        <v>21.3</v>
      </c>
      <c r="G361" s="9">
        <f>F361-$F$378</f>
        <v>4.9865546250952875</v>
      </c>
      <c r="I361">
        <f>STDEV(E359:E364)</f>
        <v>0.21384573879317809</v>
      </c>
      <c r="K361">
        <f>STDEV(G359,G361,G363)</f>
        <v>0.21784104595417472</v>
      </c>
      <c r="N361">
        <v>1</v>
      </c>
    </row>
    <row r="362" spans="2:18" ht="16" x14ac:dyDescent="0.2">
      <c r="B362" t="s">
        <v>2</v>
      </c>
      <c r="C362" t="s">
        <v>7</v>
      </c>
      <c r="D362" s="2" t="s">
        <v>33</v>
      </c>
      <c r="E362">
        <v>21.25</v>
      </c>
      <c r="I362">
        <f>AVERAGE(E359:E364)-(2*I361)</f>
        <v>20.96830852241364</v>
      </c>
      <c r="K362">
        <f>AVERAGE(G359,G361,G363)-(2*K361)</f>
        <v>4.5415725811166059</v>
      </c>
      <c r="N362">
        <v>1</v>
      </c>
    </row>
    <row r="363" spans="2:18" ht="16" x14ac:dyDescent="0.2">
      <c r="B363" t="s">
        <v>5</v>
      </c>
      <c r="C363" t="s">
        <v>7</v>
      </c>
      <c r="D363" s="2" t="s">
        <v>33</v>
      </c>
      <c r="E363">
        <v>21.52</v>
      </c>
      <c r="F363">
        <f>AVERAGE(E363:E364)</f>
        <v>21.615000000000002</v>
      </c>
      <c r="G363" s="9">
        <f>F363-$F$380</f>
        <v>5.1902968063346755</v>
      </c>
      <c r="I363">
        <f>AVERAGE(E359:E364)+(2*I361)</f>
        <v>21.823691477586355</v>
      </c>
      <c r="K363">
        <f>AVERAGE(G359,G361,G363)+(2*K361)</f>
        <v>5.4129367649333044</v>
      </c>
      <c r="N363">
        <v>1</v>
      </c>
    </row>
    <row r="364" spans="2:18" ht="16" x14ac:dyDescent="0.2">
      <c r="B364" t="s">
        <v>5</v>
      </c>
      <c r="C364" t="s">
        <v>7</v>
      </c>
      <c r="D364" s="2" t="s">
        <v>33</v>
      </c>
      <c r="E364">
        <v>21.71</v>
      </c>
      <c r="N364">
        <v>1</v>
      </c>
    </row>
    <row r="365" spans="2:18" x14ac:dyDescent="0.2">
      <c r="D365" s="2"/>
      <c r="N365">
        <v>1</v>
      </c>
    </row>
    <row r="366" spans="2:18" x14ac:dyDescent="0.2">
      <c r="D366" s="2"/>
      <c r="N366">
        <v>1</v>
      </c>
    </row>
    <row r="367" spans="2:18" x14ac:dyDescent="0.2">
      <c r="D367" s="2"/>
      <c r="N367">
        <v>1</v>
      </c>
    </row>
    <row r="368" spans="2:18" x14ac:dyDescent="0.2">
      <c r="D368" s="2"/>
      <c r="N368">
        <v>1</v>
      </c>
    </row>
    <row r="369" spans="2:14" ht="16" x14ac:dyDescent="0.2">
      <c r="B369" t="s">
        <v>3</v>
      </c>
      <c r="C369" t="s">
        <v>8</v>
      </c>
      <c r="D369" s="2" t="s">
        <v>33</v>
      </c>
      <c r="E369">
        <v>21.25</v>
      </c>
      <c r="F369">
        <f>AVERAGE(E369:E370)</f>
        <v>21.375</v>
      </c>
      <c r="G369" s="9">
        <f>F369-$F$386</f>
        <v>5.2844826062056036</v>
      </c>
      <c r="H369">
        <f>AVERAGE(G369,G371,G373)</f>
        <v>4.9837483254810921</v>
      </c>
      <c r="N369">
        <v>1</v>
      </c>
    </row>
    <row r="370" spans="2:14" ht="16" x14ac:dyDescent="0.2">
      <c r="B370" t="s">
        <v>3</v>
      </c>
      <c r="C370" t="s">
        <v>8</v>
      </c>
      <c r="D370" s="2" t="s">
        <v>33</v>
      </c>
      <c r="E370">
        <v>21.5</v>
      </c>
      <c r="I370">
        <f>STDEV(E369:E374)</f>
        <v>0.47545416883929659</v>
      </c>
      <c r="K370">
        <f>STDEV(G369,G371,G373)</f>
        <v>0.29400875953742689</v>
      </c>
      <c r="N370">
        <v>1</v>
      </c>
    </row>
    <row r="371" spans="2:14" ht="16" x14ac:dyDescent="0.2">
      <c r="B371" t="s">
        <v>4</v>
      </c>
      <c r="C371" t="s">
        <v>8</v>
      </c>
      <c r="D371" s="2" t="s">
        <v>33</v>
      </c>
      <c r="E371">
        <v>21.19</v>
      </c>
      <c r="F371">
        <f>AVERAGE(E371:E372)</f>
        <v>21.225000000000001</v>
      </c>
      <c r="G371" s="9">
        <f>F371-$F$388</f>
        <v>4.9698008317338669</v>
      </c>
      <c r="I371">
        <f>AVERAGE(E369:E374)-(2*I370)</f>
        <v>20.647424995654738</v>
      </c>
      <c r="K371">
        <f>AVERAGE(G369,G371,G373)-(2*K370)</f>
        <v>4.3957308064062381</v>
      </c>
      <c r="N371">
        <v>1</v>
      </c>
    </row>
    <row r="372" spans="2:14" ht="16" x14ac:dyDescent="0.2">
      <c r="B372" t="s">
        <v>4</v>
      </c>
      <c r="C372" t="s">
        <v>8</v>
      </c>
      <c r="D372" s="2" t="s">
        <v>33</v>
      </c>
      <c r="E372">
        <v>21.26</v>
      </c>
      <c r="I372">
        <f>AVERAGE(E369:E374)+(2*I370)</f>
        <v>22.549241671011927</v>
      </c>
      <c r="K372">
        <f>AVERAGE(G369,G371,G373)+(2*K370)</f>
        <v>5.5717658445559461</v>
      </c>
      <c r="N372">
        <v>1</v>
      </c>
    </row>
    <row r="373" spans="2:14" ht="16" x14ac:dyDescent="0.2">
      <c r="B373" t="s">
        <v>6</v>
      </c>
      <c r="C373" t="s">
        <v>8</v>
      </c>
      <c r="D373" s="2" t="s">
        <v>33</v>
      </c>
      <c r="E373">
        <v>22.25</v>
      </c>
      <c r="F373">
        <f>AVERAGE(E373:E374)</f>
        <v>22.195</v>
      </c>
      <c r="G373" s="9">
        <f>F373-$F$390</f>
        <v>4.6969615385038068</v>
      </c>
      <c r="N373">
        <v>1</v>
      </c>
    </row>
    <row r="374" spans="2:14" ht="16" x14ac:dyDescent="0.2">
      <c r="B374" t="s">
        <v>6</v>
      </c>
      <c r="C374" t="s">
        <v>8</v>
      </c>
      <c r="D374" s="2" t="s">
        <v>33</v>
      </c>
      <c r="E374">
        <v>22.14</v>
      </c>
      <c r="N374">
        <v>1</v>
      </c>
    </row>
    <row r="375" spans="2:14" x14ac:dyDescent="0.2">
      <c r="D375" s="1"/>
      <c r="N375">
        <v>1</v>
      </c>
    </row>
    <row r="376" spans="2:14" ht="16" x14ac:dyDescent="0.2">
      <c r="B376" t="s">
        <v>1</v>
      </c>
      <c r="C376" t="s">
        <v>7</v>
      </c>
      <c r="D376" s="2" t="s">
        <v>55</v>
      </c>
      <c r="F376" s="9">
        <f>GEOMEAN(F104,F155)</f>
        <v>16.445087412355097</v>
      </c>
      <c r="N376">
        <v>1</v>
      </c>
    </row>
    <row r="377" spans="2:14" ht="16" x14ac:dyDescent="0.2">
      <c r="B377" t="s">
        <v>1</v>
      </c>
      <c r="C377" t="s">
        <v>7</v>
      </c>
      <c r="D377" s="2" t="s">
        <v>55</v>
      </c>
      <c r="F377" s="9"/>
      <c r="N377">
        <v>1</v>
      </c>
    </row>
    <row r="378" spans="2:14" ht="16" x14ac:dyDescent="0.2">
      <c r="B378" t="s">
        <v>2</v>
      </c>
      <c r="C378" t="s">
        <v>7</v>
      </c>
      <c r="D378" s="2" t="s">
        <v>55</v>
      </c>
      <c r="F378" s="9">
        <f>GEOMEAN(F106,F157)</f>
        <v>16.313445374904713</v>
      </c>
      <c r="N378">
        <v>1</v>
      </c>
    </row>
    <row r="379" spans="2:14" ht="16" x14ac:dyDescent="0.2">
      <c r="B379" t="s">
        <v>2</v>
      </c>
      <c r="C379" t="s">
        <v>7</v>
      </c>
      <c r="D379" s="2" t="s">
        <v>55</v>
      </c>
      <c r="F379" s="9"/>
      <c r="N379">
        <v>1</v>
      </c>
    </row>
    <row r="380" spans="2:14" ht="16" x14ac:dyDescent="0.2">
      <c r="B380" t="s">
        <v>5</v>
      </c>
      <c r="C380" t="s">
        <v>7</v>
      </c>
      <c r="D380" s="2" t="s">
        <v>55</v>
      </c>
      <c r="F380" s="9">
        <f>GEOMEAN(F108,F159)</f>
        <v>16.424703193665326</v>
      </c>
      <c r="N380">
        <v>1</v>
      </c>
    </row>
    <row r="381" spans="2:14" ht="16" x14ac:dyDescent="0.2">
      <c r="B381" t="s">
        <v>5</v>
      </c>
      <c r="C381" t="s">
        <v>7</v>
      </c>
      <c r="D381" s="2" t="s">
        <v>55</v>
      </c>
      <c r="F381" s="9"/>
      <c r="N381">
        <v>1</v>
      </c>
    </row>
    <row r="382" spans="2:14" x14ac:dyDescent="0.2">
      <c r="D382" s="2"/>
      <c r="F382" s="9"/>
      <c r="N382">
        <v>1</v>
      </c>
    </row>
    <row r="383" spans="2:14" x14ac:dyDescent="0.2">
      <c r="D383" s="2"/>
      <c r="F383" s="9"/>
      <c r="N383">
        <v>1</v>
      </c>
    </row>
    <row r="384" spans="2:14" x14ac:dyDescent="0.2">
      <c r="D384" s="2"/>
      <c r="F384" s="9"/>
      <c r="N384">
        <v>1</v>
      </c>
    </row>
    <row r="385" spans="2:14" x14ac:dyDescent="0.2">
      <c r="D385" s="2"/>
      <c r="F385" s="9"/>
      <c r="N385">
        <v>1</v>
      </c>
    </row>
    <row r="386" spans="2:14" ht="16" x14ac:dyDescent="0.2">
      <c r="B386" t="s">
        <v>3</v>
      </c>
      <c r="C386" t="s">
        <v>8</v>
      </c>
      <c r="D386" s="2" t="s">
        <v>55</v>
      </c>
      <c r="F386" s="9">
        <f>GEOMEAN(F114,F165)</f>
        <v>16.090517393794396</v>
      </c>
      <c r="N386">
        <v>1</v>
      </c>
    </row>
    <row r="387" spans="2:14" ht="16" x14ac:dyDescent="0.2">
      <c r="B387" t="s">
        <v>3</v>
      </c>
      <c r="C387" t="s">
        <v>8</v>
      </c>
      <c r="D387" s="2" t="s">
        <v>55</v>
      </c>
      <c r="F387" s="9"/>
      <c r="N387">
        <v>1</v>
      </c>
    </row>
    <row r="388" spans="2:14" ht="16" x14ac:dyDescent="0.2">
      <c r="B388" t="s">
        <v>4</v>
      </c>
      <c r="C388" t="s">
        <v>8</v>
      </c>
      <c r="D388" s="2" t="s">
        <v>55</v>
      </c>
      <c r="F388" s="9">
        <f>GEOMEAN(F116,F167)</f>
        <v>16.255199168266135</v>
      </c>
      <c r="N388">
        <v>1</v>
      </c>
    </row>
    <row r="389" spans="2:14" ht="16" x14ac:dyDescent="0.2">
      <c r="B389" t="s">
        <v>4</v>
      </c>
      <c r="C389" t="s">
        <v>8</v>
      </c>
      <c r="D389" s="2" t="s">
        <v>55</v>
      </c>
      <c r="F389" s="9"/>
      <c r="N389">
        <v>1</v>
      </c>
    </row>
    <row r="390" spans="2:14" ht="16" x14ac:dyDescent="0.2">
      <c r="B390" t="s">
        <v>6</v>
      </c>
      <c r="C390" t="s">
        <v>8</v>
      </c>
      <c r="D390" s="2" t="s">
        <v>55</v>
      </c>
      <c r="F390" s="9">
        <f>GEOMEAN(F118,F169)</f>
        <v>17.498038461496193</v>
      </c>
      <c r="N390">
        <v>1</v>
      </c>
    </row>
    <row r="391" spans="2:14" ht="16" x14ac:dyDescent="0.2">
      <c r="B391" t="s">
        <v>6</v>
      </c>
      <c r="C391" t="s">
        <v>8</v>
      </c>
      <c r="D391" s="2" t="s">
        <v>55</v>
      </c>
      <c r="N391">
        <v>1</v>
      </c>
    </row>
    <row r="396" spans="2:14" x14ac:dyDescent="0.2">
      <c r="D396" s="2"/>
    </row>
    <row r="397" spans="2:14" x14ac:dyDescent="0.2">
      <c r="D397" s="2"/>
    </row>
    <row r="398" spans="2:14" x14ac:dyDescent="0.2">
      <c r="D398" s="2"/>
    </row>
    <row r="399" spans="2:14" x14ac:dyDescent="0.2">
      <c r="D399" s="2"/>
    </row>
    <row r="400" spans="2:14" x14ac:dyDescent="0.2">
      <c r="D400" s="2"/>
    </row>
  </sheetData>
  <conditionalFormatting sqref="E4">
    <cfRule type="cellIs" dxfId="69" priority="33" operator="lessThan">
      <formula>I5</formula>
    </cfRule>
    <cfRule type="cellIs" dxfId="68" priority="34" operator="greaterThan">
      <formula>I6</formula>
    </cfRule>
  </conditionalFormatting>
  <conditionalFormatting sqref="E15">
    <cfRule type="cellIs" dxfId="67" priority="19" operator="lessThan">
      <formula>I14</formula>
    </cfRule>
    <cfRule type="cellIs" dxfId="66" priority="20" operator="greaterThan">
      <formula>I15</formula>
    </cfRule>
  </conditionalFormatting>
  <conditionalFormatting sqref="E2">
    <cfRule type="cellIs" dxfId="65" priority="37" operator="lessThan">
      <formula>I5</formula>
    </cfRule>
    <cfRule type="cellIs" dxfId="64" priority="38" operator="greaterThan">
      <formula>I6</formula>
    </cfRule>
  </conditionalFormatting>
  <conditionalFormatting sqref="E3">
    <cfRule type="cellIs" dxfId="63" priority="35" operator="lessThan">
      <formula>I5</formula>
    </cfRule>
    <cfRule type="cellIs" dxfId="62" priority="36" operator="greaterThan">
      <formula>I6</formula>
    </cfRule>
  </conditionalFormatting>
  <conditionalFormatting sqref="E5">
    <cfRule type="cellIs" dxfId="61" priority="31" operator="lessThan">
      <formula>I5</formula>
    </cfRule>
    <cfRule type="cellIs" dxfId="60" priority="32" operator="greaterThan">
      <formula>I6</formula>
    </cfRule>
  </conditionalFormatting>
  <conditionalFormatting sqref="E6">
    <cfRule type="cellIs" dxfId="59" priority="29" operator="lessThan">
      <formula>I5</formula>
    </cfRule>
    <cfRule type="cellIs" dxfId="58" priority="30" operator="greaterThan">
      <formula>I6</formula>
    </cfRule>
  </conditionalFormatting>
  <conditionalFormatting sqref="E7:E11">
    <cfRule type="cellIs" dxfId="57" priority="27" operator="lessThan">
      <formula>I5</formula>
    </cfRule>
    <cfRule type="cellIs" dxfId="56" priority="28" operator="greaterThan">
      <formula>I6</formula>
    </cfRule>
  </conditionalFormatting>
  <conditionalFormatting sqref="E12">
    <cfRule type="cellIs" dxfId="55" priority="25" operator="lessThan">
      <formula>I14</formula>
    </cfRule>
    <cfRule type="cellIs" dxfId="54" priority="26" operator="greaterThan">
      <formula>I15</formula>
    </cfRule>
  </conditionalFormatting>
  <conditionalFormatting sqref="E13">
    <cfRule type="cellIs" dxfId="53" priority="23" operator="lessThan">
      <formula>I14</formula>
    </cfRule>
    <cfRule type="cellIs" dxfId="52" priority="24" operator="greaterThan">
      <formula>I15</formula>
    </cfRule>
  </conditionalFormatting>
  <conditionalFormatting sqref="E14">
    <cfRule type="cellIs" dxfId="51" priority="21" operator="lessThan">
      <formula>I14</formula>
    </cfRule>
    <cfRule type="cellIs" dxfId="50" priority="22" operator="greaterThan">
      <formula>I15</formula>
    </cfRule>
  </conditionalFormatting>
  <conditionalFormatting sqref="E16">
    <cfRule type="cellIs" dxfId="49" priority="17" operator="lessThan">
      <formula>I14</formula>
    </cfRule>
    <cfRule type="cellIs" dxfId="48" priority="18" operator="greaterThan">
      <formula>I15</formula>
    </cfRule>
  </conditionalFormatting>
  <conditionalFormatting sqref="E17">
    <cfRule type="cellIs" dxfId="47" priority="15" operator="lessThan">
      <formula>I14</formula>
    </cfRule>
    <cfRule type="cellIs" dxfId="46" priority="16" operator="greaterThan">
      <formula>I15</formula>
    </cfRule>
  </conditionalFormatting>
  <conditionalFormatting sqref="E364:E368 E347:E351 E330:E334 E313:E317 E296:E300 E279:E283 E245:E249 E228:E232 E211:E215">
    <cfRule type="cellIs" dxfId="45" priority="2" operator="greaterThan">
      <formula>I210</formula>
    </cfRule>
  </conditionalFormatting>
  <conditionalFormatting sqref="E155:E160 E165:E170">
    <cfRule type="cellIs" dxfId="44" priority="1" operator="notBetween">
      <formula>$I$158</formula>
      <formula>$I$159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8"/>
  <sheetViews>
    <sheetView workbookViewId="0">
      <selection sqref="A1:D1048576"/>
    </sheetView>
  </sheetViews>
  <sheetFormatPr baseColWidth="10" defaultColWidth="8.83203125" defaultRowHeight="15" x14ac:dyDescent="0.2"/>
  <sheetData>
    <row r="1" spans="1:4" x14ac:dyDescent="0.2">
      <c r="A1" t="s">
        <v>12</v>
      </c>
      <c r="B1" t="s">
        <v>13</v>
      </c>
      <c r="C1" t="s">
        <v>14</v>
      </c>
      <c r="D1" t="s">
        <v>15</v>
      </c>
    </row>
    <row r="2" spans="1:4" ht="16" x14ac:dyDescent="0.2">
      <c r="A2" t="s">
        <v>1</v>
      </c>
      <c r="B2" t="s">
        <v>7</v>
      </c>
      <c r="C2" s="2" t="s">
        <v>16</v>
      </c>
      <c r="D2">
        <v>17.77</v>
      </c>
    </row>
    <row r="3" spans="1:4" ht="16" x14ac:dyDescent="0.2">
      <c r="A3" t="s">
        <v>1</v>
      </c>
      <c r="B3" t="s">
        <v>7</v>
      </c>
      <c r="C3" s="2" t="s">
        <v>16</v>
      </c>
      <c r="D3">
        <v>18.149999999999999</v>
      </c>
    </row>
    <row r="4" spans="1:4" ht="16" x14ac:dyDescent="0.2">
      <c r="A4" t="s">
        <v>2</v>
      </c>
      <c r="B4" t="s">
        <v>7</v>
      </c>
      <c r="C4" s="2" t="s">
        <v>16</v>
      </c>
      <c r="D4">
        <v>18.579999999999998</v>
      </c>
    </row>
    <row r="5" spans="1:4" ht="16" x14ac:dyDescent="0.2">
      <c r="A5" t="s">
        <v>2</v>
      </c>
      <c r="B5" t="s">
        <v>7</v>
      </c>
      <c r="C5" s="2" t="s">
        <v>16</v>
      </c>
      <c r="D5">
        <v>18.850000000000001</v>
      </c>
    </row>
    <row r="6" spans="1:4" ht="16" x14ac:dyDescent="0.2">
      <c r="A6" t="s">
        <v>5</v>
      </c>
      <c r="B6" t="s">
        <v>7</v>
      </c>
      <c r="C6" s="2" t="s">
        <v>16</v>
      </c>
      <c r="D6">
        <v>18.18</v>
      </c>
    </row>
    <row r="7" spans="1:4" ht="16" x14ac:dyDescent="0.2">
      <c r="A7" t="s">
        <v>5</v>
      </c>
      <c r="B7" t="s">
        <v>7</v>
      </c>
      <c r="C7" s="2" t="s">
        <v>16</v>
      </c>
      <c r="D7">
        <v>18.309999999999999</v>
      </c>
    </row>
    <row r="8" spans="1:4" ht="16" x14ac:dyDescent="0.2">
      <c r="A8" t="s">
        <v>3</v>
      </c>
      <c r="B8" t="s">
        <v>8</v>
      </c>
      <c r="C8" s="2" t="s">
        <v>16</v>
      </c>
      <c r="D8">
        <v>18.03</v>
      </c>
    </row>
    <row r="9" spans="1:4" ht="16" x14ac:dyDescent="0.2">
      <c r="A9" t="s">
        <v>3</v>
      </c>
      <c r="B9" t="s">
        <v>8</v>
      </c>
      <c r="C9" s="2" t="s">
        <v>16</v>
      </c>
      <c r="D9">
        <v>18.149999999999999</v>
      </c>
    </row>
    <row r="10" spans="1:4" ht="16" x14ac:dyDescent="0.2">
      <c r="A10" t="s">
        <v>4</v>
      </c>
      <c r="B10" t="s">
        <v>8</v>
      </c>
      <c r="C10" s="2" t="s">
        <v>16</v>
      </c>
      <c r="D10">
        <v>18.690000000000001</v>
      </c>
    </row>
    <row r="11" spans="1:4" ht="16" x14ac:dyDescent="0.2">
      <c r="A11" t="s">
        <v>4</v>
      </c>
      <c r="B11" t="s">
        <v>8</v>
      </c>
      <c r="C11" s="2" t="s">
        <v>16</v>
      </c>
      <c r="D11">
        <v>18.84</v>
      </c>
    </row>
    <row r="12" spans="1:4" ht="16" x14ac:dyDescent="0.2">
      <c r="A12" t="s">
        <v>6</v>
      </c>
      <c r="B12" t="s">
        <v>8</v>
      </c>
      <c r="C12" s="2" t="s">
        <v>16</v>
      </c>
      <c r="D12">
        <v>19.79</v>
      </c>
    </row>
    <row r="13" spans="1:4" ht="16" x14ac:dyDescent="0.2">
      <c r="A13" t="s">
        <v>6</v>
      </c>
      <c r="B13" t="s">
        <v>8</v>
      </c>
      <c r="C13" s="2" t="s">
        <v>16</v>
      </c>
      <c r="D13">
        <v>19.37</v>
      </c>
    </row>
    <row r="14" spans="1:4" x14ac:dyDescent="0.2">
      <c r="C14" s="2"/>
    </row>
    <row r="15" spans="1:4" ht="16" x14ac:dyDescent="0.2">
      <c r="A15" t="s">
        <v>1</v>
      </c>
      <c r="B15" t="s">
        <v>7</v>
      </c>
      <c r="C15" s="2" t="s">
        <v>17</v>
      </c>
      <c r="D15">
        <v>21.92</v>
      </c>
    </row>
    <row r="16" spans="1:4" ht="16" x14ac:dyDescent="0.2">
      <c r="A16" t="s">
        <v>1</v>
      </c>
      <c r="B16" t="s">
        <v>7</v>
      </c>
      <c r="C16" s="2" t="s">
        <v>17</v>
      </c>
      <c r="D16">
        <v>22.07</v>
      </c>
    </row>
    <row r="17" spans="1:4" ht="16" x14ac:dyDescent="0.2">
      <c r="A17" t="s">
        <v>2</v>
      </c>
      <c r="B17" t="s">
        <v>7</v>
      </c>
      <c r="C17" s="2" t="s">
        <v>17</v>
      </c>
      <c r="D17">
        <v>22.3</v>
      </c>
    </row>
    <row r="18" spans="1:4" ht="16" x14ac:dyDescent="0.2">
      <c r="A18" t="s">
        <v>2</v>
      </c>
      <c r="B18" t="s">
        <v>7</v>
      </c>
      <c r="C18" s="2" t="s">
        <v>17</v>
      </c>
      <c r="D18">
        <v>22.35</v>
      </c>
    </row>
    <row r="19" spans="1:4" ht="16" x14ac:dyDescent="0.2">
      <c r="A19" t="s">
        <v>5</v>
      </c>
      <c r="B19" t="s">
        <v>7</v>
      </c>
      <c r="C19" s="2" t="s">
        <v>17</v>
      </c>
      <c r="D19">
        <v>22.92</v>
      </c>
    </row>
    <row r="20" spans="1:4" ht="16" x14ac:dyDescent="0.2">
      <c r="A20" t="s">
        <v>5</v>
      </c>
      <c r="B20" t="s">
        <v>7</v>
      </c>
      <c r="C20" s="2" t="s">
        <v>17</v>
      </c>
      <c r="D20">
        <v>23.08</v>
      </c>
    </row>
    <row r="21" spans="1:4" ht="16" x14ac:dyDescent="0.2">
      <c r="A21" t="s">
        <v>3</v>
      </c>
      <c r="B21" t="s">
        <v>8</v>
      </c>
      <c r="C21" s="2" t="s">
        <v>17</v>
      </c>
      <c r="D21">
        <v>22.97</v>
      </c>
    </row>
    <row r="22" spans="1:4" ht="16" x14ac:dyDescent="0.2">
      <c r="A22" t="s">
        <v>3</v>
      </c>
      <c r="B22" t="s">
        <v>8</v>
      </c>
      <c r="C22" s="2" t="s">
        <v>17</v>
      </c>
      <c r="D22">
        <v>23.17</v>
      </c>
    </row>
    <row r="23" spans="1:4" ht="16" x14ac:dyDescent="0.2">
      <c r="A23" t="s">
        <v>4</v>
      </c>
      <c r="B23" t="s">
        <v>8</v>
      </c>
      <c r="C23" s="2" t="s">
        <v>17</v>
      </c>
      <c r="D23">
        <v>23.16</v>
      </c>
    </row>
    <row r="24" spans="1:4" ht="16" x14ac:dyDescent="0.2">
      <c r="A24" t="s">
        <v>4</v>
      </c>
      <c r="B24" t="s">
        <v>8</v>
      </c>
      <c r="C24" s="2" t="s">
        <v>17</v>
      </c>
      <c r="D24">
        <v>23.14</v>
      </c>
    </row>
    <row r="25" spans="1:4" ht="16" x14ac:dyDescent="0.2">
      <c r="A25" t="s">
        <v>6</v>
      </c>
      <c r="B25" t="s">
        <v>8</v>
      </c>
      <c r="C25" s="2" t="s">
        <v>17</v>
      </c>
      <c r="D25">
        <v>23.76</v>
      </c>
    </row>
    <row r="26" spans="1:4" ht="16" x14ac:dyDescent="0.2">
      <c r="A26" t="s">
        <v>6</v>
      </c>
      <c r="B26" t="s">
        <v>8</v>
      </c>
      <c r="C26" s="2" t="s">
        <v>17</v>
      </c>
      <c r="D26">
        <v>23.54</v>
      </c>
    </row>
    <row r="27" spans="1:4" x14ac:dyDescent="0.2">
      <c r="C27" s="2"/>
    </row>
    <row r="28" spans="1:4" ht="16" x14ac:dyDescent="0.2">
      <c r="A28" t="s">
        <v>1</v>
      </c>
      <c r="B28" t="s">
        <v>7</v>
      </c>
      <c r="C28" s="2" t="s">
        <v>18</v>
      </c>
      <c r="D28">
        <v>19.59</v>
      </c>
    </row>
    <row r="29" spans="1:4" ht="16" x14ac:dyDescent="0.2">
      <c r="A29" t="s">
        <v>1</v>
      </c>
      <c r="B29" t="s">
        <v>7</v>
      </c>
      <c r="C29" s="2" t="s">
        <v>18</v>
      </c>
      <c r="D29">
        <v>19.86</v>
      </c>
    </row>
    <row r="30" spans="1:4" ht="16" x14ac:dyDescent="0.2">
      <c r="A30" t="s">
        <v>2</v>
      </c>
      <c r="B30" t="s">
        <v>7</v>
      </c>
      <c r="C30" s="2" t="s">
        <v>18</v>
      </c>
      <c r="D30">
        <v>19.78</v>
      </c>
    </row>
    <row r="31" spans="1:4" ht="16" x14ac:dyDescent="0.2">
      <c r="A31" t="s">
        <v>2</v>
      </c>
      <c r="B31" t="s">
        <v>7</v>
      </c>
      <c r="C31" s="2" t="s">
        <v>18</v>
      </c>
      <c r="D31">
        <v>19.87</v>
      </c>
    </row>
    <row r="32" spans="1:4" ht="16" x14ac:dyDescent="0.2">
      <c r="A32" t="s">
        <v>5</v>
      </c>
      <c r="B32" t="s">
        <v>7</v>
      </c>
      <c r="C32" s="2" t="s">
        <v>18</v>
      </c>
      <c r="D32">
        <v>19.55</v>
      </c>
    </row>
    <row r="33" spans="1:4" ht="16" x14ac:dyDescent="0.2">
      <c r="A33" t="s">
        <v>5</v>
      </c>
      <c r="B33" t="s">
        <v>7</v>
      </c>
      <c r="C33" s="2" t="s">
        <v>18</v>
      </c>
      <c r="D33">
        <v>19.95</v>
      </c>
    </row>
    <row r="34" spans="1:4" ht="16" x14ac:dyDescent="0.2">
      <c r="A34" t="s">
        <v>3</v>
      </c>
      <c r="B34" t="s">
        <v>8</v>
      </c>
      <c r="C34" s="2" t="s">
        <v>18</v>
      </c>
      <c r="D34">
        <v>20.02</v>
      </c>
    </row>
    <row r="35" spans="1:4" ht="16" x14ac:dyDescent="0.2">
      <c r="A35" t="s">
        <v>3</v>
      </c>
      <c r="B35" t="s">
        <v>8</v>
      </c>
      <c r="C35" s="2" t="s">
        <v>18</v>
      </c>
      <c r="D35">
        <v>19.93</v>
      </c>
    </row>
    <row r="36" spans="1:4" ht="16" x14ac:dyDescent="0.2">
      <c r="A36" t="s">
        <v>4</v>
      </c>
      <c r="B36" t="s">
        <v>8</v>
      </c>
      <c r="C36" s="2" t="s">
        <v>18</v>
      </c>
      <c r="D36">
        <v>21.34</v>
      </c>
    </row>
    <row r="37" spans="1:4" ht="16" x14ac:dyDescent="0.2">
      <c r="A37" t="s">
        <v>4</v>
      </c>
      <c r="B37" t="s">
        <v>8</v>
      </c>
      <c r="C37" s="2" t="s">
        <v>18</v>
      </c>
      <c r="D37">
        <v>21.24</v>
      </c>
    </row>
    <row r="38" spans="1:4" ht="16" x14ac:dyDescent="0.2">
      <c r="A38" t="s">
        <v>6</v>
      </c>
      <c r="B38" t="s">
        <v>8</v>
      </c>
      <c r="C38" s="2" t="s">
        <v>18</v>
      </c>
      <c r="D38">
        <v>24.29</v>
      </c>
    </row>
    <row r="39" spans="1:4" ht="16" x14ac:dyDescent="0.2">
      <c r="A39" t="s">
        <v>6</v>
      </c>
      <c r="B39" t="s">
        <v>8</v>
      </c>
      <c r="C39" s="2" t="s">
        <v>18</v>
      </c>
      <c r="D39">
        <v>23.3</v>
      </c>
    </row>
    <row r="40" spans="1:4" x14ac:dyDescent="0.2">
      <c r="C40" s="2"/>
    </row>
    <row r="41" spans="1:4" ht="16" x14ac:dyDescent="0.2">
      <c r="A41" t="s">
        <v>1</v>
      </c>
      <c r="B41" t="s">
        <v>7</v>
      </c>
      <c r="C41" s="2" t="s">
        <v>20</v>
      </c>
      <c r="D41">
        <v>18.559999999999999</v>
      </c>
    </row>
    <row r="42" spans="1:4" ht="16" x14ac:dyDescent="0.2">
      <c r="A42" t="s">
        <v>1</v>
      </c>
      <c r="B42" t="s">
        <v>7</v>
      </c>
      <c r="C42" s="2" t="s">
        <v>20</v>
      </c>
      <c r="D42">
        <v>19.73</v>
      </c>
    </row>
    <row r="43" spans="1:4" ht="16" x14ac:dyDescent="0.2">
      <c r="A43" t="s">
        <v>2</v>
      </c>
      <c r="B43" t="s">
        <v>7</v>
      </c>
      <c r="C43" s="2" t="s">
        <v>20</v>
      </c>
      <c r="D43">
        <v>18.34</v>
      </c>
    </row>
    <row r="44" spans="1:4" ht="16" x14ac:dyDescent="0.2">
      <c r="A44" t="s">
        <v>2</v>
      </c>
      <c r="B44" t="s">
        <v>7</v>
      </c>
      <c r="C44" s="2" t="s">
        <v>20</v>
      </c>
      <c r="D44">
        <v>18.72</v>
      </c>
    </row>
    <row r="45" spans="1:4" ht="16" x14ac:dyDescent="0.2">
      <c r="A45" t="s">
        <v>5</v>
      </c>
      <c r="B45" t="s">
        <v>7</v>
      </c>
      <c r="C45" s="2" t="s">
        <v>20</v>
      </c>
      <c r="D45">
        <v>18.63</v>
      </c>
    </row>
    <row r="46" spans="1:4" ht="16" x14ac:dyDescent="0.2">
      <c r="A46" t="s">
        <v>5</v>
      </c>
      <c r="B46" t="s">
        <v>7</v>
      </c>
      <c r="C46" s="2" t="s">
        <v>20</v>
      </c>
      <c r="D46">
        <v>18.739999999999998</v>
      </c>
    </row>
    <row r="47" spans="1:4" ht="16" x14ac:dyDescent="0.2">
      <c r="A47" t="s">
        <v>3</v>
      </c>
      <c r="B47" t="s">
        <v>8</v>
      </c>
      <c r="C47" s="2" t="s">
        <v>20</v>
      </c>
      <c r="D47">
        <v>18.579999999999998</v>
      </c>
    </row>
    <row r="48" spans="1:4" ht="16" x14ac:dyDescent="0.2">
      <c r="A48" t="s">
        <v>3</v>
      </c>
      <c r="B48" t="s">
        <v>8</v>
      </c>
      <c r="C48" s="2" t="s">
        <v>20</v>
      </c>
      <c r="D48">
        <v>19.079999999999998</v>
      </c>
    </row>
    <row r="49" spans="1:4" ht="16" x14ac:dyDescent="0.2">
      <c r="A49" t="s">
        <v>4</v>
      </c>
      <c r="B49" t="s">
        <v>8</v>
      </c>
      <c r="C49" s="2" t="s">
        <v>20</v>
      </c>
      <c r="D49">
        <v>19.3</v>
      </c>
    </row>
    <row r="50" spans="1:4" ht="16" x14ac:dyDescent="0.2">
      <c r="A50" t="s">
        <v>4</v>
      </c>
      <c r="B50" t="s">
        <v>8</v>
      </c>
      <c r="C50" s="2" t="s">
        <v>20</v>
      </c>
      <c r="D50">
        <v>19.18</v>
      </c>
    </row>
    <row r="51" spans="1:4" ht="16" x14ac:dyDescent="0.2">
      <c r="A51" t="s">
        <v>6</v>
      </c>
      <c r="B51" t="s">
        <v>8</v>
      </c>
      <c r="C51" s="2" t="s">
        <v>20</v>
      </c>
      <c r="D51">
        <v>21.08</v>
      </c>
    </row>
    <row r="52" spans="1:4" ht="16" x14ac:dyDescent="0.2">
      <c r="A52" t="s">
        <v>6</v>
      </c>
      <c r="B52" t="s">
        <v>8</v>
      </c>
      <c r="C52" s="2" t="s">
        <v>20</v>
      </c>
      <c r="D52">
        <v>21.2</v>
      </c>
    </row>
    <row r="53" spans="1:4" x14ac:dyDescent="0.2">
      <c r="C53" s="2"/>
    </row>
    <row r="54" spans="1:4" ht="16" x14ac:dyDescent="0.2">
      <c r="A54" t="s">
        <v>1</v>
      </c>
      <c r="B54" t="s">
        <v>7</v>
      </c>
      <c r="C54" s="2" t="s">
        <v>34</v>
      </c>
      <c r="D54">
        <v>22.25</v>
      </c>
    </row>
    <row r="55" spans="1:4" ht="16" x14ac:dyDescent="0.2">
      <c r="A55" t="s">
        <v>1</v>
      </c>
      <c r="B55" t="s">
        <v>7</v>
      </c>
      <c r="C55" s="2" t="s">
        <v>34</v>
      </c>
      <c r="D55">
        <v>22.4</v>
      </c>
    </row>
    <row r="56" spans="1:4" ht="16" x14ac:dyDescent="0.2">
      <c r="A56" t="s">
        <v>2</v>
      </c>
      <c r="B56" t="s">
        <v>7</v>
      </c>
      <c r="C56" s="2" t="s">
        <v>34</v>
      </c>
      <c r="D56">
        <v>22.23</v>
      </c>
    </row>
    <row r="57" spans="1:4" ht="16" x14ac:dyDescent="0.2">
      <c r="A57" t="s">
        <v>2</v>
      </c>
      <c r="B57" t="s">
        <v>7</v>
      </c>
      <c r="C57" s="2" t="s">
        <v>34</v>
      </c>
      <c r="D57">
        <v>22.73</v>
      </c>
    </row>
    <row r="58" spans="1:4" ht="16" x14ac:dyDescent="0.2">
      <c r="A58" t="s">
        <v>5</v>
      </c>
      <c r="B58" t="s">
        <v>7</v>
      </c>
      <c r="C58" s="2" t="s">
        <v>34</v>
      </c>
      <c r="D58">
        <v>22.42</v>
      </c>
    </row>
    <row r="59" spans="1:4" ht="16" x14ac:dyDescent="0.2">
      <c r="A59" t="s">
        <v>5</v>
      </c>
      <c r="B59" t="s">
        <v>7</v>
      </c>
      <c r="C59" s="2" t="s">
        <v>34</v>
      </c>
      <c r="D59">
        <v>22.71</v>
      </c>
    </row>
    <row r="60" spans="1:4" ht="16" x14ac:dyDescent="0.2">
      <c r="A60" t="s">
        <v>3</v>
      </c>
      <c r="B60" t="s">
        <v>8</v>
      </c>
      <c r="C60" s="2" t="s">
        <v>34</v>
      </c>
      <c r="D60">
        <v>22.35</v>
      </c>
    </row>
    <row r="61" spans="1:4" ht="16" x14ac:dyDescent="0.2">
      <c r="A61" t="s">
        <v>3</v>
      </c>
      <c r="B61" t="s">
        <v>8</v>
      </c>
      <c r="C61" s="2" t="s">
        <v>34</v>
      </c>
      <c r="D61">
        <v>22.59</v>
      </c>
    </row>
    <row r="62" spans="1:4" ht="16" x14ac:dyDescent="0.2">
      <c r="A62" t="s">
        <v>4</v>
      </c>
      <c r="B62" t="s">
        <v>8</v>
      </c>
      <c r="C62" s="2" t="s">
        <v>34</v>
      </c>
      <c r="D62">
        <v>23.12</v>
      </c>
    </row>
    <row r="63" spans="1:4" ht="16" x14ac:dyDescent="0.2">
      <c r="A63" t="s">
        <v>4</v>
      </c>
      <c r="B63" t="s">
        <v>8</v>
      </c>
      <c r="C63" s="2" t="s">
        <v>34</v>
      </c>
      <c r="D63">
        <v>22.77</v>
      </c>
    </row>
    <row r="64" spans="1:4" ht="16" x14ac:dyDescent="0.2">
      <c r="A64" t="s">
        <v>6</v>
      </c>
      <c r="B64" t="s">
        <v>8</v>
      </c>
      <c r="C64" s="2" t="s">
        <v>34</v>
      </c>
      <c r="D64">
        <v>23</v>
      </c>
    </row>
    <row r="65" spans="1:4" ht="16" x14ac:dyDescent="0.2">
      <c r="A65" t="s">
        <v>6</v>
      </c>
      <c r="B65" t="s">
        <v>8</v>
      </c>
      <c r="C65" s="2" t="s">
        <v>34</v>
      </c>
      <c r="D65">
        <v>23.2</v>
      </c>
    </row>
    <row r="66" spans="1:4" x14ac:dyDescent="0.2">
      <c r="C66" s="2"/>
    </row>
    <row r="67" spans="1:4" ht="16" x14ac:dyDescent="0.2">
      <c r="A67" t="s">
        <v>1</v>
      </c>
      <c r="B67" t="s">
        <v>7</v>
      </c>
      <c r="C67" s="2" t="s">
        <v>22</v>
      </c>
      <c r="D67">
        <v>18.68</v>
      </c>
    </row>
    <row r="68" spans="1:4" ht="16" x14ac:dyDescent="0.2">
      <c r="A68" t="s">
        <v>1</v>
      </c>
      <c r="B68" t="s">
        <v>7</v>
      </c>
      <c r="C68" s="2" t="s">
        <v>22</v>
      </c>
      <c r="D68">
        <v>18.940000000000001</v>
      </c>
    </row>
    <row r="69" spans="1:4" ht="16" x14ac:dyDescent="0.2">
      <c r="A69" t="s">
        <v>2</v>
      </c>
      <c r="B69" t="s">
        <v>7</v>
      </c>
      <c r="C69" s="2" t="s">
        <v>22</v>
      </c>
      <c r="D69">
        <v>18.899999999999999</v>
      </c>
    </row>
    <row r="70" spans="1:4" ht="16" x14ac:dyDescent="0.2">
      <c r="A70" t="s">
        <v>2</v>
      </c>
      <c r="B70" t="s">
        <v>7</v>
      </c>
      <c r="C70" s="2" t="s">
        <v>22</v>
      </c>
      <c r="D70">
        <v>19.149999999999999</v>
      </c>
    </row>
    <row r="71" spans="1:4" ht="16" x14ac:dyDescent="0.2">
      <c r="A71" t="s">
        <v>5</v>
      </c>
      <c r="B71" t="s">
        <v>7</v>
      </c>
      <c r="C71" s="2" t="s">
        <v>22</v>
      </c>
      <c r="D71">
        <v>19.07</v>
      </c>
    </row>
    <row r="72" spans="1:4" ht="16" x14ac:dyDescent="0.2">
      <c r="A72" t="s">
        <v>5</v>
      </c>
      <c r="B72" t="s">
        <v>7</v>
      </c>
      <c r="C72" s="2" t="s">
        <v>22</v>
      </c>
      <c r="D72">
        <v>19.170000000000002</v>
      </c>
    </row>
    <row r="73" spans="1:4" ht="16" x14ac:dyDescent="0.2">
      <c r="A73" t="s">
        <v>3</v>
      </c>
      <c r="B73" t="s">
        <v>8</v>
      </c>
      <c r="C73" s="2" t="s">
        <v>22</v>
      </c>
      <c r="D73">
        <v>19.420000000000002</v>
      </c>
    </row>
    <row r="74" spans="1:4" ht="16" x14ac:dyDescent="0.2">
      <c r="A74" t="s">
        <v>3</v>
      </c>
      <c r="B74" t="s">
        <v>8</v>
      </c>
      <c r="C74" s="2" t="s">
        <v>22</v>
      </c>
      <c r="D74">
        <v>19.57</v>
      </c>
    </row>
    <row r="75" spans="1:4" ht="16" x14ac:dyDescent="0.2">
      <c r="A75" t="s">
        <v>4</v>
      </c>
      <c r="B75" t="s">
        <v>8</v>
      </c>
      <c r="C75" s="2" t="s">
        <v>22</v>
      </c>
      <c r="D75">
        <v>18.82</v>
      </c>
    </row>
    <row r="76" spans="1:4" ht="16" x14ac:dyDescent="0.2">
      <c r="A76" t="s">
        <v>4</v>
      </c>
      <c r="B76" t="s">
        <v>8</v>
      </c>
      <c r="C76" s="2" t="s">
        <v>22</v>
      </c>
      <c r="D76">
        <v>18.98</v>
      </c>
    </row>
    <row r="77" spans="1:4" ht="16" x14ac:dyDescent="0.2">
      <c r="A77" t="s">
        <v>6</v>
      </c>
      <c r="B77" t="s">
        <v>8</v>
      </c>
      <c r="C77" s="2" t="s">
        <v>22</v>
      </c>
      <c r="D77">
        <v>20.010000000000002</v>
      </c>
    </row>
    <row r="78" spans="1:4" ht="16" x14ac:dyDescent="0.2">
      <c r="A78" t="s">
        <v>6</v>
      </c>
      <c r="B78" t="s">
        <v>8</v>
      </c>
      <c r="C78" s="2" t="s">
        <v>22</v>
      </c>
      <c r="D78">
        <v>19.97</v>
      </c>
    </row>
    <row r="79" spans="1:4" x14ac:dyDescent="0.2">
      <c r="C79" s="2"/>
    </row>
    <row r="80" spans="1:4" ht="16" x14ac:dyDescent="0.2">
      <c r="A80" t="s">
        <v>1</v>
      </c>
      <c r="B80" t="s">
        <v>7</v>
      </c>
      <c r="C80" s="2" t="s">
        <v>10</v>
      </c>
      <c r="D80">
        <v>14.21</v>
      </c>
    </row>
    <row r="81" spans="1:4" ht="16" x14ac:dyDescent="0.2">
      <c r="A81" t="s">
        <v>1</v>
      </c>
      <c r="B81" t="s">
        <v>7</v>
      </c>
      <c r="C81" s="2" t="s">
        <v>10</v>
      </c>
      <c r="D81">
        <v>14.31</v>
      </c>
    </row>
    <row r="82" spans="1:4" ht="16" x14ac:dyDescent="0.2">
      <c r="A82" t="s">
        <v>2</v>
      </c>
      <c r="B82" t="s">
        <v>7</v>
      </c>
      <c r="C82" s="2" t="s">
        <v>10</v>
      </c>
      <c r="D82">
        <v>9.61</v>
      </c>
    </row>
    <row r="83" spans="1:4" ht="16" x14ac:dyDescent="0.2">
      <c r="A83" t="s">
        <v>2</v>
      </c>
      <c r="B83" t="s">
        <v>7</v>
      </c>
      <c r="C83" s="2" t="s">
        <v>10</v>
      </c>
      <c r="D83">
        <v>13.97</v>
      </c>
    </row>
    <row r="84" spans="1:4" ht="16" x14ac:dyDescent="0.2">
      <c r="A84" t="s">
        <v>5</v>
      </c>
      <c r="B84" t="s">
        <v>7</v>
      </c>
      <c r="C84" s="2" t="s">
        <v>10</v>
      </c>
      <c r="D84">
        <v>13.82</v>
      </c>
    </row>
    <row r="85" spans="1:4" ht="16" x14ac:dyDescent="0.2">
      <c r="A85" t="s">
        <v>5</v>
      </c>
      <c r="B85" t="s">
        <v>7</v>
      </c>
      <c r="C85" s="2" t="s">
        <v>10</v>
      </c>
      <c r="D85">
        <v>14.23</v>
      </c>
    </row>
    <row r="86" spans="1:4" ht="16" x14ac:dyDescent="0.2">
      <c r="A86" t="s">
        <v>3</v>
      </c>
      <c r="B86" t="s">
        <v>8</v>
      </c>
      <c r="C86" s="2" t="s">
        <v>10</v>
      </c>
      <c r="D86">
        <v>13.73</v>
      </c>
    </row>
    <row r="87" spans="1:4" ht="16" x14ac:dyDescent="0.2">
      <c r="A87" t="s">
        <v>3</v>
      </c>
      <c r="B87" t="s">
        <v>8</v>
      </c>
      <c r="C87" s="2" t="s">
        <v>10</v>
      </c>
      <c r="D87">
        <v>13.74</v>
      </c>
    </row>
    <row r="88" spans="1:4" ht="16" x14ac:dyDescent="0.2">
      <c r="A88" t="s">
        <v>4</v>
      </c>
      <c r="B88" t="s">
        <v>8</v>
      </c>
      <c r="C88" s="2" t="s">
        <v>10</v>
      </c>
      <c r="D88">
        <v>13.84</v>
      </c>
    </row>
    <row r="89" spans="1:4" ht="16" x14ac:dyDescent="0.2">
      <c r="A89" t="s">
        <v>4</v>
      </c>
      <c r="B89" t="s">
        <v>8</v>
      </c>
      <c r="C89" s="2" t="s">
        <v>10</v>
      </c>
      <c r="D89">
        <v>13.72</v>
      </c>
    </row>
    <row r="90" spans="1:4" ht="16" x14ac:dyDescent="0.2">
      <c r="A90" t="s">
        <v>6</v>
      </c>
      <c r="B90" t="s">
        <v>8</v>
      </c>
      <c r="C90" s="2" t="s">
        <v>10</v>
      </c>
      <c r="D90">
        <v>15.25</v>
      </c>
    </row>
    <row r="91" spans="1:4" ht="16" x14ac:dyDescent="0.2">
      <c r="A91" t="s">
        <v>6</v>
      </c>
      <c r="B91" t="s">
        <v>8</v>
      </c>
      <c r="C91" s="2" t="s">
        <v>10</v>
      </c>
      <c r="D91">
        <v>15.08</v>
      </c>
    </row>
    <row r="92" spans="1:4" x14ac:dyDescent="0.2">
      <c r="C92" s="2"/>
    </row>
    <row r="93" spans="1:4" ht="16" x14ac:dyDescent="0.2">
      <c r="A93" t="s">
        <v>1</v>
      </c>
      <c r="B93" t="s">
        <v>7</v>
      </c>
      <c r="C93" s="2" t="s">
        <v>23</v>
      </c>
      <c r="D93">
        <v>16.260000000000002</v>
      </c>
    </row>
    <row r="94" spans="1:4" ht="16" x14ac:dyDescent="0.2">
      <c r="A94" t="s">
        <v>1</v>
      </c>
      <c r="B94" t="s">
        <v>7</v>
      </c>
      <c r="C94" s="2" t="s">
        <v>23</v>
      </c>
      <c r="D94">
        <v>16.18</v>
      </c>
    </row>
    <row r="95" spans="1:4" ht="16" x14ac:dyDescent="0.2">
      <c r="A95" t="s">
        <v>2</v>
      </c>
      <c r="B95" t="s">
        <v>7</v>
      </c>
      <c r="C95" s="2" t="s">
        <v>23</v>
      </c>
      <c r="D95">
        <v>16.73</v>
      </c>
    </row>
    <row r="96" spans="1:4" ht="16" x14ac:dyDescent="0.2">
      <c r="A96" t="s">
        <v>2</v>
      </c>
      <c r="B96" t="s">
        <v>7</v>
      </c>
      <c r="C96" s="2" t="s">
        <v>23</v>
      </c>
      <c r="D96">
        <v>16.71</v>
      </c>
    </row>
    <row r="97" spans="1:4" ht="16" x14ac:dyDescent="0.2">
      <c r="A97" t="s">
        <v>5</v>
      </c>
      <c r="B97" t="s">
        <v>7</v>
      </c>
      <c r="C97" s="2" t="s">
        <v>23</v>
      </c>
      <c r="D97">
        <v>16.559999999999999</v>
      </c>
    </row>
    <row r="98" spans="1:4" ht="16" x14ac:dyDescent="0.2">
      <c r="A98" t="s">
        <v>5</v>
      </c>
      <c r="B98" t="s">
        <v>7</v>
      </c>
      <c r="C98" s="2" t="s">
        <v>23</v>
      </c>
      <c r="D98">
        <v>17.34</v>
      </c>
    </row>
    <row r="99" spans="1:4" ht="16" x14ac:dyDescent="0.2">
      <c r="A99" t="s">
        <v>3</v>
      </c>
      <c r="B99" t="s">
        <v>8</v>
      </c>
      <c r="C99" s="2" t="s">
        <v>23</v>
      </c>
      <c r="D99">
        <v>16.04</v>
      </c>
    </row>
    <row r="100" spans="1:4" ht="16" x14ac:dyDescent="0.2">
      <c r="A100" t="s">
        <v>3</v>
      </c>
      <c r="B100" t="s">
        <v>8</v>
      </c>
      <c r="C100" s="2" t="s">
        <v>23</v>
      </c>
      <c r="D100">
        <v>16.149999999999999</v>
      </c>
    </row>
    <row r="101" spans="1:4" ht="16" x14ac:dyDescent="0.2">
      <c r="A101" t="s">
        <v>4</v>
      </c>
      <c r="B101" t="s">
        <v>8</v>
      </c>
      <c r="C101" s="2" t="s">
        <v>23</v>
      </c>
      <c r="D101">
        <v>16.98</v>
      </c>
    </row>
    <row r="102" spans="1:4" ht="16" x14ac:dyDescent="0.2">
      <c r="A102" t="s">
        <v>4</v>
      </c>
      <c r="B102" t="s">
        <v>8</v>
      </c>
      <c r="C102" s="2" t="s">
        <v>23</v>
      </c>
      <c r="D102">
        <v>17.04</v>
      </c>
    </row>
    <row r="103" spans="1:4" ht="16" x14ac:dyDescent="0.2">
      <c r="A103" t="s">
        <v>6</v>
      </c>
      <c r="B103" t="s">
        <v>8</v>
      </c>
      <c r="C103" s="2" t="s">
        <v>23</v>
      </c>
      <c r="D103">
        <v>17.47</v>
      </c>
    </row>
    <row r="104" spans="1:4" ht="16" x14ac:dyDescent="0.2">
      <c r="A104" t="s">
        <v>6</v>
      </c>
      <c r="B104" t="s">
        <v>8</v>
      </c>
      <c r="C104" s="2" t="s">
        <v>23</v>
      </c>
      <c r="D104">
        <v>17.510000000000002</v>
      </c>
    </row>
    <row r="105" spans="1:4" x14ac:dyDescent="0.2">
      <c r="C105" s="2"/>
    </row>
    <row r="106" spans="1:4" ht="16" x14ac:dyDescent="0.2">
      <c r="A106" t="s">
        <v>1</v>
      </c>
      <c r="B106" t="s">
        <v>7</v>
      </c>
      <c r="C106" s="2" t="s">
        <v>24</v>
      </c>
      <c r="D106">
        <v>21.03</v>
      </c>
    </row>
    <row r="107" spans="1:4" ht="16" x14ac:dyDescent="0.2">
      <c r="A107" t="s">
        <v>1</v>
      </c>
      <c r="B107" t="s">
        <v>7</v>
      </c>
      <c r="C107" s="2" t="s">
        <v>24</v>
      </c>
      <c r="D107">
        <v>21.07</v>
      </c>
    </row>
    <row r="108" spans="1:4" ht="16" x14ac:dyDescent="0.2">
      <c r="A108" t="s">
        <v>2</v>
      </c>
      <c r="B108" t="s">
        <v>7</v>
      </c>
      <c r="C108" s="2" t="s">
        <v>24</v>
      </c>
      <c r="D108">
        <v>20.46</v>
      </c>
    </row>
    <row r="109" spans="1:4" ht="16" x14ac:dyDescent="0.2">
      <c r="A109" t="s">
        <v>2</v>
      </c>
      <c r="B109" t="s">
        <v>7</v>
      </c>
      <c r="C109" s="2" t="s">
        <v>24</v>
      </c>
      <c r="D109">
        <v>20.88</v>
      </c>
    </row>
    <row r="110" spans="1:4" ht="16" x14ac:dyDescent="0.2">
      <c r="A110" t="s">
        <v>5</v>
      </c>
      <c r="B110" t="s">
        <v>7</v>
      </c>
      <c r="C110" s="2" t="s">
        <v>24</v>
      </c>
      <c r="D110">
        <v>21</v>
      </c>
    </row>
    <row r="111" spans="1:4" ht="16" x14ac:dyDescent="0.2">
      <c r="A111" t="s">
        <v>5</v>
      </c>
      <c r="B111" t="s">
        <v>7</v>
      </c>
      <c r="C111" s="2" t="s">
        <v>24</v>
      </c>
      <c r="D111">
        <v>21.13</v>
      </c>
    </row>
    <row r="112" spans="1:4" ht="16" x14ac:dyDescent="0.2">
      <c r="A112" t="s">
        <v>3</v>
      </c>
      <c r="B112" t="s">
        <v>8</v>
      </c>
      <c r="C112" s="2" t="s">
        <v>24</v>
      </c>
      <c r="D112">
        <v>19.75</v>
      </c>
    </row>
    <row r="113" spans="1:4" ht="16" x14ac:dyDescent="0.2">
      <c r="A113" t="s">
        <v>3</v>
      </c>
      <c r="B113" t="s">
        <v>8</v>
      </c>
      <c r="C113" s="2" t="s">
        <v>24</v>
      </c>
      <c r="D113">
        <v>20.010000000000002</v>
      </c>
    </row>
    <row r="114" spans="1:4" ht="16" x14ac:dyDescent="0.2">
      <c r="A114" t="s">
        <v>4</v>
      </c>
      <c r="B114" t="s">
        <v>8</v>
      </c>
      <c r="C114" s="2" t="s">
        <v>24</v>
      </c>
      <c r="D114">
        <v>21.22</v>
      </c>
    </row>
    <row r="115" spans="1:4" ht="16" x14ac:dyDescent="0.2">
      <c r="A115" t="s">
        <v>4</v>
      </c>
      <c r="B115" t="s">
        <v>8</v>
      </c>
      <c r="C115" s="2" t="s">
        <v>24</v>
      </c>
      <c r="D115">
        <v>21.36</v>
      </c>
    </row>
    <row r="116" spans="1:4" ht="16" x14ac:dyDescent="0.2">
      <c r="A116" t="s">
        <v>6</v>
      </c>
      <c r="B116" t="s">
        <v>8</v>
      </c>
      <c r="C116" s="2" t="s">
        <v>24</v>
      </c>
      <c r="D116">
        <v>21.13</v>
      </c>
    </row>
    <row r="117" spans="1:4" ht="16" x14ac:dyDescent="0.2">
      <c r="A117" t="s">
        <v>6</v>
      </c>
      <c r="B117" t="s">
        <v>8</v>
      </c>
      <c r="C117" s="2" t="s">
        <v>24</v>
      </c>
      <c r="D117">
        <v>21.15</v>
      </c>
    </row>
    <row r="118" spans="1:4" x14ac:dyDescent="0.2">
      <c r="C118" s="2"/>
    </row>
    <row r="119" spans="1:4" ht="16" x14ac:dyDescent="0.2">
      <c r="A119" t="s">
        <v>1</v>
      </c>
      <c r="B119" t="s">
        <v>7</v>
      </c>
      <c r="C119" s="2" t="s">
        <v>11</v>
      </c>
      <c r="D119">
        <v>18.68</v>
      </c>
    </row>
    <row r="120" spans="1:4" ht="16" x14ac:dyDescent="0.2">
      <c r="A120" t="s">
        <v>1</v>
      </c>
      <c r="B120" t="s">
        <v>7</v>
      </c>
      <c r="C120" s="2" t="s">
        <v>11</v>
      </c>
      <c r="D120">
        <v>19.25</v>
      </c>
    </row>
    <row r="121" spans="1:4" ht="16" x14ac:dyDescent="0.2">
      <c r="A121" t="s">
        <v>2</v>
      </c>
      <c r="B121" t="s">
        <v>7</v>
      </c>
      <c r="C121" s="2" t="s">
        <v>11</v>
      </c>
      <c r="D121">
        <v>19.05</v>
      </c>
    </row>
    <row r="122" spans="1:4" ht="16" x14ac:dyDescent="0.2">
      <c r="A122" t="s">
        <v>2</v>
      </c>
      <c r="B122" t="s">
        <v>7</v>
      </c>
      <c r="C122" s="2" t="s">
        <v>11</v>
      </c>
      <c r="D122">
        <v>19.329999999999998</v>
      </c>
    </row>
    <row r="123" spans="1:4" ht="16" x14ac:dyDescent="0.2">
      <c r="A123" t="s">
        <v>5</v>
      </c>
      <c r="B123" t="s">
        <v>7</v>
      </c>
      <c r="C123" s="2" t="s">
        <v>11</v>
      </c>
      <c r="D123">
        <v>18.809999999999999</v>
      </c>
    </row>
    <row r="124" spans="1:4" ht="16" x14ac:dyDescent="0.2">
      <c r="A124" t="s">
        <v>5</v>
      </c>
      <c r="B124" t="s">
        <v>7</v>
      </c>
      <c r="C124" s="2" t="s">
        <v>11</v>
      </c>
      <c r="D124">
        <v>19.66</v>
      </c>
    </row>
    <row r="125" spans="1:4" ht="16" x14ac:dyDescent="0.2">
      <c r="A125" t="s">
        <v>3</v>
      </c>
      <c r="B125" t="s">
        <v>8</v>
      </c>
      <c r="C125" s="2" t="s">
        <v>11</v>
      </c>
      <c r="D125">
        <v>18.64</v>
      </c>
    </row>
    <row r="126" spans="1:4" ht="16" x14ac:dyDescent="0.2">
      <c r="A126" t="s">
        <v>3</v>
      </c>
      <c r="B126" t="s">
        <v>8</v>
      </c>
      <c r="C126" s="2" t="s">
        <v>11</v>
      </c>
      <c r="D126">
        <v>19.059999999999999</v>
      </c>
    </row>
    <row r="127" spans="1:4" ht="16" x14ac:dyDescent="0.2">
      <c r="A127" t="s">
        <v>4</v>
      </c>
      <c r="B127" t="s">
        <v>8</v>
      </c>
      <c r="C127" s="2" t="s">
        <v>11</v>
      </c>
      <c r="D127">
        <v>19.149999999999999</v>
      </c>
    </row>
    <row r="128" spans="1:4" ht="16" x14ac:dyDescent="0.2">
      <c r="A128" t="s">
        <v>4</v>
      </c>
      <c r="B128" t="s">
        <v>8</v>
      </c>
      <c r="C128" s="2" t="s">
        <v>11</v>
      </c>
      <c r="D128">
        <v>19.2</v>
      </c>
    </row>
    <row r="129" spans="1:4" ht="16" x14ac:dyDescent="0.2">
      <c r="A129" t="s">
        <v>6</v>
      </c>
      <c r="B129" t="s">
        <v>8</v>
      </c>
      <c r="C129" s="2" t="s">
        <v>11</v>
      </c>
      <c r="D129">
        <v>20.41</v>
      </c>
    </row>
    <row r="130" spans="1:4" ht="16" x14ac:dyDescent="0.2">
      <c r="A130" t="s">
        <v>6</v>
      </c>
      <c r="B130" t="s">
        <v>8</v>
      </c>
      <c r="C130" s="2" t="s">
        <v>11</v>
      </c>
      <c r="D130">
        <v>20.190000000000001</v>
      </c>
    </row>
    <row r="131" spans="1:4" x14ac:dyDescent="0.2">
      <c r="C131" s="2"/>
    </row>
    <row r="132" spans="1:4" ht="16" x14ac:dyDescent="0.2">
      <c r="A132" t="s">
        <v>1</v>
      </c>
      <c r="B132" t="s">
        <v>7</v>
      </c>
      <c r="C132" s="2" t="s">
        <v>25</v>
      </c>
      <c r="D132">
        <v>30.09</v>
      </c>
    </row>
    <row r="133" spans="1:4" ht="16" x14ac:dyDescent="0.2">
      <c r="A133" t="s">
        <v>1</v>
      </c>
      <c r="B133" t="s">
        <v>7</v>
      </c>
      <c r="C133" s="2" t="s">
        <v>25</v>
      </c>
      <c r="D133">
        <v>29.17</v>
      </c>
    </row>
    <row r="134" spans="1:4" ht="16" x14ac:dyDescent="0.2">
      <c r="A134" t="s">
        <v>2</v>
      </c>
      <c r="B134" t="s">
        <v>7</v>
      </c>
      <c r="C134" s="2" t="s">
        <v>25</v>
      </c>
      <c r="D134">
        <v>29.44</v>
      </c>
    </row>
    <row r="135" spans="1:4" ht="16" x14ac:dyDescent="0.2">
      <c r="A135" t="s">
        <v>2</v>
      </c>
      <c r="B135" t="s">
        <v>7</v>
      </c>
      <c r="C135" s="2" t="s">
        <v>25</v>
      </c>
      <c r="D135">
        <v>30.26</v>
      </c>
    </row>
    <row r="136" spans="1:4" ht="16" x14ac:dyDescent="0.2">
      <c r="A136" t="s">
        <v>5</v>
      </c>
      <c r="B136" t="s">
        <v>7</v>
      </c>
      <c r="C136" s="2" t="s">
        <v>25</v>
      </c>
      <c r="D136">
        <v>30.28</v>
      </c>
    </row>
    <row r="137" spans="1:4" ht="16" x14ac:dyDescent="0.2">
      <c r="A137" t="s">
        <v>5</v>
      </c>
      <c r="B137" t="s">
        <v>7</v>
      </c>
      <c r="C137" s="2" t="s">
        <v>25</v>
      </c>
      <c r="D137">
        <v>30.39</v>
      </c>
    </row>
    <row r="138" spans="1:4" ht="16" x14ac:dyDescent="0.2">
      <c r="A138" t="s">
        <v>3</v>
      </c>
      <c r="B138" t="s">
        <v>8</v>
      </c>
      <c r="C138" s="2" t="s">
        <v>25</v>
      </c>
      <c r="D138">
        <v>29.16</v>
      </c>
    </row>
    <row r="139" spans="1:4" ht="16" x14ac:dyDescent="0.2">
      <c r="A139" t="s">
        <v>3</v>
      </c>
      <c r="B139" t="s">
        <v>8</v>
      </c>
      <c r="C139" s="2" t="s">
        <v>25</v>
      </c>
      <c r="D139">
        <v>29.36</v>
      </c>
    </row>
    <row r="140" spans="1:4" ht="16" x14ac:dyDescent="0.2">
      <c r="A140" t="s">
        <v>4</v>
      </c>
      <c r="B140" t="s">
        <v>8</v>
      </c>
      <c r="C140" s="2" t="s">
        <v>25</v>
      </c>
      <c r="D140">
        <v>28.66</v>
      </c>
    </row>
    <row r="141" spans="1:4" ht="16" x14ac:dyDescent="0.2">
      <c r="A141" t="s">
        <v>4</v>
      </c>
      <c r="B141" t="s">
        <v>8</v>
      </c>
      <c r="C141" s="2" t="s">
        <v>25</v>
      </c>
      <c r="D141">
        <v>28.92</v>
      </c>
    </row>
    <row r="142" spans="1:4" ht="16" x14ac:dyDescent="0.2">
      <c r="A142" t="s">
        <v>6</v>
      </c>
      <c r="B142" t="s">
        <v>8</v>
      </c>
      <c r="C142" s="2" t="s">
        <v>25</v>
      </c>
      <c r="D142">
        <v>31.04</v>
      </c>
    </row>
    <row r="143" spans="1:4" ht="16" x14ac:dyDescent="0.2">
      <c r="A143" t="s">
        <v>6</v>
      </c>
      <c r="B143" t="s">
        <v>8</v>
      </c>
      <c r="C143" s="2" t="s">
        <v>25</v>
      </c>
      <c r="D143">
        <v>30.76</v>
      </c>
    </row>
    <row r="144" spans="1:4" x14ac:dyDescent="0.2">
      <c r="C144" s="2"/>
    </row>
    <row r="145" spans="1:4" ht="16" x14ac:dyDescent="0.2">
      <c r="A145" t="s">
        <v>1</v>
      </c>
      <c r="B145" t="s">
        <v>7</v>
      </c>
      <c r="C145" s="2" t="s">
        <v>26</v>
      </c>
      <c r="D145">
        <v>25.7</v>
      </c>
    </row>
    <row r="146" spans="1:4" ht="16" x14ac:dyDescent="0.2">
      <c r="A146" t="s">
        <v>1</v>
      </c>
      <c r="B146" t="s">
        <v>7</v>
      </c>
      <c r="C146" s="2" t="s">
        <v>26</v>
      </c>
      <c r="D146">
        <v>25.62</v>
      </c>
    </row>
    <row r="147" spans="1:4" ht="16" x14ac:dyDescent="0.2">
      <c r="A147" t="s">
        <v>2</v>
      </c>
      <c r="B147" t="s">
        <v>7</v>
      </c>
      <c r="C147" s="2" t="s">
        <v>26</v>
      </c>
      <c r="D147">
        <v>25.62</v>
      </c>
    </row>
    <row r="148" spans="1:4" ht="16" x14ac:dyDescent="0.2">
      <c r="A148" t="s">
        <v>2</v>
      </c>
      <c r="B148" t="s">
        <v>7</v>
      </c>
      <c r="C148" s="2" t="s">
        <v>26</v>
      </c>
      <c r="D148">
        <v>26.09</v>
      </c>
    </row>
    <row r="149" spans="1:4" ht="16" x14ac:dyDescent="0.2">
      <c r="A149" t="s">
        <v>5</v>
      </c>
      <c r="B149" t="s">
        <v>7</v>
      </c>
      <c r="C149" s="2" t="s">
        <v>26</v>
      </c>
      <c r="D149">
        <v>25.59</v>
      </c>
    </row>
    <row r="150" spans="1:4" ht="16" x14ac:dyDescent="0.2">
      <c r="A150" t="s">
        <v>5</v>
      </c>
      <c r="B150" t="s">
        <v>7</v>
      </c>
      <c r="C150" s="2" t="s">
        <v>26</v>
      </c>
      <c r="D150">
        <v>25.92</v>
      </c>
    </row>
    <row r="151" spans="1:4" ht="16" x14ac:dyDescent="0.2">
      <c r="A151" t="s">
        <v>3</v>
      </c>
      <c r="B151" t="s">
        <v>8</v>
      </c>
      <c r="C151" s="2" t="s">
        <v>26</v>
      </c>
      <c r="D151">
        <v>22.58</v>
      </c>
    </row>
    <row r="152" spans="1:4" ht="16" x14ac:dyDescent="0.2">
      <c r="A152" t="s">
        <v>3</v>
      </c>
      <c r="B152" t="s">
        <v>8</v>
      </c>
      <c r="C152" s="2" t="s">
        <v>26</v>
      </c>
      <c r="D152">
        <v>22.94</v>
      </c>
    </row>
    <row r="153" spans="1:4" ht="16" x14ac:dyDescent="0.2">
      <c r="A153" t="s">
        <v>4</v>
      </c>
      <c r="B153" t="s">
        <v>8</v>
      </c>
      <c r="C153" s="2" t="s">
        <v>26</v>
      </c>
      <c r="D153">
        <v>21.31</v>
      </c>
    </row>
    <row r="154" spans="1:4" ht="16" x14ac:dyDescent="0.2">
      <c r="A154" t="s">
        <v>4</v>
      </c>
      <c r="B154" t="s">
        <v>8</v>
      </c>
      <c r="C154" s="2" t="s">
        <v>26</v>
      </c>
      <c r="D154">
        <v>21.43</v>
      </c>
    </row>
    <row r="155" spans="1:4" ht="16" x14ac:dyDescent="0.2">
      <c r="A155" t="s">
        <v>6</v>
      </c>
      <c r="B155" t="s">
        <v>8</v>
      </c>
      <c r="C155" s="2" t="s">
        <v>26</v>
      </c>
      <c r="D155">
        <v>23.17</v>
      </c>
    </row>
    <row r="156" spans="1:4" ht="16" x14ac:dyDescent="0.2">
      <c r="A156" t="s">
        <v>6</v>
      </c>
      <c r="B156" t="s">
        <v>8</v>
      </c>
      <c r="C156" s="2" t="s">
        <v>26</v>
      </c>
      <c r="D156">
        <v>23.03</v>
      </c>
    </row>
    <row r="157" spans="1:4" x14ac:dyDescent="0.2">
      <c r="C157" s="2"/>
    </row>
    <row r="158" spans="1:4" ht="16" x14ac:dyDescent="0.2">
      <c r="A158" t="s">
        <v>1</v>
      </c>
      <c r="B158" t="s">
        <v>7</v>
      </c>
      <c r="C158" s="2" t="s">
        <v>27</v>
      </c>
      <c r="D158" t="s">
        <v>0</v>
      </c>
    </row>
    <row r="159" spans="1:4" ht="16" x14ac:dyDescent="0.2">
      <c r="A159" t="s">
        <v>1</v>
      </c>
      <c r="B159" t="s">
        <v>7</v>
      </c>
      <c r="C159" s="2" t="s">
        <v>27</v>
      </c>
      <c r="D159">
        <v>22.32</v>
      </c>
    </row>
    <row r="160" spans="1:4" ht="16" x14ac:dyDescent="0.2">
      <c r="A160" t="s">
        <v>2</v>
      </c>
      <c r="B160" t="s">
        <v>7</v>
      </c>
      <c r="C160" s="2" t="s">
        <v>27</v>
      </c>
      <c r="D160">
        <v>22.13</v>
      </c>
    </row>
    <row r="161" spans="1:4" ht="16" x14ac:dyDescent="0.2">
      <c r="A161" t="s">
        <v>2</v>
      </c>
      <c r="B161" t="s">
        <v>7</v>
      </c>
      <c r="C161" s="2" t="s">
        <v>27</v>
      </c>
      <c r="D161">
        <v>22.22</v>
      </c>
    </row>
    <row r="162" spans="1:4" ht="16" x14ac:dyDescent="0.2">
      <c r="A162" t="s">
        <v>5</v>
      </c>
      <c r="B162" t="s">
        <v>7</v>
      </c>
      <c r="C162" s="2" t="s">
        <v>27</v>
      </c>
      <c r="D162">
        <v>22.18</v>
      </c>
    </row>
    <row r="163" spans="1:4" ht="16" x14ac:dyDescent="0.2">
      <c r="A163" t="s">
        <v>5</v>
      </c>
      <c r="B163" t="s">
        <v>7</v>
      </c>
      <c r="C163" s="2" t="s">
        <v>27</v>
      </c>
      <c r="D163">
        <v>22.49</v>
      </c>
    </row>
    <row r="164" spans="1:4" ht="16" x14ac:dyDescent="0.2">
      <c r="A164" t="s">
        <v>3</v>
      </c>
      <c r="B164" t="s">
        <v>8</v>
      </c>
      <c r="C164" s="2" t="s">
        <v>27</v>
      </c>
      <c r="D164">
        <v>22.2</v>
      </c>
    </row>
    <row r="165" spans="1:4" ht="16" x14ac:dyDescent="0.2">
      <c r="A165" t="s">
        <v>3</v>
      </c>
      <c r="B165" t="s">
        <v>8</v>
      </c>
      <c r="C165" s="2" t="s">
        <v>27</v>
      </c>
      <c r="D165">
        <v>22.39</v>
      </c>
    </row>
    <row r="166" spans="1:4" ht="16" x14ac:dyDescent="0.2">
      <c r="A166" t="s">
        <v>4</v>
      </c>
      <c r="B166" t="s">
        <v>8</v>
      </c>
      <c r="C166" s="2" t="s">
        <v>27</v>
      </c>
      <c r="D166">
        <v>22.43</v>
      </c>
    </row>
    <row r="167" spans="1:4" ht="16" x14ac:dyDescent="0.2">
      <c r="A167" t="s">
        <v>4</v>
      </c>
      <c r="B167" t="s">
        <v>8</v>
      </c>
      <c r="C167" s="2" t="s">
        <v>27</v>
      </c>
      <c r="D167">
        <v>22.48</v>
      </c>
    </row>
    <row r="168" spans="1:4" ht="16" x14ac:dyDescent="0.2">
      <c r="A168" t="s">
        <v>6</v>
      </c>
      <c r="B168" t="s">
        <v>8</v>
      </c>
      <c r="C168" s="2" t="s">
        <v>27</v>
      </c>
      <c r="D168">
        <v>23.24</v>
      </c>
    </row>
    <row r="169" spans="1:4" ht="16" x14ac:dyDescent="0.2">
      <c r="A169" t="s">
        <v>6</v>
      </c>
      <c r="B169" t="s">
        <v>8</v>
      </c>
      <c r="C169" s="2" t="s">
        <v>27</v>
      </c>
      <c r="D169">
        <v>23.26</v>
      </c>
    </row>
    <row r="170" spans="1:4" x14ac:dyDescent="0.2">
      <c r="C170" s="2"/>
    </row>
    <row r="171" spans="1:4" ht="16" x14ac:dyDescent="0.2">
      <c r="A171" t="s">
        <v>1</v>
      </c>
      <c r="B171" t="s">
        <v>7</v>
      </c>
      <c r="C171" s="2" t="s">
        <v>21</v>
      </c>
      <c r="D171">
        <v>19.71</v>
      </c>
    </row>
    <row r="172" spans="1:4" ht="16" x14ac:dyDescent="0.2">
      <c r="A172" t="s">
        <v>1</v>
      </c>
      <c r="B172" t="s">
        <v>7</v>
      </c>
      <c r="C172" s="2" t="s">
        <v>21</v>
      </c>
      <c r="D172">
        <v>19.73</v>
      </c>
    </row>
    <row r="173" spans="1:4" ht="16" x14ac:dyDescent="0.2">
      <c r="A173" t="s">
        <v>2</v>
      </c>
      <c r="B173" t="s">
        <v>7</v>
      </c>
      <c r="C173" s="2" t="s">
        <v>21</v>
      </c>
      <c r="D173">
        <v>19.32</v>
      </c>
    </row>
    <row r="174" spans="1:4" ht="16" x14ac:dyDescent="0.2">
      <c r="A174" t="s">
        <v>2</v>
      </c>
      <c r="B174" t="s">
        <v>7</v>
      </c>
      <c r="C174" s="2" t="s">
        <v>21</v>
      </c>
      <c r="D174">
        <v>19.489999999999998</v>
      </c>
    </row>
    <row r="175" spans="1:4" ht="16" x14ac:dyDescent="0.2">
      <c r="A175" t="s">
        <v>5</v>
      </c>
      <c r="B175" t="s">
        <v>7</v>
      </c>
      <c r="C175" s="2" t="s">
        <v>21</v>
      </c>
      <c r="D175">
        <v>19.32</v>
      </c>
    </row>
    <row r="176" spans="1:4" ht="16" x14ac:dyDescent="0.2">
      <c r="A176" t="s">
        <v>5</v>
      </c>
      <c r="B176" t="s">
        <v>7</v>
      </c>
      <c r="C176" s="2" t="s">
        <v>21</v>
      </c>
      <c r="D176">
        <v>19.62</v>
      </c>
    </row>
    <row r="177" spans="1:4" ht="16" x14ac:dyDescent="0.2">
      <c r="A177" t="s">
        <v>3</v>
      </c>
      <c r="B177" t="s">
        <v>8</v>
      </c>
      <c r="C177" s="2" t="s">
        <v>21</v>
      </c>
      <c r="D177">
        <v>19.41</v>
      </c>
    </row>
    <row r="178" spans="1:4" ht="16" x14ac:dyDescent="0.2">
      <c r="A178" t="s">
        <v>3</v>
      </c>
      <c r="B178" t="s">
        <v>8</v>
      </c>
      <c r="C178" s="2" t="s">
        <v>21</v>
      </c>
      <c r="D178">
        <v>19.61</v>
      </c>
    </row>
    <row r="179" spans="1:4" ht="16" x14ac:dyDescent="0.2">
      <c r="A179" t="s">
        <v>4</v>
      </c>
      <c r="B179" t="s">
        <v>8</v>
      </c>
      <c r="C179" s="2" t="s">
        <v>21</v>
      </c>
      <c r="D179">
        <v>19.55</v>
      </c>
    </row>
    <row r="180" spans="1:4" ht="16" x14ac:dyDescent="0.2">
      <c r="A180" t="s">
        <v>4</v>
      </c>
      <c r="B180" t="s">
        <v>8</v>
      </c>
      <c r="C180" s="2" t="s">
        <v>21</v>
      </c>
      <c r="D180">
        <v>19.53</v>
      </c>
    </row>
    <row r="181" spans="1:4" ht="16" x14ac:dyDescent="0.2">
      <c r="A181" t="s">
        <v>6</v>
      </c>
      <c r="B181" t="s">
        <v>8</v>
      </c>
      <c r="C181" s="2" t="s">
        <v>21</v>
      </c>
      <c r="D181">
        <v>20.2</v>
      </c>
    </row>
    <row r="182" spans="1:4" ht="16" x14ac:dyDescent="0.2">
      <c r="A182" t="s">
        <v>6</v>
      </c>
      <c r="B182" t="s">
        <v>8</v>
      </c>
      <c r="C182" s="2" t="s">
        <v>21</v>
      </c>
      <c r="D182">
        <v>20.18</v>
      </c>
    </row>
    <row r="183" spans="1:4" x14ac:dyDescent="0.2">
      <c r="C183" s="2"/>
    </row>
    <row r="184" spans="1:4" ht="16" x14ac:dyDescent="0.2">
      <c r="A184" t="s">
        <v>1</v>
      </c>
      <c r="B184" t="s">
        <v>7</v>
      </c>
      <c r="C184" s="2" t="s">
        <v>19</v>
      </c>
      <c r="D184">
        <v>22.38</v>
      </c>
    </row>
    <row r="185" spans="1:4" ht="16" x14ac:dyDescent="0.2">
      <c r="A185" t="s">
        <v>1</v>
      </c>
      <c r="B185" t="s">
        <v>7</v>
      </c>
      <c r="C185" s="2" t="s">
        <v>19</v>
      </c>
      <c r="D185">
        <v>22.56</v>
      </c>
    </row>
    <row r="186" spans="1:4" ht="16" x14ac:dyDescent="0.2">
      <c r="A186" t="s">
        <v>2</v>
      </c>
      <c r="B186" t="s">
        <v>7</v>
      </c>
      <c r="C186" s="2" t="s">
        <v>19</v>
      </c>
      <c r="D186">
        <v>22.4</v>
      </c>
    </row>
    <row r="187" spans="1:4" ht="16" x14ac:dyDescent="0.2">
      <c r="A187" t="s">
        <v>2</v>
      </c>
      <c r="B187" t="s">
        <v>7</v>
      </c>
      <c r="C187" s="2" t="s">
        <v>19</v>
      </c>
      <c r="D187">
        <v>22.46</v>
      </c>
    </row>
    <row r="188" spans="1:4" ht="16" x14ac:dyDescent="0.2">
      <c r="A188" t="s">
        <v>5</v>
      </c>
      <c r="B188" t="s">
        <v>7</v>
      </c>
      <c r="C188" s="2" t="s">
        <v>19</v>
      </c>
      <c r="D188">
        <v>22</v>
      </c>
    </row>
    <row r="189" spans="1:4" ht="16" x14ac:dyDescent="0.2">
      <c r="A189" t="s">
        <v>5</v>
      </c>
      <c r="B189" t="s">
        <v>7</v>
      </c>
      <c r="C189" s="2" t="s">
        <v>19</v>
      </c>
      <c r="D189">
        <v>22.26</v>
      </c>
    </row>
    <row r="190" spans="1:4" ht="16" x14ac:dyDescent="0.2">
      <c r="A190" t="s">
        <v>3</v>
      </c>
      <c r="B190" t="s">
        <v>8</v>
      </c>
      <c r="C190" s="2" t="s">
        <v>19</v>
      </c>
      <c r="D190">
        <v>22.39</v>
      </c>
    </row>
    <row r="191" spans="1:4" ht="16" x14ac:dyDescent="0.2">
      <c r="A191" t="s">
        <v>3</v>
      </c>
      <c r="B191" t="s">
        <v>8</v>
      </c>
      <c r="C191" s="2" t="s">
        <v>19</v>
      </c>
      <c r="D191">
        <v>22.45</v>
      </c>
    </row>
    <row r="192" spans="1:4" ht="16" x14ac:dyDescent="0.2">
      <c r="A192" t="s">
        <v>4</v>
      </c>
      <c r="B192" t="s">
        <v>8</v>
      </c>
      <c r="C192" s="2" t="s">
        <v>19</v>
      </c>
      <c r="D192">
        <v>25.08</v>
      </c>
    </row>
    <row r="193" spans="1:4" ht="16" x14ac:dyDescent="0.2">
      <c r="A193" t="s">
        <v>4</v>
      </c>
      <c r="B193" t="s">
        <v>8</v>
      </c>
      <c r="C193" s="2" t="s">
        <v>19</v>
      </c>
      <c r="D193">
        <v>23.95</v>
      </c>
    </row>
    <row r="194" spans="1:4" ht="16" x14ac:dyDescent="0.2">
      <c r="A194" t="s">
        <v>6</v>
      </c>
      <c r="B194" t="s">
        <v>8</v>
      </c>
      <c r="C194" s="2" t="s">
        <v>19</v>
      </c>
      <c r="D194">
        <v>26.3</v>
      </c>
    </row>
    <row r="195" spans="1:4" ht="16" x14ac:dyDescent="0.2">
      <c r="A195" t="s">
        <v>6</v>
      </c>
      <c r="B195" t="s">
        <v>8</v>
      </c>
      <c r="C195" s="2" t="s">
        <v>19</v>
      </c>
      <c r="D195">
        <v>25.78</v>
      </c>
    </row>
    <row r="196" spans="1:4" x14ac:dyDescent="0.2">
      <c r="C196" s="2"/>
    </row>
    <row r="197" spans="1:4" x14ac:dyDescent="0.2">
      <c r="A197" t="s">
        <v>1</v>
      </c>
      <c r="B197" t="s">
        <v>7</v>
      </c>
      <c r="C197" s="1" t="s">
        <v>9</v>
      </c>
      <c r="D197" t="s">
        <v>0</v>
      </c>
    </row>
    <row r="198" spans="1:4" x14ac:dyDescent="0.2">
      <c r="A198" t="s">
        <v>1</v>
      </c>
      <c r="B198" t="s">
        <v>7</v>
      </c>
      <c r="C198" s="1" t="s">
        <v>9</v>
      </c>
      <c r="D198" t="s">
        <v>0</v>
      </c>
    </row>
    <row r="199" spans="1:4" x14ac:dyDescent="0.2">
      <c r="A199" t="s">
        <v>2</v>
      </c>
      <c r="B199" t="s">
        <v>7</v>
      </c>
      <c r="C199" s="1" t="s">
        <v>9</v>
      </c>
      <c r="D199">
        <v>38.729999999999997</v>
      </c>
    </row>
    <row r="200" spans="1:4" x14ac:dyDescent="0.2">
      <c r="A200" t="s">
        <v>2</v>
      </c>
      <c r="B200" t="s">
        <v>7</v>
      </c>
      <c r="C200" s="1" t="s">
        <v>9</v>
      </c>
      <c r="D200">
        <v>34.07</v>
      </c>
    </row>
    <row r="201" spans="1:4" x14ac:dyDescent="0.2">
      <c r="A201" t="s">
        <v>5</v>
      </c>
      <c r="B201" t="s">
        <v>7</v>
      </c>
      <c r="C201" s="1" t="s">
        <v>9</v>
      </c>
      <c r="D201">
        <v>39.119999999999997</v>
      </c>
    </row>
    <row r="202" spans="1:4" x14ac:dyDescent="0.2">
      <c r="A202" t="s">
        <v>5</v>
      </c>
      <c r="B202" t="s">
        <v>7</v>
      </c>
      <c r="C202" s="1" t="s">
        <v>9</v>
      </c>
      <c r="D202" t="s">
        <v>0</v>
      </c>
    </row>
    <row r="203" spans="1:4" x14ac:dyDescent="0.2">
      <c r="A203" t="s">
        <v>3</v>
      </c>
      <c r="B203" t="s">
        <v>8</v>
      </c>
      <c r="C203" s="1" t="s">
        <v>9</v>
      </c>
      <c r="D203">
        <v>25.5</v>
      </c>
    </row>
    <row r="204" spans="1:4" x14ac:dyDescent="0.2">
      <c r="A204" t="s">
        <v>3</v>
      </c>
      <c r="B204" t="s">
        <v>8</v>
      </c>
      <c r="C204" s="1" t="s">
        <v>9</v>
      </c>
      <c r="D204">
        <v>25.62</v>
      </c>
    </row>
    <row r="205" spans="1:4" x14ac:dyDescent="0.2">
      <c r="A205" t="s">
        <v>4</v>
      </c>
      <c r="B205" t="s">
        <v>8</v>
      </c>
      <c r="C205" s="1" t="s">
        <v>9</v>
      </c>
      <c r="D205">
        <v>25.62</v>
      </c>
    </row>
    <row r="206" spans="1:4" x14ac:dyDescent="0.2">
      <c r="A206" t="s">
        <v>4</v>
      </c>
      <c r="B206" t="s">
        <v>8</v>
      </c>
      <c r="C206" s="1" t="s">
        <v>9</v>
      </c>
      <c r="D206">
        <v>25.22</v>
      </c>
    </row>
    <row r="207" spans="1:4" x14ac:dyDescent="0.2">
      <c r="A207" t="s">
        <v>6</v>
      </c>
      <c r="B207" t="s">
        <v>8</v>
      </c>
      <c r="C207" s="1" t="s">
        <v>9</v>
      </c>
      <c r="D207">
        <v>26.19</v>
      </c>
    </row>
    <row r="208" spans="1:4" x14ac:dyDescent="0.2">
      <c r="A208" t="s">
        <v>6</v>
      </c>
      <c r="B208" t="s">
        <v>8</v>
      </c>
      <c r="C208" s="1" t="s">
        <v>9</v>
      </c>
      <c r="D208">
        <v>26.78</v>
      </c>
    </row>
    <row r="209" spans="1:4" x14ac:dyDescent="0.2">
      <c r="C209" s="1"/>
    </row>
    <row r="210" spans="1:4" ht="16" x14ac:dyDescent="0.2">
      <c r="A210" t="s">
        <v>1</v>
      </c>
      <c r="B210" t="s">
        <v>7</v>
      </c>
      <c r="C210" s="2" t="s">
        <v>28</v>
      </c>
      <c r="D210">
        <v>22.42</v>
      </c>
    </row>
    <row r="211" spans="1:4" ht="16" x14ac:dyDescent="0.2">
      <c r="A211" t="s">
        <v>1</v>
      </c>
      <c r="B211" t="s">
        <v>7</v>
      </c>
      <c r="C211" s="2" t="s">
        <v>28</v>
      </c>
      <c r="D211">
        <v>22.79</v>
      </c>
    </row>
    <row r="212" spans="1:4" ht="16" x14ac:dyDescent="0.2">
      <c r="A212" t="s">
        <v>2</v>
      </c>
      <c r="B212" t="s">
        <v>7</v>
      </c>
      <c r="C212" s="2" t="s">
        <v>28</v>
      </c>
      <c r="D212">
        <v>22.12</v>
      </c>
    </row>
    <row r="213" spans="1:4" ht="16" x14ac:dyDescent="0.2">
      <c r="A213" t="s">
        <v>2</v>
      </c>
      <c r="B213" t="s">
        <v>7</v>
      </c>
      <c r="C213" s="2" t="s">
        <v>28</v>
      </c>
      <c r="D213">
        <v>22.22</v>
      </c>
    </row>
    <row r="214" spans="1:4" ht="16" x14ac:dyDescent="0.2">
      <c r="A214" t="s">
        <v>5</v>
      </c>
      <c r="B214" t="s">
        <v>7</v>
      </c>
      <c r="C214" s="2" t="s">
        <v>28</v>
      </c>
      <c r="D214">
        <v>21.97</v>
      </c>
    </row>
    <row r="215" spans="1:4" ht="16" x14ac:dyDescent="0.2">
      <c r="A215" t="s">
        <v>5</v>
      </c>
      <c r="B215" t="s">
        <v>7</v>
      </c>
      <c r="C215" s="2" t="s">
        <v>28</v>
      </c>
      <c r="D215">
        <v>22.2</v>
      </c>
    </row>
    <row r="216" spans="1:4" ht="16" x14ac:dyDescent="0.2">
      <c r="A216" t="s">
        <v>3</v>
      </c>
      <c r="B216" t="s">
        <v>8</v>
      </c>
      <c r="C216" s="2" t="s">
        <v>28</v>
      </c>
      <c r="D216">
        <v>21.56</v>
      </c>
    </row>
    <row r="217" spans="1:4" ht="16" x14ac:dyDescent="0.2">
      <c r="A217" t="s">
        <v>3</v>
      </c>
      <c r="B217" t="s">
        <v>8</v>
      </c>
      <c r="C217" s="2" t="s">
        <v>28</v>
      </c>
      <c r="D217">
        <v>21.79</v>
      </c>
    </row>
    <row r="218" spans="1:4" ht="16" x14ac:dyDescent="0.2">
      <c r="A218" t="s">
        <v>4</v>
      </c>
      <c r="B218" t="s">
        <v>8</v>
      </c>
      <c r="C218" s="2" t="s">
        <v>28</v>
      </c>
      <c r="D218">
        <v>22.01</v>
      </c>
    </row>
    <row r="219" spans="1:4" ht="16" x14ac:dyDescent="0.2">
      <c r="A219" t="s">
        <v>4</v>
      </c>
      <c r="B219" t="s">
        <v>8</v>
      </c>
      <c r="C219" s="2" t="s">
        <v>28</v>
      </c>
      <c r="D219">
        <v>22.02</v>
      </c>
    </row>
    <row r="220" spans="1:4" ht="16" x14ac:dyDescent="0.2">
      <c r="A220" t="s">
        <v>6</v>
      </c>
      <c r="B220" t="s">
        <v>8</v>
      </c>
      <c r="C220" s="2" t="s">
        <v>28</v>
      </c>
      <c r="D220">
        <v>22.32</v>
      </c>
    </row>
    <row r="221" spans="1:4" ht="16" x14ac:dyDescent="0.2">
      <c r="A221" t="s">
        <v>6</v>
      </c>
      <c r="B221" t="s">
        <v>8</v>
      </c>
      <c r="C221" s="2" t="s">
        <v>28</v>
      </c>
      <c r="D221">
        <v>22.31</v>
      </c>
    </row>
    <row r="222" spans="1:4" x14ac:dyDescent="0.2">
      <c r="C222" s="2"/>
    </row>
    <row r="223" spans="1:4" ht="16" x14ac:dyDescent="0.2">
      <c r="A223" t="s">
        <v>1</v>
      </c>
      <c r="B223" t="s">
        <v>7</v>
      </c>
      <c r="C223" s="2" t="s">
        <v>29</v>
      </c>
      <c r="D223">
        <v>19.79</v>
      </c>
    </row>
    <row r="224" spans="1:4" ht="16" x14ac:dyDescent="0.2">
      <c r="A224" t="s">
        <v>1</v>
      </c>
      <c r="B224" t="s">
        <v>7</v>
      </c>
      <c r="C224" s="2" t="s">
        <v>29</v>
      </c>
      <c r="D224">
        <v>19.670000000000002</v>
      </c>
    </row>
    <row r="225" spans="1:4" ht="16" x14ac:dyDescent="0.2">
      <c r="A225" t="s">
        <v>2</v>
      </c>
      <c r="B225" t="s">
        <v>7</v>
      </c>
      <c r="C225" s="2" t="s">
        <v>29</v>
      </c>
      <c r="D225">
        <v>19.440000000000001</v>
      </c>
    </row>
    <row r="226" spans="1:4" ht="16" x14ac:dyDescent="0.2">
      <c r="A226" t="s">
        <v>2</v>
      </c>
      <c r="B226" t="s">
        <v>7</v>
      </c>
      <c r="C226" s="2" t="s">
        <v>29</v>
      </c>
      <c r="D226">
        <v>19.73</v>
      </c>
    </row>
    <row r="227" spans="1:4" ht="16" x14ac:dyDescent="0.2">
      <c r="A227" t="s">
        <v>5</v>
      </c>
      <c r="B227" t="s">
        <v>7</v>
      </c>
      <c r="C227" s="2" t="s">
        <v>29</v>
      </c>
      <c r="D227">
        <v>19.690000000000001</v>
      </c>
    </row>
    <row r="228" spans="1:4" ht="16" x14ac:dyDescent="0.2">
      <c r="A228" t="s">
        <v>5</v>
      </c>
      <c r="B228" t="s">
        <v>7</v>
      </c>
      <c r="C228" s="2" t="s">
        <v>29</v>
      </c>
      <c r="D228">
        <v>19.75</v>
      </c>
    </row>
    <row r="229" spans="1:4" ht="16" x14ac:dyDescent="0.2">
      <c r="A229" t="s">
        <v>3</v>
      </c>
      <c r="B229" t="s">
        <v>8</v>
      </c>
      <c r="C229" s="2" t="s">
        <v>29</v>
      </c>
      <c r="D229">
        <v>19.43</v>
      </c>
    </row>
    <row r="230" spans="1:4" ht="16" x14ac:dyDescent="0.2">
      <c r="A230" t="s">
        <v>3</v>
      </c>
      <c r="B230" t="s">
        <v>8</v>
      </c>
      <c r="C230" s="2" t="s">
        <v>29</v>
      </c>
      <c r="D230">
        <v>19.86</v>
      </c>
    </row>
    <row r="231" spans="1:4" ht="16" x14ac:dyDescent="0.2">
      <c r="A231" t="s">
        <v>4</v>
      </c>
      <c r="B231" t="s">
        <v>8</v>
      </c>
      <c r="C231" s="2" t="s">
        <v>29</v>
      </c>
      <c r="D231">
        <v>19.309999999999999</v>
      </c>
    </row>
    <row r="232" spans="1:4" ht="16" x14ac:dyDescent="0.2">
      <c r="A232" t="s">
        <v>4</v>
      </c>
      <c r="B232" t="s">
        <v>8</v>
      </c>
      <c r="C232" s="2" t="s">
        <v>29</v>
      </c>
      <c r="D232">
        <v>19.649999999999999</v>
      </c>
    </row>
    <row r="233" spans="1:4" ht="16" x14ac:dyDescent="0.2">
      <c r="A233" t="s">
        <v>6</v>
      </c>
      <c r="B233" t="s">
        <v>8</v>
      </c>
      <c r="C233" s="2" t="s">
        <v>29</v>
      </c>
      <c r="D233">
        <v>20.21</v>
      </c>
    </row>
    <row r="234" spans="1:4" ht="16" x14ac:dyDescent="0.2">
      <c r="A234" t="s">
        <v>6</v>
      </c>
      <c r="B234" t="s">
        <v>8</v>
      </c>
      <c r="C234" s="2" t="s">
        <v>29</v>
      </c>
      <c r="D234">
        <v>20.14</v>
      </c>
    </row>
    <row r="235" spans="1:4" x14ac:dyDescent="0.2">
      <c r="C235" s="2"/>
    </row>
    <row r="236" spans="1:4" ht="16" x14ac:dyDescent="0.2">
      <c r="A236" t="s">
        <v>1</v>
      </c>
      <c r="B236" t="s">
        <v>7</v>
      </c>
      <c r="C236" s="2" t="s">
        <v>30</v>
      </c>
      <c r="D236">
        <v>18.28</v>
      </c>
    </row>
    <row r="237" spans="1:4" ht="16" x14ac:dyDescent="0.2">
      <c r="A237" t="s">
        <v>1</v>
      </c>
      <c r="B237" t="s">
        <v>7</v>
      </c>
      <c r="C237" s="2" t="s">
        <v>30</v>
      </c>
      <c r="D237">
        <v>18.399999999999999</v>
      </c>
    </row>
    <row r="238" spans="1:4" ht="16" x14ac:dyDescent="0.2">
      <c r="A238" t="s">
        <v>2</v>
      </c>
      <c r="B238" t="s">
        <v>7</v>
      </c>
      <c r="C238" s="2" t="s">
        <v>30</v>
      </c>
      <c r="D238">
        <v>18.440000000000001</v>
      </c>
    </row>
    <row r="239" spans="1:4" ht="16" x14ac:dyDescent="0.2">
      <c r="A239" t="s">
        <v>2</v>
      </c>
      <c r="B239" t="s">
        <v>7</v>
      </c>
      <c r="C239" s="2" t="s">
        <v>30</v>
      </c>
      <c r="D239">
        <v>18.73</v>
      </c>
    </row>
    <row r="240" spans="1:4" ht="16" x14ac:dyDescent="0.2">
      <c r="A240" t="s">
        <v>5</v>
      </c>
      <c r="B240" t="s">
        <v>7</v>
      </c>
      <c r="C240" s="2" t="s">
        <v>30</v>
      </c>
      <c r="D240">
        <v>18.16</v>
      </c>
    </row>
    <row r="241" spans="1:4" ht="16" x14ac:dyDescent="0.2">
      <c r="A241" t="s">
        <v>5</v>
      </c>
      <c r="B241" t="s">
        <v>7</v>
      </c>
      <c r="C241" s="2" t="s">
        <v>30</v>
      </c>
      <c r="D241">
        <v>18.41</v>
      </c>
    </row>
    <row r="242" spans="1:4" ht="16" x14ac:dyDescent="0.2">
      <c r="A242" t="s">
        <v>3</v>
      </c>
      <c r="B242" t="s">
        <v>8</v>
      </c>
      <c r="C242" s="2" t="s">
        <v>30</v>
      </c>
      <c r="D242">
        <v>18.559999999999999</v>
      </c>
    </row>
    <row r="243" spans="1:4" ht="16" x14ac:dyDescent="0.2">
      <c r="A243" t="s">
        <v>3</v>
      </c>
      <c r="B243" t="s">
        <v>8</v>
      </c>
      <c r="C243" s="2" t="s">
        <v>30</v>
      </c>
      <c r="D243">
        <v>18.55</v>
      </c>
    </row>
    <row r="244" spans="1:4" ht="16" x14ac:dyDescent="0.2">
      <c r="A244" t="s">
        <v>4</v>
      </c>
      <c r="B244" t="s">
        <v>8</v>
      </c>
      <c r="C244" s="2" t="s">
        <v>30</v>
      </c>
      <c r="D244">
        <v>18.239999999999998</v>
      </c>
    </row>
    <row r="245" spans="1:4" ht="16" x14ac:dyDescent="0.2">
      <c r="A245" t="s">
        <v>4</v>
      </c>
      <c r="B245" t="s">
        <v>8</v>
      </c>
      <c r="C245" s="2" t="s">
        <v>30</v>
      </c>
      <c r="D245">
        <v>18.38</v>
      </c>
    </row>
    <row r="246" spans="1:4" ht="16" x14ac:dyDescent="0.2">
      <c r="A246" t="s">
        <v>6</v>
      </c>
      <c r="B246" t="s">
        <v>8</v>
      </c>
      <c r="C246" s="2" t="s">
        <v>30</v>
      </c>
      <c r="D246">
        <v>18.61</v>
      </c>
    </row>
    <row r="247" spans="1:4" ht="16" x14ac:dyDescent="0.2">
      <c r="A247" t="s">
        <v>6</v>
      </c>
      <c r="B247" t="s">
        <v>8</v>
      </c>
      <c r="C247" s="2" t="s">
        <v>30</v>
      </c>
      <c r="D247">
        <v>18.600000000000001</v>
      </c>
    </row>
    <row r="248" spans="1:4" x14ac:dyDescent="0.2">
      <c r="C248" s="2"/>
    </row>
    <row r="249" spans="1:4" ht="16" x14ac:dyDescent="0.2">
      <c r="A249" t="s">
        <v>1</v>
      </c>
      <c r="B249" t="s">
        <v>7</v>
      </c>
      <c r="C249" s="2" t="s">
        <v>31</v>
      </c>
      <c r="D249">
        <v>31.56</v>
      </c>
    </row>
    <row r="250" spans="1:4" ht="16" x14ac:dyDescent="0.2">
      <c r="A250" t="s">
        <v>1</v>
      </c>
      <c r="B250" t="s">
        <v>7</v>
      </c>
      <c r="C250" s="2" t="s">
        <v>31</v>
      </c>
      <c r="D250">
        <v>30.17</v>
      </c>
    </row>
    <row r="251" spans="1:4" ht="16" x14ac:dyDescent="0.2">
      <c r="A251" t="s">
        <v>2</v>
      </c>
      <c r="B251" t="s">
        <v>7</v>
      </c>
      <c r="C251" s="2" t="s">
        <v>31</v>
      </c>
      <c r="D251">
        <v>30.07</v>
      </c>
    </row>
    <row r="252" spans="1:4" ht="16" x14ac:dyDescent="0.2">
      <c r="A252" t="s">
        <v>2</v>
      </c>
      <c r="B252" t="s">
        <v>7</v>
      </c>
      <c r="C252" s="2" t="s">
        <v>31</v>
      </c>
      <c r="D252">
        <v>31.01</v>
      </c>
    </row>
    <row r="253" spans="1:4" ht="16" x14ac:dyDescent="0.2">
      <c r="A253" t="s">
        <v>5</v>
      </c>
      <c r="B253" t="s">
        <v>7</v>
      </c>
      <c r="C253" s="2" t="s">
        <v>31</v>
      </c>
      <c r="D253">
        <v>30.03</v>
      </c>
    </row>
    <row r="254" spans="1:4" ht="16" x14ac:dyDescent="0.2">
      <c r="A254" t="s">
        <v>5</v>
      </c>
      <c r="B254" t="s">
        <v>7</v>
      </c>
      <c r="C254" s="2" t="s">
        <v>31</v>
      </c>
      <c r="D254">
        <v>30.12</v>
      </c>
    </row>
    <row r="255" spans="1:4" ht="16" x14ac:dyDescent="0.2">
      <c r="A255" t="s">
        <v>3</v>
      </c>
      <c r="B255" t="s">
        <v>8</v>
      </c>
      <c r="C255" s="2" t="s">
        <v>31</v>
      </c>
      <c r="D255">
        <v>21.86</v>
      </c>
    </row>
    <row r="256" spans="1:4" ht="16" x14ac:dyDescent="0.2">
      <c r="A256" t="s">
        <v>3</v>
      </c>
      <c r="B256" t="s">
        <v>8</v>
      </c>
      <c r="C256" s="2" t="s">
        <v>31</v>
      </c>
      <c r="D256">
        <v>22.11</v>
      </c>
    </row>
    <row r="257" spans="1:4" ht="16" x14ac:dyDescent="0.2">
      <c r="A257" t="s">
        <v>4</v>
      </c>
      <c r="B257" t="s">
        <v>8</v>
      </c>
      <c r="C257" s="2" t="s">
        <v>31</v>
      </c>
      <c r="D257">
        <v>30.31</v>
      </c>
    </row>
    <row r="258" spans="1:4" ht="16" x14ac:dyDescent="0.2">
      <c r="A258" t="s">
        <v>4</v>
      </c>
      <c r="B258" t="s">
        <v>8</v>
      </c>
      <c r="C258" s="2" t="s">
        <v>31</v>
      </c>
      <c r="D258">
        <v>29.23</v>
      </c>
    </row>
    <row r="259" spans="1:4" ht="16" x14ac:dyDescent="0.2">
      <c r="A259" t="s">
        <v>6</v>
      </c>
      <c r="B259" t="s">
        <v>8</v>
      </c>
      <c r="C259" s="2" t="s">
        <v>31</v>
      </c>
      <c r="D259">
        <v>30.33</v>
      </c>
    </row>
    <row r="260" spans="1:4" ht="16" x14ac:dyDescent="0.2">
      <c r="A260" t="s">
        <v>6</v>
      </c>
      <c r="B260" t="s">
        <v>8</v>
      </c>
      <c r="C260" s="2" t="s">
        <v>31</v>
      </c>
      <c r="D260">
        <v>29.41</v>
      </c>
    </row>
    <row r="261" spans="1:4" x14ac:dyDescent="0.2">
      <c r="C261" s="2"/>
    </row>
    <row r="262" spans="1:4" ht="16" x14ac:dyDescent="0.2">
      <c r="A262" t="s">
        <v>1</v>
      </c>
      <c r="B262" t="s">
        <v>7</v>
      </c>
      <c r="C262" s="2" t="s">
        <v>32</v>
      </c>
      <c r="D262">
        <v>24.85</v>
      </c>
    </row>
    <row r="263" spans="1:4" ht="16" x14ac:dyDescent="0.2">
      <c r="A263" t="s">
        <v>1</v>
      </c>
      <c r="B263" t="s">
        <v>7</v>
      </c>
      <c r="C263" s="2" t="s">
        <v>32</v>
      </c>
      <c r="D263">
        <v>24.98</v>
      </c>
    </row>
    <row r="264" spans="1:4" ht="16" x14ac:dyDescent="0.2">
      <c r="A264" t="s">
        <v>2</v>
      </c>
      <c r="B264" t="s">
        <v>7</v>
      </c>
      <c r="C264" s="2" t="s">
        <v>32</v>
      </c>
      <c r="D264">
        <v>25.03</v>
      </c>
    </row>
    <row r="265" spans="1:4" ht="16" x14ac:dyDescent="0.2">
      <c r="A265" t="s">
        <v>2</v>
      </c>
      <c r="B265" t="s">
        <v>7</v>
      </c>
      <c r="C265" s="2" t="s">
        <v>32</v>
      </c>
      <c r="D265">
        <v>24.96</v>
      </c>
    </row>
    <row r="266" spans="1:4" ht="16" x14ac:dyDescent="0.2">
      <c r="A266" t="s">
        <v>5</v>
      </c>
      <c r="B266" t="s">
        <v>7</v>
      </c>
      <c r="C266" s="2" t="s">
        <v>32</v>
      </c>
      <c r="D266">
        <v>25.01</v>
      </c>
    </row>
    <row r="267" spans="1:4" ht="16" x14ac:dyDescent="0.2">
      <c r="A267" t="s">
        <v>5</v>
      </c>
      <c r="B267" t="s">
        <v>7</v>
      </c>
      <c r="C267" s="2" t="s">
        <v>32</v>
      </c>
      <c r="D267">
        <v>25.15</v>
      </c>
    </row>
    <row r="268" spans="1:4" ht="16" x14ac:dyDescent="0.2">
      <c r="A268" t="s">
        <v>3</v>
      </c>
      <c r="B268" t="s">
        <v>8</v>
      </c>
      <c r="C268" s="2" t="s">
        <v>32</v>
      </c>
      <c r="D268">
        <v>26.96</v>
      </c>
    </row>
    <row r="269" spans="1:4" ht="16" x14ac:dyDescent="0.2">
      <c r="A269" t="s">
        <v>3</v>
      </c>
      <c r="B269" t="s">
        <v>8</v>
      </c>
      <c r="C269" s="2" t="s">
        <v>32</v>
      </c>
      <c r="D269">
        <v>26.62</v>
      </c>
    </row>
    <row r="270" spans="1:4" ht="16" x14ac:dyDescent="0.2">
      <c r="A270" t="s">
        <v>4</v>
      </c>
      <c r="B270" t="s">
        <v>8</v>
      </c>
      <c r="C270" s="2" t="s">
        <v>32</v>
      </c>
      <c r="D270">
        <v>24.23</v>
      </c>
    </row>
    <row r="271" spans="1:4" ht="16" x14ac:dyDescent="0.2">
      <c r="A271" t="s">
        <v>4</v>
      </c>
      <c r="B271" t="s">
        <v>8</v>
      </c>
      <c r="C271" s="2" t="s">
        <v>32</v>
      </c>
      <c r="D271">
        <v>24.06</v>
      </c>
    </row>
    <row r="272" spans="1:4" ht="16" x14ac:dyDescent="0.2">
      <c r="A272" t="s">
        <v>6</v>
      </c>
      <c r="B272" t="s">
        <v>8</v>
      </c>
      <c r="C272" s="2" t="s">
        <v>32</v>
      </c>
      <c r="D272">
        <v>25.29</v>
      </c>
    </row>
    <row r="273" spans="1:4" ht="16" x14ac:dyDescent="0.2">
      <c r="A273" t="s">
        <v>6</v>
      </c>
      <c r="B273" t="s">
        <v>8</v>
      </c>
      <c r="C273" s="2" t="s">
        <v>32</v>
      </c>
      <c r="D273">
        <v>25.2</v>
      </c>
    </row>
    <row r="274" spans="1:4" x14ac:dyDescent="0.2">
      <c r="C274" s="2"/>
    </row>
    <row r="275" spans="1:4" ht="16" x14ac:dyDescent="0.2">
      <c r="A275" t="s">
        <v>1</v>
      </c>
      <c r="B275" t="s">
        <v>7</v>
      </c>
      <c r="C275" s="2" t="s">
        <v>33</v>
      </c>
      <c r="D275" t="s">
        <v>0</v>
      </c>
    </row>
    <row r="276" spans="1:4" ht="16" x14ac:dyDescent="0.2">
      <c r="A276" t="s">
        <v>1</v>
      </c>
      <c r="B276" t="s">
        <v>7</v>
      </c>
      <c r="C276" s="2" t="s">
        <v>33</v>
      </c>
      <c r="D276">
        <v>21.2</v>
      </c>
    </row>
    <row r="277" spans="1:4" ht="16" x14ac:dyDescent="0.2">
      <c r="A277" t="s">
        <v>2</v>
      </c>
      <c r="B277" t="s">
        <v>7</v>
      </c>
      <c r="C277" s="2" t="s">
        <v>33</v>
      </c>
      <c r="D277">
        <v>21.3</v>
      </c>
    </row>
    <row r="278" spans="1:4" ht="16" x14ac:dyDescent="0.2">
      <c r="A278" t="s">
        <v>2</v>
      </c>
      <c r="B278" t="s">
        <v>7</v>
      </c>
      <c r="C278" s="2" t="s">
        <v>33</v>
      </c>
      <c r="D278">
        <v>21.25</v>
      </c>
    </row>
    <row r="279" spans="1:4" ht="16" x14ac:dyDescent="0.2">
      <c r="A279" t="s">
        <v>5</v>
      </c>
      <c r="B279" t="s">
        <v>7</v>
      </c>
      <c r="C279" s="2" t="s">
        <v>33</v>
      </c>
      <c r="D279">
        <v>21.52</v>
      </c>
    </row>
    <row r="280" spans="1:4" ht="16" x14ac:dyDescent="0.2">
      <c r="A280" t="s">
        <v>5</v>
      </c>
      <c r="B280" t="s">
        <v>7</v>
      </c>
      <c r="C280" s="2" t="s">
        <v>33</v>
      </c>
      <c r="D280">
        <v>21.71</v>
      </c>
    </row>
    <row r="281" spans="1:4" ht="16" x14ac:dyDescent="0.2">
      <c r="A281" t="s">
        <v>3</v>
      </c>
      <c r="B281" t="s">
        <v>8</v>
      </c>
      <c r="C281" s="2" t="s">
        <v>33</v>
      </c>
      <c r="D281">
        <v>21.25</v>
      </c>
    </row>
    <row r="282" spans="1:4" ht="16" x14ac:dyDescent="0.2">
      <c r="A282" t="s">
        <v>3</v>
      </c>
      <c r="B282" t="s">
        <v>8</v>
      </c>
      <c r="C282" s="2" t="s">
        <v>33</v>
      </c>
      <c r="D282">
        <v>21.5</v>
      </c>
    </row>
    <row r="283" spans="1:4" ht="16" x14ac:dyDescent="0.2">
      <c r="A283" t="s">
        <v>4</v>
      </c>
      <c r="B283" t="s">
        <v>8</v>
      </c>
      <c r="C283" s="2" t="s">
        <v>33</v>
      </c>
      <c r="D283">
        <v>21.19</v>
      </c>
    </row>
    <row r="284" spans="1:4" ht="16" x14ac:dyDescent="0.2">
      <c r="A284" t="s">
        <v>4</v>
      </c>
      <c r="B284" t="s">
        <v>8</v>
      </c>
      <c r="C284" s="2" t="s">
        <v>33</v>
      </c>
      <c r="D284">
        <v>21.26</v>
      </c>
    </row>
    <row r="285" spans="1:4" ht="16" x14ac:dyDescent="0.2">
      <c r="A285" t="s">
        <v>6</v>
      </c>
      <c r="B285" t="s">
        <v>8</v>
      </c>
      <c r="C285" s="2" t="s">
        <v>33</v>
      </c>
      <c r="D285">
        <v>22.25</v>
      </c>
    </row>
    <row r="286" spans="1:4" ht="16" x14ac:dyDescent="0.2">
      <c r="A286" t="s">
        <v>6</v>
      </c>
      <c r="B286" t="s">
        <v>8</v>
      </c>
      <c r="C286" s="2" t="s">
        <v>33</v>
      </c>
      <c r="D286">
        <v>22.14</v>
      </c>
    </row>
    <row r="287" spans="1:4" x14ac:dyDescent="0.2">
      <c r="C287" s="1"/>
    </row>
    <row r="288" spans="1:4" x14ac:dyDescent="0.2">
      <c r="C288" s="2"/>
    </row>
    <row r="289" spans="3:3" x14ac:dyDescent="0.2">
      <c r="C289" s="2"/>
    </row>
    <row r="290" spans="3:3" x14ac:dyDescent="0.2">
      <c r="C290" s="2"/>
    </row>
    <row r="291" spans="3:3" x14ac:dyDescent="0.2">
      <c r="C291" s="2"/>
    </row>
    <row r="292" spans="3:3" x14ac:dyDescent="0.2">
      <c r="C292" s="2"/>
    </row>
    <row r="293" spans="3:3" x14ac:dyDescent="0.2">
      <c r="C293" s="2"/>
    </row>
    <row r="294" spans="3:3" x14ac:dyDescent="0.2">
      <c r="C294" s="2"/>
    </row>
    <row r="295" spans="3:3" x14ac:dyDescent="0.2">
      <c r="C295" s="2"/>
    </row>
    <row r="296" spans="3:3" x14ac:dyDescent="0.2">
      <c r="C296" s="2"/>
    </row>
    <row r="297" spans="3:3" x14ac:dyDescent="0.2">
      <c r="C297" s="2"/>
    </row>
    <row r="298" spans="3:3" x14ac:dyDescent="0.2">
      <c r="C298" s="2"/>
    </row>
    <row r="299" spans="3:3" x14ac:dyDescent="0.2">
      <c r="C299" s="2"/>
    </row>
    <row r="300" spans="3:3" x14ac:dyDescent="0.2">
      <c r="C300" s="2"/>
    </row>
    <row r="301" spans="3:3" x14ac:dyDescent="0.2">
      <c r="C301" s="2"/>
    </row>
    <row r="302" spans="3:3" x14ac:dyDescent="0.2">
      <c r="C302" s="2"/>
    </row>
    <row r="303" spans="3:3" x14ac:dyDescent="0.2">
      <c r="C303" s="2"/>
    </row>
    <row r="304" spans="3:3" x14ac:dyDescent="0.2">
      <c r="C304" s="2"/>
    </row>
    <row r="305" spans="3:3" x14ac:dyDescent="0.2">
      <c r="C305" s="2"/>
    </row>
    <row r="306" spans="3:3" x14ac:dyDescent="0.2">
      <c r="C306" s="2"/>
    </row>
    <row r="307" spans="3:3" x14ac:dyDescent="0.2">
      <c r="C307" s="2"/>
    </row>
    <row r="308" spans="3:3" x14ac:dyDescent="0.2">
      <c r="C308" s="2"/>
    </row>
  </sheetData>
  <sortState ref="A2:D309">
    <sortCondition ref="C2:C309"/>
    <sortCondition ref="B2:B309"/>
    <sortCondition ref="A2:A30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AC38-CCC7-F94F-9021-CB5F5A3CAABC}">
  <dimension ref="A1:A2"/>
  <sheetViews>
    <sheetView workbookViewId="0">
      <selection activeCell="D15" sqref="D15"/>
    </sheetView>
  </sheetViews>
  <sheetFormatPr baseColWidth="10" defaultRowHeight="15" x14ac:dyDescent="0.2"/>
  <sheetData>
    <row r="1" spans="1:1" x14ac:dyDescent="0.2">
      <c r="A1" t="s">
        <v>56</v>
      </c>
    </row>
    <row r="2" spans="1:1" x14ac:dyDescent="0.2">
      <c r="A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Analysis</vt:lpstr>
      <vt:lpstr>WO Outliers</vt:lpstr>
      <vt:lpstr>GeoMean</vt:lpstr>
      <vt:lpstr>Raw 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Chi-Hao Luan</dc:creator>
  <cp:lastModifiedBy>Sam Feldstein</cp:lastModifiedBy>
  <dcterms:created xsi:type="dcterms:W3CDTF">2018-05-08T20:20:35Z</dcterms:created>
  <dcterms:modified xsi:type="dcterms:W3CDTF">2019-01-09T18:10:17Z</dcterms:modified>
</cp:coreProperties>
</file>