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tables/table4.xml" ContentType="application/vnd.openxmlformats-officedocument.spreadsheetml.table+xml"/>
  <Override PartName="/xl/comments2.xml" ContentType="application/vnd.openxmlformats-officedocument.spreadsheetml.comments+xml"/>
  <Override PartName="/xl/threadedComments/threadedComment2.xml" ContentType="application/vnd.ms-excel.threadedcomments+xml"/>
  <Override PartName="/xl/tables/table5.xml" ContentType="application/vnd.openxmlformats-officedocument.spreadsheetml.table+xml"/>
  <Override PartName="/xl/tables/table6.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G:\My Drive\14-programme-refresh\game\"/>
    </mc:Choice>
  </mc:AlternateContent>
  <xr:revisionPtr revIDLastSave="0" documentId="13_ncr:1_{D49BCFC3-E058-4BA2-A154-93FEED2B9F21}" xr6:coauthVersionLast="47" xr6:coauthVersionMax="47" xr10:uidLastSave="{00000000-0000-0000-0000-000000000000}"/>
  <bookViews>
    <workbookView xWindow="-28920" yWindow="-120" windowWidth="29040" windowHeight="15840" firstSheet="1" activeTab="1" xr2:uid="{F8231788-E26F-497A-84D5-4BB029B3585E}"/>
  </bookViews>
  <sheets>
    <sheet name="INSTRUCTIONS" sheetId="12" r:id="rId1"/>
    <sheet name="cards" sheetId="13" r:id="rId2"/>
    <sheet name="steps" sheetId="7" r:id="rId3"/>
    <sheet name="links" sheetId="9" r:id="rId4"/>
    <sheet name="removed-cards" sheetId="4" r:id="rId5"/>
    <sheet name="Carbon_costs_validations" sheetId="10" r:id="rId6"/>
  </sheets>
  <definedNames>
    <definedName name="_xlnm._FilterDatabase" localSheetId="4" hidden="1">'removed-cards'!$A$1:$L$13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2" i="13" l="1"/>
  <c r="J3" i="13"/>
  <c r="J4" i="13"/>
  <c r="J5" i="13"/>
  <c r="J6" i="13"/>
  <c r="J7" i="13"/>
  <c r="J8" i="13"/>
  <c r="J9" i="13"/>
  <c r="J10" i="13"/>
  <c r="J11" i="13"/>
  <c r="J12" i="13"/>
  <c r="J13" i="13"/>
  <c r="J14" i="13"/>
  <c r="J15" i="13"/>
  <c r="J16" i="13"/>
  <c r="J17" i="13"/>
  <c r="J18" i="13"/>
  <c r="J19" i="13"/>
  <c r="J20" i="13"/>
  <c r="J21" i="13"/>
  <c r="J22" i="13"/>
  <c r="J23" i="13"/>
  <c r="J24" i="13"/>
  <c r="J25" i="13"/>
  <c r="J26" i="13"/>
  <c r="J27" i="13"/>
  <c r="J28" i="13"/>
  <c r="J29" i="13"/>
  <c r="J30" i="13"/>
  <c r="J31" i="13"/>
  <c r="J32" i="13"/>
  <c r="J33" i="13"/>
  <c r="J34" i="13"/>
  <c r="J35" i="13"/>
  <c r="J36" i="13"/>
  <c r="J37" i="13"/>
  <c r="J38" i="13"/>
  <c r="J39" i="13"/>
  <c r="J40" i="13"/>
  <c r="J41" i="13"/>
  <c r="J42" i="13"/>
  <c r="J43" i="13"/>
  <c r="J44" i="13"/>
  <c r="J45" i="13"/>
  <c r="J46" i="13"/>
  <c r="J47" i="13"/>
  <c r="J48" i="13"/>
  <c r="J49" i="13"/>
  <c r="N6" i="13"/>
  <c r="N5" i="13"/>
  <c r="N4" i="13"/>
  <c r="N3" i="13"/>
  <c r="N2" i="13"/>
  <c r="N28" i="13"/>
  <c r="N11" i="13"/>
  <c r="N8" i="13"/>
  <c r="N10" i="13"/>
  <c r="N21" i="13"/>
  <c r="N23" i="13"/>
  <c r="N22" i="13"/>
  <c r="N12" i="13"/>
  <c r="N13" i="13"/>
  <c r="N18" i="13"/>
  <c r="N27" i="13"/>
  <c r="N17" i="13"/>
  <c r="N24" i="13"/>
  <c r="N16" i="13"/>
  <c r="N25" i="13"/>
  <c r="N15" i="13"/>
  <c r="N19" i="13"/>
  <c r="N9" i="13"/>
  <c r="N14" i="13"/>
  <c r="N26" i="13"/>
  <c r="N20" i="13"/>
  <c r="N43" i="13"/>
  <c r="N37" i="13"/>
  <c r="N33" i="13"/>
  <c r="N42" i="13"/>
  <c r="N34" i="13"/>
  <c r="N40" i="13"/>
  <c r="N39" i="13"/>
  <c r="N41" i="13"/>
  <c r="N32" i="13"/>
  <c r="N30" i="13"/>
  <c r="N31" i="13"/>
  <c r="N38" i="13"/>
  <c r="N35" i="13"/>
  <c r="N29" i="13"/>
  <c r="N36" i="13"/>
  <c r="N47" i="13"/>
  <c r="N44" i="13"/>
  <c r="N46" i="13"/>
  <c r="N45" i="13"/>
  <c r="N48" i="13"/>
  <c r="N49" i="13"/>
  <c r="N7" i="13"/>
  <c r="I43" i="13" l="1"/>
  <c r="F43" i="13"/>
  <c r="L26" i="4"/>
  <c r="K26" i="4"/>
  <c r="J26" i="4"/>
  <c r="L25" i="4"/>
  <c r="K25" i="4"/>
  <c r="J25" i="4"/>
  <c r="L24" i="4"/>
  <c r="K24" i="4"/>
  <c r="J24" i="4"/>
  <c r="L23" i="4"/>
  <c r="K23" i="4"/>
  <c r="J23" i="4"/>
  <c r="L22" i="4"/>
  <c r="K22" i="4"/>
  <c r="J22" i="4"/>
  <c r="L21" i="4"/>
  <c r="K21" i="4"/>
  <c r="J21" i="4"/>
  <c r="O19" i="4"/>
  <c r="P19" i="4"/>
  <c r="Q19" i="4"/>
  <c r="O18" i="4" l="1"/>
  <c r="M17" i="4"/>
  <c r="M16" i="4"/>
  <c r="L13" i="4"/>
  <c r="L12" i="4"/>
  <c r="L11" i="4"/>
  <c r="L10" i="4"/>
  <c r="L9" i="4"/>
  <c r="L8" i="4"/>
  <c r="L7" i="4"/>
  <c r="L6" i="4"/>
  <c r="L5" i="4"/>
  <c r="L4" i="4"/>
  <c r="L3" i="4"/>
  <c r="L2"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Jean Carletta</author>
    <author>tc={DF19A995-866E-4B72-95AA-09B1B88D816F}</author>
    <author>tc={1149543D-8D8E-446B-8AC8-1F809605F53C}</author>
    <author>tc={26B0CFA6-B8E9-47D1-8A8C-5A4DB028C7BC}</author>
    <author>tc={7FDED700-98A1-4B7D-8D62-4C1C80399823}</author>
  </authors>
  <commentList>
    <comment ref="B1" authorId="0" shapeId="0" xr:uid="{3B9D740D-02AB-4DBA-9349-3B4AB8A8CFE1}">
      <text>
        <r>
          <rPr>
            <b/>
            <sz val="9"/>
            <color rgb="FF000000"/>
            <rFont val="Tahoma"/>
            <family val="2"/>
          </rPr>
          <t>Jean Carletta:</t>
        </r>
        <r>
          <rPr>
            <sz val="9"/>
            <color rgb="FF000000"/>
            <rFont val="Tahoma"/>
            <family val="2"/>
          </rPr>
          <t xml:space="preserve">
If you put something in the petal, task, or card columns, this link will appear on the webpage for that item. 
 If we want two cards, petals, or tasks to have the same link, use two rows that have the same URL.  also use two rows f we want the tagline to be different for anything.</t>
        </r>
      </text>
    </comment>
    <comment ref="D1" authorId="1" shapeId="0" xr:uid="{DF19A995-866E-4B72-95AA-09B1B88D816F}">
      <text>
        <t>[Threaded comment]
Your version of Excel allows you to read this threaded comment; however, any edits to it will get removed if the file is opened in a newer version of Excel. Learn more: https://go.microsoft.com/fwlink/?linkid=870924
Comment:
    I suggested we put these in separate sheets because we'll get confused and think we're just supposed to list the petal and task the card is in.  I don't think we want the petal to list every link on every card in that petal.</t>
      </text>
    </comment>
    <comment ref="F1" authorId="0" shapeId="0" xr:uid="{432718F4-F3EC-4E5C-98C5-07534AF4A921}">
      <text>
        <r>
          <rPr>
            <b/>
            <sz val="9"/>
            <color indexed="81"/>
            <rFont val="Tahoma"/>
            <family val="2"/>
          </rPr>
          <t>Jean Carletta:
This has the dropdown you asked for, but Excel won't do auto-complete.  We can use card number instead if you want.  At the moment that's just populated by looking it up from the title but we could swap those round.</t>
        </r>
      </text>
    </comment>
    <comment ref="B37" authorId="2" shapeId="0" xr:uid="{1149543D-8D8E-446B-8AC8-1F809605F53C}">
      <text>
        <t>[Threaded comment]
Your version of Excel allows you to read this threaded comment; however, any edits to it will get removed if the file is opened in a newer version of Excel. Learn more: https://go.microsoft.com/fwlink/?linkid=870924
Comment:
    Check these aren't placed on the wrong card.</t>
      </text>
    </comment>
    <comment ref="C42" authorId="3" shapeId="0" xr:uid="{26B0CFA6-B8E9-47D1-8A8C-5A4DB028C7BC}">
      <text>
        <t>[Threaded comment]
Your version of Excel allows you to read this threaded comment; however, any edits to it will get removed if the file is opened in a newer version of Excel. Learn more: https://go.microsoft.com/fwlink/?linkid=870924
Comment:
    Replace when materials ready</t>
      </text>
    </comment>
    <comment ref="B44" authorId="4" shapeId="0" xr:uid="{7FDED700-98A1-4B7D-8D62-4C1C80399823}">
      <text>
        <t>[Threaded comment]
Your version of Excel allows you to read this threaded comment; however, any edits to it will get removed if the file is opened in a newer version of Excel. Learn more: https://go.microsoft.com/fwlink/?linkid=870924
Comment:
    Check these aren't placed on the wrong card.</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tc={B9AF648E-113F-4A6C-A468-D99EC6E25645}</author>
    <author>tc={BBDA9639-64E2-45DA-8609-C41502E78402}</author>
    <author>tc={4E472C23-737F-4BCF-8618-3580E0E78BC7}</author>
    <author>tc={7D931ED4-3F84-4CDF-8A21-771672F5FF93}</author>
    <author>tc={2FDDB523-E41B-4CDF-B29F-BF189B5B6DB5}</author>
    <author>tc={25D6F5C8-C741-492F-A898-0C894DB6B1BF}</author>
    <author>tc={382FACF0-46CA-49DF-9EBE-E7D12312E7D1}</author>
    <author>tc={22870D4B-F093-4466-99A8-75532BB249DA}</author>
    <author>tc={C07522AA-5A0B-494B-BF6A-9E847B668DDB}</author>
    <author>tc={3E986416-41F2-472B-A38C-7573DF0B9A0F}</author>
    <author>tc={4809C7D7-207D-4524-8B9B-4AE2785877FB}</author>
    <author>tc={4E50D8CD-FDAF-4B04-AA1B-1702627F79E1}</author>
    <author>tc={009D82E4-0521-4D13-9344-77B97BCF7465}</author>
    <author>tc={720D469E-1947-41D1-AE2A-5ABDBF0161C5}</author>
    <author>tc={5DB2001B-FA10-49FC-AA13-2150EC5D56F6}</author>
    <author>tc={7A9BE491-813D-4CC7-9F3E-FA925693F86B}</author>
    <author>tc={660906FA-43FA-45BF-98D0-50836F2D4141}</author>
    <author>tc={3103428D-308E-4338-9546-7603C7EA383F}</author>
    <author>tc={F1965BF6-6CDD-403F-9B0D-F47E5BEC69F6}</author>
  </authors>
  <commentList>
    <comment ref="L1" authorId="0" shapeId="0" xr:uid="{B9AF648E-113F-4A6C-A468-D99EC6E25645}">
      <text>
        <t>[Threaded comment]
Your version of Excel allows you to read this threaded comment; however, any edits to it will get removed if the file is opened in a newer version of Excel. Learn more: https://go.microsoft.com/fwlink/?linkid=870924
Comment:
    I think we need a better icon than a circle - I don't think groups understand that intuitively</t>
      </text>
    </comment>
    <comment ref="K2" authorId="1" shapeId="0" xr:uid="{BBDA9639-64E2-45DA-8609-C41502E78402}">
      <text>
        <t>[Threaded comment]
Your version of Excel allows you to read this threaded comment; however, any edits to it will get removed if the file is opened in a newer version of Excel. Learn more: https://go.microsoft.com/fwlink/?linkid=870924
Comment:
    Cards refactored, this is in set</t>
      </text>
    </comment>
    <comment ref="K3" authorId="2" shapeId="0" xr:uid="{4E472C23-737F-4BCF-8618-3580E0E78BC7}">
      <text>
        <t>[Threaded comment]
Your version of Excel allows you to read this threaded comment; however, any edits to it will get removed if the file is opened in a newer version of Excel. Learn more: https://go.microsoft.com/fwlink/?linkid=870924
Comment:
    Part of overall ventilation card</t>
      </text>
    </comment>
    <comment ref="K4" authorId="3" shapeId="0" xr:uid="{7D931ED4-3F84-4CDF-8A21-771672F5FF93}">
      <text>
        <t>[Threaded comment]
Your version of Excel allows you to read this threaded comment; however, any edits to it will get removed if the file is opened in a newer version of Excel. Learn more: https://go.microsoft.com/fwlink/?linkid=870924
Comment:
    Part of overall solar gain card</t>
      </text>
    </comment>
    <comment ref="K5" authorId="4" shapeId="0" xr:uid="{2FDDB523-E41B-4CDF-B29F-BF189B5B6DB5}">
      <text>
        <t>[Threaded comment]
Your version of Excel allows you to read this threaded comment; however, any edits to it will get removed if the file is opened in a newer version of Excel. Learn more: https://go.microsoft.com/fwlink/?linkid=870924
Comment:
    Part of solar gain card now</t>
      </text>
    </comment>
    <comment ref="K6" authorId="5" shapeId="0" xr:uid="{25D6F5C8-C741-492F-A898-0C894DB6B1BF}">
      <text>
        <t>[Threaded comment]
Your version of Excel allows you to read this threaded comment; however, any edits to it will get removed if the file is opened in a newer version of Excel. Learn more: https://go.microsoft.com/fwlink/?linkid=870924
Comment:
    Part of draughtproofing card</t>
      </text>
    </comment>
    <comment ref="K7" authorId="6" shapeId="0" xr:uid="{382FACF0-46CA-49DF-9EBE-E7D12312E7D1}">
      <text>
        <t>[Threaded comment]
Your version of Excel allows you to read this threaded comment; however, any edits to it will get removed if the file is opened in a newer version of Excel. Learn more: https://go.microsoft.com/fwlink/?linkid=870924
Comment:
    Combine with PV</t>
      </text>
    </comment>
    <comment ref="K8" authorId="7" shapeId="0" xr:uid="{22870D4B-F093-4466-99A8-75532BB249DA}">
      <text>
        <t>[Threaded comment]
Your version of Excel allows you to read this threaded comment; however, any edits to it will get removed if the file is opened in a newer version of Excel. Learn more: https://go.microsoft.com/fwlink/?linkid=870924
Comment:
    Combine with PV</t>
      </text>
    </comment>
    <comment ref="K9" authorId="8" shapeId="0" xr:uid="{C07522AA-5A0B-494B-BF6A-9E847B668DDB}">
      <text>
        <t>[Threaded comment]
Your version of Excel allows you to read this threaded comment; however, any edits to it will get removed if the file is opened in a newer version of Excel. Learn more: https://go.microsoft.com/fwlink/?linkid=870924
Comment:
    Now part of heating resilience plan</t>
      </text>
    </comment>
    <comment ref="K12" authorId="9" shapeId="0" xr:uid="{3E986416-41F2-472B-A38C-7573DF0B9A0F}">
      <text>
        <t>[Threaded comment]
Your version of Excel allows you to read this threaded comment; however, any edits to it will get removed if the file is opened in a newer version of Excel. Learn more: https://go.microsoft.com/fwlink/?linkid=870924
Comment:
    Move to "Actions we've excluded"</t>
      </text>
    </comment>
    <comment ref="K13" authorId="10" shapeId="0" xr:uid="{4809C7D7-207D-4524-8B9B-4AE2785877FB}">
      <text>
        <t>[Threaded comment]
Your version of Excel allows you to read this threaded comment; however, any edits to it will get removed if the file is opened in a newer version of Excel. Learn more: https://go.microsoft.com/fwlink/?linkid=870924
Comment:
    Was about removing a radiator/electrics if prone to overheating; probably not very common.</t>
      </text>
    </comment>
    <comment ref="E17" authorId="11" shapeId="0" xr:uid="{4E50D8CD-FDAF-4B04-AA1B-1702627F79E1}">
      <text>
        <t>[Threaded comment]
Your version of Excel allows you to read this threaded comment; however, any edits to it will get removed if the file is opened in a newer version of Excel. Learn more: https://go.microsoft.com/fwlink/?linkid=870924
Comment:
    Leave out for now</t>
      </text>
    </comment>
    <comment ref="G17" authorId="12" shapeId="0" xr:uid="{009D82E4-0521-4D13-9344-77B97BCF7465}">
      <text>
        <t>[Threaded comment]
Your version of Excel allows you to read this threaded comment; however, any edits to it will get removed if the file is opened in a newer version of Excel. Learn more: https://go.microsoft.com/fwlink/?linkid=870924
Comment:
    I'm unhappy about the number of Americans in the quotes, although this is at least a serious one.  Do we have sources that will redress the balance?</t>
      </text>
    </comment>
    <comment ref="C19" authorId="13" shapeId="0" xr:uid="{720D469E-1947-41D1-AE2A-5ABDBF0161C5}">
      <text>
        <t>[Threaded comment]
Your version of Excel allows you to read this threaded comment; however, any edits to it will get removed if the file is opened in a newer version of Excel. Learn more: https://go.microsoft.com/fwlink/?linkid=870924
Comment:
    Candidate for removal, it's now clear enough from the task description.</t>
      </text>
    </comment>
    <comment ref="H19" authorId="14" shapeId="0" xr:uid="{5DB2001B-FA10-49FC-AA13-2150EC5D56F6}">
      <text>
        <t>[Threaded comment]
Your version of Excel allows you to read this threaded comment; however, any edits to it will get removed if the file is opened in a newer version of Excel. Learn more: https://go.microsoft.com/fwlink/?linkid=870924
Comment:
    Language simplified for "Running costs are also proportional to space use, reducing financial risk.""  Re portable heating - this is a terrible idea in terms of Health and Safety and keeping costs under control.  Presumably this comes from PBG so I can't change it, but honestly, they should get told better.</t>
      </text>
    </comment>
    <comment ref="R19" authorId="15" shapeId="0" xr:uid="{7A9BE491-813D-4CC7-9F3E-FA925693F86B}">
      <text>
        <t>[Threaded comment]
Your version of Excel allows you to read this threaded comment; however, any edits to it will get removed if the file is opened in a newer version of Excel. Learn more: https://go.microsoft.com/fwlink/?linkid=870924
Comment:
    Probably the wrong point in the game for light humour.</t>
      </text>
    </comment>
    <comment ref="F21" authorId="16" shapeId="0" xr:uid="{660906FA-43FA-45BF-98D0-50836F2D4141}">
      <text>
        <t xml:space="preserve">[Threaded comment]
Your version of Excel allows you to read this threaded comment; however, any edits to it will get removed if the file is opened in a newer version of Excel. Learn more: https://go.microsoft.com/fwlink/?linkid=870924
Comment:
    Consider adding "if it's cheap, be suspicious" - unless SEC is providing very clear guidance.  </t>
      </text>
    </comment>
    <comment ref="D22" authorId="17" shapeId="0" xr:uid="{3103428D-308E-4338-9546-7603C7EA383F}">
      <text>
        <t>[Threaded comment]
Your version of Excel allows you to read this threaded comment; however, any edits to it will get removed if the file is opened in a newer version of Excel. Learn more: https://go.microsoft.com/fwlink/?linkid=870924
Comment:
    Getting a grant isn't really about Positive Finance (which is using your money to combat climate change) and certainly not step 6, something you do after things like putting a heat pump in!  I don't feel it really belongs as a card.
Reply:
    RW asked to resolve; choose a step, but task and petal need to work and there's no task for this.</t>
      </text>
    </comment>
    <comment ref="C23" authorId="18" shapeId="0" xr:uid="{F1965BF6-6CDD-403F-9B0D-F47E5BEC69F6}">
      <text>
        <t xml:space="preserve">[Threaded comment]
Your version of Excel allows you to read this threaded comment; however, any edits to it will get removed if the file is opened in a newer version of Excel. Learn more: https://go.microsoft.com/fwlink/?linkid=870924
Comment:
    I feel *very* strongly that this is Positive Finance and step 6, Finance change elsewhere.  If you spend money on a green tariff, that's just using money to influence what happens elsewhere in the world, exactly the same as offsetting.  In fact, many offsetting schemes invest in energy production - only some of them invest in trees and peat.  That makes offsetting and green tariffs different in name only.   </t>
      </text>
    </comment>
  </commentList>
</comments>
</file>

<file path=xl/sharedStrings.xml><?xml version="1.0" encoding="utf-8"?>
<sst xmlns="http://schemas.openxmlformats.org/spreadsheetml/2006/main" count="1366" uniqueCount="811">
  <si>
    <t>Big heating changes</t>
  </si>
  <si>
    <t>Small heating changes</t>
  </si>
  <si>
    <t>Heat loss measures</t>
  </si>
  <si>
    <t>Electricity</t>
  </si>
  <si>
    <t>Good management</t>
  </si>
  <si>
    <t>Behaviour changes</t>
  </si>
  <si>
    <t>Generation</t>
  </si>
  <si>
    <t>Windows</t>
  </si>
  <si>
    <t>carbon stars</t>
  </si>
  <si>
    <t>cost</t>
  </si>
  <si>
    <t>Turn down your boiler thermostat</t>
  </si>
  <si>
    <t>Zone your heating</t>
  </si>
  <si>
    <t>Check your frost arrangements</t>
  </si>
  <si>
    <t>Reduce the available heat output</t>
  </si>
  <si>
    <t>Fix a cold radiator</t>
  </si>
  <si>
    <t>Reduce the hot water temperature</t>
  </si>
  <si>
    <t>Turn off hot water preheat</t>
  </si>
  <si>
    <t>Disable the heating in summer</t>
  </si>
  <si>
    <t>Place foil behind radiators</t>
  </si>
  <si>
    <t>Replace your boiler with a heat pump</t>
  </si>
  <si>
    <t>Install heated seating</t>
  </si>
  <si>
    <t>Switch to a biomass boiler</t>
  </si>
  <si>
    <t>Draughtproof the building</t>
  </si>
  <si>
    <t>Create a draught lobby</t>
  </si>
  <si>
    <t>Install air curtains</t>
  </si>
  <si>
    <t>Install destratification fans</t>
  </si>
  <si>
    <t>Insulate under the ground floor</t>
  </si>
  <si>
    <t>Insulate the roof</t>
  </si>
  <si>
    <t>Insulate the walls</t>
  </si>
  <si>
    <t>Insulate hot water pipework and tank</t>
  </si>
  <si>
    <t>Reduce the size of heated spaces</t>
  </si>
  <si>
    <t>Install blinds against solar gain</t>
  </si>
  <si>
    <t>Install secondary glazing</t>
  </si>
  <si>
    <t>Install temporary secondary glazing</t>
  </si>
  <si>
    <t>Get windows professionally refurbished</t>
  </si>
  <si>
    <t xml:space="preserve">Switch to more efficient appliances </t>
  </si>
  <si>
    <t>Install solar slates</t>
  </si>
  <si>
    <t xml:space="preserve">Keep heating maintenance records </t>
  </si>
  <si>
    <t>?</t>
  </si>
  <si>
    <t>Provide maintenance contact details</t>
  </si>
  <si>
    <t>Unblock your radiators</t>
  </si>
  <si>
    <t>Review heating and hot water timings</t>
  </si>
  <si>
    <t>Wildcard</t>
  </si>
  <si>
    <t>Update your lighting</t>
  </si>
  <si>
    <t>Add heat reflecting film</t>
  </si>
  <si>
    <t>££££</t>
  </si>
  <si>
    <t>£</t>
  </si>
  <si>
    <t>££</t>
  </si>
  <si>
    <t>£££</t>
  </si>
  <si>
    <t>£££££</t>
  </si>
  <si>
    <t>Replace single glazing with double or triple</t>
  </si>
  <si>
    <t>Install solar panels in your grounds</t>
  </si>
  <si>
    <t xml:space="preserve">Control ventilation automatically </t>
  </si>
  <si>
    <t>Handle solar gain with a building feature</t>
  </si>
  <si>
    <t>print form of cost</t>
  </si>
  <si>
    <t>Old category</t>
  </si>
  <si>
    <t>New category</t>
  </si>
  <si>
    <t>SEC target area</t>
  </si>
  <si>
    <t>100 words</t>
  </si>
  <si>
    <t>25 word motivation</t>
  </si>
  <si>
    <t>Address heat loss</t>
  </si>
  <si>
    <t>Generate energy</t>
  </si>
  <si>
    <t>Decarbonise</t>
  </si>
  <si>
    <t>100% Clean Energy</t>
  </si>
  <si>
    <t>Good Governance</t>
  </si>
  <si>
    <t>Energy Efficiency Excellence</t>
  </si>
  <si>
    <t>Reduce demand</t>
  </si>
  <si>
    <t>Old card title</t>
  </si>
  <si>
    <t>New card title</t>
  </si>
  <si>
    <t>Good governance</t>
  </si>
  <si>
    <t>“Without leaps of imagination or dreaming, we lose the excitement of possibilities. Dreaming, after all is a form of planning.”  – Gloria Steinem</t>
  </si>
  <si>
    <t>Status</t>
  </si>
  <si>
    <t>remove</t>
  </si>
  <si>
    <t>For localised or space heating?</t>
  </si>
  <si>
    <t>space</t>
  </si>
  <si>
    <t>Insulate hot pipes and tanks</t>
  </si>
  <si>
    <t>Close doors between heated and unheated spaces</t>
  </si>
  <si>
    <t>Update your boiler controls</t>
  </si>
  <si>
    <t>Control your fan convectors</t>
  </si>
  <si>
    <t>Check your thermostat and its location</t>
  </si>
  <si>
    <t>Get the ventilation right</t>
  </si>
  <si>
    <t>Use or stop solar gain</t>
  </si>
  <si>
    <t>Turn sunshine into electricity</t>
  </si>
  <si>
    <t>Share your building</t>
  </si>
  <si>
    <t xml:space="preserve">Get a grant </t>
  </si>
  <si>
    <t>Offset your carbon use</t>
  </si>
  <si>
    <t>Add close-fitting thermal curtains or blinds</t>
  </si>
  <si>
    <t>Improve or install extractor fans</t>
  </si>
  <si>
    <t>If air can’t move through the radiator or convector, they can’t heat the space. If your users pile things around the radiators, hang a sign with a photo of where they should really go.  If you have joinery blocking the airflow, remove it.  If the joinery was for safety because the radiator is too hot to touch, you can replace it with a metal grille or you may be able to get low surface temperature covers that fit.  If you have lots of old, fat pipes, you might need good airflow around the pipes, too.</t>
  </si>
  <si>
    <t xml:space="preserve">Sometimes it is possible to modify existing buildings to make better use of the sun. That might mean an added south-facing glass structure to trap heat that will then warm the building and be useful in its own right.  For modern buildings with lots of glass that overheat through solar gain, blinds used at the right times or heat-reflecting film on the windows might help.  You may also be able to add an overhang at the right angle or place deciduous trees that will let in the sun in the winter but not in the summer.  </t>
  </si>
  <si>
    <t>Change to point-of-use hot water on demand</t>
  </si>
  <si>
    <t xml:space="preserve">Biomass boilers are considered to be carbon neutral but polluting and wasteful if the feed stock is grown just to burn.  If you are rural, have an oil-fired boiler that will need replaced soon, and there’s some reason why you can’t switch to electric heating now, this may be your best interim option. Double-check that you shouldn’t be switching to localised heating before you resort to this. The UK aspires eventually to phase biomass out for buildings and just use it in power stations where they can scrub polluting emissions and use carbon capture and storage.  </t>
  </si>
  <si>
    <t>“The shift to a cleaner energy economy won’t happen overnight, and it will require tough choices along the way.” ― Barack Obama</t>
  </si>
  <si>
    <t>"A place for everything and everything in its place." ― proverb</t>
  </si>
  <si>
    <t>exclude</t>
  </si>
  <si>
    <t>consolidated</t>
  </si>
  <si>
    <t>Keep maintenance records and plan for change</t>
  </si>
  <si>
    <t>T2.5</t>
  </si>
  <si>
    <t>move under maintain rads</t>
  </si>
  <si>
    <t>Maintain buildings and keep them dry</t>
  </si>
  <si>
    <t>title</t>
  </si>
  <si>
    <t>Let your radiators breathe</t>
  </si>
  <si>
    <t>Get energy assessments for your buildings</t>
  </si>
  <si>
    <t>Switch to a verified green electricity tariff</t>
  </si>
  <si>
    <t>N/A</t>
  </si>
  <si>
    <t>quote</t>
  </si>
  <si>
    <t>attribution</t>
  </si>
  <si>
    <t>It wasn't raining when Noah built the ark.</t>
  </si>
  <si>
    <t>It always seems impossible until it's done.</t>
  </si>
  <si>
    <t>Let us make our future now, and let us make our dreams tomorrow's reality.</t>
  </si>
  <si>
    <t>Don't fight forces, use them.</t>
  </si>
  <si>
    <t>Many hands make light work.</t>
  </si>
  <si>
    <t>The journey of a thousand miles begins with one step.</t>
  </si>
  <si>
    <t>You must be the change you wish to see in the world.</t>
  </si>
  <si>
    <t>Be faithful in small things because it is in them that your strength lies.</t>
  </si>
  <si>
    <t>Timeliness is best in all matters.</t>
  </si>
  <si>
    <t>I generally avoid temptation unless I can't resist it.</t>
  </si>
  <si>
    <t>Never put off until tomorrow what you can do today.</t>
  </si>
  <si>
    <t>If you take the first step in faith, the others come easier. We walk by faith and not by sight.</t>
  </si>
  <si>
    <t>Who ever is out of patience is out of possession of their soul.</t>
  </si>
  <si>
    <t>A place for everything and everything in its place.</t>
  </si>
  <si>
    <t>Well begun is half done.</t>
  </si>
  <si>
    <t>Architecture is the art of how to waste space.</t>
  </si>
  <si>
    <t>Let's get together and feel alright.</t>
  </si>
  <si>
    <t>No problem can withstand the assault of sustained thinking.</t>
  </si>
  <si>
    <t>A problem shared is a problem halved.</t>
  </si>
  <si>
    <t>Trust, but verify.</t>
  </si>
  <si>
    <t>Thomas A. Edison</t>
  </si>
  <si>
    <t xml:space="preserve">1990s advertising campaign </t>
  </si>
  <si>
    <t xml:space="preserve"> Nelson Mandela</t>
  </si>
  <si>
    <t>Malala Yousafzai</t>
  </si>
  <si>
    <t xml:space="preserve"> R. Buckminster Fuller</t>
  </si>
  <si>
    <t>Historic Environment Scotland advice web page</t>
  </si>
  <si>
    <t>Lao Tzu</t>
  </si>
  <si>
    <t>Mahatma Gandhi</t>
  </si>
  <si>
    <t>Press forward. Do not stop, do not linger in your journey, but strive for the mark set before you.</t>
  </si>
  <si>
    <t>George Whitefield</t>
  </si>
  <si>
    <t>Thomas Merton</t>
  </si>
  <si>
    <t>Francis of Assisi</t>
  </si>
  <si>
    <t xml:space="preserve"> Florence Nightingale</t>
  </si>
  <si>
    <t>Edmund Burke</t>
  </si>
  <si>
    <t>Historic Environment Scotland advisory standard</t>
  </si>
  <si>
    <t xml:space="preserve"> Sir David Attenborough</t>
  </si>
  <si>
    <t xml:space="preserve"> John F. Kennedy</t>
  </si>
  <si>
    <t>The Beatles</t>
  </si>
  <si>
    <t>Margaret Mead</t>
  </si>
  <si>
    <t>Yogi Berra</t>
  </si>
  <si>
    <t xml:space="preserve"> Mother Teresa</t>
  </si>
  <si>
    <t xml:space="preserve">François-Philippe Champagne </t>
  </si>
  <si>
    <t>Hesiod</t>
  </si>
  <si>
    <t xml:space="preserve">Mae West </t>
  </si>
  <si>
    <t xml:space="preserve">Martin Luther King Jr.  </t>
  </si>
  <si>
    <t>Chubby Checker</t>
  </si>
  <si>
    <t>Pope Pius XII</t>
  </si>
  <si>
    <t>Francis Bacon</t>
  </si>
  <si>
    <t>Aristotle</t>
  </si>
  <si>
    <t xml:space="preserve"> Bob Marley  </t>
  </si>
  <si>
    <t>Gerry Coffin and Carole King</t>
  </si>
  <si>
    <t>Jane Goodall</t>
  </si>
  <si>
    <t>Voltaire</t>
  </si>
  <si>
    <t>Flanders and Swann</t>
  </si>
  <si>
    <t>Russian proverb</t>
  </si>
  <si>
    <t>Paul Hawken</t>
  </si>
  <si>
    <t>Robert Swan</t>
  </si>
  <si>
    <t>Martin Luther King Jr.</t>
  </si>
  <si>
    <t xml:space="preserve">Faith is taking the first step even when you don’t see the whole staircase.  </t>
  </si>
  <si>
    <t>*****</t>
  </si>
  <si>
    <t>***</t>
  </si>
  <si>
    <t>**</t>
  </si>
  <si>
    <t>****</t>
  </si>
  <si>
    <t>*</t>
  </si>
  <si>
    <t>Make surfaces warmer</t>
  </si>
  <si>
    <t>Change is the law of life. And those who look only to the past or present are certain to miss the future.</t>
  </si>
  <si>
    <t>Maintain your radiators and fan convectors</t>
  </si>
  <si>
    <t>carbon_stars</t>
  </si>
  <si>
    <t>nav_order</t>
  </si>
  <si>
    <t>tagline</t>
  </si>
  <si>
    <t>Energy Efficiency Improvements</t>
  </si>
  <si>
    <t>Clean Energy</t>
  </si>
  <si>
    <t>Thriving Biodiversity</t>
  </si>
  <si>
    <t>Training &amp; Education</t>
  </si>
  <si>
    <t>Rooted Worship</t>
  </si>
  <si>
    <t>Positive Finances</t>
  </si>
  <si>
    <t>Build A Movement</t>
  </si>
  <si>
    <t>number</t>
  </si>
  <si>
    <t>Active Travel</t>
  </si>
  <si>
    <t>Zero Waste</t>
  </si>
  <si>
    <t>description</t>
  </si>
  <si>
    <t>Reduce Energy Demand</t>
  </si>
  <si>
    <t>Address Heat Loss</t>
  </si>
  <si>
    <t>Decarbonise </t>
  </si>
  <si>
    <t>Generate Energy</t>
  </si>
  <si>
    <t>Maintain the building</t>
  </si>
  <si>
    <t>Take expert advice</t>
  </si>
  <si>
    <t>Make your heating more efficient</t>
  </si>
  <si>
    <t>Insulate what you can</t>
  </si>
  <si>
    <t>Decarbonise your heating</t>
  </si>
  <si>
    <t>Buy green electricity</t>
  </si>
  <si>
    <t>Install solar panels</t>
  </si>
  <si>
    <t>Invest ethically</t>
  </si>
  <si>
    <t>Actions that will stop energy wastes now without waiting to make big changes to your building.</t>
  </si>
  <si>
    <t xml:space="preserve">Actions to replace heating systems that use fossil fuels with ones that can use renewable energy sources. </t>
  </si>
  <si>
    <t>localisedheating</t>
  </si>
  <si>
    <t>To invent, you need a good imagination and a pile of junk.</t>
  </si>
  <si>
    <t>The biggest human temptation is to settle for too little.</t>
  </si>
  <si>
    <t>Never lose an opportunity of urging a practical beginning, however small.</t>
  </si>
  <si>
    <t>Start by doing what's necessary; then do what's possible; and suddenly you are doing the impossible.</t>
  </si>
  <si>
    <t>Nobody made a greater mistake than he who did nothing because he could do only a little.</t>
  </si>
  <si>
    <t xml:space="preserve">  “When you come to a fork in the road, take it.” — Yogi Berra </t>
  </si>
  <si>
    <t>Never doubt that a small group of thoughtful, committed citizens can change the world; indeed, it's the only thing that ever has.</t>
  </si>
  <si>
    <t>It ain't the heat, it's the humility.</t>
  </si>
  <si>
    <t>When you have a healthy environment, you have a healthy economy. That’s what the world is starting to understand.</t>
  </si>
  <si>
    <t>The first rule of sustainability is to align with natural forces, or at least not try to defy them.</t>
  </si>
  <si>
    <t xml:space="preserve">A dream doesn’t become reality through magic; it takes sweat, determination, and hard work. ― Colin Powell </t>
  </si>
  <si>
    <t>The greatest threat to our planet is the belief that someone else will save it.</t>
  </si>
  <si>
    <t>You cannot escape the responsibility of tomorrow by evading it today.  ― Abraham Lincoln or "Practice what you preach."</t>
  </si>
  <si>
    <t>Actions that will stop heat being lost from your building.  You need to take these if you're trying to heat the air but they're much less important if you're only heating the people.</t>
  </si>
  <si>
    <t>link_url</t>
  </si>
  <si>
    <t>carbon_number</t>
  </si>
  <si>
    <t>petal</t>
  </si>
  <si>
    <t>task</t>
  </si>
  <si>
    <t>card</t>
  </si>
  <si>
    <t>https://www.scotland.anglican.org/vestry-resources/buildings/quinquennial-surveys/</t>
  </si>
  <si>
    <t>https://www.nationalgrid.com/stories/energy-explained/what-is-a-heat-pump</t>
  </si>
  <si>
    <t>source</t>
  </si>
  <si>
    <t>Quinquennial surveys</t>
  </si>
  <si>
    <t>National Grid</t>
  </si>
  <si>
    <t xml:space="preserve">What is a heat pump </t>
  </si>
  <si>
    <t>UK Heat and Buildings Strategy</t>
  </si>
  <si>
    <t>https://assets.publishing.service.gov.uk/government/uploads/system/uploads/attachment_data/file/1044598/6.7408_BEIS_Clean_Heat_Heat___Buildings_Strategy_Stage_2_v5_WEB.pdf</t>
  </si>
  <si>
    <t>Department of Business, Energy, and Industrial Strategy</t>
  </si>
  <si>
    <t>https://localenergy.scot/funding/lets-do-net-zero-community-buildings-fund/</t>
  </si>
  <si>
    <t>Practical tips about heat pumps in churches</t>
  </si>
  <si>
    <t>https://www.youtube.com/watch?v=_2mkfUxlkzw</t>
  </si>
  <si>
    <t>Church of England Environment Programme</t>
  </si>
  <si>
    <t>https://www.heatgeek.com/do-i-need-to-upgrade-my-radiators-for-a-heat-pump/</t>
  </si>
  <si>
    <t>Assessing radiators for use with a heat pump</t>
  </si>
  <si>
    <t>Case study of underfloor heating in a church</t>
  </si>
  <si>
    <t>Air to air church case study 1</t>
  </si>
  <si>
    <t>Air to air church case study 2</t>
  </si>
  <si>
    <t>https://www.achurchnearyou.com/church/10125/page/43744/view/</t>
  </si>
  <si>
    <t>https://www.churchofengland.org/sites/default/files/2022-08/Scalford_casestudy.pdf</t>
  </si>
  <si>
    <t>Church of England - A Church Near You</t>
  </si>
  <si>
    <t>https://www.churchofengland.org/about/environment-and-climate-change/towards-net-zero-carbon-case-studies/st-mary-willesborough</t>
  </si>
  <si>
    <t>https://localenergy.scot/resources-overview/contractors-and-suppliers/capital-works-suppliers/</t>
  </si>
  <si>
    <t>Accredited heat pump installers operating in Scotland</t>
  </si>
  <si>
    <t>Local Energy Scotland</t>
  </si>
  <si>
    <t xml:space="preserve">HeatGeek </t>
  </si>
  <si>
    <t>SEC Vestry Resources</t>
  </si>
  <si>
    <t>Cost Saving Options</t>
  </si>
  <si>
    <t>Islamic Declaration on Global Climate Change</t>
  </si>
  <si>
    <t>Proverb</t>
  </si>
  <si>
    <t>The future belongs to those who give the next generation reason for hope.</t>
  </si>
  <si>
    <t>Teilhard de Chardin</t>
  </si>
  <si>
    <t>Track temperature and relative humidity</t>
  </si>
  <si>
    <t>If you can measure something, then you have some control over it.</t>
  </si>
  <si>
    <t>Georg Joachim Rheticus (medieval astronomer)</t>
  </si>
  <si>
    <t>Make use of Scottish Wildlife Trust resources</t>
  </si>
  <si>
    <t>Incredible Edible</t>
  </si>
  <si>
    <t>https://www.arocha.org/en</t>
  </si>
  <si>
    <t>A Rocha</t>
  </si>
  <si>
    <t>https://www.nature.scot/scotlands-biodiversity/make-space-nature</t>
  </si>
  <si>
    <t>Nature Scot</t>
  </si>
  <si>
    <t>Community Woodlands</t>
  </si>
  <si>
    <t>https://scottishwildlifetrust.org.uk/things-to-do/helping-wildlife-at-home/</t>
  </si>
  <si>
    <t>Scottish Wildlife Trust</t>
  </si>
  <si>
    <t>https://www.incredibleedible.org.uk/</t>
  </si>
  <si>
    <t>https://www.woodlandtrust.org.uk/</t>
  </si>
  <si>
    <t>Woodland Trust</t>
  </si>
  <si>
    <t>https://www.greenspacescotland.org.uk/</t>
  </si>
  <si>
    <t>https://www.hse.gov.uk/ventilation/using-co2-monitors.htm.</t>
  </si>
  <si>
    <t>Using CO2 monitors</t>
  </si>
  <si>
    <t>Health &amp; Safety Executive</t>
  </si>
  <si>
    <t>https://www.scotland.anglican.org/vestry-resources/appointments-and-employment/minimum-standards-for-clergy-housing/</t>
  </si>
  <si>
    <t>Minimum Standards For Clergy Housing Guidance</t>
  </si>
  <si>
    <t>https://www.cibse.org/</t>
  </si>
  <si>
    <t xml:space="preserve">Chartered Institution of Building Services Engineers </t>
  </si>
  <si>
    <t>Limit access to heating controls</t>
  </si>
  <si>
    <t>https://www.imeche.org/docs/default-source/1-oscar/Get-involved/specialist-interest-groups/eesg/imeche-ps-energy-hierarchy-2020-final.pdf</t>
  </si>
  <si>
    <t>Institution of Mechanical Engineers</t>
  </si>
  <si>
    <t>Improving energy efficiency in Traditional Buildings</t>
  </si>
  <si>
    <t>Historic Environment Scotland</t>
  </si>
  <si>
    <t>https://www.engineshed.scot/publications/publication/?publicationId=246ff4ae-1483-452a-8fb3-a59500bd05d5</t>
  </si>
  <si>
    <t>Insulate your property</t>
  </si>
  <si>
    <t>https://www.historicenvironment.scot/advice-and-support/your-property/saving-energy-in-traditional-buildings/insulate-your-property/#insulate-your-property_tab</t>
  </si>
  <si>
    <t>Society for the Protection of Ancient Buildings (SPAB)</t>
  </si>
  <si>
    <t>Responsibilities of the Property Convener</t>
  </si>
  <si>
    <t>Provincial Buildings Committee, SEC</t>
  </si>
  <si>
    <t>https://www.youtube.com/watch?v=hYK7buBx8gQ</t>
  </si>
  <si>
    <t>Energy-Saving Quick Wins Video</t>
  </si>
  <si>
    <t>Matt Fulford, Inspired Efficiency</t>
  </si>
  <si>
    <t>Energy Efficiency In Church Buildings</t>
  </si>
  <si>
    <t>Roger Curtis &amp; Dr Louisa Humm, Historic Environment Scotland</t>
  </si>
  <si>
    <t>https://www.youtube.com/watch?v=HMYw4Zc2JGc</t>
  </si>
  <si>
    <t>Conservation pitfalls and how to avoid them, en route to Net Zero Carbon</t>
  </si>
  <si>
    <t>Tobit Curteis Associates LLP</t>
  </si>
  <si>
    <t>https://youtu.be/1aXoxGupLXE</t>
  </si>
  <si>
    <t>Improving the Thermal Performance of Church Buildings</t>
  </si>
  <si>
    <t>Iona Case Study, Wham Architecture</t>
  </si>
  <si>
    <t>https://youtu.be/TLpoR7-WOBE?t=157</t>
  </si>
  <si>
    <t xml:space="preserve"> Church Energy Advisory Network</t>
  </si>
  <si>
    <t>Heating Historic Places of Worship</t>
  </si>
  <si>
    <t>Historic England</t>
  </si>
  <si>
    <t>https://historicengland.org.uk/advice/caring-for-heritage/places-of-worship/making-changes/advice-by-topic/heating/</t>
  </si>
  <si>
    <t>Our role in planning</t>
  </si>
  <si>
    <t>https://www.historicenvironment.scot/advice-and-support/planning-and-guidance/our-role-in-planning/#development-management_tab</t>
  </si>
  <si>
    <t>Installing Heat Pumps in Historic Buildings</t>
  </si>
  <si>
    <t>https://historicengland.org.uk/advice/technical-advice/retrofit-and-energy-efficiency-in-historic-buildings/low-and-zero-carbon-technologies/installing-heat-pumps-in-historic-buildings/</t>
  </si>
  <si>
    <t>Church Heating - Practical Considerations</t>
  </si>
  <si>
    <t>Andrew MacOwan, Chartered Energy Engineer</t>
  </si>
  <si>
    <t>https://youtu.be/Wx8lq-ogl8M</t>
  </si>
  <si>
    <t>https://youtu.be/WpwMTdOZeWI</t>
  </si>
  <si>
    <t>Use of Heat Pumps in Historic Buildings</t>
  </si>
  <si>
    <t>Historic England Webinar</t>
  </si>
  <si>
    <t>https://historicengland.org.uk/services-skills/training-skills/training/webinars/recordings/webinar-on-the-use-of-heat-pumps-in-historic-buildings/</t>
  </si>
  <si>
    <t>Carbon reduction options for churches</t>
  </si>
  <si>
    <t>Dan McNaughton, Historic England</t>
  </si>
  <si>
    <t>https://www.youtube.com/watch?v=wbzIYAxG-bQ&amp;list=PLAfV-_ab0mU9neAq3oOX3EnXFHUYrmkeg&amp;index=2</t>
  </si>
  <si>
    <t>Andrew McQuatt, Max Fordham</t>
  </si>
  <si>
    <t>https://youtu.be/lCJtYRGYfZA</t>
  </si>
  <si>
    <t>Future of Heating in Historic Buildings Conference 2022</t>
  </si>
  <si>
    <t>https://www.youtube.com/playlist?list=PLAfV-_ab0mU9neAq3oOX3EnXFHUYrmkeg</t>
  </si>
  <si>
    <t>Greenspace Scotland</t>
  </si>
  <si>
    <t>Scottish Government 'Active travel’ framework</t>
  </si>
  <si>
    <t>Scottish Government</t>
  </si>
  <si>
    <t>https://energysavingtrust.org.uk/advice/buying-a-second-hand-electric-car-or-van/</t>
  </si>
  <si>
    <t>Second-hand electric vehicle guidance</t>
  </si>
  <si>
    <t>https://www.sciencedirect.com/science/article/pii/S0921344920307072?via%3Dihub</t>
  </si>
  <si>
    <t>The overlooked environmental footprint of increasing Internet use</t>
  </si>
  <si>
    <t>Resources, Conservation &amp; Recycling Journal</t>
  </si>
  <si>
    <t>https://www.zerowastescotland.org.uk/citizens</t>
  </si>
  <si>
    <t>Zero Waste Scotland</t>
  </si>
  <si>
    <t>https://repaircafe.org/en/</t>
  </si>
  <si>
    <t>Repair Café</t>
  </si>
  <si>
    <t>https://www.waterwise.org.uk/save-water/</t>
  </si>
  <si>
    <t>Waterwise</t>
  </si>
  <si>
    <t>Vestry and congregational engagement</t>
  </si>
  <si>
    <t>Connect with your local Diocesan Environmental Group</t>
  </si>
  <si>
    <t>Start an eco-book library</t>
  </si>
  <si>
    <t>https://www.bbc.co.uk/iplayer/episode/m00049b1/climate-change-the-facts</t>
  </si>
  <si>
    <t>Climate Change -  The Facts, a documentary by Sir David Attenborough</t>
  </si>
  <si>
    <t>BBC</t>
  </si>
  <si>
    <t>https://www.bbc.co.uk/programmes/p076w7g5</t>
  </si>
  <si>
    <t>Climate Change -  The Facts, a documentary by Sir David Attenborough (4 minute summary)</t>
  </si>
  <si>
    <t>Saving Us</t>
  </si>
  <si>
    <t>Katherine Hayhoe</t>
  </si>
  <si>
    <t>https://www.simonandschuster.co.uk/books/Saving-Us/Katharine-Hayhoe/9781982143848</t>
  </si>
  <si>
    <t>Tear Fund’s series of films on ‘Christianity and Climate Change’</t>
  </si>
  <si>
    <t>Tear Fund</t>
  </si>
  <si>
    <t>https://www.tearfund.org/campaigns/christianity-and-climate-change-film-series</t>
  </si>
  <si>
    <t>Join Eco-Congregation Scotland</t>
  </si>
  <si>
    <t>https://seasonofcreation.org/resources/</t>
  </si>
  <si>
    <t>Season of Creation</t>
  </si>
  <si>
    <t>Climate Sunday</t>
  </si>
  <si>
    <t>https://www.scotland.anglican.org/who-we-are/publications/liturgies/season-of-creation-worship-material-for-experimental-use/</t>
  </si>
  <si>
    <t>Scottish Episcopal Church</t>
  </si>
  <si>
    <t>http://sustainable-preaching.org/</t>
  </si>
  <si>
    <t>Sustainable Preaching</t>
  </si>
  <si>
    <t>https://funding.scot/</t>
  </si>
  <si>
    <t>funding.scot</t>
  </si>
  <si>
    <t>SCVO</t>
  </si>
  <si>
    <t>Apply for CARES funding</t>
  </si>
  <si>
    <t>Apply for BES loan and cashback</t>
  </si>
  <si>
    <t>Review the SEC funding database</t>
  </si>
  <si>
    <t>Search the SCVO funding database</t>
  </si>
  <si>
    <t>Apply to the SEC Provincial Buildings Committee Grant fund</t>
  </si>
  <si>
    <t>https://www.bankingonclimatechaos.org/</t>
  </si>
  <si>
    <t>Banking on Climage Chaos Report</t>
  </si>
  <si>
    <t>Join with other Christian groups</t>
  </si>
  <si>
    <t>https://www.ecocongregationscotland.org/</t>
  </si>
  <si>
    <t>Eco-congregation Scotland</t>
  </si>
  <si>
    <t>https://greenchristian.org.uk/</t>
  </si>
  <si>
    <t>Green Christian</t>
  </si>
  <si>
    <t>https://joyinenough.org/</t>
  </si>
  <si>
    <t>Joy in Enough</t>
  </si>
  <si>
    <t>https://www.scotland.anglican.org/vestry-resources/buildings/provincial-building-grants-and-loans/</t>
  </si>
  <si>
    <t>Provincial Buildings Committee grant fund</t>
  </si>
  <si>
    <t>https://makemymoneymatter.co.uk</t>
  </si>
  <si>
    <t>Make my Money Matter</t>
  </si>
  <si>
    <t>https://brightnow.org.uk</t>
  </si>
  <si>
    <t>BrightNow</t>
  </si>
  <si>
    <t>Operation Noah</t>
  </si>
  <si>
    <t>https://businessenergyscotland.org/smeloan/</t>
  </si>
  <si>
    <t>Business Energy Scotland</t>
  </si>
  <si>
    <t>Business Energy Scotland loan and cashback</t>
  </si>
  <si>
    <t>Community and Renewable Energy Scheme (CARES) grant scheme</t>
  </si>
  <si>
    <t>https://www.stopclimatechaos.scot/three-ways-to-make-our-buildings-fit-for-the-future/</t>
  </si>
  <si>
    <t>Stop Climate Chaos Scotland</t>
  </si>
  <si>
    <t>https://transitionnetwork.org/</t>
  </si>
  <si>
    <t>Transition Network</t>
  </si>
  <si>
    <t>Climate Assembly Scotland</t>
  </si>
  <si>
    <t>https://www.peersfortheplanet.org/</t>
  </si>
  <si>
    <t>Peers for the Planet</t>
  </si>
  <si>
    <t>https://www.futurelearn.com/courses/enabling-community-based-leadership-in-design-sustainable-development-of-historic-faith-buildings</t>
  </si>
  <si>
    <t>Sustainable Development in Historic Faith Buildings</t>
  </si>
  <si>
    <t>FutureLearn</t>
  </si>
  <si>
    <t>https://www.ourplace.scot/</t>
  </si>
  <si>
    <t>Our Place</t>
  </si>
  <si>
    <t>https://christianclimateaction.org/</t>
  </si>
  <si>
    <t>Christian Climate Action</t>
  </si>
  <si>
    <t>https://jpit.uk</t>
  </si>
  <si>
    <t>Joint Public Issues Team - Baptist Union of Great Britain, Methodist Church and URC</t>
  </si>
  <si>
    <t>https://www.ecen.org/</t>
  </si>
  <si>
    <t xml:space="preserve">European Christian Environment Network </t>
  </si>
  <si>
    <t>https://ecochurch.arocha.org.uk/resources/buildings/</t>
  </si>
  <si>
    <t>The Church of England Environment Programme</t>
  </si>
  <si>
    <t>https://www.churchofengland.org/about/environment-and-climate-change</t>
  </si>
  <si>
    <t>Tearfund</t>
  </si>
  <si>
    <t>https://www.christianaid.org.uk/campaigns/climate</t>
  </si>
  <si>
    <t>Christian Aid</t>
  </si>
  <si>
    <t>Operation Noah | A Christian response to climate change</t>
  </si>
  <si>
    <t xml:space="preserve">Operation Noah | A Christian response to climate change </t>
  </si>
  <si>
    <t>https://operationnoah.org/</t>
  </si>
  <si>
    <t>Anglican Communion Environmental Network</t>
  </si>
  <si>
    <t>https://acen.anglicancommunion.org</t>
  </si>
  <si>
    <t>https://www.eas.org.uk/</t>
  </si>
  <si>
    <t>Energy Action Scotland</t>
  </si>
  <si>
    <t xml:space="preserve">Energy Action Scotland </t>
  </si>
  <si>
    <t>SHE Changes Climate</t>
  </si>
  <si>
    <t>https://www.netzeronation.scot</t>
  </si>
  <si>
    <t>Net Zero Nation (Scotland)</t>
  </si>
  <si>
    <t>Engage with Incredible Edible</t>
  </si>
  <si>
    <t>Get Climate Literate training</t>
  </si>
  <si>
    <t>Celebrate the Season of Creation</t>
  </si>
  <si>
    <t>Promote local initiatives and groups</t>
  </si>
  <si>
    <t>Learn from other organisations and use their resources</t>
  </si>
  <si>
    <t>Energy Saving Trust</t>
  </si>
  <si>
    <t>Start a book group</t>
  </si>
  <si>
    <t>Embed care for Creation</t>
  </si>
  <si>
    <t>Season of Creation resources for Eucharist &amp; Daily Prayer and intercessory resources</t>
  </si>
  <si>
    <t>https://www.christianaid.org.uk/pray/faith-resources/climate-justice-resources</t>
  </si>
  <si>
    <t>Climate Justice Faith Resources</t>
  </si>
  <si>
    <t>https://www.tearfund.org/get-involved/resources?Audience=Advocacy</t>
  </si>
  <si>
    <t>Teafund Advocacy Resources</t>
  </si>
  <si>
    <t>https://ctbi.org.uk/season-of-creation-2023/</t>
  </si>
  <si>
    <t>https://www.churchofengland.org/about/environment-and-climate-change/environment-prayer-worship-and-teaching</t>
  </si>
  <si>
    <t>Church of England Environment in prayer, worship and teaching Resources (online and in print)</t>
  </si>
  <si>
    <t xml:space="preserve">Laudato Si Movement Prayerbook </t>
  </si>
  <si>
    <t xml:space="preserve">Laudato Si Movement </t>
  </si>
  <si>
    <t>https://laudatosimovement.org/download/laudato-si-movement-prayer-book/</t>
  </si>
  <si>
    <t>https://cafod.org.uk/pray/prayer-resources/climate-prayers</t>
  </si>
  <si>
    <t>CAFOD</t>
  </si>
  <si>
    <t>Climate Prayers</t>
  </si>
  <si>
    <t>https://www.greenanglicans.org/</t>
  </si>
  <si>
    <t>Green Anglicans</t>
  </si>
  <si>
    <t xml:space="preserve">Anglican Communion Environmental Network (ACEN) </t>
  </si>
  <si>
    <t>https://acen.anglicancommunion.org/</t>
  </si>
  <si>
    <t>https://www.climatesunday.org</t>
  </si>
  <si>
    <t>https://www.waterstones.com/author/annabel-shilson-thomas/674428</t>
  </si>
  <si>
    <t>https://www.brfonline.org.uk/collections/children-and-family-ministry/products/outdoor-church-20-sessions-to-take-church-outside-the-building-for-children-and-families</t>
  </si>
  <si>
    <t xml:space="preserve">Sally Welch </t>
  </si>
  <si>
    <t>Robert Atwell, Christopher Irvine, Sue Moore</t>
  </si>
  <si>
    <t>https://www.churchofengland.org/prayer-and-worship/worship-texts-and-resources/time-creation</t>
  </si>
  <si>
    <t>Energy Efficiency and Old Buildings - Principles and Priorities</t>
  </si>
  <si>
    <t>Managing Change in the Historic Environment - Micro-renewables</t>
  </si>
  <si>
    <t>Net Zero Carbon - Exploring Hybrid Heating Options</t>
  </si>
  <si>
    <t>BOOK - Creation Sings Your Praise - A Christian Aid Worship Book</t>
  </si>
  <si>
    <t>BOOK - Outdoor Church - 20 sessions to take church outside the building for children and families</t>
  </si>
  <si>
    <t>BOOK - A Time for Creation. Liturgical resources for Creation and the Environment</t>
  </si>
  <si>
    <t>The Energy Hierarchy - a powerful tool for sustainability</t>
  </si>
  <si>
    <t>description_word_count</t>
  </si>
  <si>
    <t>quote_word_count</t>
  </si>
  <si>
    <t>Partner with local initiatives</t>
  </si>
  <si>
    <t>Each one of us matters, has a role to play, and makes a difference.</t>
  </si>
  <si>
    <t>Banking on Climate Chaos Report</t>
  </si>
  <si>
    <t>&lt;p&gt;Most systems make people warm by heating the air.  If your building lets the warm air escape, that's expensive and bad for the environment.  Measures like insulation can be too expensive if you don't use a space much, or too difficult in fancy buildings. There are other ways to make people warm. You could install radiant "on demand" heating or heated seating, for instance. It's not all or nothing.  You might heat the people in some spaces and the air in others, or both a bit, depending on the circumstances. Just making a deliberate choice is an important step. &lt;/p&gt;</t>
  </si>
  <si>
    <t>Get your plan right</t>
  </si>
  <si>
    <t>Change to heat the people approach</t>
  </si>
  <si>
    <t>&lt;p&gt;There are currently two significant funding streams available from the Scottish Government which provide financial help to implement measures in these cards. Community And Renewable Energy Scheme (CARES) (which as of writing covers up to 80% of the total cost for heat pumps up to a maximum £80K via the Let’s Do Net Zero Community Buildings Fund) and Business Energy Scotland (with a £100k 8-year interest free loan with up to 75% of total costs up to a maximum of £30k available via cashback for eligible measures per independent charity). Note that CARES funding applications must demonstrate high community amenity and good occupancy.&lt;/p&gt;</t>
  </si>
  <si>
    <t>Basic Actions</t>
  </si>
  <si>
    <t xml:space="preserve"> Philip Johnson (architect)</t>
  </si>
  <si>
    <t>&lt;p&gt;It’s expensive and difficult to heat air and keep it in an old leaky building. Even if your building is so well used you can afford heat loss measures, your building could be difficult to treat. Refer to the radiant heating and heated seating cards plus approaches that reduce the impact of really cold surfaces, like carpets, curtains and wall hangings. Although these do heat the air a little, they mostly just make people comfortable and without creating draughts or having to worry so much about heat loss.  You can also consider portable heating solutions. &lt;/p&gt;</t>
  </si>
  <si>
    <t>Choose a heating approach</t>
  </si>
  <si>
    <t>Add or switch to radiant heating</t>
  </si>
  <si>
    <t>Use smart meters</t>
  </si>
  <si>
    <t>Put countdown timers on big electrics</t>
  </si>
  <si>
    <t>https://www.climateemergencytoolkit.com</t>
  </si>
  <si>
    <t>Climate Emergency Toolkit</t>
  </si>
  <si>
    <t>Tearfund &amp; partners</t>
  </si>
  <si>
    <t>https://docs.google.com/document/d/1hiNe_HTNJKTIUOYM-gA-ib1mJmgd2LkQbffRye1HvuI/edit?usp=sharing</t>
  </si>
  <si>
    <t>Net Zero Book List Recommendations</t>
  </si>
  <si>
    <t>Connect to a district heating network</t>
  </si>
  <si>
    <t>&lt;p&gt;A small, discreet "data logger" will take temperature and relative humidity readings at regular intervals and save them for you to pick up or send them to an internet service. Their data plots will show trends and patterns that will help you get the heat to the right places at the right times and get better professional energy efficiency advice.  Churches often use them to monitor damp or to discover that a small expenditure on the right controls saves them a lot of gas. &lt;/p&gt;&lt;p&gt;If you have fancy heating controls, they might already log temperature for you.&lt;/p&gt;</t>
  </si>
  <si>
    <t>https://www.incredibleedible.org.uk</t>
  </si>
  <si>
    <t>https://www.keepscotlandbeautiful.org</t>
  </si>
  <si>
    <t>&lt;p&gt;A professional assessment will help you prioritise your actions - but keep in mind the assessors can't always tailor their advice to how you use your building or how that might change in the future. For your housing,  you should obtain an up-to-date Energy Performance Certificate (EPC) survey and also review guidance on the SEC's minimum standards for rectories. For other modest buildings, you could use a free energy efficiency assessment from Business Energy Scotland. For larger, listed buildings you may wish to consider getting a survey by a qualified Mechanical and Electrical Engineer via the Chartered Institution of Building Services Engineers.&lt;/p&gt;</t>
  </si>
  <si>
    <t>https://www.pas.org.uk</t>
  </si>
  <si>
    <t>Keep Scotland Beautiful</t>
  </si>
  <si>
    <t>Planning Aid Scotland</t>
  </si>
  <si>
    <t>https://www.scotland.anglican.org/vestry-resources</t>
  </si>
  <si>
    <t>Vestry Resources</t>
  </si>
  <si>
    <t>https://www.scotland.anglican.org/who-we-are/organisation/bishops-and-their-dioceses/diocese-of-aberdeen-orkney/</t>
  </si>
  <si>
    <t>Diocese websites</t>
  </si>
  <si>
    <t>https://sei.scot/resources/</t>
  </si>
  <si>
    <t>Scottish Episcopal Institute</t>
  </si>
  <si>
    <t>&lt;p&gt;To reduce emissions associated with Scope 2 emissions, PEG recommend charges move to a verified 100% renewable electricity tariff. Many tariffs that claim 100% renewable are susceptible to greenwashing. To help charges select tariffs that are credible, PEG intend to use criteria adopted by the Church Energy Advisors Network which go beyond simple reliance on trading Renewable Energy Guarantees of Origin (REGO). These criteria review whether a company’s tariffs are all renewable, whether they rely on offsetting, whether units sold are the same as those supported by REGOs, whether the company has its own generation and whether purchase from other generators is direct.&lt;/p&gt;</t>
  </si>
  <si>
    <t>Season of Creation resources from CTBI</t>
  </si>
  <si>
    <t xml:space="preserve">Churches Together in Britain and Ireland (CTBI) </t>
  </si>
  <si>
    <t>Willie Shaw, Church In Society &amp; Provincial Environment Group Member</t>
  </si>
  <si>
    <t>To accomplish great things, we must not only act, but also dream; not only plan, but also believe.</t>
  </si>
  <si>
    <t>Anatole France</t>
  </si>
  <si>
    <t>Traditional gospel song</t>
  </si>
  <si>
    <t>… gonna try with a little help from my friends.</t>
  </si>
  <si>
    <t>Smart meters are … helping the UK deliver a cleaner and more efficient energy system, … saving tens of billions of pounds in the process.</t>
  </si>
  <si>
    <t>Lord Callanan, Minister for Climate Change</t>
  </si>
  <si>
    <t>Saying</t>
  </si>
  <si>
    <t>Come on baby, do the locomotion.</t>
  </si>
  <si>
    <t>Heavy, lined curtains … can reduce heat loss [from single-glazed sash windows] by 14%.</t>
  </si>
  <si>
    <t>Where the glazing … is not historically significant, double glazing units such as slimline can often be fitted into the existing window frames.</t>
  </si>
  <si>
    <t>The hotter body's heat will pass to the cooler … that's a physical law!</t>
  </si>
  <si>
    <t>… people have felt warm throughout the coldest months … [the energy cost] is so low that it's just a no-brainer.</t>
  </si>
  <si>
    <t>Andrew Wood, Treasurer, St Matthew's Bristol</t>
  </si>
  <si>
    <t>Our species has been the cause of such corruption and devastation … that we are in danger ending life as we know it on our planet.</t>
  </si>
  <si>
    <t>&lt;p&gt;You should only be considering carbon offsetting if you have exhausted or achieved all other possibilities for absolute emissions reduction. For an offsetting scheme to be genuine, it must demonstrate long term permanent storage of carbon with a low risk of reversal. Many offsetting schemes perpetrate other injustices such as displacing communities, double counting, or even destroying natural carbon sinks.  Furthermore, global land use demand for forestry offset plans is currently around 1.2 billion hectares (roughly the same land mass as the USA and Mexico combined).  The world simply doesn’t have a spare continent available for offsetting.&lt;/p&gt;</t>
  </si>
  <si>
    <t>It's good to talk.</t>
  </si>
  <si>
    <t>The aim of the game is to Limbo, And see how low can you go.</t>
  </si>
  <si>
    <t>The Church welcomes technological progress and receives it with love.</t>
  </si>
  <si>
    <t>https://www.scotland.anglican.org/vestry-resources/buildings/sources-of-funding-for-repairs-and-improvements-to-church-buildings/</t>
  </si>
  <si>
    <t>Sources of Funding for Repairs and Improvements to Church Buildings</t>
  </si>
  <si>
    <t>Provincial Buildings Committee</t>
  </si>
  <si>
    <t>https://www.scotland.anglican.org/vestry-resources/buildings/maintenance-and-building-work-for-your-church-some-practical-considerations/</t>
  </si>
  <si>
    <t xml:space="preserve">Maintenance and Building Work for your Church – Some Practical Considerations </t>
  </si>
  <si>
    <t>Sources of Guidance to Churches on Heating of Buildings</t>
  </si>
  <si>
    <t>100% verified renewable tariffs criteria</t>
  </si>
  <si>
    <t>https://www.churchofengland.org/sites/default/files/2023-01/green-energy-companies-and-the-energy-footprint-tool-jan-2023.pdf</t>
  </si>
  <si>
    <t>https://www.scotland.anglican.org/vestry-resources/buildings/responsibilities-of-the-property-convener/</t>
  </si>
  <si>
    <t>https://www.communitywoods.org/funding-1</t>
  </si>
  <si>
    <t>https://www.transport.gov.scot/active-travel/active-travel-framework/</t>
  </si>
  <si>
    <t>https://www.gov.scot/publications/scotlands-climate-assembly-research-report-process-impact-assembly-member-experience/</t>
  </si>
  <si>
    <t>https://www.shechangesclimate.org</t>
  </si>
  <si>
    <t>https://www.scotland.anglican.org/vestry-resources/buildings/sources-of-guidance-to-churches-on-heating-of-buildings/</t>
  </si>
  <si>
    <t>https://localenergy.scot/casestudy/st-ninians-rc-church/</t>
  </si>
  <si>
    <t>https://localenergy.scot/casestudy/cairnlea-parish-church/</t>
  </si>
  <si>
    <t>Heat Pump CARES grant example  - St Ninians RC, Dundee</t>
  </si>
  <si>
    <t>Heat Pump Cares Grant Example - Cairnlee Parish Church Hall</t>
  </si>
  <si>
    <t>https://www.churchofengland.org/sites/default/files/2022-09/Technical_guidance_note_heated_cushions_Marown_pilot.pdf</t>
  </si>
  <si>
    <t>Rechargeable cushions case study</t>
  </si>
  <si>
    <t>Church of England</t>
  </si>
  <si>
    <t>https://www.hrballiance.org.uk/news/roving-reporter/heated-pew-cushions/</t>
  </si>
  <si>
    <t>Historic Religious Buildings Alliance</t>
  </si>
  <si>
    <t>KovoSchmidt (supplier)</t>
  </si>
  <si>
    <t>https://www.pewheating.com/</t>
  </si>
  <si>
    <t xml:space="preserve">Example of wired pew cushions </t>
  </si>
  <si>
    <t>Wired pew cushions case study</t>
  </si>
  <si>
    <t>Guide to where district heating is suitable</t>
  </si>
  <si>
    <t>European Union</t>
  </si>
  <si>
    <t>https://guidetodistrictheating.eu/guidance-for-cities-and-towns/is-district-heating-suitable-for-my-area/</t>
  </si>
  <si>
    <t xml:space="preserve">Aberdeen District Heating Examples </t>
  </si>
  <si>
    <t>https://www.aberdeencity.gov.uk/services/housing/home-energy-efficiency/home-energy-savings/energy-efficiency-council-tenants/district-heating</t>
  </si>
  <si>
    <t>Herschel (supplier)</t>
  </si>
  <si>
    <t>Example switch - installer sets time</t>
  </si>
  <si>
    <t>https://www.toolstation.com/electronic-time-delay-push-switch/p50205</t>
  </si>
  <si>
    <t>Toolstation (supply store)</t>
  </si>
  <si>
    <t>https://www.herschel-infrared.co.uk/heating-heritage-buildings/churches/</t>
  </si>
  <si>
    <t>Chandelier option for ornate spaces</t>
  </si>
  <si>
    <t>https://drive.google.com/file/d/15-CijFg7u7EidODN_bEGbDCHpAoC_nVH/view</t>
  </si>
  <si>
    <t>Range of options for churches</t>
  </si>
  <si>
    <t>Church case study with discreet panels</t>
  </si>
  <si>
    <t>https://www.solray.co.uk/bespoke-design-for-st-martin-of-tours-church-in-epsom/</t>
  </si>
  <si>
    <t>Solray (supplier)</t>
  </si>
  <si>
    <t>https://www.youtube.com/watch?v=Fh0Ad3FKDrE</t>
  </si>
  <si>
    <t>LimeWorks (US source)</t>
  </si>
  <si>
    <t>https://www.engineshed.scot/building-advice/building-materials/lime/</t>
  </si>
  <si>
    <t>Lime mortar and limewash</t>
  </si>
  <si>
    <t>Engine Shed/Historic Environment Scotland</t>
  </si>
  <si>
    <t>https://www.historicenvironment.scot/archives-and-research/publications/publication/?publicationId=9b3ca2e8-afcc-42ba-92c3-a59100fde12b</t>
  </si>
  <si>
    <t>https://www.gov.uk/guidance/smart-meters-how-they-work</t>
  </si>
  <si>
    <t>UK Government</t>
  </si>
  <si>
    <t>https://loop.homes/what-is-loop/</t>
  </si>
  <si>
    <t>Loop app - one example of a third party app for accessing smart meter data</t>
  </si>
  <si>
    <t>Loop (supplier)</t>
  </si>
  <si>
    <t>https://www.degreedays.net/</t>
  </si>
  <si>
    <t>Degree Day Calculations - technical method for assessing heating control</t>
  </si>
  <si>
    <t>BizEE Software</t>
  </si>
  <si>
    <t>British Gas</t>
  </si>
  <si>
    <t>How to Bleed a Radiator - video</t>
  </si>
  <si>
    <t>https://www.youtube.com/watch?v=sjyEkLwHtTc</t>
  </si>
  <si>
    <t>How to tell cement mortar from lime - video</t>
  </si>
  <si>
    <t>https://www.hse.gov.uk/ventilation/assessing-the-risk-of-poor-ventilation.htm</t>
  </si>
  <si>
    <t>https://nepc.raeng.org.uk/infection-resilient-environments</t>
  </si>
  <si>
    <t>Assessing the risk of poor ventilation</t>
  </si>
  <si>
    <t>Infection resilient environments</t>
  </si>
  <si>
    <t>Royal Academy of Engineering</t>
  </si>
  <si>
    <t>https://www.carbontrust.com/resources/lighting-overview-guide</t>
  </si>
  <si>
    <t>General overview of lighting non-domestic spaces - slightly old</t>
  </si>
  <si>
    <t>https://lamphq.com/beam-angle/</t>
  </si>
  <si>
    <t>Calculating required beam angles</t>
  </si>
  <si>
    <t>https://www.downlightsdirect.co.uk/advice/downlights/which-beam-angle-to-choose/</t>
  </si>
  <si>
    <t>Rough explanation of how to check a lighting design</t>
  </si>
  <si>
    <t>https://ledlightguides.com/convert-fluorescent-to-led-lights/</t>
  </si>
  <si>
    <t>Choosing retrofit LEDS for fluorescent tubes</t>
  </si>
  <si>
    <t>Carbon Trust</t>
  </si>
  <si>
    <t>Lamp HQ (supply store)</t>
  </si>
  <si>
    <t>Downlights direct (supply store)</t>
  </si>
  <si>
    <t>LED Lights Guide (supply store)</t>
  </si>
  <si>
    <t>https://localenergy.scot/resource/solar-pv/</t>
  </si>
  <si>
    <t xml:space="preserve">https://energysavingtrust.org.uk/tool/solar-energy-calculator/ </t>
  </si>
  <si>
    <t>Solar energy calculator - but the incentives for community buildings are not the same</t>
  </si>
  <si>
    <t xml:space="preserve">Solar panels for community buildings </t>
  </si>
  <si>
    <t>Energy Savings Trust</t>
  </si>
  <si>
    <t>https://www.renewableenergyhub.co.uk/main/solar-panels/ground-mounted-solar-panels/</t>
  </si>
  <si>
    <t>Ground Mounted Solar Panel Systems</t>
  </si>
  <si>
    <t>Renewable Energy Hub</t>
  </si>
  <si>
    <t>https://energysavingtrust.org.uk/advice/draught-proofing/</t>
  </si>
  <si>
    <t>https://www.historicenvironment.scot/advice-and-support/your-property/saving-energy-in-traditional-buildings/draught-proof-your-property/</t>
  </si>
  <si>
    <t>https://energysavingtrust.org.uk/how-draught-proof-your-chimney/</t>
  </si>
  <si>
    <t>https://youtu.be/1XIFuU27xY0</t>
  </si>
  <si>
    <t>Draughtproofing in churches (video - from 44:15)</t>
  </si>
  <si>
    <t>https://www.firstinarchitecture.co.uk/building-fabric-05-airtightness/</t>
  </si>
  <si>
    <t>Explanation of airtightness with a diagram of likely leaks (technical)</t>
  </si>
  <si>
    <t>https://www.amazon.co.uk/Arctic-Hayes-ARC333113-333113-Smoke-Sticks/dp/B009BUDDHM/</t>
  </si>
  <si>
    <t>Draughtproofing advice</t>
  </si>
  <si>
    <t>Draughtproof your property</t>
  </si>
  <si>
    <t>How to draughtproof your chimney</t>
  </si>
  <si>
    <t>ChurchCare</t>
  </si>
  <si>
    <t>First In Architecture (resource for students)</t>
  </si>
  <si>
    <t>Amazon (supply store)</t>
  </si>
  <si>
    <t>Smoke pen example (for testing vents)</t>
  </si>
  <si>
    <t>https://www.london.anglican.org/kb/how-to-install-glass-doors-in-your-church/</t>
  </si>
  <si>
    <t>Considerations for glass doors and draught lobbies in churches</t>
  </si>
  <si>
    <t>Church of England Diocese of London</t>
  </si>
  <si>
    <t>https://www.engineeringtoolbox.com/air-curtains-d_129.html</t>
  </si>
  <si>
    <t>Column1</t>
  </si>
  <si>
    <t>https://www.historicenvironment.scot/advice-and-support/your-property/saving-energy-in-traditional-buildings/insulate-your-property/#floors_tab</t>
  </si>
  <si>
    <t>https://www.historicenvironment.scot/archives-and-research/publications/publication/?publicationId=179c1909-3679-4486-9583-a59100fa98c1</t>
  </si>
  <si>
    <t>Brief introduction to floor insulation</t>
  </si>
  <si>
    <t>https://www.insulation-info.co.uk/insulation-types</t>
  </si>
  <si>
    <t>https://energysavingtrust.org.uk/advice/roof-and-loft-insulation/</t>
  </si>
  <si>
    <t>Roof insulation designs</t>
  </si>
  <si>
    <t xml:space="preserve"> https://ww3.rics.org/uk/en/journals/built-environment-journal/understanding-spray-foam-insulation.html</t>
  </si>
  <si>
    <t>Risks of spray foam insulation</t>
  </si>
  <si>
    <t>https://www.gov.uk/government/publications/retrofit-internal-wall-insulation-best-practice</t>
  </si>
  <si>
    <t>Fabric improvements for energy efficiency in traditional buildings</t>
  </si>
  <si>
    <t>https://www.firstinarchitecture.co.uk/building-fabric-02-insulation-materials/</t>
  </si>
  <si>
    <t>Basic explanation of types of insulation</t>
  </si>
  <si>
    <t>Insulation Info (industry source)</t>
  </si>
  <si>
    <t>Basic introduction to types of insulation</t>
  </si>
  <si>
    <t>Royal Institution of Chartered Surveyors</t>
  </si>
  <si>
    <t>https://www.architecturelab.net/how-heat-recovery-systems-work/</t>
  </si>
  <si>
    <t>About heat recovery generally</t>
  </si>
  <si>
    <t>https://www.vent-axia.com/healthyhomes/simplesolution/extractfans_heatrecovery</t>
  </si>
  <si>
    <t>Architecture Lab (magazine)</t>
  </si>
  <si>
    <t>Vent-Axia (supplier)</t>
  </si>
  <si>
    <t>Example extractor fan with heat recovery - video</t>
  </si>
  <si>
    <t>https://www.engineeringtoolbox.com/air-change-rate-room-d_867.html</t>
  </si>
  <si>
    <t>Engineering Toolbox</t>
  </si>
  <si>
    <t>Air change rate requirements for typical buildings (technical)</t>
  </si>
  <si>
    <t>https://www.draytoncontrols.co.uk/news/unlocking-secrets-trv4-0</t>
  </si>
  <si>
    <t>https://www.draytoncontrols.co.uk/product/trv4-range-limiting-pins</t>
  </si>
  <si>
    <t>Drayton TRV limiting pins</t>
  </si>
  <si>
    <t>https://www.youtube.com/watch?v=_VvtRxOoO3k</t>
  </si>
  <si>
    <t>Danfoss TRV limiting pins</t>
  </si>
  <si>
    <t>https://www.draytoncontrols.co.uk/product/drayton-tamperproof-trv-guard</t>
  </si>
  <si>
    <t>Example tamper-proof TRV cover</t>
  </si>
  <si>
    <t>https://store.danfoss.com/en/Climate-Solutions-for-heating/Hydronic-floor-heating/Room-controls/Danfoss-Icon-tamper-proof-cover-86x86/p/088U1113</t>
  </si>
  <si>
    <t>Example tamper-proof room thermostat cover</t>
  </si>
  <si>
    <t xml:space="preserve">Explanation of one TRV with limiting features </t>
  </si>
  <si>
    <t>Drayton (supplier)</t>
  </si>
  <si>
    <t>Danfoss (supplier)</t>
  </si>
  <si>
    <t>https://www.warmworld.co.uk/</t>
  </si>
  <si>
    <t>https://www.ephcontrols.com/section/delay-start-thermostat/</t>
  </si>
  <si>
    <t>Example of a thermostat with upper and lower limits and no permanent override</t>
  </si>
  <si>
    <t>https://www.trustedreviews.com/reviews/honeywell-evohome-2</t>
  </si>
  <si>
    <t>https://www.trustedreviews.com/reviews/tado-smart-thermostat-v3-plus</t>
  </si>
  <si>
    <t>https://wiser.draytoncontrols.co.uk/blog/wiser-customer-stories-supporting-local-community-hub-save-energy-and-money</t>
  </si>
  <si>
    <t>Warmworld (supplier)</t>
  </si>
  <si>
    <t>EPH (supplier)</t>
  </si>
  <si>
    <t>Trusted Reviews</t>
  </si>
  <si>
    <t>https://heatkeeper.co.uk/products/heatkeeper-radiator-reflector-panels</t>
  </si>
  <si>
    <t>Radiator Reflector Panels</t>
  </si>
  <si>
    <t>Heat reflecting screen behind radiator (technical)</t>
  </si>
  <si>
    <t>https://iwarm-en.techinfus.com/radiatory/teplovoj-ekran.html</t>
  </si>
  <si>
    <t>iwarm</t>
  </si>
  <si>
    <t>HeatKeeper (supplier)</t>
  </si>
  <si>
    <t>Viability of Air Source Heat Pumps in Churches - video</t>
  </si>
  <si>
    <t>https://youtu.be/tdd-BzeyVxE</t>
  </si>
  <si>
    <t>How to set a programmable room thermostat - video</t>
  </si>
  <si>
    <t>Centre for Sustainable Energy (charity)</t>
  </si>
  <si>
    <t>https://www.theheatinghub.co.uk/articles/turn-down-the-boiler-flow-temperature</t>
  </si>
  <si>
    <t>The Heating Hub</t>
  </si>
  <si>
    <t>Explanation of boiler flow temperatures</t>
  </si>
  <si>
    <t>https://heathack.org/a-mid-price-fix-for-trvs</t>
  </si>
  <si>
    <t>Description of cheap programmable TRV</t>
  </si>
  <si>
    <t>https://theevohomeshop.co.uk/honeywell-evohome/</t>
  </si>
  <si>
    <t>Example of a system with "smart" TRV zoning</t>
  </si>
  <si>
    <t>Honeywell (supplier)</t>
  </si>
  <si>
    <t>HeatHack</t>
  </si>
  <si>
    <t>Community hall case study for one system</t>
  </si>
  <si>
    <t>Example combining zoning with optimised start control</t>
  </si>
  <si>
    <t>Example combining zoning and weather compensation</t>
  </si>
  <si>
    <t>Example of a programmable room stat that limits what users can do and has optimised start control</t>
  </si>
  <si>
    <t>https://www.boilerguide.co.uk/articles/frost-protection-heating</t>
  </si>
  <si>
    <t>How does boiler frost protection work?</t>
  </si>
  <si>
    <t>https://www.churchofengland.org/sites/default/files/2021-01/CCB_frost_protection_COVID_guidance_issue1_January2021.pdf</t>
  </si>
  <si>
    <t>Frost protection for churches</t>
  </si>
  <si>
    <t>Boiler Guide (comparison site)</t>
  </si>
  <si>
    <t>Church Care</t>
  </si>
  <si>
    <t>Frost protection for heating systems and building fabric - video, from 19:07</t>
  </si>
  <si>
    <t>https://www.hhic.org.uk/uploads/5AD714191F6D1.pdf</t>
  </si>
  <si>
    <t>Balancing the central heating system</t>
  </si>
  <si>
    <t>https://www.youtube.com/watch?v=pACSeFDwZpg</t>
  </si>
  <si>
    <t>Example of automatic balancing via "return temperature limiters"</t>
  </si>
  <si>
    <t>Heating&amp; Hotwater Industry Council</t>
  </si>
  <si>
    <t>Plumber Parts (supplier)</t>
  </si>
  <si>
    <t>https://www.hse.gov.uk/healthservices/legionella.htm</t>
  </si>
  <si>
    <t>Legionella advice</t>
  </si>
  <si>
    <t>https://www.theheatinghub.co.uk/articles/Worcester-hot-water-preheat</t>
  </si>
  <si>
    <t>Turn off the preheat on your Worcester combi boiler (website also has other boilers)</t>
  </si>
  <si>
    <t>https://www.historicenvironment.scot/archives-and-research/publications/publication/?publicationId=f3e97c76-b4fa-4c76-a197-a59400be931b</t>
  </si>
  <si>
    <t>Thermal performance of traditional windows (technical)</t>
  </si>
  <si>
    <t>https://www.nationaltrust.org.uk/features/how-to-make-thermal-curtains</t>
  </si>
  <si>
    <t>How to make thermally interlined curtains</t>
  </si>
  <si>
    <t>https://www.doityourself.com/stry/thermal-curtains-vs-blackout-curtains</t>
  </si>
  <si>
    <t>How to make thermal Roman blinds</t>
  </si>
  <si>
    <t>National Trust</t>
  </si>
  <si>
    <t>Do It Yourself (website)</t>
  </si>
  <si>
    <t>https://www.gov.scot/publications/tables-of-u-values-and-thermal-conductivity/</t>
  </si>
  <si>
    <t>U-value calculations - table shows many glazing options (technical)</t>
  </si>
  <si>
    <t>https://www.homebuilding.co.uk/advice/secondary-glazing</t>
  </si>
  <si>
    <t>Secondary glazing - general explanation</t>
  </si>
  <si>
    <t>https://www.engineshed.scot/building-advice/building-materials/glass/</t>
  </si>
  <si>
    <t>General advice for decorative glass</t>
  </si>
  <si>
    <t>https://www.cse.org.uk/advice/advice-and-support/secondary-glazing</t>
  </si>
  <si>
    <t>https://www.historicenvironment.scot/archives-and-research/publications/publication/?publicationId=4d0179ad-3306-42a0-87d8-a59300faac09</t>
  </si>
  <si>
    <t>Secondary glazing (including the cheap options)</t>
  </si>
  <si>
    <t>https://www.youtube.com/watch?v=aEBbSkjkCik</t>
  </si>
  <si>
    <t>Refurbishment Case Study with temporary secondary glazing</t>
  </si>
  <si>
    <t>Secondary glazing (including temporary)</t>
  </si>
  <si>
    <t>Eco Lewes (volunteer group)</t>
  </si>
  <si>
    <t>Temporary secondary glazing - video</t>
  </si>
  <si>
    <t>Homebuilding &amp; Renovating (magazine)</t>
  </si>
  <si>
    <t>Smart meters - a guide for households</t>
  </si>
  <si>
    <t>Retrofit internal wall insulation -  Best practice</t>
  </si>
  <si>
    <t>Short Guide - Fabric Improvements for Energy Efficiency</t>
  </si>
  <si>
    <t>Traditional home maintenance, but also useful introduction for our buildings</t>
  </si>
  <si>
    <t>Church Heating and the Organ (ibo.co.uk)</t>
  </si>
  <si>
    <t>Church heating and organs</t>
  </si>
  <si>
    <t>Institute of British Organ Building</t>
  </si>
  <si>
    <t>yes</t>
  </si>
  <si>
    <t>On a combi-boiler, “hot water preheat” reduces how long we wait at the taps by keeping some water hot all the time, but usually the real problem is the distance to the boiler.   Turn it off if you can.  A good electrician can disable it or make it operate using a timeswitch.  There are also valves that save water and claim to deliver hot water faster by reducing the flow at the tap until the water is hot, but we haven’t tried them.</t>
  </si>
  <si>
    <t>Many community buildings have high ceilings.  Putting in a false ceiling can substantially reduce the amount of heating you need and give you a way of insulating a difficult roof.   Similarly, if your spaces are too large for your user groups, partitioning them might reduce your heating bills or increase your income.  Architects tell us community groups often fail to think carefully enough about making these and other changes to their buildings.</t>
  </si>
  <si>
    <t>Most buildings have lots of ways to control the ventilation and assume people will be sensible.  Help your users know what to do.  You may want to add features like window trickle vents to make it easier to get enough air without wasting heat.  In “wet” rooms automatic ventilation, like extractor fans that operate based on relative humidity, can help.  If you have a church building, you might find vents left open that were designed to be opened after services to release moist air and closed before the heating goes on again.</t>
  </si>
  <si>
    <t>Protect your heating system from interference</t>
  </si>
  <si>
    <t>Restrict the heating changes users can make</t>
  </si>
  <si>
    <t>Force the lights offs</t>
  </si>
  <si>
    <t>Choose what spaces to use wisely</t>
  </si>
  <si>
    <t>Sometimes it is possible to modify existing buildings to make better use of the sun. That might mean an added south-facing glass structure to trap heat that will then warm the building and be useful in its own right.  For modern buildings with lots of glass that overheat through solar gain, blinds used at the right times or heat-reflecting film on the windows might help.  You may also be able to add an overhang at the right angle or place deciduous trees that will let in the sun in the winter but not in the summer. </t>
  </si>
  <si>
    <t>I love the feeling of the fresh air on my face and the wind blowing through my hair.</t>
  </si>
  <si>
    <t>Evel Knievel</t>
  </si>
  <si>
    <t>By failing to prepare, you are preparing to fail.</t>
  </si>
  <si>
    <t xml:space="preserve">Benjamin Franklin </t>
  </si>
  <si>
    <t>The future of humanity and indeed, all life on earth, now depends on us.</t>
  </si>
  <si>
    <t>quote would need replaced?</t>
  </si>
  <si>
    <t>maybe</t>
  </si>
  <si>
    <t xml:space="preserve">Desiderius Erasmus </t>
  </si>
  <si>
    <t xml:space="preserve">Prevention is better than cure. </t>
  </si>
  <si>
    <t>yes, something about locks</t>
  </si>
  <si>
    <t>yes, find an on demand quote</t>
  </si>
  <si>
    <t>yes, but what?</t>
  </si>
  <si>
    <t>step_number</t>
  </si>
  <si>
    <t>step_name</t>
  </si>
  <si>
    <t>Actions to produce energy right on your premises.</t>
  </si>
  <si>
    <t/>
  </si>
  <si>
    <t>carbon</t>
  </si>
  <si>
    <t xml:space="preserve">Smart meters will help the UK need fewer power stations and let you spot waste and estimate the cost of energy for room hires.  Data from them also enables professionals to give you better advice.  They have a display you can put somewhere convenient to see how much energy you use and spot unexpected changes.    The meters have improved greatly in the last few years and installers can test the meter will be “smart” before installation.  </t>
  </si>
  <si>
    <t>When users don’t know who to contact, they take things into their own hands. That may mean bringing in space heaters, turning on the oven and hob to warm the space, and blocking exits open with fire extinguishers. You need to know what problems they’re having and work with them to find out what's going wrong. If you have occasional or loosely managed user groups in, you may need signage with contact details.</t>
  </si>
  <si>
    <t>Decide ahead of time what changes you will make when so you can take advantage of scaffolding that is already up and avoid ripping out new flooring or decoration just to get behind them.   Maintenance records will help you spot problems ahead and could save you scrapping a whole system when one part needs replaced.  Especially, plan for heating changes.  Otherwise you'll end up with an emergency like-for-like replacement.</t>
  </si>
  <si>
    <t xml:space="preserve">Major repairs have huge carbon and financial costs.  Damp also makes a building lose heat fast.  Keep the roof in good repair with adequate rainwater clearance and make sure your ventilation is working by, for instance, clearing leaves from low level air intakes. In traditional buildings, all works should use breathable materials, and don't reduce the ventilation without taking advice. </t>
  </si>
  <si>
    <t xml:space="preserve">Users don’t understand how boilers and storage heaters work, but if they aren’t happy, they’ll turn dials and press buttons.  Try to block access to everything they shouldn’t alter with cupboard locks or tamper-proof covers.  If your boiler is in a public space, you may need to be creative about how to use joinery or paper blu-tacked over the controls to deter use.  It’s especially important not to let users re-pressurise your boilers.  If they do it while the system is running, that could damage them.  </t>
  </si>
  <si>
    <t>The thermal monitor shows most groups that their heating isn’t on at the right times and can be turned off earlier than they think.   New controls handle summer time automatically and “optimised start control” would take the guesswork out of how early to turn the heating on.  If the problem is getting there every week to change the timings, maybe controls that let you set the times from home would help.  Also, if you store hot water, try not to heat more than your users need.</t>
  </si>
  <si>
    <t xml:space="preserve">Only let your users make themselves more comfortable without affecting other groups.  Good controls for our buildings will lock the advanced settings so users can only turn the heating up and down for a short time or until the next scheduled heating change.  At least use limiting pins so they can’t turn thermostats and thermostatic radiator valves (TRVs) all the way up or down and leave them that way, and don’t let them make extreme changes like turning the heating all the way up or down. </t>
  </si>
  <si>
    <t xml:space="preserve">If air can’t move through a radiator or fan convector, they won’t heat the space.  Don’t let users pile things around them.  Also, dusty radiators won’t shed heat as fast as they should.  Check any fins especially. Dust in fan convectors is even worse because it can damage them.  Clean or change the filters regularly. If a radiator is cold just at the top, you should bleed it but for other problems, you’ll need your heating supplier to take a look.  </t>
  </si>
  <si>
    <t>Electric heating, urns and sound equipment often get left on, even overnight. You can buy special “countdown timers" or  “time delay push” switches that will only supply electricity to a device for a set amount of time before the user will need to use the switch again.   There are also timers available, although they're only useful if the electrics should be on for a very regular schedule.   Alternatively, you could put in hotel-style keycards that control whether electricity is supplied to some circuits.</t>
  </si>
  <si>
    <t>The best way to be sure you aren’t using any gas or electricity for heating is to turn the heating completely off, especially if your users can bring the heating on. Radiators are a popular way of warming croissants in all seasons.  Even if your users don’t bring the heating on, your system might. For instance, if you keep your usual heating diary set and rely on the thermostat to keep the heating off, your system might be firing up the boilers just in case.</t>
  </si>
  <si>
    <t>Modern energy efficiency controls are relatively inexpensive and effective.  If you are heating a leaky building for specific events, you probably want “optimised start control”.  This learns when to turn the heating to get the building warm on time. If you heat an insulated building most of the time, “weather compensation” will make the whole system run cooler when it’s warm out.  If your spaces warm quickly, “load compensation” will slow the heating down as it reaches temperature so it won’t overshoot.</t>
  </si>
  <si>
    <t xml:space="preserve">Many community buildings have thermostats or temperature sensors that are useless because they are broken, on a very cold wall, no longer wired in, or don’t get air past them. If the batteries in a wireless model go flat, that could bring your heating on when you aren’t expecting it.  If your space ever overheats, you’ll definitely want to check these things.  Consider updating old “analogue” models to digital ones so the temperature will vary less, making people more comfortable.  </t>
  </si>
  <si>
    <t xml:space="preserve">Heat the smallest space that will suit your users - but think about what’s already warm.  Sometimes community venues will have two sets of people in on the same day but put them in different halls even though both are free.  If you can put them in the same place, you will save on heating.  This action doesn’t apply if you use “on demand” radiant heating or heated seating to keep people comfortable instead of heating the air. </t>
  </si>
  <si>
    <t xml:space="preserve">The lower you can set the flow temperature on your condensing boiler and still warm your building in a reasonable time, the more efficient it will be - and the gentler heat might be more comfortable.  45C is ideal, and anything below 70C helps some. This action is most likely to apply to buildings with generous radiators, low heat loss, and longer heating periods. Don’t try this on a non-condensing boiler or if you have a hot water tank.   </t>
  </si>
  <si>
    <t xml:space="preserve">Fluorescent lamps are being phased out imminently in favour of LEDs.  Also think about any  high pressure sodium (HPS) lamps, as LEDs would use 40-75% of the power and look better.  When you make a change, think about whether your lights are the right power in the right places, and also look at the energy efficiency of the LEDs you put in. New generation LEDs are more expensive, but take half the power of the cheapest ones. </t>
  </si>
  <si>
    <t xml:space="preserve">Keeping the building dry and well-ventilated is often all the building and its contents require.   Most boilers can protect the heating system by keeping the water moving or heating it gently.  You can insulate other plumbing or use small pipe heaters where necessary.  If you really have to introduce heat, it’s much more efficient to install controls that will enforce a minimum “setback” temperature than to turn the heating on a little bit every day. </t>
  </si>
  <si>
    <t xml:space="preserve">Lights in community buildings get left on by accident.  In kitchens and toilets, if the same switch controls an extractor fan, this wastes not just electricity but also heat.  You could change to a light with a motion sensor or get an electrician to add one to your current light.  Motion sensors can sense movement up to 30 feet away, so can be used in relatively large rooms and don’t take much power to run. </t>
  </si>
  <si>
    <t>If a radiator is too cold to the touch and not heating a room enough, someone might turn up all the system's controls to compensate - or your users might find their own energy-wasting ways to cope.  It’s better to find out why the radiator is cold in the first place.  A broken Thermostatic Radiator Valve (TRV), stuck valve, air or sludge in the radiator, a faulty pump, or an unbalanced system can all cause this problem.</t>
  </si>
  <si>
    <t xml:space="preserve">
If you have hot water “on demand” from a combi-boiler or point-of-service hot water heater, you can set it for what feels right at  the taps.  50C is a good starting point.   If you store your hot water, be careful.  Cylinders and tanks need to be regularly raised to 60C to deter Legionella bacteria.  This usually means setting your boiler thermostat at 70C and blending with cold water at the taps.</t>
  </si>
  <si>
    <t xml:space="preserve">With zoning, you can heat different parts of the building at different times.  Getting the pipework, motorised valves, and timeswitch to do this isn’t always expensive.  Another approach is to use “smart” radiator valves that let you control each radiator or room independently.  That is less efficient but can be easier.  Similarly, if you have electric heating, make sure you and your users can bring on just the heating they need.  </t>
  </si>
  <si>
    <t xml:space="preserve">Fan convectors can make people uncomfortable if the fan is set too high.  They usually have controls that let you reduce the fan speed to slow them down when the space is almost warm enough.  Then the room temperature changes less and more gently while people are in.  To find the controls, you may need to take the cover off.  While you are right there, make sure you clean the filter! </t>
  </si>
  <si>
    <t xml:space="preserve">Electric point-of-use hot water heaters only heat the hot water you need “on demand”. That’s a good change if you have an old tank that could fail soon, a condensing boiler you are only running on high to keep the tank safe from Legionella, or if you can’t predict when hot water is needed, so waste a lot of it.  It makes more sense in places without many taps. </t>
  </si>
  <si>
    <t xml:space="preserve">Double glazing makes the room more comfortable and cuts heat loss - a double win.   Triple glazing only helps more if your walls are insulated.  If you choose this action, think about trickle vents and having the openings high up so users can ventilate without wasting heat or creating draughts.  Slim-line double glazing is acceptable in many listed buildings. If you have Victorian windows in a good state, consider refurbishing them and replacing just the glass.  They’ll have as much life left in them as a modern window. </t>
  </si>
  <si>
    <t>Extractor fans remove moist or stale air, but they also cause heat loss unless you get a special kind that recovers the heat and keeps it in the building.  This is worth the added cost for fans that are often on. Also think about whether your extractor fans run for too long.  Extractor fans can come on and go off with the lights, come on with the lights but run longer, have their own switch, or run only when the air is moist. The right choice depends on the application.</t>
  </si>
  <si>
    <t>If a radiator is working well and mounted on a cold external wall, it may lose much of the heat to the wall, not to the air in the room. There are products you can mount behind these radiators with foil on one side and insulation on the other. They help by reflecting the heat back into the room. The more radiators this technique is applied to, the greater the temperature impact. It’s not as good as insulating the wall, but it’s cheap and easy to do while you organise bigger changes.</t>
  </si>
  <si>
    <t xml:space="preserve">Thermal curtains and blinds cut draughts and mean cold glass won’t make people uncomfortable.  The cheapest option is tightly woven or foam-backed lined curtains that fit well.  Better options use thermal interlinings or trap air movement by adding a box or pelmet over the window, or are blinds that attach directly to the window frame.  Some home sewers can make cheap but effective curtains and blinds. If you put a door curtain on a fire exit, make sure you leave it open when people are in. </t>
  </si>
  <si>
    <t>If you don’t need to open the windows, you can mount polycarbonate sheets on the inside of your window, for instance, using magnetic tape.  It scratches and you’ll need to find a place to store it in the summer if you can’t leave it up.  This isn’t as good as proper glazing and draughtproofing and will only last ten years, but it will make a noticeable difference to single glazing.  With very bad windows, be careful not to trap damp, and don’t try this on stained glass.</t>
  </si>
  <si>
    <t xml:space="preserve">The heat lost through floors is usually less than through other surfaces, but a cold floor makes people uncomfortable.  For suspended timber floors, the safest options are hemp batting hung in nets under the joists or breathable boards lain on runners attached to the joists.  It can be installed by lifting a selection of floorboards.  Solid floors lose less heat than suspended ones. If a solid floor can't be lifted it can be insulated over the top or when the floor needs replaced.  </t>
  </si>
  <si>
    <t xml:space="preserve">Roof insulation is the most important type.   For a warm room in the loft, use rigid insulation boards between and over the roof rafters. You could lay rolls of insulation on the loft floor.  Make sure you meet the modern standard, 27 cm thick, follow advice to ensure adequate ventilation, and consider putting rigid insulation on the loft hatch.   If your roof can’t be insulated, you may be able to install a false ceiling and insulate above that.    </t>
  </si>
  <si>
    <t xml:space="preserve">Wall insulation can be outside, inside, or in a cavity within the wall.  If you can insulate externally, that’s usually the most effective solution.  With traditional mass masonry walls, you need the insulation to be breathable and there are more options than you might think.  You could have cellulose pellets blown behind the lathe and plaster, insulation applied to the existing masonry, plaster, or wall linings, or a timber frame that holds insulation in place, making a big space a bit smaller. </t>
  </si>
  <si>
    <t>Secondary glazing is generally cheaper than double glazing, helps with the draughtproofing, and can be more acceptable in some listed buildings, but it is perhaps half as effective. A lot depends on how well the windows fit and the distance between the panes. 12mm is the ideal for heat loss, although a bigger distance is better for noise reduction.   On stained glass, it goes on the outside and with a big air gap to keep the window dry, making it less effective.</t>
  </si>
  <si>
    <t>Draughts let cold air in and make people very uncomfortable. Draughtproofing leaky windows is expensive, but important.  Also think about doors, loft hatches, floors, skirting boards, and the holes created to fit in things like heating pipes and extractor fans.  Don't block up deliberate ventilation like wall and floor vents without taking advice, and keep a little air flow through chimneys  against damp.   Some draught-proofing  can be done as DIY but professionals can often get better materials.</t>
  </si>
  <si>
    <t>Historically, soft furnishings have been used to reduce the impact of really cold surfaces.  This works because fabrics warm up much faster than stone and present a warmer surface that doesn't soak up your body heat so quickly.  Carpets, seat cushions, wall tapestries, and chairs that cocoon the sitter to get between their head and the ceiling are all approaches that have stood the test of time.  Of course it's not like having central heating, but they do help.</t>
  </si>
  <si>
    <t xml:space="preserve">In district heating, the heat is generated somewhere nearby and delivered to you using insulated pipes.  There may be plans for future low carbon heating networks near you that use waste heat from electricity generation or industrial processes, or big heating plants that are more efficient than you can install.  Just like a heat pump, district heating delivers heat at lower temperatures than our current boilers, so it often requires underfloor heating, heat loss measures, and other expensive changes.  </t>
  </si>
  <si>
    <t>Photovoltaic (PV) solar panels generate electricity for immediate use, battery storage, or sale to the grid and are becoming more acceptable even on listed buildings.   There are ground mounted solar panels for those with enough space.   If finance is an issue for you, a solar cooperative might be willing to take your site on. Be cautious about your roof if it is weak, high up, or has lots of obstacles, and check the payback for your situation.  Also make sure to think about any impacts on rainwater clearance.</t>
  </si>
  <si>
    <t>We can’t think of everything that might suit your circumstances.  For instance, one church think they can make their hall more comfortable if they build a buggy park outside - because otherwise when the children come in, all the heat escapes.  You'll need to be curious about your building and your users to use this card well.</t>
  </si>
  <si>
    <t>Actions everyone should consider.  These make it easier to get the rest right.</t>
  </si>
  <si>
    <t xml:space="preserve">It’s obvious why this makes sense.  The hard part is understanding why the doors are open!  If users just forget to close the door, a cheap hydraulic door closer might help.  If groups feel it must be open to welcome people, you might be able to install a glass panel so newcomers can see what is happening inside the space.  If users struggle to enter the space unaided, then you will need either a more expensive automatic door or to station someone at the door to help. </t>
  </si>
  <si>
    <t>Some churches have already decided that the best-dressed worshippers are wearing blankets. Others are rethinking the convention that only women and bishops wear hats indoors and wondering how the congregation would feel about processional hymns.  One church is wondering whether they can suggest congregations worship in their halls December to February.  It’s warmer, more intimate and suits some people better.  If nothing else, perhaps this card will lead to some interesting conversations about how we worship, where we worship and why.</t>
  </si>
  <si>
    <t xml:space="preserve">You don’t want to lose heat to the wrong spaces.  Any hot pipes that are outside the rooms you want to heat should be insulated, including in the boiler room.  A good installer will insulate all the tricky bits of pipework, not just the straight lengths. It’s also important to insulate hot water cylinders.  Modern cylinders should already have enough hardened foam insulation but older ones might need more.  The modern standard is 80mm.  You can “top up” with a cylinder jacket of the right size.  </t>
  </si>
  <si>
    <t>Keep warm air from exiting the building by putting two doors between the outside and the first proper room and don’t open them at the same time.  Draught lobbies can be either inside the building or tacked on the outside.  Often they are made in glass to avoid the building becoming less welcoming and incorporate automatic doors to save energy and make the building more accessible.</t>
  </si>
  <si>
    <t xml:space="preserve">Instead of heating the air, you can warm people directly, like heated car seats do.  Some churches are moving to heated pew cushions. There are both small rechargeable ones and ones that are wired permanently into the mains.    Others put small heaters very close to people, like on the backs of pews and altars.  Sometimes this is the only heating and sometimes the air is heated a little too.  Heated office chairs are starting to come onto the market but we haven't tried them.    </t>
  </si>
  <si>
    <t>If you can’t keep warm air in your building, you could install radiant heaters.  They act like mini suns for use just when people are in, providing heat directly to the people.  Some buildings only have radiant heating.  Others heat the air a little too.   You'll need your heating carefully designed to suit your space, and if you have lots of furniture, you'll want it high up, maybe as chandeliers or ceiling panels.  Not all radiant heaters glow. They can be very discrete.</t>
  </si>
  <si>
    <t>If your building is in high use, it’s easier to afford changes and get grants.  Think about whether your building is used as often as it could be. If you’re struggling to manage a building that the community would use more, you may be able to combine forces with another group that needs space or work with the local community to create a new independent charity that has the energy to run it well - and claim first dibs on their space.</t>
  </si>
  <si>
    <t>Consider how you worship - for churches</t>
  </si>
  <si>
    <t xml:space="preserve">Heat pumps work like refrigerators in reverse.  They transfer heat from the outside air or ground to your building.  They are still expensive but there are grants available, and they have low running costs.   They can heat the air directly, but usually they circulate warm water like a boiler does.  You may need underfloor heating unless you have generous radiators and pipework that’s thick enough to deliver the heat using cooler water than from a boiler. This action works better if you address heat loss first.  </t>
  </si>
  <si>
    <t>cost_number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</si>
</sst>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b/>
      <sz val="11"/>
      <color theme="1"/>
      <name val="Calibri"/>
      <family val="2"/>
      <scheme val="minor"/>
    </font>
    <font>
      <sz val="12"/>
      <color theme="1"/>
      <name val="Calibri"/>
      <family val="2"/>
      <scheme val="minor"/>
    </font>
    <font>
      <sz val="11"/>
      <name val="Calibri"/>
      <family val="2"/>
      <scheme val="minor"/>
    </font>
    <font>
      <sz val="8"/>
      <name val="Calibri"/>
      <family val="2"/>
      <scheme val="minor"/>
    </font>
    <font>
      <sz val="11"/>
      <color rgb="FF222222"/>
      <name val="Calibri"/>
      <family val="2"/>
      <scheme val="minor"/>
    </font>
    <font>
      <sz val="11"/>
      <color rgb="FF231F20"/>
      <name val="Calibri"/>
      <family val="2"/>
      <scheme val="minor"/>
    </font>
    <font>
      <u/>
      <sz val="11"/>
      <color theme="10"/>
      <name val="Calibri"/>
      <family val="2"/>
      <scheme val="minor"/>
    </font>
    <font>
      <b/>
      <sz val="9"/>
      <color indexed="81"/>
      <name val="Tahoma"/>
      <family val="2"/>
    </font>
    <font>
      <b/>
      <sz val="9"/>
      <color rgb="FF000000"/>
      <name val="Tahoma"/>
      <family val="2"/>
    </font>
    <font>
      <sz val="9"/>
      <color rgb="FF000000"/>
      <name val="Tahoma"/>
      <family val="2"/>
    </font>
    <font>
      <b/>
      <sz val="16"/>
      <color theme="1"/>
      <name val="Calibri"/>
      <family val="2"/>
      <scheme val="minor"/>
    </font>
    <font>
      <b/>
      <sz val="16"/>
      <color rgb="FF222222"/>
      <name val="Calibri"/>
      <family val="2"/>
      <scheme val="minor"/>
    </font>
    <font>
      <sz val="16"/>
      <color theme="1"/>
      <name val="Calibri"/>
      <family val="2"/>
      <scheme val="minor"/>
    </font>
    <font>
      <sz val="16"/>
      <color rgb="FF222222"/>
      <name val="Calibri"/>
      <family val="2"/>
      <scheme val="minor"/>
    </font>
  </fonts>
  <fills count="10">
    <fill>
      <patternFill patternType="none"/>
    </fill>
    <fill>
      <patternFill patternType="gray125"/>
    </fill>
    <fill>
      <patternFill patternType="solid">
        <fgColor theme="2"/>
        <bgColor indexed="64"/>
      </patternFill>
    </fill>
    <fill>
      <patternFill patternType="solid">
        <fgColor theme="0" tint="-0.14999847407452621"/>
        <bgColor indexed="64"/>
      </patternFill>
    </fill>
    <fill>
      <patternFill patternType="solid">
        <fgColor theme="1" tint="0.499984740745262"/>
        <bgColor indexed="64"/>
      </patternFill>
    </fill>
    <fill>
      <patternFill patternType="solid">
        <fgColor theme="4" tint="0.79998168889431442"/>
        <bgColor theme="4" tint="0.79998168889431442"/>
      </patternFill>
    </fill>
    <fill>
      <patternFill patternType="solid">
        <fgColor theme="7" tint="0.39997558519241921"/>
        <bgColor theme="4" tint="0.79998168889431442"/>
      </patternFill>
    </fill>
    <fill>
      <patternFill patternType="solid">
        <fgColor theme="7" tint="0.39997558519241921"/>
        <bgColor indexed="64"/>
      </patternFill>
    </fill>
    <fill>
      <patternFill patternType="solid">
        <fgColor rgb="FFFFFF00"/>
        <bgColor indexed="64"/>
      </patternFill>
    </fill>
    <fill>
      <patternFill patternType="solid">
        <fgColor rgb="FFFFFF00"/>
        <bgColor theme="4" tint="0.79998168889431442"/>
      </patternFill>
    </fill>
  </fills>
  <borders count="3">
    <border>
      <left/>
      <right/>
      <top/>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s>
  <cellStyleXfs count="2">
    <xf numFmtId="0" fontId="0" fillId="0" borderId="0"/>
    <xf numFmtId="0" fontId="7" fillId="0" borderId="0" applyNumberFormat="0" applyFill="0" applyBorder="0" applyAlignment="0" applyProtection="0"/>
  </cellStyleXfs>
  <cellXfs count="39">
    <xf numFmtId="0" fontId="0" fillId="0" borderId="0" xfId="0"/>
    <xf numFmtId="0" fontId="1" fillId="0" borderId="0" xfId="0" applyFont="1"/>
    <xf numFmtId="0" fontId="1" fillId="0" borderId="0" xfId="0" applyFont="1" applyAlignment="1">
      <alignment vertical="top"/>
    </xf>
    <xf numFmtId="0" fontId="1" fillId="0" borderId="0" xfId="0" applyFont="1" applyAlignment="1">
      <alignment vertical="top" wrapText="1"/>
    </xf>
    <xf numFmtId="0" fontId="1" fillId="2" borderId="0" xfId="0" applyFont="1" applyFill="1" applyAlignment="1">
      <alignment vertical="top"/>
    </xf>
    <xf numFmtId="0" fontId="0" fillId="0" borderId="0" xfId="0" applyAlignment="1">
      <alignment vertical="top"/>
    </xf>
    <xf numFmtId="0" fontId="0" fillId="0" borderId="0" xfId="0" applyAlignment="1">
      <alignment vertical="top" wrapText="1"/>
    </xf>
    <xf numFmtId="0" fontId="0" fillId="2" borderId="0" xfId="0" applyFill="1" applyAlignment="1">
      <alignment vertical="top"/>
    </xf>
    <xf numFmtId="0" fontId="3" fillId="0" borderId="0" xfId="0" applyFont="1" applyAlignment="1">
      <alignment vertical="top"/>
    </xf>
    <xf numFmtId="0" fontId="3" fillId="0" borderId="0" xfId="0" applyFont="1" applyAlignment="1">
      <alignment vertical="top" wrapText="1"/>
    </xf>
    <xf numFmtId="0" fontId="0" fillId="0" borderId="0" xfId="0" applyAlignment="1">
      <alignment vertical="center" wrapText="1"/>
    </xf>
    <xf numFmtId="0" fontId="5" fillId="0" borderId="0" xfId="0" applyFont="1" applyAlignment="1">
      <alignment vertical="top" wrapText="1"/>
    </xf>
    <xf numFmtId="0" fontId="0" fillId="3" borderId="0" xfId="0" applyFill="1" applyAlignment="1">
      <alignment vertical="top"/>
    </xf>
    <xf numFmtId="0" fontId="2" fillId="3" borderId="0" xfId="0" applyFont="1" applyFill="1" applyAlignment="1">
      <alignment vertical="top"/>
    </xf>
    <xf numFmtId="0" fontId="3" fillId="3" borderId="0" xfId="0" applyFont="1" applyFill="1" applyAlignment="1">
      <alignment vertical="top"/>
    </xf>
    <xf numFmtId="0" fontId="0" fillId="3" borderId="0" xfId="0" applyFill="1" applyAlignment="1">
      <alignment vertical="top" wrapText="1"/>
    </xf>
    <xf numFmtId="0" fontId="1" fillId="4" borderId="0" xfId="0" applyFont="1" applyFill="1" applyAlignment="1">
      <alignment vertical="top"/>
    </xf>
    <xf numFmtId="0" fontId="7" fillId="0" borderId="0" xfId="1"/>
    <xf numFmtId="0" fontId="0" fillId="0" borderId="0" xfId="0" applyAlignment="1">
      <alignment wrapText="1"/>
    </xf>
    <xf numFmtId="0" fontId="3" fillId="0" borderId="0" xfId="1" applyFont="1"/>
    <xf numFmtId="0" fontId="12" fillId="5" borderId="1" xfId="0" applyFont="1" applyFill="1" applyBorder="1" applyAlignment="1">
      <alignment horizontal="left" vertical="top" wrapText="1"/>
    </xf>
    <xf numFmtId="0" fontId="14" fillId="5" borderId="0" xfId="0" applyFont="1" applyFill="1" applyAlignment="1">
      <alignment horizontal="left" vertical="top" wrapText="1"/>
    </xf>
    <xf numFmtId="0" fontId="0" fillId="5" borderId="2" xfId="0" applyFill="1" applyBorder="1"/>
    <xf numFmtId="0" fontId="0" fillId="0" borderId="2" xfId="0" applyBorder="1"/>
    <xf numFmtId="0" fontId="11" fillId="6" borderId="1" xfId="0" applyFont="1" applyFill="1" applyBorder="1" applyAlignment="1">
      <alignment horizontal="left" vertical="top" wrapText="1"/>
    </xf>
    <xf numFmtId="0" fontId="13" fillId="6" borderId="0" xfId="0" applyFont="1" applyFill="1" applyAlignment="1">
      <alignment horizontal="left" vertical="top" wrapText="1"/>
    </xf>
    <xf numFmtId="0" fontId="0" fillId="7" borderId="0" xfId="0" applyFill="1" applyAlignment="1">
      <alignment vertical="top" wrapText="1"/>
    </xf>
    <xf numFmtId="0" fontId="0" fillId="7" borderId="0" xfId="0" applyFill="1" applyAlignment="1">
      <alignment vertical="top"/>
    </xf>
    <xf numFmtId="0" fontId="11" fillId="7" borderId="1" xfId="0" applyFont="1" applyFill="1" applyBorder="1" applyAlignment="1">
      <alignment horizontal="left" vertical="top" wrapText="1"/>
    </xf>
    <xf numFmtId="0" fontId="13" fillId="7" borderId="0" xfId="0" applyFont="1" applyFill="1" applyAlignment="1">
      <alignment horizontal="left" vertical="top" wrapText="1"/>
    </xf>
    <xf numFmtId="0" fontId="6" fillId="7" borderId="0" xfId="0" applyFont="1" applyFill="1" applyAlignment="1">
      <alignment vertical="top" wrapText="1"/>
    </xf>
    <xf numFmtId="0" fontId="0" fillId="8" borderId="0" xfId="0" applyFill="1" applyAlignment="1">
      <alignment vertical="top" wrapText="1"/>
    </xf>
    <xf numFmtId="0" fontId="11" fillId="9" borderId="1" xfId="0" applyFont="1" applyFill="1" applyBorder="1" applyAlignment="1">
      <alignment horizontal="left" vertical="top" wrapText="1"/>
    </xf>
    <xf numFmtId="0" fontId="13" fillId="9" borderId="0" xfId="0" applyFont="1" applyFill="1" applyAlignment="1">
      <alignment horizontal="left" vertical="top" wrapText="1"/>
    </xf>
    <xf numFmtId="0" fontId="0" fillId="8" borderId="0" xfId="0" applyFill="1" applyAlignment="1">
      <alignment vertical="top"/>
    </xf>
    <xf numFmtId="0" fontId="5" fillId="8" borderId="0" xfId="0" applyFont="1" applyFill="1" applyAlignment="1">
      <alignment vertical="top" wrapText="1"/>
    </xf>
    <xf numFmtId="0" fontId="11" fillId="8" borderId="1" xfId="0" applyFont="1" applyFill="1" applyBorder="1" applyAlignment="1">
      <alignment horizontal="left" vertical="top" wrapText="1"/>
    </xf>
    <xf numFmtId="0" fontId="13" fillId="8" borderId="0" xfId="0" applyFont="1" applyFill="1" applyAlignment="1">
      <alignment horizontal="left" vertical="top" wrapText="1"/>
    </xf>
    <xf numFmtId="0" fontId="0" fillId="2" borderId="1" xfId="0" applyFill="1" applyBorder="1" applyAlignment="1">
      <alignment vertical="top"/>
    </xf>
  </cellXfs>
  <cellStyles count="2">
    <cellStyle name="Hyperlink" xfId="1" builtinId="8"/>
    <cellStyle name="Normal" xfId="0" builtinId="0"/>
  </cellStyles>
  <dxfs count="28">
    <dxf>
      <numFmt numFmtId="0" formatCode="Genera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solid">
          <fgColor indexed="64"/>
          <bgColor theme="0" tint="-0.14999847407452621"/>
        </patternFill>
      </fill>
      <alignment horizontal="general" vertical="top" textRotation="0" wrapText="0" indent="0" justifyLastLine="0" shrinkToFit="0" readingOrder="0"/>
    </dxf>
    <dxf>
      <fill>
        <patternFill patternType="solid">
          <fgColor indexed="64"/>
          <bgColor theme="2"/>
        </patternFill>
      </fill>
      <alignment horizontal="general" vertical="top" textRotation="0" indent="0" justifyLastLine="0" shrinkToFit="0" readingOrder="0"/>
    </dxf>
    <dxf>
      <fill>
        <patternFill patternType="solid">
          <fgColor indexed="64"/>
          <bgColor theme="0" tint="-0.14999847407452621"/>
        </patternFill>
      </fill>
      <alignment horizontal="general" vertical="top" textRotation="0" wrapText="0" indent="0" justifyLastLine="0" shrinkToFit="0" readingOrder="0"/>
    </dxf>
    <dxf>
      <fill>
        <patternFill patternType="solid">
          <fgColor indexed="64"/>
          <bgColor theme="0" tint="-0.14999847407452621"/>
        </patternFill>
      </fill>
      <alignment horizontal="general" vertical="top" textRotation="0" wrapText="0" indent="0" justifyLastLine="0" shrinkToFit="0" readingOrder="0"/>
    </dxf>
    <dxf>
      <fill>
        <patternFill patternType="solid">
          <fgColor indexed="64"/>
          <bgColor theme="0" tint="-0.14999847407452621"/>
        </patternFill>
      </fill>
      <alignment horizontal="general" vertical="top" textRotation="0" wrapText="0"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alignment horizontal="general" vertical="top" textRotation="0" wrapText="1" indent="0" justifyLastLine="0" shrinkToFit="0" readingOrder="0"/>
    </dxf>
    <dxf>
      <alignment horizontal="general" vertical="top" textRotation="0" wrapText="0" indent="0" justifyLastLine="0" shrinkToFit="0" readingOrder="0"/>
    </dxf>
    <dxf>
      <alignment horizontal="general" vertical="top" textRotation="0" indent="0" justifyLastLine="0" shrinkToFit="0" readingOrder="0"/>
    </dxf>
    <dxf>
      <font>
        <b/>
        <i val="0"/>
        <strike val="0"/>
        <condense val="0"/>
        <extend val="0"/>
        <outline val="0"/>
        <shadow val="0"/>
        <u val="none"/>
        <vertAlign val="baseline"/>
        <sz val="11"/>
        <color theme="1"/>
        <name val="Calibri"/>
        <family val="2"/>
        <scheme val="minor"/>
      </font>
      <alignment horizontal="general" vertical="top" textRotation="0"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customXml" Target="../customXml/item4.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 Id="rId14" Type="http://schemas.openxmlformats.org/officeDocument/2006/relationships/customXml" Target="../customXml/item3.xml"/></Relationships>
</file>

<file path=xl/drawings/drawing1.xml><?xml version="1.0" encoding="utf-8"?>
<xdr:wsDr xmlns:xdr="http://schemas.openxmlformats.org/drawingml/2006/spreadsheetDrawing" xmlns:a="http://schemas.openxmlformats.org/drawingml/2006/main">
  <xdr:twoCellAnchor>
    <xdr:from>
      <xdr:col>2</xdr:col>
      <xdr:colOff>104775</xdr:colOff>
      <xdr:row>1</xdr:row>
      <xdr:rowOff>57148</xdr:rowOff>
    </xdr:from>
    <xdr:to>
      <xdr:col>18</xdr:col>
      <xdr:colOff>352425</xdr:colOff>
      <xdr:row>60</xdr:row>
      <xdr:rowOff>9525</xdr:rowOff>
    </xdr:to>
    <xdr:sp macro="" textlink="">
      <xdr:nvSpPr>
        <xdr:cNvPr id="2" name="TextBox 1">
          <a:extLst>
            <a:ext uri="{FF2B5EF4-FFF2-40B4-BE49-F238E27FC236}">
              <a16:creationId xmlns:a16="http://schemas.microsoft.com/office/drawing/2014/main" id="{22BD9FE5-55B9-5EA7-CBED-7F35FEA01F99}"/>
            </a:ext>
          </a:extLst>
        </xdr:cNvPr>
        <xdr:cNvSpPr txBox="1"/>
      </xdr:nvSpPr>
      <xdr:spPr>
        <a:xfrm>
          <a:off x="1343025" y="238123"/>
          <a:ext cx="10153650" cy="1062990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Card</a:t>
          </a:r>
          <a:r>
            <a:rPr lang="en-GB" sz="1100" baseline="0"/>
            <a:t> descriptions must be 100 words or less.</a:t>
          </a:r>
        </a:p>
        <a:p>
          <a:endParaRPr lang="en-GB" sz="1100" baseline="0"/>
        </a:p>
        <a:p>
          <a:r>
            <a:rPr lang="en-GB" sz="1100" baseline="0"/>
            <a:t>Quotes (with their attributions) must be 25 words or less &lt;RW: Done&gt;</a:t>
          </a:r>
        </a:p>
        <a:p>
          <a:endParaRPr lang="en-GB" sz="1100" baseline="0"/>
        </a:p>
        <a:p>
          <a:r>
            <a:rPr lang="en-GB" sz="1100" baseline="0"/>
            <a:t>Don't use colons in any of the cells.  (If you really have to, tell me to try to fix this so it works.) &lt;RW: Oki doki!&gt;</a:t>
          </a:r>
        </a:p>
        <a:p>
          <a:endParaRPr lang="en-GB" sz="1100" baseline="0"/>
        </a:p>
        <a:p>
          <a:r>
            <a:rPr lang="en-GB" sz="1100" baseline="0"/>
            <a:t>Links in the spreadsheet will have no effect - the only links we use are in the ones given in the link_url column of the links sheet, and they should start with https:</a:t>
          </a:r>
        </a:p>
        <a:p>
          <a:endParaRPr lang="en-GB" sz="1100" baseline="0"/>
        </a:p>
        <a:p>
          <a:r>
            <a:rPr lang="en-GB" sz="1100" baseline="0"/>
            <a:t>I need the few remaining grey columns.  </a:t>
          </a:r>
        </a:p>
        <a:p>
          <a:endParaRPr lang="en-GB" sz="1100" baseline="0"/>
        </a:p>
        <a:p>
          <a:r>
            <a:rPr lang="en-GB" sz="1100" baseline="0"/>
            <a:t>CRITICAL FLAWS IN SPREADSHEET - ACTION RW for PW to review language</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t>- Overlength card descriptions and quotes.  </a:t>
          </a:r>
          <a:r>
            <a:rPr lang="en-GB" sz="1100" baseline="0">
              <a:solidFill>
                <a:schemeClr val="dk1"/>
              </a:solidFill>
              <a:effectLst/>
              <a:latin typeface="+mn-lt"/>
              <a:ea typeface="+mn-ea"/>
              <a:cs typeface="+mn-cs"/>
            </a:rPr>
            <a:t>Red cells indicate the rows with overlength texts that can't be printed.  &lt;RW: DONE&gt;</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 two tasks missing numbers &lt;RW: DONE&gt;</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 word "strategy" should become "plan" or "approach" depending on context &lt;DONE&gt;</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 get rid of word "localised", always refer to as "heat the people" RW: DONE I think&gt;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a:solidFill>
                <a:schemeClr val="dk1"/>
              </a:solidFill>
              <a:effectLst/>
              <a:latin typeface="+mn-lt"/>
              <a:ea typeface="+mn-ea"/>
              <a:cs typeface="+mn-cs"/>
            </a:rPr>
            <a:t>- graphics/annotated-card-front.jpg says "task icon/title",</a:t>
          </a:r>
          <a:r>
            <a:rPr lang="en-GB" sz="1100" b="0" baseline="0">
              <a:solidFill>
                <a:schemeClr val="dk1"/>
              </a:solidFill>
              <a:effectLst/>
              <a:latin typeface="+mn-lt"/>
              <a:ea typeface="+mn-ea"/>
              <a:cs typeface="+mn-cs"/>
            </a:rPr>
            <a:t> not card icon/title.  ACTION RW</a:t>
          </a:r>
          <a:endParaRPr lang="en-GB" sz="1100" b="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r>
            <a:rPr lang="en-GB" sz="1100" baseline="0"/>
            <a:t>CRITICAL FLAWS IN WEB RENDERING:</a:t>
          </a:r>
        </a:p>
        <a:p>
          <a:endParaRPr lang="en-GB">
            <a:effectLst/>
          </a:endParaRPr>
        </a:p>
        <a:p>
          <a:r>
            <a:rPr lang="en-GB" sz="1100" baseline="0">
              <a:solidFill>
                <a:schemeClr val="dk1"/>
              </a:solidFill>
              <a:effectLst/>
              <a:latin typeface="+mn-lt"/>
              <a:ea typeface="+mn-ea"/>
              <a:cs typeface="+mn-cs"/>
            </a:rPr>
            <a:t>Old step 6 cards don't show every place they should if there's no task for them in the correct petal.</a:t>
          </a:r>
        </a:p>
        <a:p>
          <a:endParaRPr lang="en-GB" sz="1100" baseline="0"/>
        </a:p>
        <a:p>
          <a:r>
            <a:rPr lang="en-GB" sz="1100" baseline="0"/>
            <a:t>JEAN RESOLVED BUT THINKS UNCONTROVERSIAL</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 Step 1 "Basic Steps" should get called something besides "Steps" - too confusing.  "Things everyone should do" or "Basic actions".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 quick wins - not having difficult "quick wins" is critical, same argument for magic wands about whether they should be on card,  with instructions to the person running the game as to how to use them.  It's easy to review them and get them right, but if we have to match what PEG had, IMO we're better off omitting completely because everyone knows keeping the building dry is hard. &lt;RW: Agree&gt;&lt;JC has revised to make easy to reinstate but removed from web.  PW had a very good point that they could focus on the little things too much, and we could offend someone with the choices.&gt;</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 had to put "Get a grant" card in arbitrary petal 9 task because RW removed the task it was in.  If RW thinks the choice matters and wants some of the petal 9 tasks in step 6, needs to clean them up - there are far too many tasks, they're so fine-grained they're really links or cards.  This is true of many of the later petals.  This only matters if they're ever going to be a card game.</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 moved card 5 "Change to heat the people approach"  to "removed-cards", it was a duplicate of card 54 "Set your heating plan" and changed "Set your heating plan" (which sounds like "program your timer") to "Choose a heating approach"</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 downgraded what the website says about the relationship to HeatHack as I don't want people to think any lower quality advice came from us.</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endParaRPr lang="en-GB" sz="1100" baseline="0"/>
        </a:p>
      </xdr:txBody>
    </xdr:sp>
    <xdr:clientData/>
  </xdr:twoCellAnchor>
</xdr:wsDr>
</file>

<file path=xl/persons/person.xml><?xml version="1.0" encoding="utf-8"?>
<personList xmlns="http://schemas.microsoft.com/office/spreadsheetml/2018/threadedcomments" xmlns:x="http://schemas.openxmlformats.org/spreadsheetml/2006/main">
  <person displayName="Jean Carletta" id="{431ABED0-F1A0-4D3D-A3C9-14BC1DC2C835}" userId="S::jcg8@st-andrews.ac.uk::f5bdeebd-a9cf-4edd-8b36-1bc93fba3483"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7B6EDB8D-EAF4-4B8B-B18B-0D57D4DE1767}" name="Table3" displayName="Table3" ref="A1:O49" totalsRowShown="0">
  <autoFilter ref="A1:O49" xr:uid="{7B6EDB8D-EAF4-4B8B-B18B-0D57D4DE1767}"/>
  <sortState xmlns:xlrd2="http://schemas.microsoft.com/office/spreadsheetml/2017/richdata2" ref="A2:O49">
    <sortCondition ref="B1:B49"/>
  </sortState>
  <tableColumns count="15">
    <tableColumn id="1" xr3:uid="{67E64FC3-A880-42D9-9A1A-E582830F9D03}" name="number"/>
    <tableColumn id="2" xr3:uid="{B082EC0F-C5D4-4C3F-AA24-B3CD13622B23}" name="nav_order"/>
    <tableColumn id="3" xr3:uid="{7D98F387-CA91-4253-99C8-A33A22AC1BB0}" name="title" dataDxfId="27"/>
    <tableColumn id="4" xr3:uid="{9CF5CAC7-B917-4E35-8D0B-D2D7E041FAAB}" name="description" dataDxfId="26"/>
    <tableColumn id="5" xr3:uid="{2211DDA9-0BE0-4116-9124-B042156E71CF}" name="step_name" dataDxfId="25"/>
    <tableColumn id="6" xr3:uid="{A574C3F7-665C-43E8-96CE-7BBF59A45489}" name="step_number"/>
    <tableColumn id="7" xr3:uid="{0A48FC29-141B-431E-85C0-3F28781A8FB9}" name="carbon_stars"/>
    <tableColumn id="8" xr3:uid="{EE6A3B27-8E77-4A3A-B46D-59821AE5E2B8}" name="cost"/>
    <tableColumn id="9" xr3:uid="{FC34FA69-E316-45A6-A49B-A9D40D794845}" name="carbon_number"/>
    <tableColumn id="15" xr3:uid="{AC48D702-09DF-422C-AD4F-021478C4D1ED}" name="cost_number" dataDxfId="0">
      <calculatedColumnFormula>LOOKUP(Table3[[#This Row],[cost]],Table4[Cost Saving Options],Table4[cost_number])</calculatedColumnFormula>
    </tableColumn>
    <tableColumn id="10" xr3:uid="{E34ABA95-AE37-4A56-8F3B-8D412257612A}" name="quote" dataDxfId="24"/>
    <tableColumn id="11" xr3:uid="{76654F92-EA8D-40FB-88FA-002E1EAE0220}" name="attribution" dataDxfId="23"/>
    <tableColumn id="12" xr3:uid="{27E9914B-8117-468B-AFDC-CAEBFACAC983}" name="quote would need replaced?"/>
    <tableColumn id="13" xr3:uid="{92F233F0-E506-4862-8130-9398D0BCAD15}" name="description_word_count">
      <calculatedColumnFormula xml:space="preserve"> LEN(Table3[[#This Row],[description]])-LEN(SUBSTITUTE(Table3[[#This Row],[description]]," ",""))+1</calculatedColumnFormula>
    </tableColumn>
    <tableColumn id="14" xr3:uid="{2BD79B96-0753-4BA1-B860-11281CFB4D74}" name="quote_word_count"/>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C0A02B47-2868-463F-B73E-EDBEFF8EF946}" name="Table9" displayName="Table9" ref="A1:D6" totalsRowShown="0">
  <autoFilter ref="A1:D6" xr:uid="{C0A02B47-2868-463F-B73E-EDBEFF8EF946}"/>
  <tableColumns count="4">
    <tableColumn id="1" xr3:uid="{B56CD751-2699-4650-B43D-C77D14F5A456}" name="number"/>
    <tableColumn id="6" xr3:uid="{EF08DF14-0839-4F2D-B8B6-10DF84BBB329}" name="nav_order"/>
    <tableColumn id="2" xr3:uid="{B2AC7531-162C-4BA7-84C1-8ED78CB601A8}" name="title"/>
    <tableColumn id="3" xr3:uid="{B756D589-EF4D-4089-AB26-A6AA485775F0}" name="tagline" dataDxfId="22"/>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F6C0A09-F442-4E5A-B3FA-900D42AFE84D}" name="Table1" displayName="Table1" ref="A1:F189" totalsRowShown="0">
  <autoFilter ref="A1:F189" xr:uid="{5F6C0A09-F442-4E5A-B3FA-900D42AFE84D}"/>
  <tableColumns count="6">
    <tableColumn id="1" xr3:uid="{BA190B76-5CED-4A7B-8B66-CB5122445C21}" name="link_url"/>
    <tableColumn id="5" xr3:uid="{83B1EEC2-8E73-4FDC-AEF1-52D0094575AA}" name="tagline"/>
    <tableColumn id="8" xr3:uid="{6BF4C933-BBD0-4795-AA44-8F707E03B515}" name="source"/>
    <tableColumn id="4" xr3:uid="{538714D9-48E5-D944-89F5-2B3E2A7E47DF}" name="petal"/>
    <tableColumn id="3" xr3:uid="{4ACB67F4-03B0-5D41-8EE2-8426B57AF40B}" name="task"/>
    <tableColumn id="2" xr3:uid="{2AB4284A-523B-45A4-9543-55AD55A40031}" name="card"/>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963A35FE-C41F-4284-9822-DF29E5123E22}" name="Table57" displayName="Table57" ref="A1:M13" totalsRowShown="0" headerRowDxfId="21" dataDxfId="20">
  <autoFilter ref="A1:M13" xr:uid="{7098ABA5-EA9C-4D71-BC01-3BB0F24D806D}"/>
  <sortState xmlns:xlrd2="http://schemas.microsoft.com/office/spreadsheetml/2017/richdata2" ref="A2:L13">
    <sortCondition ref="I1:I13"/>
  </sortState>
  <tableColumns count="13">
    <tableColumn id="13" xr3:uid="{F3C35260-48C2-40E3-8688-849B947E5ECF}" name="For localised or space heating?" dataDxfId="19"/>
    <tableColumn id="11" xr3:uid="{D30B0BCF-7DDA-416D-BBBE-D32FDD46F58E}" name="New card title" dataDxfId="18"/>
    <tableColumn id="4" xr3:uid="{F99FBD27-1C5E-402C-A616-F45E2E26FAF0}" name="New category" dataDxfId="17"/>
    <tableColumn id="5" xr3:uid="{A76E63D5-BC50-4C67-B842-47972BCED705}" name="SEC target area" dataDxfId="16"/>
    <tableColumn id="6" xr3:uid="{3BC6CF9D-EE37-48DB-B02E-5467E98B86BC}" name="100 words" dataDxfId="15"/>
    <tableColumn id="7" xr3:uid="{7DBFEED5-7FA1-436E-B3DA-FB5479FD7033}" name="25 word motivation" dataDxfId="14"/>
    <tableColumn id="8" xr3:uid="{5C1D7DE1-A381-4A64-A886-D280AB27C207}" name="carbon stars" dataDxfId="13"/>
    <tableColumn id="9" xr3:uid="{55F12E45-C916-4681-AD33-33668A50D812}" name="cost" dataDxfId="12"/>
    <tableColumn id="12" xr3:uid="{055DB5D1-F8AF-4922-9187-ED95D7516444}" name="Status" dataDxfId="11"/>
    <tableColumn id="2" xr3:uid="{CA2BCA4F-75E4-4BB2-BAAC-22224C509701}" name="Old category" dataDxfId="10"/>
    <tableColumn id="3" xr3:uid="{23D8D185-2D8D-46AA-B9CE-CD715024BFAE}" name="Old card title" dataDxfId="9"/>
    <tableColumn id="10" xr3:uid="{2F2D8AD0-0847-4F9D-BAB9-DEB95ED5A68A}" name="print form of cost" dataDxfId="8">
      <calculatedColumnFormula>IF(H2="£",1,(IF(H2="££",2,IF(H2="£££",3,IF(H2="££££",4,IF(H2="£££££",5,IF(H2="?","?")))))))</calculatedColumnFormula>
    </tableColumn>
    <tableColumn id="1" xr3:uid="{EBBCF73E-1D27-4F95-9943-9F6CD0FE3B0C}" name="Column1" dataDxfId="7"/>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A257984-CCBC-4866-8713-23FD6A3478BD}" name="Table2" displayName="Table2" ref="A1:B6" totalsRowShown="0">
  <autoFilter ref="A1:B6" xr:uid="{8A257984-CCBC-4866-8713-23FD6A3478BD}"/>
  <tableColumns count="2">
    <tableColumn id="1" xr3:uid="{8F55357D-54B2-42A5-B0DA-162ADBDD2B67}" name="carbon"/>
    <tableColumn id="2" xr3:uid="{25E037C1-D442-4BAD-9D14-39C18948594B}" name="carbon_number"/>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494022B-3281-4AB5-8263-F72E957BEF6F}" name="Table4" displayName="Table4" ref="D1:E6" totalsRowShown="0">
  <autoFilter ref="D1:E6" xr:uid="{F494022B-3281-4AB5-8263-F72E957BEF6F}"/>
  <tableColumns count="2">
    <tableColumn id="1" xr3:uid="{0F5C7386-CC37-4D14-8609-24EF385B75C7}" name="Cost Saving Options"/>
    <tableColumn id="2" xr3:uid="{915417A1-3E4F-4D6F-9B61-5233F4A7088D}" name="cost_number"/>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D1" dT="2023-08-12T02:50:50.52" personId="{431ABED0-F1A0-4D3D-A3C9-14BC1DC2C835}" id="{DF19A995-866E-4B72-95AA-09B1B88D816F}" done="1">
    <text>I suggested we put these in separate sheets because we'll get confused and think we're just supposed to list the petal and task the card is in.  I don't think we want the petal to list every link on every card in that petal.</text>
  </threadedComment>
  <threadedComment ref="B37" dT="2023-08-29T15:04:19.61" personId="{431ABED0-F1A0-4D3D-A3C9-14BC1DC2C835}" id="{1149543D-8D8E-446B-8AC8-1F809605F53C}">
    <text>Check these aren't placed on the wrong card.</text>
  </threadedComment>
  <threadedComment ref="C42" dT="2023-08-29T15:03:17.05" personId="{431ABED0-F1A0-4D3D-A3C9-14BC1DC2C835}" id="{26B0CFA6-B8E9-47D1-8A8C-5A4DB028C7BC}">
    <text>Replace when materials ready</text>
  </threadedComment>
  <threadedComment ref="B44" dT="2023-08-29T15:04:19.61" personId="{431ABED0-F1A0-4D3D-A3C9-14BC1DC2C835}" id="{7FDED700-98A1-4B7D-8D62-4C1C80399823}">
    <text>Check these aren't placed on the wrong card.</text>
  </threadedComment>
</ThreadedComments>
</file>

<file path=xl/threadedComments/threadedComment2.xml><?xml version="1.0" encoding="utf-8"?>
<ThreadedComments xmlns="http://schemas.microsoft.com/office/spreadsheetml/2018/threadedcomments" xmlns:x="http://schemas.openxmlformats.org/spreadsheetml/2006/main">
  <threadedComment ref="L1" dT="2023-05-12T15:00:02.88" personId="{431ABED0-F1A0-4D3D-A3C9-14BC1DC2C835}" id="{B9AF648E-113F-4A6C-A468-D99EC6E25645}" done="1">
    <text>I think we need a better icon than a circle - I don't think groups understand that intuitively</text>
  </threadedComment>
  <threadedComment ref="K2" dT="2023-05-30T10:36:32.15" personId="{431ABED0-F1A0-4D3D-A3C9-14BC1DC2C835}" id="{BBDA9639-64E2-45DA-8609-C41502E78402}" done="1">
    <text>Cards refactored, this is in set</text>
  </threadedComment>
  <threadedComment ref="K3" dT="2023-05-30T10:32:32.73" personId="{431ABED0-F1A0-4D3D-A3C9-14BC1DC2C835}" id="{4E472C23-737F-4BCF-8618-3580E0E78BC7}" done="1">
    <text>Part of overall ventilation card</text>
  </threadedComment>
  <threadedComment ref="K4" dT="2023-05-30T10:32:17.64" personId="{431ABED0-F1A0-4D3D-A3C9-14BC1DC2C835}" id="{7D931ED4-3F84-4CDF-8A21-771672F5FF93}" done="1">
    <text>Part of overall solar gain card</text>
  </threadedComment>
  <threadedComment ref="K5" dT="2023-05-25T15:17:06.96" personId="{431ABED0-F1A0-4D3D-A3C9-14BC1DC2C835}" id="{2FDDB523-E41B-4CDF-B29F-BF189B5B6DB5}" done="1">
    <text>Part of solar gain card now</text>
  </threadedComment>
  <threadedComment ref="K6" dT="2023-05-25T09:33:34.59" personId="{431ABED0-F1A0-4D3D-A3C9-14BC1DC2C835}" id="{25D6F5C8-C741-492F-A898-0C894DB6B1BF}" done="1">
    <text>Part of draughtproofing card</text>
  </threadedComment>
  <threadedComment ref="K7" dT="2023-05-15T13:26:45.53" personId="{431ABED0-F1A0-4D3D-A3C9-14BC1DC2C835}" id="{382FACF0-46CA-49DF-9EBE-E7D12312E7D1}" done="1">
    <text>Combine with PV</text>
  </threadedComment>
  <threadedComment ref="K8" dT="2023-05-15T13:26:36.99" personId="{431ABED0-F1A0-4D3D-A3C9-14BC1DC2C835}" id="{22870D4B-F093-4466-99A8-75532BB249DA}" done="1">
    <text>Combine with PV</text>
  </threadedComment>
  <threadedComment ref="K9" dT="2023-05-25T13:29:29.23" personId="{431ABED0-F1A0-4D3D-A3C9-14BC1DC2C835}" id="{C07522AA-5A0B-494B-BF6A-9E847B668DDB}" done="1">
    <text>Now part of heating resilience plan</text>
  </threadedComment>
  <threadedComment ref="K12" dT="2023-05-25T09:33:57.51" personId="{431ABED0-F1A0-4D3D-A3C9-14BC1DC2C835}" id="{3E986416-41F2-472B-A38C-7573DF0B9A0F}" done="1">
    <text>Move to "Actions we've excluded"</text>
  </threadedComment>
  <threadedComment ref="K13" dT="2023-05-30T10:44:30.41" personId="{431ABED0-F1A0-4D3D-A3C9-14BC1DC2C835}" id="{4809C7D7-207D-4524-8B9B-4AE2785877FB}" done="1">
    <text>Was about removing a radiator/electrics if prone to overheating; probably not very common.</text>
  </threadedComment>
  <threadedComment ref="E17" dT="2023-05-30T14:30:26.25" personId="{431ABED0-F1A0-4D3D-A3C9-14BC1DC2C835}" id="{4E50D8CD-FDAF-4B04-AA1B-1702627F79E1}" done="1">
    <text>Leave out for now</text>
  </threadedComment>
  <threadedComment ref="G17" dT="2023-05-15T11:17:32.83" personId="{431ABED0-F1A0-4D3D-A3C9-14BC1DC2C835}" id="{009D82E4-0521-4D13-9344-77B97BCF7465}" done="1">
    <text>I'm unhappy about the number of Americans in the quotes, although this is at least a serious one.  Do we have sources that will redress the balance?</text>
  </threadedComment>
  <threadedComment ref="C19" dT="2023-05-31T19:29:57.67" personId="{431ABED0-F1A0-4D3D-A3C9-14BC1DC2C835}" id="{720D469E-1947-41D1-AE2A-5ABDBF0161C5}" done="1">
    <text>Candidate for removal, it's now clear enough from the task description.</text>
  </threadedComment>
  <threadedComment ref="H19" dT="2023-08-18T15:25:34.91" personId="{431ABED0-F1A0-4D3D-A3C9-14BC1DC2C835}" id="{5DB2001B-FA10-49FC-AA13-2150EC5D56F6}" done="1">
    <text>Language simplified for "Running costs are also proportional to space use, reducing financial risk.""  Re portable heating - this is a terrible idea in terms of Health and Safety and keeping costs under control.  Presumably this comes from PBG so I can't change it, but honestly, they should get told better.</text>
  </threadedComment>
  <threadedComment ref="R19" dT="2023-05-26T14:11:03.30" personId="{431ABED0-F1A0-4D3D-A3C9-14BC1DC2C835}" id="{7A9BE491-813D-4CC7-9F3E-FA925693F86B}" done="1">
    <text>Probably the wrong point in the game for light humour.</text>
  </threadedComment>
  <threadedComment ref="F21" dT="2023-06-16T07:22:49.57" personId="{431ABED0-F1A0-4D3D-A3C9-14BC1DC2C835}" id="{660906FA-43FA-45BF-98D0-50836F2D4141}" done="1">
    <text xml:space="preserve">Consider adding "if it's cheap, be suspicious" - unless SEC is providing very clear guidance.  </text>
  </threadedComment>
  <threadedComment ref="D22" dT="2023-08-12T01:57:08.10" personId="{431ABED0-F1A0-4D3D-A3C9-14BC1DC2C835}" id="{3103428D-308E-4338-9546-7603C7EA383F}">
    <text>Getting a grant isn't really about Positive Finance (which is using your money to combat climate change) and certainly not step 6, something you do after things like putting a heat pump in!  I don't feel it really belongs as a card.</text>
  </threadedComment>
  <threadedComment ref="D22" dT="2023-08-28T11:30:52.29" personId="{431ABED0-F1A0-4D3D-A3C9-14BC1DC2C835}" id="{DEFE6854-0CC0-447F-8FFC-DE76730AE3B7}" parentId="{3103428D-308E-4338-9546-7603C7EA383F}">
    <text>RW asked to resolve; choose a step, but task and petal need to work and there's no task for this.</text>
  </threadedComment>
  <threadedComment ref="C23" dT="2023-06-16T07:25:50.30" personId="{431ABED0-F1A0-4D3D-A3C9-14BC1DC2C835}" id="{F1965BF6-6CDD-403F-9B0D-F47E5BEC69F6}" done="1">
    <text xml:space="preserve">I feel *very* strongly that this is Positive Finance and step 6, Finance change elsewhere.  If you spend money on a green tariff, that's just using money to influence what happens elsewhere in the world, exactly the same as offsetting.  In fact, many offsetting schemes invest in energy production - only some of them invest in trees and peat.  That makes offsetting and green tariffs different in name only.   </text>
  </threadedComment>
</ThreadedComments>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17" Type="http://schemas.openxmlformats.org/officeDocument/2006/relationships/hyperlink" Target="https://heatkeeper.co.uk/products/heatkeeper-radiator-reflector-panels" TargetMode="External"/><Relationship Id="rId21" Type="http://schemas.openxmlformats.org/officeDocument/2006/relationships/hyperlink" Target="https://www.scotland.anglican.org/vestry-resources/buildings/responsibilities-of-the-property-convener/" TargetMode="External"/><Relationship Id="rId42" Type="http://schemas.openxmlformats.org/officeDocument/2006/relationships/hyperlink" Target="https://www.waterwise.org.uk/save-water/" TargetMode="External"/><Relationship Id="rId63" Type="http://schemas.openxmlformats.org/officeDocument/2006/relationships/hyperlink" Target="https://transitionnetwork.org/" TargetMode="External"/><Relationship Id="rId84" Type="http://schemas.openxmlformats.org/officeDocument/2006/relationships/hyperlink" Target="https://www.christianaid.org.uk/pray/faith-resources/climate-justice-resources" TargetMode="External"/><Relationship Id="rId16" Type="http://schemas.openxmlformats.org/officeDocument/2006/relationships/hyperlink" Target="https://www.scotland.anglican.org/vestry-resources/buildings/sources-of-guidance-to-churches-on-heating-of-buildings/" TargetMode="External"/><Relationship Id="rId107" Type="http://schemas.openxmlformats.org/officeDocument/2006/relationships/hyperlink" Target="https://www.hrballiance.org.uk/news/roving-reporter/heated-pew-cushions/" TargetMode="External"/><Relationship Id="rId11" Type="http://schemas.openxmlformats.org/officeDocument/2006/relationships/hyperlink" Target="https://www.woodlandtrust.org.uk/" TargetMode="External"/><Relationship Id="rId32" Type="http://schemas.openxmlformats.org/officeDocument/2006/relationships/hyperlink" Target="https://youtu.be/WpwMTdOZeWI" TargetMode="External"/><Relationship Id="rId37" Type="http://schemas.openxmlformats.org/officeDocument/2006/relationships/hyperlink" Target="https://www.transport.gov.scot/active-travel/active-travel-framework/" TargetMode="External"/><Relationship Id="rId53" Type="http://schemas.openxmlformats.org/officeDocument/2006/relationships/hyperlink" Target="https://www.ecocongregationscotland.org/" TargetMode="External"/><Relationship Id="rId58" Type="http://schemas.openxmlformats.org/officeDocument/2006/relationships/hyperlink" Target="https://brightnow.org.uk/" TargetMode="External"/><Relationship Id="rId74" Type="http://schemas.openxmlformats.org/officeDocument/2006/relationships/hyperlink" Target="https://www.christianaid.org.uk/campaigns/climate" TargetMode="External"/><Relationship Id="rId79" Type="http://schemas.openxmlformats.org/officeDocument/2006/relationships/hyperlink" Target="https://acen.anglicancommunion.org/" TargetMode="External"/><Relationship Id="rId102" Type="http://schemas.openxmlformats.org/officeDocument/2006/relationships/hyperlink" Target="https://www.scotland.anglican.org/vestry-resources" TargetMode="External"/><Relationship Id="rId123" Type="http://schemas.openxmlformats.org/officeDocument/2006/relationships/hyperlink" Target="https://www.trustedreviews.com/reviews/tado-smart-thermostat-v3-plus" TargetMode="External"/><Relationship Id="rId128" Type="http://schemas.openxmlformats.org/officeDocument/2006/relationships/hyperlink" Target="https://www.ibo.co.uk/publications/leaflets/churchHeating.pdf" TargetMode="External"/><Relationship Id="rId5" Type="http://schemas.openxmlformats.org/officeDocument/2006/relationships/hyperlink" Target="https://localenergy.scot/resources-overview/contractors-and-suppliers/capital-works-suppliers/" TargetMode="External"/><Relationship Id="rId90" Type="http://schemas.openxmlformats.org/officeDocument/2006/relationships/hyperlink" Target="https://www.greenanglicans.org/" TargetMode="External"/><Relationship Id="rId95" Type="http://schemas.openxmlformats.org/officeDocument/2006/relationships/hyperlink" Target="https://www.climateemergencytoolkit.com/" TargetMode="External"/><Relationship Id="rId22" Type="http://schemas.openxmlformats.org/officeDocument/2006/relationships/hyperlink" Target="https://www.youtube.com/watch?v=hYK7buBx8gQ" TargetMode="External"/><Relationship Id="rId27" Type="http://schemas.openxmlformats.org/officeDocument/2006/relationships/hyperlink" Target="https://historicengland.org.uk/advice/caring-for-heritage/places-of-worship/making-changes/advice-by-topic/heating/" TargetMode="External"/><Relationship Id="rId43" Type="http://schemas.openxmlformats.org/officeDocument/2006/relationships/hyperlink" Target="https://www.bbc.co.uk/iplayer/episode/m00049b1/climate-change-the-facts" TargetMode="External"/><Relationship Id="rId48" Type="http://schemas.openxmlformats.org/officeDocument/2006/relationships/hyperlink" Target="https://www.climatesunday.org/" TargetMode="External"/><Relationship Id="rId64" Type="http://schemas.openxmlformats.org/officeDocument/2006/relationships/hyperlink" Target="https://www.peersfortheplanet.org/" TargetMode="External"/><Relationship Id="rId69" Type="http://schemas.openxmlformats.org/officeDocument/2006/relationships/hyperlink" Target="https://www.ecen.org/" TargetMode="External"/><Relationship Id="rId113" Type="http://schemas.openxmlformats.org/officeDocument/2006/relationships/hyperlink" Target="https://energysavingtrust.org.uk/tool/solar-energy-calculator/" TargetMode="External"/><Relationship Id="rId118" Type="http://schemas.openxmlformats.org/officeDocument/2006/relationships/hyperlink" Target="https://iwarm-en.techinfus.com/radiatory/teplovoj-ekran.html" TargetMode="External"/><Relationship Id="rId80" Type="http://schemas.openxmlformats.org/officeDocument/2006/relationships/hyperlink" Target="https://www.eas.org.uk/" TargetMode="External"/><Relationship Id="rId85" Type="http://schemas.openxmlformats.org/officeDocument/2006/relationships/hyperlink" Target="https://www.tearfund.org/get-involved/resources?Audience=Advocacy" TargetMode="External"/><Relationship Id="rId12" Type="http://schemas.openxmlformats.org/officeDocument/2006/relationships/hyperlink" Target="https://www.greenspacescotland.org.uk/" TargetMode="External"/><Relationship Id="rId17" Type="http://schemas.openxmlformats.org/officeDocument/2006/relationships/hyperlink" Target="https://www.imeche.org/docs/default-source/1-oscar/Get-involved/specialist-interest-groups/eesg/imeche-ps-energy-hierarchy-2020-final.pdf" TargetMode="External"/><Relationship Id="rId33" Type="http://schemas.openxmlformats.org/officeDocument/2006/relationships/hyperlink" Target="https://historicengland.org.uk/services-skills/training-skills/training/webinars/recordings/webinar-on-the-use-of-heat-pumps-in-historic-buildings/" TargetMode="External"/><Relationship Id="rId38" Type="http://schemas.openxmlformats.org/officeDocument/2006/relationships/hyperlink" Target="https://energysavingtrust.org.uk/advice/buying-a-second-hand-electric-car-or-van/" TargetMode="External"/><Relationship Id="rId59" Type="http://schemas.openxmlformats.org/officeDocument/2006/relationships/hyperlink" Target="https://businessenergyscotland.org/smeloan/" TargetMode="External"/><Relationship Id="rId103" Type="http://schemas.openxmlformats.org/officeDocument/2006/relationships/hyperlink" Target="https://www.scotland.anglican.org/who-we-are/organisation/bishops-and-their-dioceses/diocese-of-aberdeen-orkney/" TargetMode="External"/><Relationship Id="rId108" Type="http://schemas.openxmlformats.org/officeDocument/2006/relationships/hyperlink" Target="https://www.scotland.anglican.org/vestry-resources/buildings/sources-of-funding-for-repairs-and-improvements-to-church-buildings/" TargetMode="External"/><Relationship Id="rId124" Type="http://schemas.openxmlformats.org/officeDocument/2006/relationships/hyperlink" Target="https://youtu.be/1XIFuU27xY0" TargetMode="External"/><Relationship Id="rId129" Type="http://schemas.openxmlformats.org/officeDocument/2006/relationships/printerSettings" Target="../printerSettings/printerSettings2.bin"/><Relationship Id="rId54" Type="http://schemas.openxmlformats.org/officeDocument/2006/relationships/hyperlink" Target="https://greenchristian.org.uk/" TargetMode="External"/><Relationship Id="rId70" Type="http://schemas.openxmlformats.org/officeDocument/2006/relationships/hyperlink" Target="https://www.ecen.org/" TargetMode="External"/><Relationship Id="rId75" Type="http://schemas.openxmlformats.org/officeDocument/2006/relationships/hyperlink" Target="https://operationnoah.org/" TargetMode="External"/><Relationship Id="rId91" Type="http://schemas.openxmlformats.org/officeDocument/2006/relationships/hyperlink" Target="https://acen.anglicancommunion.org/" TargetMode="External"/><Relationship Id="rId96" Type="http://schemas.openxmlformats.org/officeDocument/2006/relationships/hyperlink" Target="https://docs.google.com/document/d/1hiNe_HTNJKTIUOYM-gA-ib1mJmgd2LkQbffRye1HvuI/edit?usp=sharing" TargetMode="External"/><Relationship Id="rId1" Type="http://schemas.openxmlformats.org/officeDocument/2006/relationships/hyperlink" Target="https://www.scotland.anglican.org/vestry-resources/buildings/quinquennial-surveys/" TargetMode="External"/><Relationship Id="rId6" Type="http://schemas.openxmlformats.org/officeDocument/2006/relationships/hyperlink" Target="https://www.arocha.org/en" TargetMode="External"/><Relationship Id="rId23" Type="http://schemas.openxmlformats.org/officeDocument/2006/relationships/hyperlink" Target="https://www.youtube.com/watch?v=HMYw4Zc2JGc" TargetMode="External"/><Relationship Id="rId28" Type="http://schemas.openxmlformats.org/officeDocument/2006/relationships/hyperlink" Target="https://historicengland.org.uk/advice/caring-for-heritage/places-of-worship/making-changes/advice-by-topic/heating/" TargetMode="External"/><Relationship Id="rId49" Type="http://schemas.openxmlformats.org/officeDocument/2006/relationships/hyperlink" Target="https://www.scotland.anglican.org/who-we-are/publications/liturgies/season-of-creation-worship-material-for-experimental-use/" TargetMode="External"/><Relationship Id="rId114" Type="http://schemas.openxmlformats.org/officeDocument/2006/relationships/hyperlink" Target="https://youtu.be/1XIFuU27xY0" TargetMode="External"/><Relationship Id="rId119" Type="http://schemas.openxmlformats.org/officeDocument/2006/relationships/hyperlink" Target="https://youtu.be/tdd-BzeyVxE" TargetMode="External"/><Relationship Id="rId44" Type="http://schemas.openxmlformats.org/officeDocument/2006/relationships/hyperlink" Target="https://www.bbc.co.uk/programmes/p076w7g5" TargetMode="External"/><Relationship Id="rId60" Type="http://schemas.openxmlformats.org/officeDocument/2006/relationships/hyperlink" Target="https://localenergy.scot/funding/lets-do-net-zero-community-buildings-fund/" TargetMode="External"/><Relationship Id="rId65" Type="http://schemas.openxmlformats.org/officeDocument/2006/relationships/hyperlink" Target="https://www.futurelearn.com/courses/enabling-community-based-leadership-in-design-sustainable-development-of-historic-faith-buildings" TargetMode="External"/><Relationship Id="rId81" Type="http://schemas.openxmlformats.org/officeDocument/2006/relationships/hyperlink" Target="https://www.eas.org.uk/" TargetMode="External"/><Relationship Id="rId86" Type="http://schemas.openxmlformats.org/officeDocument/2006/relationships/hyperlink" Target="https://ctbi.org.uk/season-of-creation-2023/" TargetMode="External"/><Relationship Id="rId130" Type="http://schemas.openxmlformats.org/officeDocument/2006/relationships/vmlDrawing" Target="../drawings/vmlDrawing1.vml"/><Relationship Id="rId13" Type="http://schemas.openxmlformats.org/officeDocument/2006/relationships/hyperlink" Target="https://www.hse.gov.uk/ventilation/using-co2-monitors.htm." TargetMode="External"/><Relationship Id="rId18" Type="http://schemas.openxmlformats.org/officeDocument/2006/relationships/hyperlink" Target="https://www.engineshed.scot/publications/publication/?publicationId=246ff4ae-1483-452a-8fb3-a59500bd05d5" TargetMode="External"/><Relationship Id="rId39" Type="http://schemas.openxmlformats.org/officeDocument/2006/relationships/hyperlink" Target="https://www.sciencedirect.com/science/article/pii/S0921344920307072?via%3Dihub" TargetMode="External"/><Relationship Id="rId109" Type="http://schemas.openxmlformats.org/officeDocument/2006/relationships/hyperlink" Target="https://www.herschel-infrared.co.uk/heating-heritage-buildings/churches/" TargetMode="External"/><Relationship Id="rId34" Type="http://schemas.openxmlformats.org/officeDocument/2006/relationships/hyperlink" Target="https://www.youtube.com/watch?v=wbzIYAxG-bQ&amp;list=PLAfV-_ab0mU9neAq3oOX3EnXFHUYrmkeg&amp;index=2" TargetMode="External"/><Relationship Id="rId50" Type="http://schemas.openxmlformats.org/officeDocument/2006/relationships/hyperlink" Target="http://sustainable-preaching.org/" TargetMode="External"/><Relationship Id="rId55" Type="http://schemas.openxmlformats.org/officeDocument/2006/relationships/hyperlink" Target="https://joyinenough.org/" TargetMode="External"/><Relationship Id="rId76" Type="http://schemas.openxmlformats.org/officeDocument/2006/relationships/hyperlink" Target="https://operationnoah.org/" TargetMode="External"/><Relationship Id="rId97" Type="http://schemas.openxmlformats.org/officeDocument/2006/relationships/hyperlink" Target="https://docs.google.com/document/d/1hiNe_HTNJKTIUOYM-gA-ib1mJmgd2LkQbffRye1HvuI/edit?usp=sharing" TargetMode="External"/><Relationship Id="rId104" Type="http://schemas.openxmlformats.org/officeDocument/2006/relationships/hyperlink" Target="https://sei.scot/resources/" TargetMode="External"/><Relationship Id="rId120" Type="http://schemas.openxmlformats.org/officeDocument/2006/relationships/hyperlink" Target="https://www.trustedreviews.com/reviews/honeywell-evohome-2" TargetMode="External"/><Relationship Id="rId125" Type="http://schemas.openxmlformats.org/officeDocument/2006/relationships/hyperlink" Target="https://www.youtube.com/watch?v=pACSeFDwZpg" TargetMode="External"/><Relationship Id="rId7" Type="http://schemas.openxmlformats.org/officeDocument/2006/relationships/hyperlink" Target="https://www.nature.scot/scotlands-biodiversity/make-space-nature" TargetMode="External"/><Relationship Id="rId71" Type="http://schemas.openxmlformats.org/officeDocument/2006/relationships/hyperlink" Target="https://ecochurch.arocha.org.uk/resources/buildings/" TargetMode="External"/><Relationship Id="rId92" Type="http://schemas.openxmlformats.org/officeDocument/2006/relationships/hyperlink" Target="https://www.waterstones.com/author/annabel-shilson-thomas/674428" TargetMode="External"/><Relationship Id="rId2" Type="http://schemas.openxmlformats.org/officeDocument/2006/relationships/hyperlink" Target="https://www.heatgeek.com/do-i-need-to-upgrade-my-radiators-for-a-heat-pump/" TargetMode="External"/><Relationship Id="rId29" Type="http://schemas.openxmlformats.org/officeDocument/2006/relationships/hyperlink" Target="https://www.historicenvironment.scot/advice-and-support/planning-and-guidance/our-role-in-planning/" TargetMode="External"/><Relationship Id="rId24" Type="http://schemas.openxmlformats.org/officeDocument/2006/relationships/hyperlink" Target="https://youtu.be/1aXoxGupLXE" TargetMode="External"/><Relationship Id="rId40" Type="http://schemas.openxmlformats.org/officeDocument/2006/relationships/hyperlink" Target="https://www.zerowastescotland.org.uk/citizens" TargetMode="External"/><Relationship Id="rId45" Type="http://schemas.openxmlformats.org/officeDocument/2006/relationships/hyperlink" Target="https://www.simonandschuster.co.uk/books/Saving-Us/Katharine-Hayhoe/9781982143848" TargetMode="External"/><Relationship Id="rId66" Type="http://schemas.openxmlformats.org/officeDocument/2006/relationships/hyperlink" Target="https://www.ourplace.scot/" TargetMode="External"/><Relationship Id="rId87" Type="http://schemas.openxmlformats.org/officeDocument/2006/relationships/hyperlink" Target="https://www.churchofengland.org/about/environment-and-climate-change/environment-prayer-worship-and-teaching" TargetMode="External"/><Relationship Id="rId110" Type="http://schemas.openxmlformats.org/officeDocument/2006/relationships/hyperlink" Target="https://drive.google.com/file/d/15-CijFg7u7EidODN_bEGbDCHpAoC_nVH/view" TargetMode="External"/><Relationship Id="rId115" Type="http://schemas.openxmlformats.org/officeDocument/2006/relationships/hyperlink" Target="https://www.firstinarchitecture.co.uk/building-fabric-05-airtightness/" TargetMode="External"/><Relationship Id="rId131" Type="http://schemas.openxmlformats.org/officeDocument/2006/relationships/table" Target="../tables/table3.xml"/><Relationship Id="rId61" Type="http://schemas.openxmlformats.org/officeDocument/2006/relationships/hyperlink" Target="https://www.stopclimatechaos.scot/three-ways-to-make-our-buildings-fit-for-the-future/" TargetMode="External"/><Relationship Id="rId82" Type="http://schemas.openxmlformats.org/officeDocument/2006/relationships/hyperlink" Target="https://www.shechangesclimate.org/" TargetMode="External"/><Relationship Id="rId19" Type="http://schemas.openxmlformats.org/officeDocument/2006/relationships/hyperlink" Target="https://www.historicenvironment.scot/advice-and-support/your-property/saving-energy-in-traditional-buildings/insulate-your-property/" TargetMode="External"/><Relationship Id="rId14" Type="http://schemas.openxmlformats.org/officeDocument/2006/relationships/hyperlink" Target="https://www.scotland.anglican.org/vestry-resources/appointments-and-employment/minimum-standards-for-clergy-housing/" TargetMode="External"/><Relationship Id="rId30" Type="http://schemas.openxmlformats.org/officeDocument/2006/relationships/hyperlink" Target="https://historicengland.org.uk/advice/technical-advice/retrofit-and-energy-efficiency-in-historic-buildings/low-and-zero-carbon-technologies/installing-heat-pumps-in-historic-buildings/" TargetMode="External"/><Relationship Id="rId35" Type="http://schemas.openxmlformats.org/officeDocument/2006/relationships/hyperlink" Target="https://youtu.be/lCJtYRGYfZA" TargetMode="External"/><Relationship Id="rId56" Type="http://schemas.openxmlformats.org/officeDocument/2006/relationships/hyperlink" Target="https://www.scotland.anglican.org/vestry-resources/buildings/provincial-building-grants-and-loans/" TargetMode="External"/><Relationship Id="rId77" Type="http://schemas.openxmlformats.org/officeDocument/2006/relationships/hyperlink" Target="https://acen.anglicancommunion.org/" TargetMode="External"/><Relationship Id="rId100" Type="http://schemas.openxmlformats.org/officeDocument/2006/relationships/hyperlink" Target="https://www.pas.org.uk/" TargetMode="External"/><Relationship Id="rId105" Type="http://schemas.openxmlformats.org/officeDocument/2006/relationships/hyperlink" Target="https://www.scotland.anglican.org/vestry-resources/buildings/maintenance-and-building-work-for-your-church-some-practical-considerations/" TargetMode="External"/><Relationship Id="rId126" Type="http://schemas.openxmlformats.org/officeDocument/2006/relationships/hyperlink" Target="https://www.theheatinghub.co.uk/articles/Worcester-hot-water-preheat" TargetMode="External"/><Relationship Id="rId8" Type="http://schemas.openxmlformats.org/officeDocument/2006/relationships/hyperlink" Target="https://www.communitywoods.org/funding-1" TargetMode="External"/><Relationship Id="rId51" Type="http://schemas.openxmlformats.org/officeDocument/2006/relationships/hyperlink" Target="https://funding.scot/" TargetMode="External"/><Relationship Id="rId72" Type="http://schemas.openxmlformats.org/officeDocument/2006/relationships/hyperlink" Target="https://www.churchofengland.org/about/environment-and-climate-change" TargetMode="External"/><Relationship Id="rId93" Type="http://schemas.openxmlformats.org/officeDocument/2006/relationships/hyperlink" Target="https://www.brfonline.org.uk/collections/children-and-family-ministry/products/outdoor-church-20-sessions-to-take-church-outside-the-building-for-children-and-families" TargetMode="External"/><Relationship Id="rId98" Type="http://schemas.openxmlformats.org/officeDocument/2006/relationships/hyperlink" Target="https://www.incredibleedible.org.uk/" TargetMode="External"/><Relationship Id="rId121" Type="http://schemas.openxmlformats.org/officeDocument/2006/relationships/hyperlink" Target="https://www.trustedreviews.com/reviews/tado-smart-thermostat-v3-plus" TargetMode="External"/><Relationship Id="rId3" Type="http://schemas.openxmlformats.org/officeDocument/2006/relationships/hyperlink" Target="https://www.churchofengland.org/about/environment-and-climate-change/towards-net-zero-carbon-case-studies/st-mary-willesborough" TargetMode="External"/><Relationship Id="rId25" Type="http://schemas.openxmlformats.org/officeDocument/2006/relationships/hyperlink" Target="https://youtu.be/TLpoR7-WOBE?t=157" TargetMode="External"/><Relationship Id="rId46" Type="http://schemas.openxmlformats.org/officeDocument/2006/relationships/hyperlink" Target="https://www.tearfund.org/campaigns/christianity-and-climate-change-film-series" TargetMode="External"/><Relationship Id="rId67" Type="http://schemas.openxmlformats.org/officeDocument/2006/relationships/hyperlink" Target="https://christianclimateaction.org/" TargetMode="External"/><Relationship Id="rId116" Type="http://schemas.openxmlformats.org/officeDocument/2006/relationships/hyperlink" Target="https://www.london.anglican.org/kb/how-to-install-glass-doors-in-your-church/" TargetMode="External"/><Relationship Id="rId20" Type="http://schemas.openxmlformats.org/officeDocument/2006/relationships/hyperlink" Target="https://www.historicenvironment.scot/advice-and-support/your-property/saving-energy-in-traditional-buildings/insulate-your-property/" TargetMode="External"/><Relationship Id="rId41" Type="http://schemas.openxmlformats.org/officeDocument/2006/relationships/hyperlink" Target="https://repaircafe.org/en/" TargetMode="External"/><Relationship Id="rId62" Type="http://schemas.openxmlformats.org/officeDocument/2006/relationships/hyperlink" Target="https://www.gov.scot/publications/scotlands-climate-assembly-research-report-process-impact-assembly-member-experience/" TargetMode="External"/><Relationship Id="rId83" Type="http://schemas.openxmlformats.org/officeDocument/2006/relationships/hyperlink" Target="https://www.netzeronation.scot/" TargetMode="External"/><Relationship Id="rId88" Type="http://schemas.openxmlformats.org/officeDocument/2006/relationships/hyperlink" Target="https://laudatosimovement.org/download/laudato-si-movement-prayer-book/" TargetMode="External"/><Relationship Id="rId111" Type="http://schemas.openxmlformats.org/officeDocument/2006/relationships/hyperlink" Target="https://www.historicenvironment.scot/archives-and-research/publications/publication/?publicationId=9b3ca2e8-afcc-42ba-92c3-a59100fde12b" TargetMode="External"/><Relationship Id="rId132" Type="http://schemas.openxmlformats.org/officeDocument/2006/relationships/comments" Target="../comments1.xml"/><Relationship Id="rId15" Type="http://schemas.openxmlformats.org/officeDocument/2006/relationships/hyperlink" Target="https://www.cibse.org/" TargetMode="External"/><Relationship Id="rId36" Type="http://schemas.openxmlformats.org/officeDocument/2006/relationships/hyperlink" Target="https://www.youtube.com/playlist?list=PLAfV-_ab0mU9neAq3oOX3EnXFHUYrmkeg" TargetMode="External"/><Relationship Id="rId57" Type="http://schemas.openxmlformats.org/officeDocument/2006/relationships/hyperlink" Target="https://makemymoneymatter.co.uk/" TargetMode="External"/><Relationship Id="rId106" Type="http://schemas.openxmlformats.org/officeDocument/2006/relationships/hyperlink" Target="https://localenergy.scot/casestudy/st-ninians-rc-church/" TargetMode="External"/><Relationship Id="rId127" Type="http://schemas.openxmlformats.org/officeDocument/2006/relationships/hyperlink" Target="https://www.youtube.com/watch?v=aEBbSkjkCik" TargetMode="External"/><Relationship Id="rId10" Type="http://schemas.openxmlformats.org/officeDocument/2006/relationships/hyperlink" Target="https://www.incredibleedible.org.uk/" TargetMode="External"/><Relationship Id="rId31" Type="http://schemas.openxmlformats.org/officeDocument/2006/relationships/hyperlink" Target="https://youtu.be/Wx8lq-ogl8M" TargetMode="External"/><Relationship Id="rId52" Type="http://schemas.openxmlformats.org/officeDocument/2006/relationships/hyperlink" Target="https://www.bankingonclimatechaos.org/" TargetMode="External"/><Relationship Id="rId73" Type="http://schemas.openxmlformats.org/officeDocument/2006/relationships/hyperlink" Target="https://www.tearfund.org/campaigns/christianity-and-climate-change-film-series" TargetMode="External"/><Relationship Id="rId78" Type="http://schemas.openxmlformats.org/officeDocument/2006/relationships/hyperlink" Target="https://acen.anglicancommunion.org/" TargetMode="External"/><Relationship Id="rId94" Type="http://schemas.openxmlformats.org/officeDocument/2006/relationships/hyperlink" Target="https://www.churchofengland.org/prayer-and-worship/worship-texts-and-resources/time-creation" TargetMode="External"/><Relationship Id="rId99" Type="http://schemas.openxmlformats.org/officeDocument/2006/relationships/hyperlink" Target="https://www.keepscotlandbeautiful.org/" TargetMode="External"/><Relationship Id="rId101" Type="http://schemas.openxmlformats.org/officeDocument/2006/relationships/hyperlink" Target="https://www.pas.org.uk/" TargetMode="External"/><Relationship Id="rId122" Type="http://schemas.openxmlformats.org/officeDocument/2006/relationships/hyperlink" Target="https://www.trustedreviews.com/reviews/honeywell-evohome-2" TargetMode="External"/><Relationship Id="rId4" Type="http://schemas.openxmlformats.org/officeDocument/2006/relationships/hyperlink" Target="https://www.achurchnearyou.com/church/10125/page/43744/view/" TargetMode="External"/><Relationship Id="rId9" Type="http://schemas.openxmlformats.org/officeDocument/2006/relationships/hyperlink" Target="https://scottishwildlifetrust.org.uk/things-to-do/helping-wildlife-at-home/" TargetMode="External"/><Relationship Id="rId26" Type="http://schemas.openxmlformats.org/officeDocument/2006/relationships/hyperlink" Target="https://www.churchofengland.org/sites/default/files/2023-01/green-energy-companies-and-the-energy-footprint-tool-jan-2023.pdf" TargetMode="External"/><Relationship Id="rId47" Type="http://schemas.openxmlformats.org/officeDocument/2006/relationships/hyperlink" Target="https://seasonofcreation.org/resources/" TargetMode="External"/><Relationship Id="rId68" Type="http://schemas.openxmlformats.org/officeDocument/2006/relationships/hyperlink" Target="https://jpit.uk/" TargetMode="External"/><Relationship Id="rId89" Type="http://schemas.openxmlformats.org/officeDocument/2006/relationships/hyperlink" Target="https://cafod.org.uk/pray/prayer-resources/climate-prayers" TargetMode="External"/><Relationship Id="rId112" Type="http://schemas.openxmlformats.org/officeDocument/2006/relationships/hyperlink" Target="https://www.degreedays.net/" TargetMode="External"/><Relationship Id="rId133" Type="http://schemas.microsoft.com/office/2017/10/relationships/threadedComment" Target="../threadedComments/threadedComment1.xml"/></Relationships>
</file>

<file path=xl/worksheets/_rels/sheet5.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vmlDrawing" Target="../drawings/vmlDrawing2.vml"/><Relationship Id="rId1" Type="http://schemas.openxmlformats.org/officeDocument/2006/relationships/printerSettings" Target="../printerSettings/printerSettings3.bin"/><Relationship Id="rId5" Type="http://schemas.microsoft.com/office/2017/10/relationships/threadedComment" Target="../threadedComments/threadedComment2.xml"/><Relationship Id="rId4" Type="http://schemas.openxmlformats.org/officeDocument/2006/relationships/comments" Target="../comments2.xml"/></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1D17A7-7725-4BF6-96D1-5F3A71A49F3E}">
  <dimension ref="A1"/>
  <sheetViews>
    <sheetView topLeftCell="A16" workbookViewId="0">
      <selection activeCell="X47" sqref="X47"/>
    </sheetView>
  </sheetViews>
  <sheetFormatPr defaultColWidth="8.81640625" defaultRowHeight="14.5" x14ac:dyDescent="0.3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190B7F-2534-4345-9CEA-E4413BD9E570}">
  <dimension ref="A1:O49"/>
  <sheetViews>
    <sheetView tabSelected="1" zoomScale="71" zoomScaleNormal="71" workbookViewId="0">
      <selection activeCell="W2" sqref="W2"/>
    </sheetView>
  </sheetViews>
  <sheetFormatPr defaultRowHeight="14.5" x14ac:dyDescent="0.35"/>
  <cols>
    <col min="1" max="1" width="9.54296875" customWidth="1"/>
    <col min="2" max="2" width="11.453125" customWidth="1"/>
    <col min="3" max="3" width="22.7265625" style="18" customWidth="1"/>
    <col min="4" max="4" width="75.08984375" style="18" customWidth="1"/>
    <col min="5" max="5" width="12.26953125" style="18" customWidth="1"/>
    <col min="6" max="6" width="14.1796875" customWidth="1"/>
    <col min="7" max="7" width="13.54296875" customWidth="1"/>
    <col min="9" max="11" width="16.26953125" customWidth="1"/>
    <col min="12" max="12" width="26.6328125" style="18" customWidth="1"/>
    <col min="13" max="13" width="12" style="18" customWidth="1"/>
    <col min="14" max="14" width="11.54296875" customWidth="1"/>
    <col min="15" max="15" width="10.453125" customWidth="1"/>
    <col min="16" max="16" width="10.54296875" customWidth="1"/>
  </cols>
  <sheetData>
    <row r="1" spans="1:15" x14ac:dyDescent="0.35">
      <c r="A1" t="s">
        <v>184</v>
      </c>
      <c r="B1" t="s">
        <v>175</v>
      </c>
      <c r="C1" s="18" t="s">
        <v>100</v>
      </c>
      <c r="D1" s="18" t="s">
        <v>187</v>
      </c>
      <c r="E1" s="18" t="s">
        <v>760</v>
      </c>
      <c r="F1" t="s">
        <v>759</v>
      </c>
      <c r="G1" t="s">
        <v>174</v>
      </c>
      <c r="H1" t="s">
        <v>9</v>
      </c>
      <c r="I1" t="s">
        <v>218</v>
      </c>
      <c r="J1" t="s">
        <v>810</v>
      </c>
      <c r="K1" s="18" t="s">
        <v>105</v>
      </c>
      <c r="L1" s="18" t="s">
        <v>106</v>
      </c>
      <c r="M1" t="s">
        <v>752</v>
      </c>
      <c r="N1" t="s">
        <v>460</v>
      </c>
      <c r="O1" t="s">
        <v>461</v>
      </c>
    </row>
    <row r="2" spans="1:15" ht="100" customHeight="1" x14ac:dyDescent="0.35">
      <c r="A2">
        <v>1</v>
      </c>
      <c r="B2">
        <v>1</v>
      </c>
      <c r="C2" s="18" t="s">
        <v>99</v>
      </c>
      <c r="D2" s="18" t="s">
        <v>767</v>
      </c>
      <c r="E2" s="18" t="s">
        <v>469</v>
      </c>
      <c r="F2">
        <v>1</v>
      </c>
      <c r="G2" t="s">
        <v>166</v>
      </c>
      <c r="H2" t="s">
        <v>48</v>
      </c>
      <c r="I2">
        <v>5</v>
      </c>
      <c r="J2">
        <f>LOOKUP(Table3[[#This Row],[cost]],Table4[Cost Saving Options],Table4[cost_number])</f>
        <v>3</v>
      </c>
      <c r="K2" s="18" t="s">
        <v>107</v>
      </c>
      <c r="L2" s="18" t="s">
        <v>501</v>
      </c>
      <c r="M2"/>
      <c r="N2">
        <f xml:space="preserve"> LEN(Table3[[#This Row],[description]])-LEN(SUBSTITUTE(Table3[[#This Row],[description]]," ",""))+1</f>
        <v>63</v>
      </c>
      <c r="O2">
        <v>8</v>
      </c>
    </row>
    <row r="3" spans="1:15" ht="100" customHeight="1" x14ac:dyDescent="0.35">
      <c r="A3">
        <v>2</v>
      </c>
      <c r="B3">
        <v>2</v>
      </c>
      <c r="C3" s="18" t="s">
        <v>96</v>
      </c>
      <c r="D3" s="18" t="s">
        <v>766</v>
      </c>
      <c r="E3" s="18" t="s">
        <v>469</v>
      </c>
      <c r="F3">
        <v>1</v>
      </c>
      <c r="G3" t="s">
        <v>168</v>
      </c>
      <c r="H3" t="s">
        <v>46</v>
      </c>
      <c r="I3">
        <v>2</v>
      </c>
      <c r="J3">
        <f>LOOKUP(Table3[[#This Row],[cost]],Table4[Cost Saving Options],Table4[cost_number])</f>
        <v>1</v>
      </c>
      <c r="K3" s="18" t="s">
        <v>749</v>
      </c>
      <c r="L3" s="18" t="s">
        <v>750</v>
      </c>
      <c r="M3"/>
      <c r="N3">
        <f xml:space="preserve"> LEN(Table3[[#This Row],[description]])-LEN(SUBSTITUTE(Table3[[#This Row],[description]]," ",""))+1</f>
        <v>73</v>
      </c>
      <c r="O3">
        <v>9</v>
      </c>
    </row>
    <row r="4" spans="1:15" ht="100" customHeight="1" x14ac:dyDescent="0.35">
      <c r="A4">
        <v>3</v>
      </c>
      <c r="B4">
        <v>3</v>
      </c>
      <c r="C4" s="18" t="s">
        <v>39</v>
      </c>
      <c r="D4" s="18" t="s">
        <v>765</v>
      </c>
      <c r="E4" s="18" t="s">
        <v>469</v>
      </c>
      <c r="F4">
        <v>1</v>
      </c>
      <c r="G4" t="s">
        <v>168</v>
      </c>
      <c r="H4" t="s">
        <v>46</v>
      </c>
      <c r="I4">
        <v>2</v>
      </c>
      <c r="J4">
        <f>LOOKUP(Table3[[#This Row],[cost]],Table4[Cost Saving Options],Table4[cost_number])</f>
        <v>1</v>
      </c>
      <c r="K4" s="18" t="s">
        <v>514</v>
      </c>
      <c r="L4" s="18" t="s">
        <v>128</v>
      </c>
      <c r="M4"/>
      <c r="N4">
        <f xml:space="preserve"> LEN(Table3[[#This Row],[description]])-LEN(SUBSTITUTE(Table3[[#This Row],[description]]," ",""))+1</f>
        <v>73</v>
      </c>
      <c r="O4">
        <v>4</v>
      </c>
    </row>
    <row r="5" spans="1:15" ht="100" customHeight="1" x14ac:dyDescent="0.35">
      <c r="A5">
        <v>4</v>
      </c>
      <c r="B5">
        <v>4</v>
      </c>
      <c r="C5" s="18" t="s">
        <v>474</v>
      </c>
      <c r="D5" s="18" t="s">
        <v>764</v>
      </c>
      <c r="E5" s="18" t="s">
        <v>469</v>
      </c>
      <c r="F5">
        <v>1</v>
      </c>
      <c r="G5" t="s">
        <v>168</v>
      </c>
      <c r="H5" t="s">
        <v>46</v>
      </c>
      <c r="I5">
        <v>2</v>
      </c>
      <c r="J5">
        <f>LOOKUP(Table3[[#This Row],[cost]],Table4[Cost Saving Options],Table4[cost_number])</f>
        <v>1</v>
      </c>
      <c r="K5" s="18" t="s">
        <v>503</v>
      </c>
      <c r="L5" s="18" t="s">
        <v>504</v>
      </c>
      <c r="M5" t="s">
        <v>753</v>
      </c>
      <c r="N5">
        <f xml:space="preserve"> LEN(Table3[[#This Row],[description]])-LEN(SUBSTITUTE(Table3[[#This Row],[description]]," ",""))+1</f>
        <v>83</v>
      </c>
      <c r="O5">
        <v>25</v>
      </c>
    </row>
    <row r="6" spans="1:15" ht="100" customHeight="1" x14ac:dyDescent="0.35">
      <c r="A6">
        <v>5</v>
      </c>
      <c r="B6">
        <v>5</v>
      </c>
      <c r="C6" s="18" t="s">
        <v>808</v>
      </c>
      <c r="D6" s="18" t="s">
        <v>802</v>
      </c>
      <c r="E6" s="18" t="s">
        <v>469</v>
      </c>
      <c r="F6">
        <v>1</v>
      </c>
      <c r="G6" t="s">
        <v>167</v>
      </c>
      <c r="H6" t="s">
        <v>46</v>
      </c>
      <c r="I6">
        <v>3</v>
      </c>
      <c r="J6">
        <f>LOOKUP(Table3[[#This Row],[cost]],Table4[Cost Saving Options],Table4[cost_number])</f>
        <v>1</v>
      </c>
      <c r="K6" s="18" t="s">
        <v>172</v>
      </c>
      <c r="L6" s="18" t="s">
        <v>143</v>
      </c>
      <c r="M6"/>
      <c r="N6">
        <f xml:space="preserve"> LEN(Table3[[#This Row],[description]])-LEN(SUBSTITUTE(Table3[[#This Row],[description]]," ",""))+1</f>
        <v>82</v>
      </c>
      <c r="O6">
        <v>22</v>
      </c>
    </row>
    <row r="7" spans="1:15" ht="100" customHeight="1" x14ac:dyDescent="0.35">
      <c r="A7">
        <v>6</v>
      </c>
      <c r="B7">
        <v>6</v>
      </c>
      <c r="C7" s="18" t="s">
        <v>83</v>
      </c>
      <c r="D7" s="18" t="s">
        <v>807</v>
      </c>
      <c r="E7" s="18" t="s">
        <v>469</v>
      </c>
      <c r="F7">
        <v>1</v>
      </c>
      <c r="G7" t="s">
        <v>167</v>
      </c>
      <c r="H7" t="s">
        <v>46</v>
      </c>
      <c r="I7">
        <v>3</v>
      </c>
      <c r="J7">
        <f>LOOKUP(Table3[[#This Row],[cost]],Table4[Cost Saving Options],Table4[cost_number])</f>
        <v>1</v>
      </c>
      <c r="K7" s="18" t="s">
        <v>502</v>
      </c>
      <c r="L7" s="18" t="s">
        <v>144</v>
      </c>
      <c r="M7"/>
      <c r="N7">
        <f xml:space="preserve"> LEN(Table3[[#This Row],[description]])-LEN(SUBSTITUTE(Table3[[#This Row],[description]]," ",""))+1</f>
        <v>83</v>
      </c>
      <c r="O7">
        <v>10</v>
      </c>
    </row>
    <row r="8" spans="1:15" ht="100" customHeight="1" x14ac:dyDescent="0.35">
      <c r="A8">
        <v>7</v>
      </c>
      <c r="B8">
        <v>7</v>
      </c>
      <c r="C8" s="18" t="s">
        <v>41</v>
      </c>
      <c r="D8" s="18" t="s">
        <v>769</v>
      </c>
      <c r="E8" s="18" t="s">
        <v>188</v>
      </c>
      <c r="F8">
        <v>2</v>
      </c>
      <c r="G8" t="s">
        <v>168</v>
      </c>
      <c r="H8" t="s">
        <v>46</v>
      </c>
      <c r="I8">
        <v>2</v>
      </c>
      <c r="J8">
        <f>LOOKUP(Table3[[#This Row],[cost]],Table4[Cost Saving Options],Table4[cost_number])</f>
        <v>1</v>
      </c>
      <c r="K8" s="18" t="s">
        <v>115</v>
      </c>
      <c r="L8" s="18" t="s">
        <v>149</v>
      </c>
      <c r="M8"/>
      <c r="N8">
        <f xml:space="preserve"> LEN(Table3[[#This Row],[description]])-LEN(SUBSTITUTE(Table3[[#This Row],[description]]," ",""))+1</f>
        <v>90</v>
      </c>
      <c r="O8">
        <v>6</v>
      </c>
    </row>
    <row r="9" spans="1:15" ht="100" customHeight="1" x14ac:dyDescent="0.35">
      <c r="A9">
        <v>8</v>
      </c>
      <c r="B9">
        <v>8</v>
      </c>
      <c r="C9" s="18" t="s">
        <v>11</v>
      </c>
      <c r="D9" s="18" t="s">
        <v>783</v>
      </c>
      <c r="E9" s="18" t="s">
        <v>188</v>
      </c>
      <c r="F9">
        <v>2</v>
      </c>
      <c r="G9" t="s">
        <v>167</v>
      </c>
      <c r="H9" t="s">
        <v>47</v>
      </c>
      <c r="I9">
        <v>3</v>
      </c>
      <c r="J9">
        <f>LOOKUP(Table3[[#This Row],[cost]],Table4[Cost Saving Options],Table4[cost_number])</f>
        <v>2</v>
      </c>
      <c r="K9" s="18" t="s">
        <v>121</v>
      </c>
      <c r="L9" s="18" t="s">
        <v>155</v>
      </c>
      <c r="M9"/>
      <c r="N9">
        <f xml:space="preserve"> LEN(Table3[[#This Row],[description]])-LEN(SUBSTITUTE(Table3[[#This Row],[description]]," ",""))+1</f>
        <v>77</v>
      </c>
      <c r="O9">
        <v>5</v>
      </c>
    </row>
    <row r="10" spans="1:15" ht="100" customHeight="1" x14ac:dyDescent="0.35">
      <c r="A10">
        <v>9</v>
      </c>
      <c r="B10">
        <v>9</v>
      </c>
      <c r="C10" s="18" t="s">
        <v>743</v>
      </c>
      <c r="D10" s="18" t="s">
        <v>770</v>
      </c>
      <c r="E10" s="18" t="s">
        <v>188</v>
      </c>
      <c r="F10">
        <v>2</v>
      </c>
      <c r="G10" t="s">
        <v>168</v>
      </c>
      <c r="H10" t="s">
        <v>46</v>
      </c>
      <c r="I10">
        <v>2</v>
      </c>
      <c r="J10">
        <f>LOOKUP(Table3[[#This Row],[cost]],Table4[Cost Saving Options],Table4[cost_number])</f>
        <v>1</v>
      </c>
      <c r="K10" s="18"/>
      <c r="M10" t="s">
        <v>756</v>
      </c>
      <c r="N10">
        <f xml:space="preserve"> LEN(Table3[[#This Row],[description]])-LEN(SUBSTITUTE(Table3[[#This Row],[description]]," ",""))+1</f>
        <v>89</v>
      </c>
      <c r="O10">
        <v>10</v>
      </c>
    </row>
    <row r="11" spans="1:15" ht="100" customHeight="1" x14ac:dyDescent="0.35">
      <c r="A11">
        <v>10</v>
      </c>
      <c r="B11">
        <v>10</v>
      </c>
      <c r="C11" s="18" t="s">
        <v>742</v>
      </c>
      <c r="D11" s="18" t="s">
        <v>768</v>
      </c>
      <c r="E11" s="18" t="s">
        <v>188</v>
      </c>
      <c r="F11">
        <v>2</v>
      </c>
      <c r="G11" t="s">
        <v>167</v>
      </c>
      <c r="H11" t="s">
        <v>46</v>
      </c>
      <c r="I11">
        <v>3</v>
      </c>
      <c r="J11">
        <f>LOOKUP(Table3[[#This Row],[cost]],Table4[Cost Saving Options],Table4[cost_number])</f>
        <v>1</v>
      </c>
      <c r="K11" s="18" t="s">
        <v>755</v>
      </c>
      <c r="L11" s="18" t="s">
        <v>754</v>
      </c>
      <c r="M11"/>
      <c r="N11">
        <f xml:space="preserve"> LEN(Table3[[#This Row],[description]])-LEN(SUBSTITUTE(Table3[[#This Row],[description]]," ",""))+1</f>
        <v>92</v>
      </c>
      <c r="O11">
        <v>10</v>
      </c>
    </row>
    <row r="12" spans="1:15" ht="100" customHeight="1" x14ac:dyDescent="0.35">
      <c r="A12">
        <v>11</v>
      </c>
      <c r="B12">
        <v>11</v>
      </c>
      <c r="C12" s="18" t="s">
        <v>77</v>
      </c>
      <c r="D12" s="18" t="s">
        <v>774</v>
      </c>
      <c r="E12" s="18" t="s">
        <v>188</v>
      </c>
      <c r="F12">
        <v>2</v>
      </c>
      <c r="G12" t="s">
        <v>167</v>
      </c>
      <c r="H12" t="s">
        <v>48</v>
      </c>
      <c r="I12">
        <v>3</v>
      </c>
      <c r="J12">
        <f>LOOKUP(Table3[[#This Row],[cost]],Table4[Cost Saving Options],Table4[cost_number])</f>
        <v>3</v>
      </c>
      <c r="K12" s="18" t="s">
        <v>516</v>
      </c>
      <c r="L12" s="18" t="s">
        <v>153</v>
      </c>
      <c r="M12" t="s">
        <v>738</v>
      </c>
      <c r="N12">
        <f xml:space="preserve"> LEN(Table3[[#This Row],[description]])-LEN(SUBSTITUTE(Table3[[#This Row],[description]]," ",""))+1</f>
        <v>85</v>
      </c>
      <c r="O12">
        <v>10</v>
      </c>
    </row>
    <row r="13" spans="1:15" ht="100" customHeight="1" x14ac:dyDescent="0.35">
      <c r="A13">
        <v>12</v>
      </c>
      <c r="B13">
        <v>12</v>
      </c>
      <c r="C13" s="18" t="s">
        <v>79</v>
      </c>
      <c r="D13" s="18" t="s">
        <v>775</v>
      </c>
      <c r="E13" s="18" t="s">
        <v>188</v>
      </c>
      <c r="F13">
        <v>2</v>
      </c>
      <c r="G13" t="s">
        <v>168</v>
      </c>
      <c r="H13" t="s">
        <v>46</v>
      </c>
      <c r="I13">
        <v>2</v>
      </c>
      <c r="J13">
        <f>LOOKUP(Table3[[#This Row],[cost]],Table4[Cost Saving Options],Table4[cost_number])</f>
        <v>1</v>
      </c>
      <c r="K13" s="18" t="s">
        <v>165</v>
      </c>
      <c r="L13" s="18" t="s">
        <v>164</v>
      </c>
      <c r="M13"/>
      <c r="N13">
        <f xml:space="preserve"> LEN(Table3[[#This Row],[description]])-LEN(SUBSTITUTE(Table3[[#This Row],[description]]," ",""))+1</f>
        <v>84</v>
      </c>
      <c r="O13">
        <v>15</v>
      </c>
    </row>
    <row r="14" spans="1:15" ht="100" customHeight="1" x14ac:dyDescent="0.35">
      <c r="A14">
        <v>13</v>
      </c>
      <c r="B14">
        <v>13</v>
      </c>
      <c r="C14" s="18" t="s">
        <v>78</v>
      </c>
      <c r="D14" s="18" t="s">
        <v>784</v>
      </c>
      <c r="E14" s="18" t="s">
        <v>188</v>
      </c>
      <c r="F14">
        <v>2</v>
      </c>
      <c r="G14" t="s">
        <v>170</v>
      </c>
      <c r="H14" t="s">
        <v>46</v>
      </c>
      <c r="I14">
        <v>1</v>
      </c>
      <c r="J14">
        <f>LOOKUP(Table3[[#This Row],[cost]],Table4[Cost Saving Options],Table4[cost_number])</f>
        <v>1</v>
      </c>
      <c r="K14" s="18" t="s">
        <v>118</v>
      </c>
      <c r="L14" s="18" t="s">
        <v>151</v>
      </c>
      <c r="M14" t="s">
        <v>738</v>
      </c>
      <c r="N14">
        <f xml:space="preserve"> LEN(Table3[[#This Row],[description]])-LEN(SUBSTITUTE(Table3[[#This Row],[description]]," ",""))+1</f>
        <v>76</v>
      </c>
      <c r="O14">
        <v>20</v>
      </c>
    </row>
    <row r="15" spans="1:15" ht="100" customHeight="1" x14ac:dyDescent="0.35">
      <c r="A15">
        <v>14</v>
      </c>
      <c r="B15">
        <v>14</v>
      </c>
      <c r="C15" s="18" t="s">
        <v>14</v>
      </c>
      <c r="D15" s="18" t="s">
        <v>781</v>
      </c>
      <c r="E15" s="18" t="s">
        <v>188</v>
      </c>
      <c r="F15">
        <v>2</v>
      </c>
      <c r="G15" t="s">
        <v>168</v>
      </c>
      <c r="H15" t="s">
        <v>47</v>
      </c>
      <c r="I15">
        <v>2</v>
      </c>
      <c r="J15">
        <f>LOOKUP(Table3[[#This Row],[cost]],Table4[Cost Saving Options],Table4[cost_number])</f>
        <v>2</v>
      </c>
      <c r="K15" s="18" t="s">
        <v>114</v>
      </c>
      <c r="L15" s="18" t="s">
        <v>147</v>
      </c>
      <c r="M15" t="s">
        <v>753</v>
      </c>
      <c r="N15">
        <f xml:space="preserve"> LEN(Table3[[#This Row],[description]])-LEN(SUBSTITUTE(Table3[[#This Row],[description]]," ",""))+1</f>
        <v>77</v>
      </c>
      <c r="O15">
        <v>14</v>
      </c>
    </row>
    <row r="16" spans="1:15" ht="100" customHeight="1" x14ac:dyDescent="0.35">
      <c r="A16">
        <v>15</v>
      </c>
      <c r="B16">
        <v>15</v>
      </c>
      <c r="C16" s="18" t="s">
        <v>12</v>
      </c>
      <c r="D16" s="18" t="s">
        <v>779</v>
      </c>
      <c r="E16" s="18" t="s">
        <v>188</v>
      </c>
      <c r="F16">
        <v>2</v>
      </c>
      <c r="G16" t="s">
        <v>170</v>
      </c>
      <c r="H16" t="s">
        <v>46</v>
      </c>
      <c r="I16">
        <v>1</v>
      </c>
      <c r="J16">
        <f>LOOKUP(Table3[[#This Row],[cost]],Table4[Cost Saving Options],Table4[cost_number])</f>
        <v>1</v>
      </c>
      <c r="K16" s="18" t="s">
        <v>210</v>
      </c>
      <c r="L16" s="18" t="s">
        <v>146</v>
      </c>
      <c r="M16"/>
      <c r="N16">
        <f xml:space="preserve"> LEN(Table3[[#This Row],[description]])-LEN(SUBSTITUTE(Table3[[#This Row],[description]]," ",""))+1</f>
        <v>80</v>
      </c>
      <c r="O16">
        <v>7</v>
      </c>
    </row>
    <row r="17" spans="1:15" ht="100" customHeight="1" x14ac:dyDescent="0.35">
      <c r="A17">
        <v>16</v>
      </c>
      <c r="B17">
        <v>16</v>
      </c>
      <c r="C17" s="18" t="s">
        <v>10</v>
      </c>
      <c r="D17" s="18" t="s">
        <v>777</v>
      </c>
      <c r="E17" s="18" t="s">
        <v>188</v>
      </c>
      <c r="F17">
        <v>2</v>
      </c>
      <c r="G17" t="s">
        <v>168</v>
      </c>
      <c r="H17" t="s">
        <v>46</v>
      </c>
      <c r="I17">
        <v>2</v>
      </c>
      <c r="J17">
        <f>LOOKUP(Table3[[#This Row],[cost]],Table4[Cost Saving Options],Table4[cost_number])</f>
        <v>1</v>
      </c>
      <c r="K17" s="18" t="s">
        <v>515</v>
      </c>
      <c r="L17" s="18" t="s">
        <v>152</v>
      </c>
      <c r="M17"/>
      <c r="N17">
        <f xml:space="preserve"> LEN(Table3[[#This Row],[description]])-LEN(SUBSTITUTE(Table3[[#This Row],[description]]," ",""))+1</f>
        <v>81</v>
      </c>
      <c r="O17">
        <v>15</v>
      </c>
    </row>
    <row r="18" spans="1:15" ht="100" customHeight="1" x14ac:dyDescent="0.35">
      <c r="A18">
        <v>17</v>
      </c>
      <c r="B18">
        <v>17</v>
      </c>
      <c r="C18" s="18" t="s">
        <v>16</v>
      </c>
      <c r="D18" s="18" t="s">
        <v>739</v>
      </c>
      <c r="E18" s="18" t="s">
        <v>188</v>
      </c>
      <c r="F18">
        <v>2</v>
      </c>
      <c r="G18" t="s">
        <v>170</v>
      </c>
      <c r="H18" t="s">
        <v>46</v>
      </c>
      <c r="I18">
        <v>1</v>
      </c>
      <c r="J18">
        <f>LOOKUP(Table3[[#This Row],[cost]],Table4[Cost Saving Options],Table4[cost_number])</f>
        <v>1</v>
      </c>
      <c r="K18" s="18" t="s">
        <v>119</v>
      </c>
      <c r="L18" s="18" t="s">
        <v>154</v>
      </c>
      <c r="M18"/>
      <c r="N18">
        <f xml:space="preserve"> LEN(Table3[[#This Row],[description]])-LEN(SUBSTITUTE(Table3[[#This Row],[description]]," ",""))+1</f>
        <v>84</v>
      </c>
      <c r="O18">
        <v>13</v>
      </c>
    </row>
    <row r="19" spans="1:15" ht="100" customHeight="1" x14ac:dyDescent="0.35">
      <c r="A19">
        <v>18</v>
      </c>
      <c r="B19">
        <v>18</v>
      </c>
      <c r="C19" s="18" t="s">
        <v>15</v>
      </c>
      <c r="D19" s="18" t="s">
        <v>782</v>
      </c>
      <c r="E19" s="18" t="s">
        <v>188</v>
      </c>
      <c r="F19">
        <v>2</v>
      </c>
      <c r="G19" t="s">
        <v>170</v>
      </c>
      <c r="H19" t="s">
        <v>46</v>
      </c>
      <c r="I19">
        <v>1</v>
      </c>
      <c r="J19">
        <f>LOOKUP(Table3[[#This Row],[cost]],Table4[Cost Saving Options],Table4[cost_number])</f>
        <v>1</v>
      </c>
      <c r="K19" s="18" t="s">
        <v>211</v>
      </c>
      <c r="L19" s="18" t="s">
        <v>148</v>
      </c>
      <c r="M19" t="s">
        <v>753</v>
      </c>
      <c r="N19">
        <f xml:space="preserve"> LEN(Table3[[#This Row],[description]])-LEN(SUBSTITUTE(Table3[[#This Row],[description]]," ",""))+1</f>
        <v>77</v>
      </c>
      <c r="O19">
        <v>19</v>
      </c>
    </row>
    <row r="20" spans="1:15" ht="100" customHeight="1" x14ac:dyDescent="0.35">
      <c r="A20">
        <v>19</v>
      </c>
      <c r="B20">
        <v>19</v>
      </c>
      <c r="C20" s="18" t="s">
        <v>90</v>
      </c>
      <c r="D20" s="18" t="s">
        <v>785</v>
      </c>
      <c r="E20" s="18" t="s">
        <v>188</v>
      </c>
      <c r="F20">
        <v>2</v>
      </c>
      <c r="G20" t="s">
        <v>168</v>
      </c>
      <c r="H20" t="s">
        <v>47</v>
      </c>
      <c r="I20">
        <v>2</v>
      </c>
      <c r="J20">
        <f>LOOKUP(Table3[[#This Row],[cost]],Table4[Cost Saving Options],Table4[cost_number])</f>
        <v>2</v>
      </c>
      <c r="K20" s="18"/>
      <c r="M20" t="s">
        <v>757</v>
      </c>
      <c r="N20">
        <f xml:space="preserve"> LEN(Table3[[#This Row],[description]])-LEN(SUBSTITUTE(Table3[[#This Row],[description]]," ",""))+1</f>
        <v>71</v>
      </c>
      <c r="O20">
        <v>9</v>
      </c>
    </row>
    <row r="21" spans="1:15" ht="100" customHeight="1" x14ac:dyDescent="0.35">
      <c r="A21">
        <v>20</v>
      </c>
      <c r="B21">
        <v>20</v>
      </c>
      <c r="C21" s="18" t="s">
        <v>173</v>
      </c>
      <c r="D21" s="18" t="s">
        <v>771</v>
      </c>
      <c r="E21" s="18" t="s">
        <v>188</v>
      </c>
      <c r="F21">
        <v>2</v>
      </c>
      <c r="G21" t="s">
        <v>170</v>
      </c>
      <c r="H21" t="s">
        <v>46</v>
      </c>
      <c r="I21">
        <v>1</v>
      </c>
      <c r="J21">
        <f>LOOKUP(Table3[[#This Row],[cost]],Table4[Cost Saving Options],Table4[cost_number])</f>
        <v>1</v>
      </c>
      <c r="K21" s="18" t="s">
        <v>120</v>
      </c>
      <c r="L21" s="18" t="s">
        <v>251</v>
      </c>
      <c r="M21"/>
      <c r="N21">
        <f xml:space="preserve"> LEN(Table3[[#This Row],[description]])-LEN(SUBSTITUTE(Table3[[#This Row],[description]]," ",""))+1</f>
        <v>87</v>
      </c>
      <c r="O21">
        <v>9</v>
      </c>
    </row>
    <row r="22" spans="1:15" ht="100" customHeight="1" x14ac:dyDescent="0.35">
      <c r="A22">
        <v>21</v>
      </c>
      <c r="B22">
        <v>21</v>
      </c>
      <c r="C22" s="18" t="s">
        <v>17</v>
      </c>
      <c r="D22" s="18" t="s">
        <v>773</v>
      </c>
      <c r="E22" s="18" t="s">
        <v>188</v>
      </c>
      <c r="F22">
        <v>2</v>
      </c>
      <c r="G22" t="s">
        <v>170</v>
      </c>
      <c r="H22" t="s">
        <v>46</v>
      </c>
      <c r="I22">
        <v>1</v>
      </c>
      <c r="J22">
        <f>LOOKUP(Table3[[#This Row],[cost]],Table4[Cost Saving Options],Table4[cost_number])</f>
        <v>1</v>
      </c>
      <c r="K22" s="18" t="s">
        <v>116</v>
      </c>
      <c r="L22" s="18" t="s">
        <v>150</v>
      </c>
      <c r="M22"/>
      <c r="N22">
        <f xml:space="preserve"> LEN(Table3[[#This Row],[description]])-LEN(SUBSTITUTE(Table3[[#This Row],[description]]," ",""))+1</f>
        <v>86</v>
      </c>
      <c r="O22">
        <v>9</v>
      </c>
    </row>
    <row r="23" spans="1:15" ht="100" customHeight="1" x14ac:dyDescent="0.35">
      <c r="A23">
        <v>22</v>
      </c>
      <c r="B23">
        <v>22</v>
      </c>
      <c r="C23" s="18" t="s">
        <v>475</v>
      </c>
      <c r="D23" s="18" t="s">
        <v>772</v>
      </c>
      <c r="E23" s="18" t="s">
        <v>188</v>
      </c>
      <c r="F23">
        <v>2</v>
      </c>
      <c r="G23" t="s">
        <v>167</v>
      </c>
      <c r="H23" t="s">
        <v>47</v>
      </c>
      <c r="I23">
        <v>3</v>
      </c>
      <c r="J23">
        <f>LOOKUP(Table3[[#This Row],[cost]],Table4[Cost Saving Options],Table4[cost_number])</f>
        <v>2</v>
      </c>
      <c r="K23" s="18" t="s">
        <v>117</v>
      </c>
      <c r="L23" s="18" t="s">
        <v>505</v>
      </c>
      <c r="M23"/>
      <c r="N23">
        <f xml:space="preserve"> LEN(Table3[[#This Row],[description]])-LEN(SUBSTITUTE(Table3[[#This Row],[description]]," ",""))+1</f>
        <v>87</v>
      </c>
      <c r="O23">
        <v>10</v>
      </c>
    </row>
    <row r="24" spans="1:15" ht="100" customHeight="1" x14ac:dyDescent="0.35">
      <c r="A24">
        <v>23</v>
      </c>
      <c r="B24">
        <v>23</v>
      </c>
      <c r="C24" s="18" t="s">
        <v>43</v>
      </c>
      <c r="D24" s="18" t="s">
        <v>778</v>
      </c>
      <c r="E24" s="18" t="s">
        <v>188</v>
      </c>
      <c r="F24">
        <v>2</v>
      </c>
      <c r="G24" t="s">
        <v>168</v>
      </c>
      <c r="H24" t="s">
        <v>47</v>
      </c>
      <c r="I24">
        <v>2</v>
      </c>
      <c r="J24">
        <f>LOOKUP(Table3[[#This Row],[cost]],Table4[Cost Saving Options],Table4[cost_number])</f>
        <v>2</v>
      </c>
      <c r="K24" s="18" t="s">
        <v>463</v>
      </c>
      <c r="L24" s="18" t="s">
        <v>158</v>
      </c>
      <c r="M24"/>
      <c r="N24">
        <f xml:space="preserve"> LEN(Table3[[#This Row],[description]])-LEN(SUBSTITUTE(Table3[[#This Row],[description]]," ",""))+1</f>
        <v>81</v>
      </c>
      <c r="O24">
        <v>14</v>
      </c>
    </row>
    <row r="25" spans="1:15" ht="100" customHeight="1" x14ac:dyDescent="0.35">
      <c r="A25">
        <v>24</v>
      </c>
      <c r="B25">
        <v>24</v>
      </c>
      <c r="C25" s="18" t="s">
        <v>744</v>
      </c>
      <c r="D25" s="18" t="s">
        <v>780</v>
      </c>
      <c r="E25" s="18" t="s">
        <v>188</v>
      </c>
      <c r="F25">
        <v>2</v>
      </c>
      <c r="G25" t="s">
        <v>170</v>
      </c>
      <c r="H25" t="s">
        <v>47</v>
      </c>
      <c r="I25">
        <v>1</v>
      </c>
      <c r="J25">
        <f>LOOKUP(Table3[[#This Row],[cost]],Table4[Cost Saving Options],Table4[cost_number])</f>
        <v>2</v>
      </c>
      <c r="K25" s="18" t="s">
        <v>506</v>
      </c>
      <c r="L25" s="18" t="s">
        <v>157</v>
      </c>
      <c r="M25"/>
      <c r="N25">
        <f xml:space="preserve"> LEN(Table3[[#This Row],[description]])-LEN(SUBSTITUTE(Table3[[#This Row],[description]]," ",""))+1</f>
        <v>79</v>
      </c>
      <c r="O25">
        <v>6</v>
      </c>
    </row>
    <row r="26" spans="1:15" ht="100" customHeight="1" x14ac:dyDescent="0.35">
      <c r="A26">
        <v>25</v>
      </c>
      <c r="B26">
        <v>25</v>
      </c>
      <c r="C26" s="18" t="s">
        <v>30</v>
      </c>
      <c r="D26" s="18" t="s">
        <v>740</v>
      </c>
      <c r="E26" s="18" t="s">
        <v>188</v>
      </c>
      <c r="F26">
        <v>2</v>
      </c>
      <c r="G26" t="s">
        <v>169</v>
      </c>
      <c r="H26" t="s">
        <v>45</v>
      </c>
      <c r="I26">
        <v>4</v>
      </c>
      <c r="J26">
        <f>LOOKUP(Table3[[#This Row],[cost]],Table4[Cost Saving Options],Table4[cost_number])</f>
        <v>4</v>
      </c>
      <c r="K26" s="18" t="s">
        <v>122</v>
      </c>
      <c r="L26" s="18" t="s">
        <v>470</v>
      </c>
      <c r="M26"/>
      <c r="N26">
        <f xml:space="preserve"> LEN(Table3[[#This Row],[description]])-LEN(SUBSTITUTE(Table3[[#This Row],[description]]," ",""))+1</f>
        <v>76</v>
      </c>
      <c r="O26">
        <v>9</v>
      </c>
    </row>
    <row r="27" spans="1:15" ht="100" customHeight="1" x14ac:dyDescent="0.35">
      <c r="A27">
        <v>26</v>
      </c>
      <c r="B27">
        <v>26</v>
      </c>
      <c r="C27" s="18" t="s">
        <v>745</v>
      </c>
      <c r="D27" s="18" t="s">
        <v>776</v>
      </c>
      <c r="E27" s="18" t="s">
        <v>188</v>
      </c>
      <c r="F27">
        <v>2</v>
      </c>
      <c r="G27" t="s">
        <v>167</v>
      </c>
      <c r="H27" t="s">
        <v>46</v>
      </c>
      <c r="I27">
        <v>3</v>
      </c>
      <c r="J27">
        <f>LOOKUP(Table3[[#This Row],[cost]],Table4[Cost Saving Options],Table4[cost_number])</f>
        <v>1</v>
      </c>
      <c r="K27" s="18" t="s">
        <v>123</v>
      </c>
      <c r="L27" s="18" t="s">
        <v>156</v>
      </c>
      <c r="M27"/>
      <c r="N27">
        <f xml:space="preserve"> LEN(Table3[[#This Row],[description]])-LEN(SUBSTITUTE(Table3[[#This Row],[description]]," ",""))+1</f>
        <v>82</v>
      </c>
      <c r="O27">
        <v>6</v>
      </c>
    </row>
    <row r="28" spans="1:15" ht="100" customHeight="1" x14ac:dyDescent="0.35">
      <c r="A28">
        <v>27</v>
      </c>
      <c r="B28">
        <v>27</v>
      </c>
      <c r="C28" s="18" t="s">
        <v>81</v>
      </c>
      <c r="D28" s="18" t="s">
        <v>746</v>
      </c>
      <c r="E28" s="18" t="s">
        <v>188</v>
      </c>
      <c r="F28">
        <v>2</v>
      </c>
      <c r="G28" t="s">
        <v>167</v>
      </c>
      <c r="H28" t="s">
        <v>49</v>
      </c>
      <c r="I28">
        <v>3</v>
      </c>
      <c r="J28">
        <f>LOOKUP(Table3[[#This Row],[cost]],Table4[Cost Saving Options],Table4[cost_number])</f>
        <v>5</v>
      </c>
      <c r="K28" s="18" t="s">
        <v>124</v>
      </c>
      <c r="L28" s="18" t="s">
        <v>159</v>
      </c>
      <c r="M28"/>
      <c r="N28">
        <f xml:space="preserve"> LEN(Table3[[#This Row],[description]])-LEN(SUBSTITUTE(Table3[[#This Row],[description]]," ",""))+1</f>
        <v>96</v>
      </c>
      <c r="O28">
        <v>9</v>
      </c>
    </row>
    <row r="29" spans="1:15" ht="100" customHeight="1" x14ac:dyDescent="0.35">
      <c r="A29">
        <v>28</v>
      </c>
      <c r="B29">
        <v>28</v>
      </c>
      <c r="C29" s="18" t="s">
        <v>171</v>
      </c>
      <c r="D29" s="18" t="s">
        <v>796</v>
      </c>
      <c r="E29" s="18" t="s">
        <v>188</v>
      </c>
      <c r="F29">
        <v>3</v>
      </c>
      <c r="G29" t="s">
        <v>168</v>
      </c>
      <c r="H29" t="s">
        <v>48</v>
      </c>
      <c r="I29">
        <v>2</v>
      </c>
      <c r="J29">
        <f>LOOKUP(Table3[[#This Row],[cost]],Table4[Cost Saving Options],Table4[cost_number])</f>
        <v>3</v>
      </c>
      <c r="K29" s="18" t="s">
        <v>206</v>
      </c>
      <c r="L29" s="18" t="s">
        <v>138</v>
      </c>
      <c r="M29" t="s">
        <v>753</v>
      </c>
      <c r="N29">
        <f xml:space="preserve"> LEN(Table3[[#This Row],[description]])-LEN(SUBSTITUTE(Table3[[#This Row],[description]]," ",""))+1</f>
        <v>82</v>
      </c>
      <c r="O29">
        <v>16</v>
      </c>
    </row>
    <row r="30" spans="1:15" ht="100" customHeight="1" x14ac:dyDescent="0.35">
      <c r="A30">
        <v>29</v>
      </c>
      <c r="B30">
        <v>29</v>
      </c>
      <c r="C30" s="18" t="s">
        <v>27</v>
      </c>
      <c r="D30" s="18" t="s">
        <v>792</v>
      </c>
      <c r="E30" s="18" t="s">
        <v>189</v>
      </c>
      <c r="F30">
        <v>3</v>
      </c>
      <c r="G30" t="s">
        <v>169</v>
      </c>
      <c r="H30" t="s">
        <v>48</v>
      </c>
      <c r="I30">
        <v>4</v>
      </c>
      <c r="J30">
        <f>LOOKUP(Table3[[#This Row],[cost]],Table4[Cost Saving Options],Table4[cost_number])</f>
        <v>3</v>
      </c>
      <c r="K30" s="18" t="s">
        <v>135</v>
      </c>
      <c r="L30" s="18" t="s">
        <v>136</v>
      </c>
      <c r="M30" t="s">
        <v>738</v>
      </c>
      <c r="N30">
        <f xml:space="preserve"> LEN(Table3[[#This Row],[description]])-LEN(SUBSTITUTE(Table3[[#This Row],[description]]," ",""))+1</f>
        <v>87</v>
      </c>
      <c r="O30">
        <v>19</v>
      </c>
    </row>
    <row r="31" spans="1:15" ht="100" customHeight="1" x14ac:dyDescent="0.35">
      <c r="A31">
        <v>30</v>
      </c>
      <c r="B31">
        <v>30</v>
      </c>
      <c r="C31" s="18" t="s">
        <v>28</v>
      </c>
      <c r="D31" s="18" t="s">
        <v>793</v>
      </c>
      <c r="E31" s="18" t="s">
        <v>189</v>
      </c>
      <c r="F31">
        <v>3</v>
      </c>
      <c r="G31" t="s">
        <v>169</v>
      </c>
      <c r="H31" t="s">
        <v>45</v>
      </c>
      <c r="I31">
        <v>4</v>
      </c>
      <c r="J31">
        <f>LOOKUP(Table3[[#This Row],[cost]],Table4[Cost Saving Options],Table4[cost_number])</f>
        <v>4</v>
      </c>
      <c r="K31" s="18" t="s">
        <v>204</v>
      </c>
      <c r="L31" s="18" t="s">
        <v>137</v>
      </c>
      <c r="M31" t="s">
        <v>738</v>
      </c>
      <c r="N31">
        <f xml:space="preserve"> LEN(Table3[[#This Row],[description]])-LEN(SUBSTITUTE(Table3[[#This Row],[description]]," ",""))+1</f>
        <v>86</v>
      </c>
      <c r="O31">
        <v>10</v>
      </c>
    </row>
    <row r="32" spans="1:15" ht="100" customHeight="1" x14ac:dyDescent="0.35">
      <c r="A32">
        <v>31</v>
      </c>
      <c r="B32">
        <v>31</v>
      </c>
      <c r="C32" s="18" t="s">
        <v>26</v>
      </c>
      <c r="D32" s="18" t="s">
        <v>791</v>
      </c>
      <c r="E32" s="18" t="s">
        <v>189</v>
      </c>
      <c r="F32">
        <v>3</v>
      </c>
      <c r="G32" t="s">
        <v>169</v>
      </c>
      <c r="H32" t="s">
        <v>48</v>
      </c>
      <c r="I32">
        <v>4</v>
      </c>
      <c r="J32">
        <f>LOOKUP(Table3[[#This Row],[cost]],Table4[Cost Saving Options],Table4[cost_number])</f>
        <v>3</v>
      </c>
      <c r="K32" s="18" t="s">
        <v>113</v>
      </c>
      <c r="L32" s="18" t="s">
        <v>134</v>
      </c>
      <c r="M32"/>
      <c r="N32">
        <f xml:space="preserve"> LEN(Table3[[#This Row],[description]])-LEN(SUBSTITUTE(Table3[[#This Row],[description]]," ",""))+1</f>
        <v>88</v>
      </c>
      <c r="O32">
        <v>12</v>
      </c>
    </row>
    <row r="33" spans="1:15" ht="100" customHeight="1" x14ac:dyDescent="0.35">
      <c r="A33">
        <v>32</v>
      </c>
      <c r="B33">
        <v>32</v>
      </c>
      <c r="C33" s="18" t="s">
        <v>75</v>
      </c>
      <c r="D33" s="18" t="s">
        <v>803</v>
      </c>
      <c r="E33" s="18" t="s">
        <v>189</v>
      </c>
      <c r="F33">
        <v>3</v>
      </c>
      <c r="G33" t="s">
        <v>170</v>
      </c>
      <c r="H33" t="s">
        <v>47</v>
      </c>
      <c r="I33">
        <v>1</v>
      </c>
      <c r="J33">
        <f>LOOKUP(Table3[[#This Row],[cost]],Table4[Cost Saving Options],Table4[cost_number])</f>
        <v>2</v>
      </c>
      <c r="K33" s="18" t="s">
        <v>205</v>
      </c>
      <c r="L33" s="18" t="s">
        <v>139</v>
      </c>
      <c r="M33"/>
      <c r="N33">
        <f xml:space="preserve"> LEN(Table3[[#This Row],[description]])-LEN(SUBSTITUTE(Table3[[#This Row],[description]]," ",""))+1</f>
        <v>93</v>
      </c>
      <c r="O33">
        <v>11</v>
      </c>
    </row>
    <row r="34" spans="1:15" ht="100" customHeight="1" x14ac:dyDescent="0.35">
      <c r="A34">
        <v>33</v>
      </c>
      <c r="B34">
        <v>33</v>
      </c>
      <c r="C34" s="18" t="s">
        <v>18</v>
      </c>
      <c r="D34" s="18" t="s">
        <v>788</v>
      </c>
      <c r="E34" s="18" t="s">
        <v>189</v>
      </c>
      <c r="F34">
        <v>3</v>
      </c>
      <c r="G34" t="s">
        <v>170</v>
      </c>
      <c r="H34" t="s">
        <v>46</v>
      </c>
      <c r="I34">
        <v>1</v>
      </c>
      <c r="J34">
        <f>LOOKUP(Table3[[#This Row],[cost]],Table4[Cost Saving Options],Table4[cost_number])</f>
        <v>1</v>
      </c>
      <c r="K34" s="18" t="s">
        <v>112</v>
      </c>
      <c r="L34" s="18" t="s">
        <v>133</v>
      </c>
      <c r="M34"/>
      <c r="N34">
        <f xml:space="preserve"> LEN(Table3[[#This Row],[description]])-LEN(SUBSTITUTE(Table3[[#This Row],[description]]," ",""))+1</f>
        <v>92</v>
      </c>
      <c r="O34">
        <v>10</v>
      </c>
    </row>
    <row r="35" spans="1:15" ht="100" customHeight="1" x14ac:dyDescent="0.35">
      <c r="A35">
        <v>34</v>
      </c>
      <c r="B35">
        <v>34</v>
      </c>
      <c r="C35" s="18" t="s">
        <v>22</v>
      </c>
      <c r="D35" s="18" t="s">
        <v>795</v>
      </c>
      <c r="E35" s="18" t="s">
        <v>189</v>
      </c>
      <c r="F35">
        <v>3</v>
      </c>
      <c r="G35" t="s">
        <v>168</v>
      </c>
      <c r="H35" t="s">
        <v>48</v>
      </c>
      <c r="I35">
        <v>2</v>
      </c>
      <c r="J35">
        <f>LOOKUP(Table3[[#This Row],[cost]],Table4[Cost Saving Options],Table4[cost_number])</f>
        <v>3</v>
      </c>
      <c r="K35" s="18" t="s">
        <v>747</v>
      </c>
      <c r="L35" s="18" t="s">
        <v>748</v>
      </c>
      <c r="M35"/>
      <c r="N35">
        <f xml:space="preserve"> LEN(Table3[[#This Row],[description]])-LEN(SUBSTITUTE(Table3[[#This Row],[description]]," ",""))+1</f>
        <v>83</v>
      </c>
      <c r="O35">
        <v>18</v>
      </c>
    </row>
    <row r="36" spans="1:15" ht="100" customHeight="1" x14ac:dyDescent="0.35">
      <c r="A36">
        <v>35</v>
      </c>
      <c r="B36">
        <v>35</v>
      </c>
      <c r="C36" s="18" t="s">
        <v>23</v>
      </c>
      <c r="D36" s="18" t="s">
        <v>804</v>
      </c>
      <c r="E36" s="18" t="s">
        <v>189</v>
      </c>
      <c r="F36">
        <v>3</v>
      </c>
      <c r="G36" t="s">
        <v>167</v>
      </c>
      <c r="H36" t="s">
        <v>48</v>
      </c>
      <c r="I36">
        <v>3</v>
      </c>
      <c r="J36">
        <f>LOOKUP(Table3[[#This Row],[cost]],Table4[Cost Saving Options],Table4[cost_number])</f>
        <v>3</v>
      </c>
      <c r="K36" s="18" t="s">
        <v>108</v>
      </c>
      <c r="L36" s="18" t="s">
        <v>129</v>
      </c>
      <c r="M36"/>
      <c r="N36">
        <f xml:space="preserve"> LEN(Table3[[#This Row],[description]])-LEN(SUBSTITUTE(Table3[[#This Row],[description]]," ",""))+1</f>
        <v>68</v>
      </c>
      <c r="O36">
        <v>7</v>
      </c>
    </row>
    <row r="37" spans="1:15" ht="100" customHeight="1" x14ac:dyDescent="0.35">
      <c r="A37">
        <v>36</v>
      </c>
      <c r="B37">
        <v>36</v>
      </c>
      <c r="C37" s="18" t="s">
        <v>50</v>
      </c>
      <c r="D37" s="18" t="s">
        <v>786</v>
      </c>
      <c r="E37" s="18" t="s">
        <v>189</v>
      </c>
      <c r="F37">
        <v>3</v>
      </c>
      <c r="G37" t="s">
        <v>169</v>
      </c>
      <c r="H37" t="s">
        <v>49</v>
      </c>
      <c r="I37">
        <v>4</v>
      </c>
      <c r="J37">
        <f>LOOKUP(Table3[[#This Row],[cost]],Table4[Cost Saving Options],Table4[cost_number])</f>
        <v>5</v>
      </c>
      <c r="K37" s="18" t="s">
        <v>508</v>
      </c>
      <c r="L37" s="18" t="s">
        <v>141</v>
      </c>
      <c r="M37" t="s">
        <v>758</v>
      </c>
      <c r="N37">
        <f xml:space="preserve"> LEN(Table3[[#This Row],[description]])-LEN(SUBSTITUTE(Table3[[#This Row],[description]]," ",""))+1</f>
        <v>94</v>
      </c>
      <c r="O37">
        <v>23</v>
      </c>
    </row>
    <row r="38" spans="1:15" ht="100" customHeight="1" x14ac:dyDescent="0.35">
      <c r="A38">
        <v>37</v>
      </c>
      <c r="B38">
        <v>37</v>
      </c>
      <c r="C38" s="18" t="s">
        <v>32</v>
      </c>
      <c r="D38" s="18" t="s">
        <v>794</v>
      </c>
      <c r="E38" s="18" t="s">
        <v>189</v>
      </c>
      <c r="F38">
        <v>3</v>
      </c>
      <c r="G38" t="s">
        <v>169</v>
      </c>
      <c r="H38" t="s">
        <v>49</v>
      </c>
      <c r="I38">
        <v>4</v>
      </c>
      <c r="J38">
        <f>LOOKUP(Table3[[#This Row],[cost]],Table4[Cost Saving Options],Table4[cost_number])</f>
        <v>5</v>
      </c>
      <c r="K38" s="18" t="s">
        <v>751</v>
      </c>
      <c r="L38" s="18" t="s">
        <v>142</v>
      </c>
      <c r="M38"/>
      <c r="N38">
        <f xml:space="preserve"> LEN(Table3[[#This Row],[description]])-LEN(SUBSTITUTE(Table3[[#This Row],[description]]," ",""))+1</f>
        <v>84</v>
      </c>
      <c r="O38">
        <v>14</v>
      </c>
    </row>
    <row r="39" spans="1:15" ht="100" customHeight="1" x14ac:dyDescent="0.35">
      <c r="A39">
        <v>38</v>
      </c>
      <c r="B39">
        <v>38</v>
      </c>
      <c r="C39" s="18" t="s">
        <v>33</v>
      </c>
      <c r="D39" s="18" t="s">
        <v>790</v>
      </c>
      <c r="E39" s="18" t="s">
        <v>189</v>
      </c>
      <c r="F39">
        <v>3</v>
      </c>
      <c r="G39" t="s">
        <v>168</v>
      </c>
      <c r="H39" t="s">
        <v>47</v>
      </c>
      <c r="I39">
        <v>2</v>
      </c>
      <c r="J39">
        <f>LOOKUP(Table3[[#This Row],[cost]],Table4[Cost Saving Options],Table4[cost_number])</f>
        <v>2</v>
      </c>
      <c r="K39" s="18" t="s">
        <v>207</v>
      </c>
      <c r="L39" s="18" t="s">
        <v>140</v>
      </c>
      <c r="M39"/>
      <c r="N39">
        <f xml:space="preserve"> LEN(Table3[[#This Row],[description]])-LEN(SUBSTITUTE(Table3[[#This Row],[description]]," ",""))+1</f>
        <v>90</v>
      </c>
      <c r="O39">
        <v>17</v>
      </c>
    </row>
    <row r="40" spans="1:15" ht="100" customHeight="1" x14ac:dyDescent="0.35">
      <c r="A40">
        <v>39</v>
      </c>
      <c r="B40">
        <v>39</v>
      </c>
      <c r="C40" s="18" t="s">
        <v>86</v>
      </c>
      <c r="D40" s="18" t="s">
        <v>789</v>
      </c>
      <c r="E40" s="18" t="s">
        <v>189</v>
      </c>
      <c r="F40">
        <v>3</v>
      </c>
      <c r="G40" t="s">
        <v>168</v>
      </c>
      <c r="H40" t="s">
        <v>48</v>
      </c>
      <c r="I40">
        <v>2</v>
      </c>
      <c r="J40">
        <f>LOOKUP(Table3[[#This Row],[cost]],Table4[Cost Saving Options],Table4[cost_number])</f>
        <v>3</v>
      </c>
      <c r="K40" s="18" t="s">
        <v>507</v>
      </c>
      <c r="L40" s="18" t="s">
        <v>132</v>
      </c>
      <c r="M40"/>
      <c r="N40">
        <f xml:space="preserve"> LEN(Table3[[#This Row],[description]])-LEN(SUBSTITUTE(Table3[[#This Row],[description]]," ",""))+1</f>
        <v>90</v>
      </c>
      <c r="O40">
        <v>14</v>
      </c>
    </row>
    <row r="41" spans="1:15" ht="100" customHeight="1" x14ac:dyDescent="0.35">
      <c r="A41">
        <v>40</v>
      </c>
      <c r="B41">
        <v>40</v>
      </c>
      <c r="C41" s="18" t="s">
        <v>76</v>
      </c>
      <c r="D41" s="18" t="s">
        <v>801</v>
      </c>
      <c r="E41" s="18" t="s">
        <v>189</v>
      </c>
      <c r="F41">
        <v>3</v>
      </c>
      <c r="G41" t="s">
        <v>168</v>
      </c>
      <c r="H41" t="s">
        <v>47</v>
      </c>
      <c r="I41">
        <v>2</v>
      </c>
      <c r="J41">
        <f>LOOKUP(Table3[[#This Row],[cost]],Table4[Cost Saving Options],Table4[cost_number])</f>
        <v>2</v>
      </c>
      <c r="K41" s="18" t="s">
        <v>109</v>
      </c>
      <c r="L41" s="18" t="s">
        <v>130</v>
      </c>
      <c r="M41"/>
      <c r="N41">
        <f xml:space="preserve"> LEN(Table3[[#This Row],[description]])-LEN(SUBSTITUTE(Table3[[#This Row],[description]]," ",""))+1</f>
        <v>89</v>
      </c>
      <c r="O41">
        <v>14</v>
      </c>
    </row>
    <row r="42" spans="1:15" ht="100" customHeight="1" x14ac:dyDescent="0.35">
      <c r="A42">
        <v>41</v>
      </c>
      <c r="B42">
        <v>41</v>
      </c>
      <c r="C42" s="18" t="s">
        <v>87</v>
      </c>
      <c r="D42" s="18" t="s">
        <v>787</v>
      </c>
      <c r="E42" s="18" t="s">
        <v>189</v>
      </c>
      <c r="F42">
        <v>3</v>
      </c>
      <c r="G42" t="s">
        <v>168</v>
      </c>
      <c r="H42" t="s">
        <v>47</v>
      </c>
      <c r="I42">
        <v>2</v>
      </c>
      <c r="J42">
        <f>LOOKUP(Table3[[#This Row],[cost]],Table4[Cost Saving Options],Table4[cost_number])</f>
        <v>2</v>
      </c>
      <c r="K42" s="18" t="s">
        <v>110</v>
      </c>
      <c r="L42" s="18" t="s">
        <v>131</v>
      </c>
      <c r="M42"/>
      <c r="N42">
        <f xml:space="preserve"> LEN(Table3[[#This Row],[description]])-LEN(SUBSTITUTE(Table3[[#This Row],[description]]," ",""))+1</f>
        <v>92</v>
      </c>
      <c r="O42">
        <v>5</v>
      </c>
    </row>
    <row r="43" spans="1:15" ht="100" customHeight="1" x14ac:dyDescent="0.35">
      <c r="A43">
        <v>42</v>
      </c>
      <c r="B43">
        <v>42</v>
      </c>
      <c r="C43" s="18" t="s">
        <v>80</v>
      </c>
      <c r="D43" s="18" t="s">
        <v>741</v>
      </c>
      <c r="E43" s="18" t="s">
        <v>189</v>
      </c>
      <c r="F43">
        <f>LOOKUP(Table3[[#This Row],[step_name]],Table9[title],Table9[number])</f>
        <v>3</v>
      </c>
      <c r="G43" t="s">
        <v>167</v>
      </c>
      <c r="H43" t="s">
        <v>46</v>
      </c>
      <c r="I43">
        <f>LOOKUP(Table3[[#This Row],[carbon_stars]],Table2[carbon],Table2[carbon_number])</f>
        <v>3</v>
      </c>
      <c r="J43">
        <f>LOOKUP(Table3[[#This Row],[cost]],Table4[Cost Saving Options],Table4[cost_number])</f>
        <v>1</v>
      </c>
      <c r="K43" s="18" t="s">
        <v>111</v>
      </c>
      <c r="L43" s="18" t="s">
        <v>251</v>
      </c>
      <c r="M43"/>
      <c r="N43">
        <f xml:space="preserve"> LEN(Table3[[#This Row],[description]])-LEN(SUBSTITUTE(Table3[[#This Row],[description]]," ",""))+1</f>
        <v>96</v>
      </c>
      <c r="O43">
        <v>5</v>
      </c>
    </row>
    <row r="44" spans="1:15" ht="100" customHeight="1" x14ac:dyDescent="0.35">
      <c r="A44">
        <v>43</v>
      </c>
      <c r="B44">
        <v>43</v>
      </c>
      <c r="C44" s="18" t="s">
        <v>19</v>
      </c>
      <c r="D44" s="18" t="s">
        <v>809</v>
      </c>
      <c r="E44" s="18" t="s">
        <v>190</v>
      </c>
      <c r="F44">
        <v>4</v>
      </c>
      <c r="G44" t="s">
        <v>166</v>
      </c>
      <c r="H44" t="s">
        <v>49</v>
      </c>
      <c r="I44">
        <v>5</v>
      </c>
      <c r="J44">
        <f>LOOKUP(Table3[[#This Row],[cost]],Table4[Cost Saving Options],Table4[cost_number])</f>
        <v>5</v>
      </c>
      <c r="K44" s="18" t="s">
        <v>512</v>
      </c>
      <c r="L44" s="18" t="s">
        <v>250</v>
      </c>
      <c r="M44" t="s">
        <v>738</v>
      </c>
      <c r="N44">
        <f xml:space="preserve"> LEN(Table3[[#This Row],[description]])-LEN(SUBSTITUTE(Table3[[#This Row],[description]]," ",""))+1</f>
        <v>93</v>
      </c>
      <c r="O44">
        <v>26</v>
      </c>
    </row>
    <row r="45" spans="1:15" ht="100" customHeight="1" x14ac:dyDescent="0.35">
      <c r="A45">
        <v>44</v>
      </c>
      <c r="B45">
        <v>44</v>
      </c>
      <c r="C45" s="18" t="s">
        <v>481</v>
      </c>
      <c r="D45" s="18" t="s">
        <v>797</v>
      </c>
      <c r="E45" s="18" t="s">
        <v>190</v>
      </c>
      <c r="F45">
        <v>4</v>
      </c>
      <c r="G45" t="s">
        <v>169</v>
      </c>
      <c r="H45" t="s">
        <v>49</v>
      </c>
      <c r="I45">
        <v>4</v>
      </c>
      <c r="J45">
        <f>LOOKUP(Table3[[#This Row],[cost]],Table4[Cost Saving Options],Table4[cost_number])</f>
        <v>5</v>
      </c>
      <c r="K45" s="18" t="s">
        <v>125</v>
      </c>
      <c r="L45" s="18" t="s">
        <v>251</v>
      </c>
      <c r="M45"/>
      <c r="N45">
        <f xml:space="preserve"> LEN(Table3[[#This Row],[description]])-LEN(SUBSTITUTE(Table3[[#This Row],[description]]," ",""))+1</f>
        <v>83</v>
      </c>
      <c r="O45">
        <v>7</v>
      </c>
    </row>
    <row r="46" spans="1:15" ht="100" customHeight="1" x14ac:dyDescent="0.35">
      <c r="A46">
        <v>45</v>
      </c>
      <c r="B46">
        <v>45</v>
      </c>
      <c r="C46" s="18" t="s">
        <v>473</v>
      </c>
      <c r="D46" s="18" t="s">
        <v>806</v>
      </c>
      <c r="E46" s="18" t="s">
        <v>190</v>
      </c>
      <c r="F46">
        <v>4</v>
      </c>
      <c r="G46" t="s">
        <v>166</v>
      </c>
      <c r="H46" t="s">
        <v>45</v>
      </c>
      <c r="I46">
        <v>5</v>
      </c>
      <c r="J46">
        <f>LOOKUP(Table3[[#This Row],[cost]],Table4[Cost Saving Options],Table4[cost_number])</f>
        <v>4</v>
      </c>
      <c r="K46" s="18" t="s">
        <v>510</v>
      </c>
      <c r="L46" s="18" t="s">
        <v>511</v>
      </c>
      <c r="M46"/>
      <c r="N46">
        <f xml:space="preserve"> LEN(Table3[[#This Row],[description]])-LEN(SUBSTITUTE(Table3[[#This Row],[description]]," ",""))+1</f>
        <v>89</v>
      </c>
      <c r="O46">
        <v>21</v>
      </c>
    </row>
    <row r="47" spans="1:15" ht="100" customHeight="1" x14ac:dyDescent="0.35">
      <c r="A47">
        <v>46</v>
      </c>
      <c r="B47">
        <v>46</v>
      </c>
      <c r="C47" s="18" t="s">
        <v>20</v>
      </c>
      <c r="D47" s="18" t="s">
        <v>805</v>
      </c>
      <c r="E47" s="18" t="s">
        <v>190</v>
      </c>
      <c r="F47">
        <v>4</v>
      </c>
      <c r="G47" t="s">
        <v>166</v>
      </c>
      <c r="H47" t="s">
        <v>45</v>
      </c>
      <c r="I47">
        <v>5</v>
      </c>
      <c r="J47">
        <f>LOOKUP(Table3[[#This Row],[cost]],Table4[Cost Saving Options],Table4[cost_number])</f>
        <v>4</v>
      </c>
      <c r="K47" s="18" t="s">
        <v>509</v>
      </c>
      <c r="L47" s="18" t="s">
        <v>160</v>
      </c>
      <c r="M47"/>
      <c r="N47">
        <f xml:space="preserve"> LEN(Table3[[#This Row],[description]])-LEN(SUBSTITUTE(Table3[[#This Row],[description]]," ",""))+1</f>
        <v>93</v>
      </c>
      <c r="O47">
        <v>14</v>
      </c>
    </row>
    <row r="48" spans="1:15" ht="100" customHeight="1" x14ac:dyDescent="0.35">
      <c r="A48">
        <v>47</v>
      </c>
      <c r="B48">
        <v>47</v>
      </c>
      <c r="C48" s="18" t="s">
        <v>82</v>
      </c>
      <c r="D48" s="18" t="s">
        <v>798</v>
      </c>
      <c r="E48" s="18" t="s">
        <v>191</v>
      </c>
      <c r="F48">
        <v>5</v>
      </c>
      <c r="G48" t="s">
        <v>169</v>
      </c>
      <c r="H48" t="s">
        <v>45</v>
      </c>
      <c r="I48">
        <v>4</v>
      </c>
      <c r="J48">
        <f>LOOKUP(Table3[[#This Row],[cost]],Table4[Cost Saving Options],Table4[cost_number])</f>
        <v>4</v>
      </c>
      <c r="K48" s="18" t="s">
        <v>212</v>
      </c>
      <c r="L48" s="18" t="s">
        <v>162</v>
      </c>
      <c r="M48"/>
      <c r="N48">
        <f xml:space="preserve"> LEN(Table3[[#This Row],[description]])-LEN(SUBSTITUTE(Table3[[#This Row],[description]]," ",""))+1</f>
        <v>93</v>
      </c>
      <c r="O48">
        <v>19</v>
      </c>
    </row>
    <row r="49" spans="1:15" ht="100" customHeight="1" x14ac:dyDescent="0.35">
      <c r="A49">
        <v>48</v>
      </c>
      <c r="B49">
        <v>48</v>
      </c>
      <c r="C49" s="18" t="s">
        <v>42</v>
      </c>
      <c r="D49" s="18" t="s">
        <v>799</v>
      </c>
      <c r="E49" s="18" t="s">
        <v>104</v>
      </c>
      <c r="I49" t="s">
        <v>762</v>
      </c>
      <c r="J49" t="e">
        <f>LOOKUP(Table3[[#This Row],[cost]],Table4[Cost Saving Options],Table4[cost_number])</f>
        <v>#N/A</v>
      </c>
      <c r="K49" s="18" t="s">
        <v>203</v>
      </c>
      <c r="L49" s="18" t="s">
        <v>127</v>
      </c>
      <c r="M49"/>
      <c r="N49">
        <f xml:space="preserve"> LEN(Table3[[#This Row],[description]])-LEN(SUBSTITUTE(Table3[[#This Row],[description]]," ",""))+1</f>
        <v>58</v>
      </c>
      <c r="O49">
        <v>12</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5D1BF0-849F-4885-BB36-AF18D0771D73}">
  <dimension ref="A1:F6"/>
  <sheetViews>
    <sheetView workbookViewId="0">
      <selection activeCell="D11" sqref="D11"/>
    </sheetView>
  </sheetViews>
  <sheetFormatPr defaultColWidth="8.81640625" defaultRowHeight="14.5" x14ac:dyDescent="0.35"/>
  <cols>
    <col min="1" max="2" width="9.453125" customWidth="1"/>
    <col min="3" max="3" width="25.6328125" customWidth="1"/>
    <col min="4" max="4" width="76.453125" style="18" customWidth="1"/>
    <col min="6" max="6" width="36.1796875" customWidth="1"/>
  </cols>
  <sheetData>
    <row r="1" spans="1:6" x14ac:dyDescent="0.35">
      <c r="A1" t="s">
        <v>184</v>
      </c>
      <c r="B1" t="s">
        <v>175</v>
      </c>
      <c r="C1" t="s">
        <v>100</v>
      </c>
      <c r="D1" s="18" t="s">
        <v>176</v>
      </c>
      <c r="F1" s="1"/>
    </row>
    <row r="2" spans="1:6" ht="50" customHeight="1" x14ac:dyDescent="0.35">
      <c r="A2">
        <v>1</v>
      </c>
      <c r="B2">
        <v>1</v>
      </c>
      <c r="C2" t="s">
        <v>469</v>
      </c>
      <c r="D2" s="18" t="s">
        <v>800</v>
      </c>
    </row>
    <row r="3" spans="1:6" ht="29" x14ac:dyDescent="0.35">
      <c r="A3">
        <v>2</v>
      </c>
      <c r="B3">
        <v>2</v>
      </c>
      <c r="C3" t="s">
        <v>188</v>
      </c>
      <c r="D3" s="18" t="s">
        <v>200</v>
      </c>
    </row>
    <row r="4" spans="1:6" ht="29" x14ac:dyDescent="0.35">
      <c r="A4">
        <v>3</v>
      </c>
      <c r="B4">
        <v>3</v>
      </c>
      <c r="C4" t="s">
        <v>189</v>
      </c>
      <c r="D4" s="18" t="s">
        <v>216</v>
      </c>
    </row>
    <row r="5" spans="1:6" ht="29" x14ac:dyDescent="0.35">
      <c r="A5">
        <v>4</v>
      </c>
      <c r="B5">
        <v>4</v>
      </c>
      <c r="C5" t="s">
        <v>190</v>
      </c>
      <c r="D5" s="18" t="s">
        <v>201</v>
      </c>
    </row>
    <row r="6" spans="1:6" x14ac:dyDescent="0.35">
      <c r="A6">
        <v>5</v>
      </c>
      <c r="B6">
        <v>5</v>
      </c>
      <c r="C6" t="s">
        <v>191</v>
      </c>
      <c r="D6" s="18" t="s">
        <v>761</v>
      </c>
    </row>
  </sheetData>
  <pageMargins left="0.7" right="0.7" top="0.75" bottom="0.75" header="0.3" footer="0.3"/>
  <pageSetup paperSize="9"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141B24-4584-456D-B9F3-579FEA81C8A1}">
  <dimension ref="A1:F189"/>
  <sheetViews>
    <sheetView topLeftCell="A4" zoomScale="93" zoomScaleNormal="93" workbookViewId="0">
      <selection activeCell="F27" sqref="F27:F28"/>
    </sheetView>
  </sheetViews>
  <sheetFormatPr defaultColWidth="8.81640625" defaultRowHeight="14.5" x14ac:dyDescent="0.35"/>
  <cols>
    <col min="1" max="1" width="71.6328125" customWidth="1"/>
    <col min="2" max="2" width="38.6328125" customWidth="1"/>
    <col min="3" max="3" width="45.1796875" customWidth="1"/>
    <col min="4" max="4" width="20.6328125" customWidth="1"/>
    <col min="5" max="5" width="31" customWidth="1"/>
    <col min="6" max="6" width="33.1796875" customWidth="1"/>
  </cols>
  <sheetData>
    <row r="1" spans="1:6" x14ac:dyDescent="0.35">
      <c r="A1" t="s">
        <v>217</v>
      </c>
      <c r="B1" t="s">
        <v>176</v>
      </c>
      <c r="C1" t="s">
        <v>224</v>
      </c>
      <c r="D1" t="s">
        <v>219</v>
      </c>
      <c r="E1" t="s">
        <v>220</v>
      </c>
      <c r="F1" t="s">
        <v>221</v>
      </c>
    </row>
    <row r="2" spans="1:6" x14ac:dyDescent="0.35">
      <c r="A2" s="17" t="s">
        <v>530</v>
      </c>
      <c r="B2" t="s">
        <v>522</v>
      </c>
      <c r="C2" t="s">
        <v>287</v>
      </c>
      <c r="D2" t="s">
        <v>177</v>
      </c>
      <c r="E2" t="s">
        <v>194</v>
      </c>
    </row>
    <row r="3" spans="1:6" x14ac:dyDescent="0.35">
      <c r="A3" s="17" t="s">
        <v>278</v>
      </c>
      <c r="B3" t="s">
        <v>459</v>
      </c>
      <c r="C3" t="s">
        <v>279</v>
      </c>
      <c r="D3" t="s">
        <v>177</v>
      </c>
      <c r="E3" t="s">
        <v>466</v>
      </c>
    </row>
    <row r="4" spans="1:6" x14ac:dyDescent="0.35">
      <c r="A4" s="17" t="s">
        <v>282</v>
      </c>
      <c r="B4" t="s">
        <v>280</v>
      </c>
      <c r="C4" t="s">
        <v>281</v>
      </c>
      <c r="D4" t="s">
        <v>177</v>
      </c>
      <c r="E4" t="s">
        <v>194</v>
      </c>
    </row>
    <row r="5" spans="1:6" x14ac:dyDescent="0.35">
      <c r="A5" s="17" t="s">
        <v>275</v>
      </c>
      <c r="B5" t="s">
        <v>276</v>
      </c>
      <c r="C5" t="s">
        <v>276</v>
      </c>
      <c r="E5" t="s">
        <v>193</v>
      </c>
    </row>
    <row r="6" spans="1:6" x14ac:dyDescent="0.35">
      <c r="A6" s="17" t="s">
        <v>284</v>
      </c>
      <c r="B6" t="s">
        <v>453</v>
      </c>
      <c r="C6" t="s">
        <v>285</v>
      </c>
      <c r="D6" t="s">
        <v>177</v>
      </c>
      <c r="E6" t="s">
        <v>466</v>
      </c>
    </row>
    <row r="7" spans="1:6" x14ac:dyDescent="0.35">
      <c r="A7" s="17" t="s">
        <v>525</v>
      </c>
      <c r="B7" t="s">
        <v>286</v>
      </c>
      <c r="C7" t="s">
        <v>287</v>
      </c>
      <c r="E7" t="s">
        <v>192</v>
      </c>
    </row>
    <row r="8" spans="1:6" x14ac:dyDescent="0.35">
      <c r="A8" s="17" t="s">
        <v>288</v>
      </c>
      <c r="B8" t="s">
        <v>289</v>
      </c>
      <c r="C8" t="s">
        <v>290</v>
      </c>
      <c r="D8" t="s">
        <v>177</v>
      </c>
    </row>
    <row r="9" spans="1:6" x14ac:dyDescent="0.35">
      <c r="A9" s="17" t="s">
        <v>293</v>
      </c>
      <c r="B9" t="s">
        <v>291</v>
      </c>
      <c r="C9" t="s">
        <v>292</v>
      </c>
      <c r="D9" t="s">
        <v>177</v>
      </c>
    </row>
    <row r="10" spans="1:6" x14ac:dyDescent="0.35">
      <c r="A10" s="17" t="s">
        <v>296</v>
      </c>
      <c r="B10" t="s">
        <v>294</v>
      </c>
      <c r="C10" t="s">
        <v>295</v>
      </c>
      <c r="D10" t="s">
        <v>177</v>
      </c>
      <c r="E10" t="s">
        <v>466</v>
      </c>
    </row>
    <row r="11" spans="1:6" x14ac:dyDescent="0.35">
      <c r="A11" s="17" t="s">
        <v>299</v>
      </c>
      <c r="B11" t="s">
        <v>297</v>
      </c>
      <c r="C11" t="s">
        <v>298</v>
      </c>
      <c r="D11" t="s">
        <v>177</v>
      </c>
      <c r="E11" t="s">
        <v>194</v>
      </c>
    </row>
    <row r="12" spans="1:6" x14ac:dyDescent="0.35">
      <c r="A12" s="17" t="s">
        <v>222</v>
      </c>
      <c r="B12" s="19" t="s">
        <v>225</v>
      </c>
      <c r="C12" s="19" t="s">
        <v>248</v>
      </c>
      <c r="D12" s="19" t="s">
        <v>177</v>
      </c>
      <c r="E12" s="19" t="s">
        <v>466</v>
      </c>
      <c r="F12" t="s">
        <v>99</v>
      </c>
    </row>
    <row r="13" spans="1:6" x14ac:dyDescent="0.35">
      <c r="A13" s="17" t="s">
        <v>520</v>
      </c>
      <c r="B13" t="s">
        <v>521</v>
      </c>
      <c r="C13" t="s">
        <v>519</v>
      </c>
      <c r="E13" t="s">
        <v>192</v>
      </c>
      <c r="F13" s="23" t="s">
        <v>99</v>
      </c>
    </row>
    <row r="14" spans="1:6" x14ac:dyDescent="0.35">
      <c r="A14" s="17" t="s">
        <v>560</v>
      </c>
      <c r="B14" t="s">
        <v>577</v>
      </c>
      <c r="C14" t="s">
        <v>561</v>
      </c>
      <c r="F14" s="23" t="s">
        <v>99</v>
      </c>
    </row>
    <row r="15" spans="1:6" x14ac:dyDescent="0.35">
      <c r="A15" t="s">
        <v>562</v>
      </c>
      <c r="B15" t="s">
        <v>563</v>
      </c>
      <c r="C15" t="s">
        <v>564</v>
      </c>
      <c r="F15" s="23" t="s">
        <v>99</v>
      </c>
    </row>
    <row r="16" spans="1:6" x14ac:dyDescent="0.35">
      <c r="A16" s="17" t="s">
        <v>565</v>
      </c>
      <c r="B16" t="s">
        <v>734</v>
      </c>
      <c r="C16" t="s">
        <v>281</v>
      </c>
      <c r="F16" s="23" t="s">
        <v>99</v>
      </c>
    </row>
    <row r="17" spans="1:6" x14ac:dyDescent="0.35">
      <c r="A17" s="17" t="s">
        <v>566</v>
      </c>
      <c r="B17" t="s">
        <v>731</v>
      </c>
      <c r="C17" s="19" t="s">
        <v>567</v>
      </c>
      <c r="D17" s="19"/>
      <c r="E17" s="19"/>
      <c r="F17" s="19" t="s">
        <v>474</v>
      </c>
    </row>
    <row r="18" spans="1:6" x14ac:dyDescent="0.35">
      <c r="A18" s="17" t="s">
        <v>568</v>
      </c>
      <c r="B18" s="19" t="s">
        <v>569</v>
      </c>
      <c r="C18" s="19" t="s">
        <v>570</v>
      </c>
      <c r="D18" s="19"/>
      <c r="E18" s="19"/>
      <c r="F18" s="19" t="s">
        <v>474</v>
      </c>
    </row>
    <row r="19" spans="1:6" x14ac:dyDescent="0.35">
      <c r="A19" s="17" t="s">
        <v>571</v>
      </c>
      <c r="B19" s="19" t="s">
        <v>572</v>
      </c>
      <c r="C19" s="19" t="s">
        <v>573</v>
      </c>
      <c r="D19" s="19"/>
      <c r="E19" s="19"/>
      <c r="F19" s="19" t="s">
        <v>474</v>
      </c>
    </row>
    <row r="20" spans="1:6" x14ac:dyDescent="0.35">
      <c r="A20" t="s">
        <v>691</v>
      </c>
      <c r="B20" t="s">
        <v>692</v>
      </c>
      <c r="C20" s="19" t="s">
        <v>695</v>
      </c>
      <c r="D20" s="19"/>
      <c r="E20" s="19"/>
      <c r="F20" s="19" t="s">
        <v>12</v>
      </c>
    </row>
    <row r="21" spans="1:6" x14ac:dyDescent="0.35">
      <c r="A21" t="s">
        <v>693</v>
      </c>
      <c r="B21" t="s">
        <v>694</v>
      </c>
      <c r="C21" s="19" t="s">
        <v>537</v>
      </c>
      <c r="D21" s="19"/>
      <c r="E21" s="19"/>
      <c r="F21" s="19" t="s">
        <v>12</v>
      </c>
    </row>
    <row r="22" spans="1:6" x14ac:dyDescent="0.35">
      <c r="A22" s="17" t="s">
        <v>606</v>
      </c>
      <c r="B22" t="s">
        <v>697</v>
      </c>
      <c r="C22" s="19" t="s">
        <v>696</v>
      </c>
      <c r="D22" s="19"/>
      <c r="E22" s="19"/>
      <c r="F22" s="19" t="s">
        <v>12</v>
      </c>
    </row>
    <row r="23" spans="1:6" x14ac:dyDescent="0.35">
      <c r="A23" t="s">
        <v>576</v>
      </c>
      <c r="B23" t="s">
        <v>575</v>
      </c>
      <c r="C23" s="19" t="s">
        <v>574</v>
      </c>
      <c r="D23" s="19"/>
      <c r="E23" s="19"/>
      <c r="F23" s="19" t="s">
        <v>14</v>
      </c>
    </row>
    <row r="24" spans="1:6" x14ac:dyDescent="0.35">
      <c r="A24" t="s">
        <v>698</v>
      </c>
      <c r="B24" t="s">
        <v>699</v>
      </c>
      <c r="C24" s="19" t="s">
        <v>702</v>
      </c>
      <c r="D24" s="19"/>
      <c r="E24" s="19"/>
      <c r="F24" s="19" t="s">
        <v>14</v>
      </c>
    </row>
    <row r="25" spans="1:6" x14ac:dyDescent="0.35">
      <c r="A25" s="17" t="s">
        <v>700</v>
      </c>
      <c r="B25" t="s">
        <v>701</v>
      </c>
      <c r="C25" s="19" t="s">
        <v>703</v>
      </c>
      <c r="D25" s="19"/>
      <c r="E25" s="19"/>
      <c r="F25" s="19" t="s">
        <v>14</v>
      </c>
    </row>
    <row r="26" spans="1:6" x14ac:dyDescent="0.35">
      <c r="A26" t="s">
        <v>704</v>
      </c>
      <c r="B26" t="s">
        <v>705</v>
      </c>
      <c r="C26" s="19" t="s">
        <v>272</v>
      </c>
      <c r="D26" s="19"/>
      <c r="E26" s="19"/>
      <c r="F26" s="19" t="s">
        <v>15</v>
      </c>
    </row>
    <row r="27" spans="1:6" x14ac:dyDescent="0.35">
      <c r="A27" s="17" t="s">
        <v>675</v>
      </c>
      <c r="B27" t="s">
        <v>676</v>
      </c>
      <c r="C27" s="19" t="s">
        <v>677</v>
      </c>
      <c r="D27" s="19"/>
      <c r="E27" s="19"/>
      <c r="F27" s="19" t="s">
        <v>41</v>
      </c>
    </row>
    <row r="28" spans="1:6" x14ac:dyDescent="0.35">
      <c r="A28" s="17" t="s">
        <v>735</v>
      </c>
      <c r="B28" t="s">
        <v>736</v>
      </c>
      <c r="C28" t="s">
        <v>737</v>
      </c>
      <c r="F28" s="19" t="s">
        <v>41</v>
      </c>
    </row>
    <row r="29" spans="1:6" x14ac:dyDescent="0.35">
      <c r="A29" t="s">
        <v>647</v>
      </c>
      <c r="B29" t="s">
        <v>656</v>
      </c>
      <c r="C29" s="19" t="s">
        <v>657</v>
      </c>
      <c r="D29" s="19"/>
      <c r="E29" s="19"/>
      <c r="F29" s="19" t="s">
        <v>277</v>
      </c>
    </row>
    <row r="30" spans="1:6" x14ac:dyDescent="0.35">
      <c r="A30" t="s">
        <v>648</v>
      </c>
      <c r="B30" t="s">
        <v>649</v>
      </c>
      <c r="C30" s="19" t="s">
        <v>657</v>
      </c>
      <c r="D30" s="19"/>
      <c r="E30" s="19"/>
      <c r="F30" s="19" t="s">
        <v>277</v>
      </c>
    </row>
    <row r="31" spans="1:6" x14ac:dyDescent="0.35">
      <c r="A31" t="s">
        <v>650</v>
      </c>
      <c r="B31" t="s">
        <v>651</v>
      </c>
      <c r="C31" s="19" t="s">
        <v>658</v>
      </c>
      <c r="D31" s="19"/>
      <c r="E31" s="19"/>
      <c r="F31" s="19" t="s">
        <v>277</v>
      </c>
    </row>
    <row r="32" spans="1:6" x14ac:dyDescent="0.35">
      <c r="A32" t="s">
        <v>652</v>
      </c>
      <c r="B32" t="s">
        <v>653</v>
      </c>
      <c r="C32" s="19" t="s">
        <v>657</v>
      </c>
      <c r="D32" s="19"/>
      <c r="E32" s="19"/>
      <c r="F32" s="19" t="s">
        <v>277</v>
      </c>
    </row>
    <row r="33" spans="1:6" x14ac:dyDescent="0.35">
      <c r="A33" t="s">
        <v>654</v>
      </c>
      <c r="B33" t="s">
        <v>655</v>
      </c>
      <c r="C33" s="19" t="s">
        <v>658</v>
      </c>
      <c r="D33" s="19"/>
      <c r="E33" s="19"/>
      <c r="F33" s="19" t="s">
        <v>277</v>
      </c>
    </row>
    <row r="34" spans="1:6" x14ac:dyDescent="0.35">
      <c r="A34" t="s">
        <v>678</v>
      </c>
      <c r="B34" t="s">
        <v>680</v>
      </c>
      <c r="C34" s="19" t="s">
        <v>679</v>
      </c>
      <c r="D34" s="19"/>
      <c r="E34" s="19"/>
      <c r="F34" s="19" t="s">
        <v>10</v>
      </c>
    </row>
    <row r="35" spans="1:6" x14ac:dyDescent="0.35">
      <c r="A35" t="s">
        <v>659</v>
      </c>
      <c r="B35" t="s">
        <v>690</v>
      </c>
      <c r="C35" s="19" t="s">
        <v>665</v>
      </c>
      <c r="D35" s="19"/>
      <c r="E35" s="19"/>
      <c r="F35" s="19" t="s">
        <v>77</v>
      </c>
    </row>
    <row r="36" spans="1:6" x14ac:dyDescent="0.35">
      <c r="A36" t="s">
        <v>660</v>
      </c>
      <c r="B36" t="s">
        <v>661</v>
      </c>
      <c r="C36" s="19" t="s">
        <v>666</v>
      </c>
      <c r="D36" s="19"/>
      <c r="E36" s="19"/>
      <c r="F36" s="19" t="s">
        <v>77</v>
      </c>
    </row>
    <row r="37" spans="1:6" x14ac:dyDescent="0.35">
      <c r="A37" s="17" t="s">
        <v>662</v>
      </c>
      <c r="B37" t="s">
        <v>688</v>
      </c>
      <c r="C37" s="19" t="s">
        <v>667</v>
      </c>
      <c r="D37" s="19"/>
      <c r="E37" s="19"/>
      <c r="F37" s="19" t="s">
        <v>77</v>
      </c>
    </row>
    <row r="38" spans="1:6" x14ac:dyDescent="0.35">
      <c r="A38" s="17" t="s">
        <v>663</v>
      </c>
      <c r="B38" t="s">
        <v>689</v>
      </c>
      <c r="C38" s="19" t="s">
        <v>667</v>
      </c>
      <c r="D38" s="19"/>
      <c r="E38" s="19"/>
      <c r="F38" s="19" t="s">
        <v>77</v>
      </c>
    </row>
    <row r="39" spans="1:6" x14ac:dyDescent="0.35">
      <c r="A39" t="s">
        <v>664</v>
      </c>
      <c r="B39" t="s">
        <v>687</v>
      </c>
      <c r="C39" s="19" t="s">
        <v>657</v>
      </c>
      <c r="D39" s="19"/>
      <c r="E39" s="19"/>
      <c r="F39" s="19" t="s">
        <v>77</v>
      </c>
    </row>
    <row r="40" spans="1:6" x14ac:dyDescent="0.35">
      <c r="A40" s="17" t="s">
        <v>706</v>
      </c>
      <c r="B40" t="s">
        <v>707</v>
      </c>
      <c r="C40" s="19" t="s">
        <v>679</v>
      </c>
      <c r="D40" s="19"/>
      <c r="E40" s="19"/>
      <c r="F40" s="19" t="s">
        <v>16</v>
      </c>
    </row>
    <row r="41" spans="1:6" x14ac:dyDescent="0.35">
      <c r="A41" s="17" t="s">
        <v>576</v>
      </c>
      <c r="B41" t="s">
        <v>575</v>
      </c>
      <c r="C41" t="s">
        <v>574</v>
      </c>
      <c r="F41" t="s">
        <v>173</v>
      </c>
    </row>
    <row r="42" spans="1:6" x14ac:dyDescent="0.35">
      <c r="A42" t="s">
        <v>681</v>
      </c>
      <c r="B42" t="s">
        <v>682</v>
      </c>
      <c r="C42" s="19" t="s">
        <v>686</v>
      </c>
      <c r="D42" s="19"/>
      <c r="E42" s="19"/>
      <c r="F42" s="19" t="s">
        <v>11</v>
      </c>
    </row>
    <row r="43" spans="1:6" x14ac:dyDescent="0.35">
      <c r="A43" t="s">
        <v>683</v>
      </c>
      <c r="B43" t="s">
        <v>684</v>
      </c>
      <c r="C43" s="19" t="s">
        <v>685</v>
      </c>
      <c r="D43" s="19"/>
      <c r="E43" s="19"/>
      <c r="F43" s="19" t="s">
        <v>11</v>
      </c>
    </row>
    <row r="44" spans="1:6" x14ac:dyDescent="0.35">
      <c r="A44" s="17" t="s">
        <v>662</v>
      </c>
      <c r="B44" t="s">
        <v>688</v>
      </c>
      <c r="C44" s="19" t="s">
        <v>667</v>
      </c>
      <c r="D44" s="19"/>
      <c r="E44" s="19"/>
      <c r="F44" s="19" t="s">
        <v>11</v>
      </c>
    </row>
    <row r="45" spans="1:6" x14ac:dyDescent="0.35">
      <c r="A45" s="17" t="s">
        <v>663</v>
      </c>
      <c r="B45" t="s">
        <v>689</v>
      </c>
      <c r="C45" s="19" t="s">
        <v>667</v>
      </c>
      <c r="D45" s="19"/>
      <c r="E45" s="19"/>
      <c r="F45" s="19" t="s">
        <v>11</v>
      </c>
    </row>
    <row r="46" spans="1:6" x14ac:dyDescent="0.35">
      <c r="A46" t="s">
        <v>551</v>
      </c>
      <c r="B46" t="s">
        <v>550</v>
      </c>
      <c r="C46" t="s">
        <v>552</v>
      </c>
      <c r="F46" t="s">
        <v>475</v>
      </c>
    </row>
    <row r="47" spans="1:6" x14ac:dyDescent="0.35">
      <c r="A47" t="s">
        <v>583</v>
      </c>
      <c r="B47" t="s">
        <v>584</v>
      </c>
      <c r="C47" t="s">
        <v>591</v>
      </c>
      <c r="F47" t="s">
        <v>43</v>
      </c>
    </row>
    <row r="48" spans="1:6" x14ac:dyDescent="0.35">
      <c r="A48" t="s">
        <v>585</v>
      </c>
      <c r="B48" t="s">
        <v>586</v>
      </c>
      <c r="C48" t="s">
        <v>592</v>
      </c>
      <c r="F48" t="s">
        <v>43</v>
      </c>
    </row>
    <row r="49" spans="1:6" x14ac:dyDescent="0.35">
      <c r="A49" t="s">
        <v>587</v>
      </c>
      <c r="B49" t="s">
        <v>588</v>
      </c>
      <c r="C49" t="s">
        <v>593</v>
      </c>
      <c r="F49" t="s">
        <v>43</v>
      </c>
    </row>
    <row r="50" spans="1:6" x14ac:dyDescent="0.35">
      <c r="A50" t="s">
        <v>589</v>
      </c>
      <c r="B50" t="s">
        <v>590</v>
      </c>
      <c r="C50" t="s">
        <v>594</v>
      </c>
      <c r="F50" t="s">
        <v>43</v>
      </c>
    </row>
    <row r="51" spans="1:6" x14ac:dyDescent="0.35">
      <c r="A51" s="17" t="s">
        <v>618</v>
      </c>
      <c r="B51" t="s">
        <v>619</v>
      </c>
      <c r="C51" t="s">
        <v>620</v>
      </c>
      <c r="F51" t="s">
        <v>23</v>
      </c>
    </row>
    <row r="52" spans="1:6" x14ac:dyDescent="0.35">
      <c r="A52" t="s">
        <v>603</v>
      </c>
      <c r="B52" t="s">
        <v>611</v>
      </c>
      <c r="C52" t="s">
        <v>599</v>
      </c>
      <c r="F52" t="s">
        <v>22</v>
      </c>
    </row>
    <row r="53" spans="1:6" x14ac:dyDescent="0.35">
      <c r="A53" t="s">
        <v>604</v>
      </c>
      <c r="B53" t="s">
        <v>612</v>
      </c>
      <c r="C53" t="s">
        <v>281</v>
      </c>
      <c r="F53" t="s">
        <v>22</v>
      </c>
    </row>
    <row r="54" spans="1:6" x14ac:dyDescent="0.35">
      <c r="A54" t="s">
        <v>605</v>
      </c>
      <c r="B54" t="s">
        <v>613</v>
      </c>
      <c r="C54" t="s">
        <v>599</v>
      </c>
      <c r="F54" t="s">
        <v>22</v>
      </c>
    </row>
    <row r="55" spans="1:6" x14ac:dyDescent="0.35">
      <c r="A55" s="17" t="s">
        <v>606</v>
      </c>
      <c r="B55" t="s">
        <v>607</v>
      </c>
      <c r="C55" t="s">
        <v>614</v>
      </c>
      <c r="F55" t="s">
        <v>22</v>
      </c>
    </row>
    <row r="56" spans="1:6" x14ac:dyDescent="0.35">
      <c r="A56" s="17" t="s">
        <v>608</v>
      </c>
      <c r="B56" t="s">
        <v>609</v>
      </c>
      <c r="C56" t="s">
        <v>615</v>
      </c>
      <c r="F56" t="s">
        <v>22</v>
      </c>
    </row>
    <row r="57" spans="1:6" x14ac:dyDescent="0.35">
      <c r="A57" t="s">
        <v>610</v>
      </c>
      <c r="B57" t="s">
        <v>617</v>
      </c>
      <c r="C57" t="s">
        <v>616</v>
      </c>
      <c r="F57" t="s">
        <v>22</v>
      </c>
    </row>
    <row r="58" spans="1:6" x14ac:dyDescent="0.35">
      <c r="A58" t="s">
        <v>638</v>
      </c>
      <c r="B58" t="s">
        <v>639</v>
      </c>
      <c r="C58" t="s">
        <v>641</v>
      </c>
      <c r="F58" t="s">
        <v>87</v>
      </c>
    </row>
    <row r="59" spans="1:6" x14ac:dyDescent="0.35">
      <c r="A59" t="s">
        <v>640</v>
      </c>
      <c r="B59" t="s">
        <v>643</v>
      </c>
      <c r="C59" t="s">
        <v>642</v>
      </c>
      <c r="F59" t="s">
        <v>87</v>
      </c>
    </row>
    <row r="60" spans="1:6" x14ac:dyDescent="0.35">
      <c r="A60" t="s">
        <v>708</v>
      </c>
      <c r="B60" t="s">
        <v>709</v>
      </c>
      <c r="C60" t="s">
        <v>281</v>
      </c>
      <c r="F60" t="s">
        <v>86</v>
      </c>
    </row>
    <row r="61" spans="1:6" x14ac:dyDescent="0.35">
      <c r="A61" s="17" t="s">
        <v>273</v>
      </c>
      <c r="B61" t="s">
        <v>274</v>
      </c>
      <c r="F61" t="s">
        <v>86</v>
      </c>
    </row>
    <row r="62" spans="1:6" x14ac:dyDescent="0.35">
      <c r="A62" t="s">
        <v>710</v>
      </c>
      <c r="B62" t="s">
        <v>711</v>
      </c>
      <c r="C62" t="s">
        <v>714</v>
      </c>
      <c r="F62" t="s">
        <v>86</v>
      </c>
    </row>
    <row r="63" spans="1:6" x14ac:dyDescent="0.35">
      <c r="A63" t="s">
        <v>712</v>
      </c>
      <c r="B63" t="s">
        <v>713</v>
      </c>
      <c r="C63" t="s">
        <v>715</v>
      </c>
      <c r="F63" t="s">
        <v>86</v>
      </c>
    </row>
    <row r="64" spans="1:6" x14ac:dyDescent="0.35">
      <c r="A64" t="s">
        <v>578</v>
      </c>
      <c r="B64" t="s">
        <v>580</v>
      </c>
      <c r="C64" t="s">
        <v>272</v>
      </c>
      <c r="F64" t="s">
        <v>80</v>
      </c>
    </row>
    <row r="65" spans="1:6" x14ac:dyDescent="0.35">
      <c r="A65" t="s">
        <v>579</v>
      </c>
      <c r="B65" t="s">
        <v>581</v>
      </c>
      <c r="C65" t="s">
        <v>582</v>
      </c>
      <c r="F65" t="s">
        <v>80</v>
      </c>
    </row>
    <row r="66" spans="1:6" x14ac:dyDescent="0.35">
      <c r="A66" t="s">
        <v>644</v>
      </c>
      <c r="B66" t="s">
        <v>646</v>
      </c>
      <c r="C66" t="s">
        <v>645</v>
      </c>
      <c r="F66" t="s">
        <v>80</v>
      </c>
    </row>
    <row r="67" spans="1:6" x14ac:dyDescent="0.35">
      <c r="A67" s="17" t="s">
        <v>270</v>
      </c>
      <c r="B67" t="s">
        <v>271</v>
      </c>
      <c r="C67" t="s">
        <v>272</v>
      </c>
      <c r="F67" t="s">
        <v>80</v>
      </c>
    </row>
    <row r="68" spans="1:6" x14ac:dyDescent="0.35">
      <c r="A68" s="17" t="s">
        <v>668</v>
      </c>
      <c r="B68" t="s">
        <v>669</v>
      </c>
      <c r="C68" t="s">
        <v>673</v>
      </c>
      <c r="F68" t="s">
        <v>18</v>
      </c>
    </row>
    <row r="69" spans="1:6" x14ac:dyDescent="0.35">
      <c r="A69" s="17" t="s">
        <v>671</v>
      </c>
      <c r="B69" t="s">
        <v>670</v>
      </c>
      <c r="C69" t="s">
        <v>672</v>
      </c>
      <c r="F69" t="s">
        <v>18</v>
      </c>
    </row>
    <row r="70" spans="1:6" x14ac:dyDescent="0.35">
      <c r="A70" s="17" t="s">
        <v>284</v>
      </c>
      <c r="B70" t="s">
        <v>283</v>
      </c>
      <c r="C70" t="s">
        <v>281</v>
      </c>
      <c r="E70" t="s">
        <v>195</v>
      </c>
      <c r="F70" t="s">
        <v>27</v>
      </c>
    </row>
    <row r="71" spans="1:6" x14ac:dyDescent="0.35">
      <c r="A71" t="s">
        <v>626</v>
      </c>
      <c r="B71" t="s">
        <v>636</v>
      </c>
      <c r="C71" t="s">
        <v>635</v>
      </c>
      <c r="F71" t="s">
        <v>27</v>
      </c>
    </row>
    <row r="72" spans="1:6" x14ac:dyDescent="0.35">
      <c r="A72" t="s">
        <v>627</v>
      </c>
      <c r="B72" t="s">
        <v>628</v>
      </c>
      <c r="C72" t="s">
        <v>599</v>
      </c>
      <c r="F72" t="s">
        <v>27</v>
      </c>
    </row>
    <row r="73" spans="1:6" x14ac:dyDescent="0.35">
      <c r="A73" t="s">
        <v>629</v>
      </c>
      <c r="B73" t="s">
        <v>630</v>
      </c>
      <c r="C73" t="s">
        <v>637</v>
      </c>
      <c r="F73" t="s">
        <v>27</v>
      </c>
    </row>
    <row r="74" spans="1:6" x14ac:dyDescent="0.35">
      <c r="A74" t="s">
        <v>631</v>
      </c>
      <c r="B74" t="s">
        <v>732</v>
      </c>
      <c r="C74" t="s">
        <v>567</v>
      </c>
      <c r="F74" t="s">
        <v>28</v>
      </c>
    </row>
    <row r="75" spans="1:6" x14ac:dyDescent="0.35">
      <c r="A75" t="s">
        <v>624</v>
      </c>
      <c r="B75" t="s">
        <v>632</v>
      </c>
      <c r="C75" t="s">
        <v>281</v>
      </c>
      <c r="F75" t="s">
        <v>28</v>
      </c>
    </row>
    <row r="76" spans="1:6" x14ac:dyDescent="0.35">
      <c r="A76" t="s">
        <v>633</v>
      </c>
      <c r="B76" t="s">
        <v>634</v>
      </c>
      <c r="C76" t="s">
        <v>615</v>
      </c>
      <c r="F76" t="s">
        <v>28</v>
      </c>
    </row>
    <row r="77" spans="1:6" x14ac:dyDescent="0.35">
      <c r="A77" t="s">
        <v>623</v>
      </c>
      <c r="B77" t="s">
        <v>625</v>
      </c>
      <c r="C77" t="s">
        <v>281</v>
      </c>
      <c r="F77" t="s">
        <v>26</v>
      </c>
    </row>
    <row r="78" spans="1:6" x14ac:dyDescent="0.35">
      <c r="A78" t="s">
        <v>624</v>
      </c>
      <c r="B78" t="s">
        <v>733</v>
      </c>
      <c r="C78" t="s">
        <v>281</v>
      </c>
      <c r="F78" t="s">
        <v>26</v>
      </c>
    </row>
    <row r="79" spans="1:6" x14ac:dyDescent="0.35">
      <c r="A79" t="s">
        <v>716</v>
      </c>
      <c r="B79" t="s">
        <v>717</v>
      </c>
      <c r="C79" t="s">
        <v>324</v>
      </c>
      <c r="F79" t="s">
        <v>50</v>
      </c>
    </row>
    <row r="80" spans="1:6" x14ac:dyDescent="0.35">
      <c r="A80" t="s">
        <v>718</v>
      </c>
      <c r="B80" t="s">
        <v>719</v>
      </c>
      <c r="C80" t="s">
        <v>730</v>
      </c>
      <c r="F80" t="s">
        <v>32</v>
      </c>
    </row>
    <row r="81" spans="1:6" x14ac:dyDescent="0.35">
      <c r="A81" t="s">
        <v>716</v>
      </c>
      <c r="B81" t="s">
        <v>717</v>
      </c>
      <c r="F81" t="s">
        <v>32</v>
      </c>
    </row>
    <row r="82" spans="1:6" x14ac:dyDescent="0.35">
      <c r="A82" t="s">
        <v>720</v>
      </c>
      <c r="B82" t="s">
        <v>721</v>
      </c>
      <c r="C82" t="s">
        <v>564</v>
      </c>
      <c r="F82" t="s">
        <v>32</v>
      </c>
    </row>
    <row r="83" spans="1:6" x14ac:dyDescent="0.35">
      <c r="A83" t="s">
        <v>722</v>
      </c>
      <c r="B83" t="s">
        <v>724</v>
      </c>
      <c r="C83" t="s">
        <v>677</v>
      </c>
      <c r="F83" t="s">
        <v>33</v>
      </c>
    </row>
    <row r="84" spans="1:6" x14ac:dyDescent="0.35">
      <c r="A84" t="s">
        <v>723</v>
      </c>
      <c r="B84" t="s">
        <v>726</v>
      </c>
      <c r="C84" t="s">
        <v>281</v>
      </c>
      <c r="F84" t="s">
        <v>33</v>
      </c>
    </row>
    <row r="85" spans="1:6" x14ac:dyDescent="0.35">
      <c r="A85" t="s">
        <v>722</v>
      </c>
      <c r="B85" t="s">
        <v>727</v>
      </c>
      <c r="C85" t="s">
        <v>677</v>
      </c>
      <c r="F85" t="s">
        <v>33</v>
      </c>
    </row>
    <row r="86" spans="1:6" x14ac:dyDescent="0.35">
      <c r="A86" s="17" t="s">
        <v>725</v>
      </c>
      <c r="B86" t="s">
        <v>729</v>
      </c>
      <c r="C86" t="s">
        <v>728</v>
      </c>
      <c r="F86" t="s">
        <v>33</v>
      </c>
    </row>
    <row r="87" spans="1:6" x14ac:dyDescent="0.35">
      <c r="A87" s="17" t="s">
        <v>524</v>
      </c>
      <c r="B87" t="s">
        <v>523</v>
      </c>
      <c r="C87" t="s">
        <v>300</v>
      </c>
      <c r="D87" t="s">
        <v>178</v>
      </c>
      <c r="E87" t="s">
        <v>197</v>
      </c>
      <c r="F87" t="s">
        <v>103</v>
      </c>
    </row>
    <row r="88" spans="1:6" x14ac:dyDescent="0.35">
      <c r="A88" s="17" t="s">
        <v>303</v>
      </c>
      <c r="B88" t="s">
        <v>301</v>
      </c>
      <c r="C88" t="s">
        <v>302</v>
      </c>
      <c r="D88" t="s">
        <v>178</v>
      </c>
      <c r="E88" t="s">
        <v>466</v>
      </c>
    </row>
    <row r="89" spans="1:6" x14ac:dyDescent="0.35">
      <c r="A89" s="17" t="s">
        <v>321</v>
      </c>
      <c r="B89" t="s">
        <v>320</v>
      </c>
      <c r="D89" t="s">
        <v>178</v>
      </c>
    </row>
    <row r="90" spans="1:6" x14ac:dyDescent="0.35">
      <c r="A90" s="17" t="s">
        <v>310</v>
      </c>
      <c r="B90" t="s">
        <v>308</v>
      </c>
      <c r="C90" t="s">
        <v>309</v>
      </c>
      <c r="D90" t="s">
        <v>178</v>
      </c>
      <c r="E90" t="s">
        <v>466</v>
      </c>
    </row>
    <row r="91" spans="1:6" x14ac:dyDescent="0.35">
      <c r="A91" s="17" t="s">
        <v>311</v>
      </c>
      <c r="B91" t="s">
        <v>455</v>
      </c>
      <c r="C91" t="s">
        <v>309</v>
      </c>
      <c r="D91" t="s">
        <v>178</v>
      </c>
      <c r="E91" t="s">
        <v>196</v>
      </c>
    </row>
    <row r="92" spans="1:6" x14ac:dyDescent="0.35">
      <c r="A92" s="17" t="s">
        <v>317</v>
      </c>
      <c r="B92" t="s">
        <v>315</v>
      </c>
      <c r="C92" t="s">
        <v>316</v>
      </c>
      <c r="D92" t="s">
        <v>178</v>
      </c>
      <c r="E92" t="s">
        <v>196</v>
      </c>
    </row>
    <row r="93" spans="1:6" x14ac:dyDescent="0.35">
      <c r="A93" t="s">
        <v>535</v>
      </c>
      <c r="B93" t="s">
        <v>536</v>
      </c>
      <c r="C93" t="s">
        <v>537</v>
      </c>
      <c r="F93" t="s">
        <v>20</v>
      </c>
    </row>
    <row r="94" spans="1:6" x14ac:dyDescent="0.35">
      <c r="A94" s="17" t="s">
        <v>538</v>
      </c>
      <c r="B94" t="s">
        <v>543</v>
      </c>
      <c r="C94" t="s">
        <v>539</v>
      </c>
      <c r="F94" t="s">
        <v>20</v>
      </c>
    </row>
    <row r="95" spans="1:6" x14ac:dyDescent="0.35">
      <c r="A95" t="s">
        <v>541</v>
      </c>
      <c r="B95" t="s">
        <v>542</v>
      </c>
      <c r="C95" t="s">
        <v>540</v>
      </c>
      <c r="F95" t="s">
        <v>20</v>
      </c>
    </row>
    <row r="96" spans="1:6" x14ac:dyDescent="0.35">
      <c r="A96" s="17" t="s">
        <v>553</v>
      </c>
      <c r="B96" t="s">
        <v>554</v>
      </c>
      <c r="C96" t="s">
        <v>549</v>
      </c>
      <c r="F96" t="s">
        <v>473</v>
      </c>
    </row>
    <row r="97" spans="1:6" x14ac:dyDescent="0.35">
      <c r="A97" s="17" t="s">
        <v>555</v>
      </c>
      <c r="B97" t="s">
        <v>556</v>
      </c>
      <c r="C97" t="s">
        <v>549</v>
      </c>
      <c r="F97" t="s">
        <v>473</v>
      </c>
    </row>
    <row r="98" spans="1:6" x14ac:dyDescent="0.35">
      <c r="A98" s="17" t="s">
        <v>558</v>
      </c>
      <c r="B98" t="s">
        <v>557</v>
      </c>
      <c r="C98" t="s">
        <v>559</v>
      </c>
      <c r="F98" t="s">
        <v>473</v>
      </c>
    </row>
    <row r="99" spans="1:6" x14ac:dyDescent="0.35">
      <c r="A99" t="s">
        <v>223</v>
      </c>
      <c r="B99" t="s">
        <v>227</v>
      </c>
      <c r="C99" t="s">
        <v>226</v>
      </c>
      <c r="D99" t="s">
        <v>178</v>
      </c>
      <c r="E99" t="s">
        <v>196</v>
      </c>
      <c r="F99" t="s">
        <v>19</v>
      </c>
    </row>
    <row r="100" spans="1:6" x14ac:dyDescent="0.35">
      <c r="A100" t="s">
        <v>229</v>
      </c>
      <c r="B100" t="s">
        <v>228</v>
      </c>
      <c r="C100" t="s">
        <v>230</v>
      </c>
      <c r="D100" t="s">
        <v>178</v>
      </c>
      <c r="E100" t="s">
        <v>466</v>
      </c>
      <c r="F100" t="s">
        <v>19</v>
      </c>
    </row>
    <row r="101" spans="1:6" x14ac:dyDescent="0.35">
      <c r="A101" t="s">
        <v>233</v>
      </c>
      <c r="B101" t="s">
        <v>232</v>
      </c>
      <c r="C101" t="s">
        <v>234</v>
      </c>
      <c r="F101" t="s">
        <v>19</v>
      </c>
    </row>
    <row r="102" spans="1:6" x14ac:dyDescent="0.35">
      <c r="A102" s="17" t="s">
        <v>235</v>
      </c>
      <c r="B102" t="s">
        <v>236</v>
      </c>
      <c r="C102" t="s">
        <v>247</v>
      </c>
      <c r="F102" t="s">
        <v>19</v>
      </c>
    </row>
    <row r="103" spans="1:6" x14ac:dyDescent="0.35">
      <c r="A103" s="17" t="s">
        <v>243</v>
      </c>
      <c r="B103" t="s">
        <v>237</v>
      </c>
      <c r="C103" t="s">
        <v>234</v>
      </c>
      <c r="E103" t="s">
        <v>196</v>
      </c>
      <c r="F103" t="s">
        <v>19</v>
      </c>
    </row>
    <row r="104" spans="1:6" x14ac:dyDescent="0.35">
      <c r="A104" s="17" t="s">
        <v>240</v>
      </c>
      <c r="B104" t="s">
        <v>238</v>
      </c>
      <c r="C104" t="s">
        <v>242</v>
      </c>
      <c r="E104" t="s">
        <v>196</v>
      </c>
      <c r="F104" t="s">
        <v>19</v>
      </c>
    </row>
    <row r="105" spans="1:6" x14ac:dyDescent="0.35">
      <c r="A105" t="s">
        <v>241</v>
      </c>
      <c r="B105" t="s">
        <v>239</v>
      </c>
      <c r="C105" t="s">
        <v>242</v>
      </c>
      <c r="E105" t="s">
        <v>196</v>
      </c>
      <c r="F105" t="s">
        <v>19</v>
      </c>
    </row>
    <row r="106" spans="1:6" x14ac:dyDescent="0.35">
      <c r="A106" s="17" t="s">
        <v>244</v>
      </c>
      <c r="B106" t="s">
        <v>245</v>
      </c>
      <c r="C106" t="s">
        <v>246</v>
      </c>
      <c r="F106" t="s">
        <v>19</v>
      </c>
    </row>
    <row r="107" spans="1:6" x14ac:dyDescent="0.35">
      <c r="A107" s="17" t="s">
        <v>531</v>
      </c>
      <c r="B107" t="s">
        <v>533</v>
      </c>
      <c r="C107" t="s">
        <v>246</v>
      </c>
      <c r="F107" t="s">
        <v>19</v>
      </c>
    </row>
    <row r="108" spans="1:6" x14ac:dyDescent="0.35">
      <c r="A108" t="s">
        <v>532</v>
      </c>
      <c r="B108" t="s">
        <v>534</v>
      </c>
      <c r="C108" t="s">
        <v>246</v>
      </c>
      <c r="F108" t="s">
        <v>19</v>
      </c>
    </row>
    <row r="109" spans="1:6" x14ac:dyDescent="0.35">
      <c r="A109" s="17" t="s">
        <v>307</v>
      </c>
      <c r="B109" t="s">
        <v>306</v>
      </c>
      <c r="C109" t="s">
        <v>302</v>
      </c>
      <c r="D109" t="s">
        <v>178</v>
      </c>
      <c r="E109" t="s">
        <v>196</v>
      </c>
      <c r="F109" t="s">
        <v>19</v>
      </c>
    </row>
    <row r="110" spans="1:6" x14ac:dyDescent="0.35">
      <c r="A110" s="17" t="s">
        <v>319</v>
      </c>
      <c r="B110" t="s">
        <v>674</v>
      </c>
      <c r="C110" t="s">
        <v>318</v>
      </c>
      <c r="D110" t="s">
        <v>178</v>
      </c>
      <c r="E110" t="s">
        <v>196</v>
      </c>
      <c r="F110" t="s">
        <v>19</v>
      </c>
    </row>
    <row r="111" spans="1:6" x14ac:dyDescent="0.35">
      <c r="A111" s="17" t="s">
        <v>314</v>
      </c>
      <c r="B111" t="s">
        <v>312</v>
      </c>
      <c r="C111" t="s">
        <v>313</v>
      </c>
      <c r="D111" t="s">
        <v>178</v>
      </c>
      <c r="E111" t="s">
        <v>196</v>
      </c>
      <c r="F111" t="s">
        <v>19</v>
      </c>
    </row>
    <row r="112" spans="1:6" x14ac:dyDescent="0.35">
      <c r="A112" t="s">
        <v>546</v>
      </c>
      <c r="B112" t="s">
        <v>544</v>
      </c>
      <c r="C112" t="s">
        <v>545</v>
      </c>
      <c r="F112" t="s">
        <v>481</v>
      </c>
    </row>
    <row r="113" spans="1:6" x14ac:dyDescent="0.35">
      <c r="A113" t="s">
        <v>548</v>
      </c>
      <c r="B113" t="s">
        <v>547</v>
      </c>
      <c r="F113" t="s">
        <v>481</v>
      </c>
    </row>
    <row r="114" spans="1:6" x14ac:dyDescent="0.35">
      <c r="A114" s="17" t="s">
        <v>303</v>
      </c>
      <c r="B114" t="s">
        <v>454</v>
      </c>
      <c r="C114" t="s">
        <v>281</v>
      </c>
      <c r="D114" t="s">
        <v>178</v>
      </c>
      <c r="E114" t="s">
        <v>198</v>
      </c>
    </row>
    <row r="115" spans="1:6" x14ac:dyDescent="0.35">
      <c r="A115" s="17" t="s">
        <v>305</v>
      </c>
      <c r="B115" t="s">
        <v>304</v>
      </c>
      <c r="C115" t="s">
        <v>281</v>
      </c>
      <c r="D115" t="s">
        <v>178</v>
      </c>
      <c r="E115" t="s">
        <v>466</v>
      </c>
      <c r="F115" t="s">
        <v>82</v>
      </c>
    </row>
    <row r="116" spans="1:6" x14ac:dyDescent="0.35">
      <c r="A116" t="s">
        <v>600</v>
      </c>
      <c r="B116" t="s">
        <v>601</v>
      </c>
      <c r="C116" t="s">
        <v>602</v>
      </c>
      <c r="F116" t="s">
        <v>82</v>
      </c>
    </row>
    <row r="117" spans="1:6" x14ac:dyDescent="0.35">
      <c r="A117" t="s">
        <v>595</v>
      </c>
      <c r="B117" t="s">
        <v>598</v>
      </c>
      <c r="C117" t="s">
        <v>246</v>
      </c>
      <c r="F117" t="s">
        <v>82</v>
      </c>
    </row>
    <row r="118" spans="1:6" x14ac:dyDescent="0.35">
      <c r="A118" s="17" t="s">
        <v>596</v>
      </c>
      <c r="B118" t="s">
        <v>597</v>
      </c>
      <c r="C118" t="s">
        <v>599</v>
      </c>
      <c r="F118" t="s">
        <v>82</v>
      </c>
    </row>
    <row r="119" spans="1:6" x14ac:dyDescent="0.35">
      <c r="A119" s="17" t="s">
        <v>527</v>
      </c>
      <c r="B119" t="s">
        <v>323</v>
      </c>
      <c r="C119" t="s">
        <v>324</v>
      </c>
      <c r="D119" t="s">
        <v>185</v>
      </c>
    </row>
    <row r="120" spans="1:6" x14ac:dyDescent="0.35">
      <c r="A120" s="17" t="s">
        <v>325</v>
      </c>
      <c r="B120" t="s">
        <v>326</v>
      </c>
      <c r="C120" t="s">
        <v>426</v>
      </c>
      <c r="D120" t="s">
        <v>185</v>
      </c>
    </row>
    <row r="121" spans="1:6" x14ac:dyDescent="0.35">
      <c r="A121" s="17" t="s">
        <v>327</v>
      </c>
      <c r="B121" t="s">
        <v>328</v>
      </c>
      <c r="C121" t="s">
        <v>329</v>
      </c>
      <c r="D121" t="s">
        <v>185</v>
      </c>
    </row>
    <row r="122" spans="1:6" x14ac:dyDescent="0.35">
      <c r="A122" s="17" t="s">
        <v>330</v>
      </c>
      <c r="B122" t="s">
        <v>331</v>
      </c>
      <c r="C122" t="s">
        <v>331</v>
      </c>
      <c r="D122" t="s">
        <v>186</v>
      </c>
    </row>
    <row r="123" spans="1:6" x14ac:dyDescent="0.35">
      <c r="A123" s="17" t="s">
        <v>332</v>
      </c>
      <c r="B123" t="s">
        <v>333</v>
      </c>
      <c r="C123" t="s">
        <v>333</v>
      </c>
      <c r="D123" t="s">
        <v>186</v>
      </c>
    </row>
    <row r="124" spans="1:6" x14ac:dyDescent="0.35">
      <c r="A124" s="17" t="s">
        <v>334</v>
      </c>
      <c r="B124" t="s">
        <v>335</v>
      </c>
      <c r="C124" t="s">
        <v>335</v>
      </c>
      <c r="D124" t="s">
        <v>186</v>
      </c>
    </row>
    <row r="125" spans="1:6" x14ac:dyDescent="0.35">
      <c r="A125" s="17" t="s">
        <v>339</v>
      </c>
      <c r="B125" t="s">
        <v>340</v>
      </c>
      <c r="C125" t="s">
        <v>341</v>
      </c>
      <c r="D125" t="s">
        <v>180</v>
      </c>
    </row>
    <row r="126" spans="1:6" x14ac:dyDescent="0.35">
      <c r="A126" s="17" t="s">
        <v>342</v>
      </c>
      <c r="B126" t="s">
        <v>343</v>
      </c>
      <c r="C126" t="s">
        <v>341</v>
      </c>
      <c r="D126" t="s">
        <v>180</v>
      </c>
    </row>
    <row r="127" spans="1:6" x14ac:dyDescent="0.35">
      <c r="A127" s="17" t="s">
        <v>346</v>
      </c>
      <c r="B127" t="s">
        <v>344</v>
      </c>
      <c r="C127" t="s">
        <v>345</v>
      </c>
      <c r="D127" t="s">
        <v>180</v>
      </c>
      <c r="E127" t="s">
        <v>427</v>
      </c>
    </row>
    <row r="128" spans="1:6" x14ac:dyDescent="0.35">
      <c r="A128" s="17" t="s">
        <v>349</v>
      </c>
      <c r="B128" t="s">
        <v>347</v>
      </c>
      <c r="C128" t="s">
        <v>348</v>
      </c>
      <c r="D128" t="s">
        <v>180</v>
      </c>
    </row>
    <row r="129" spans="1:6" x14ac:dyDescent="0.35">
      <c r="A129" s="17" t="s">
        <v>351</v>
      </c>
      <c r="B129" t="s">
        <v>352</v>
      </c>
      <c r="C129" t="s">
        <v>352</v>
      </c>
      <c r="D129" t="s">
        <v>181</v>
      </c>
      <c r="E129" t="s">
        <v>423</v>
      </c>
    </row>
    <row r="130" spans="1:6" x14ac:dyDescent="0.35">
      <c r="A130" s="17" t="s">
        <v>447</v>
      </c>
      <c r="B130" t="s">
        <v>353</v>
      </c>
      <c r="C130" t="s">
        <v>353</v>
      </c>
      <c r="D130" t="s">
        <v>181</v>
      </c>
    </row>
    <row r="131" spans="1:6" x14ac:dyDescent="0.35">
      <c r="A131" s="17" t="s">
        <v>354</v>
      </c>
      <c r="B131" t="s">
        <v>429</v>
      </c>
      <c r="C131" t="s">
        <v>355</v>
      </c>
      <c r="D131" t="s">
        <v>181</v>
      </c>
      <c r="E131" t="s">
        <v>423</v>
      </c>
    </row>
    <row r="132" spans="1:6" x14ac:dyDescent="0.35">
      <c r="A132" s="17" t="s">
        <v>356</v>
      </c>
      <c r="B132" t="s">
        <v>357</v>
      </c>
      <c r="C132" t="s">
        <v>357</v>
      </c>
      <c r="D132" t="s">
        <v>181</v>
      </c>
      <c r="E132" t="s">
        <v>428</v>
      </c>
    </row>
    <row r="133" spans="1:6" x14ac:dyDescent="0.35">
      <c r="A133" s="17" t="s">
        <v>358</v>
      </c>
      <c r="B133" t="s">
        <v>359</v>
      </c>
      <c r="C133" t="s">
        <v>360</v>
      </c>
      <c r="D133" t="s">
        <v>182</v>
      </c>
      <c r="E133" t="s">
        <v>364</v>
      </c>
    </row>
    <row r="134" spans="1:6" x14ac:dyDescent="0.35">
      <c r="A134" s="17" t="s">
        <v>366</v>
      </c>
      <c r="B134" t="s">
        <v>464</v>
      </c>
      <c r="C134" t="s">
        <v>367</v>
      </c>
      <c r="E134" t="s">
        <v>199</v>
      </c>
    </row>
    <row r="135" spans="1:6" x14ac:dyDescent="0.35">
      <c r="A135" s="17" t="s">
        <v>369</v>
      </c>
      <c r="B135" t="s">
        <v>370</v>
      </c>
      <c r="C135" t="s">
        <v>370</v>
      </c>
      <c r="D135" t="s">
        <v>183</v>
      </c>
      <c r="E135" t="s">
        <v>350</v>
      </c>
    </row>
    <row r="136" spans="1:6" x14ac:dyDescent="0.35">
      <c r="A136" s="17" t="s">
        <v>371</v>
      </c>
      <c r="B136" t="s">
        <v>372</v>
      </c>
      <c r="C136" t="s">
        <v>372</v>
      </c>
      <c r="E136" t="s">
        <v>368</v>
      </c>
    </row>
    <row r="137" spans="1:6" x14ac:dyDescent="0.35">
      <c r="A137" s="17" t="s">
        <v>373</v>
      </c>
      <c r="B137" t="s">
        <v>374</v>
      </c>
      <c r="C137" t="s">
        <v>372</v>
      </c>
      <c r="D137" t="s">
        <v>180</v>
      </c>
      <c r="E137" t="s">
        <v>428</v>
      </c>
    </row>
    <row r="138" spans="1:6" x14ac:dyDescent="0.35">
      <c r="A138" s="17" t="s">
        <v>375</v>
      </c>
      <c r="B138" t="s">
        <v>376</v>
      </c>
      <c r="C138" t="s">
        <v>355</v>
      </c>
      <c r="D138" t="s">
        <v>182</v>
      </c>
      <c r="E138" t="s">
        <v>365</v>
      </c>
      <c r="F138" t="s">
        <v>84</v>
      </c>
    </row>
    <row r="139" spans="1:6" x14ac:dyDescent="0.35">
      <c r="A139" s="17" t="s">
        <v>377</v>
      </c>
      <c r="B139" t="s">
        <v>378</v>
      </c>
      <c r="C139" t="s">
        <v>378</v>
      </c>
      <c r="D139" t="s">
        <v>182</v>
      </c>
      <c r="E139" t="s">
        <v>199</v>
      </c>
    </row>
    <row r="140" spans="1:6" x14ac:dyDescent="0.35">
      <c r="A140" s="17" t="s">
        <v>379</v>
      </c>
      <c r="B140" t="s">
        <v>380</v>
      </c>
      <c r="C140" t="s">
        <v>381</v>
      </c>
      <c r="D140" t="s">
        <v>182</v>
      </c>
      <c r="E140" t="s">
        <v>199</v>
      </c>
    </row>
    <row r="141" spans="1:6" x14ac:dyDescent="0.35">
      <c r="A141" s="17" t="s">
        <v>382</v>
      </c>
      <c r="B141" t="s">
        <v>384</v>
      </c>
      <c r="C141" t="s">
        <v>383</v>
      </c>
      <c r="D141" t="s">
        <v>182</v>
      </c>
      <c r="E141" t="s">
        <v>362</v>
      </c>
      <c r="F141" t="s">
        <v>84</v>
      </c>
    </row>
    <row r="142" spans="1:6" x14ac:dyDescent="0.35">
      <c r="A142" s="17" t="s">
        <v>231</v>
      </c>
      <c r="B142" t="s">
        <v>385</v>
      </c>
      <c r="C142" t="s">
        <v>246</v>
      </c>
      <c r="D142" t="s">
        <v>182</v>
      </c>
      <c r="E142" t="s">
        <v>361</v>
      </c>
      <c r="F142" t="s">
        <v>84</v>
      </c>
    </row>
    <row r="143" spans="1:6" x14ac:dyDescent="0.35">
      <c r="A143" s="17" t="s">
        <v>517</v>
      </c>
      <c r="B143" t="s">
        <v>518</v>
      </c>
      <c r="C143" t="s">
        <v>519</v>
      </c>
      <c r="D143" t="s">
        <v>177</v>
      </c>
      <c r="E143" t="s">
        <v>363</v>
      </c>
      <c r="F143" s="22" t="s">
        <v>84</v>
      </c>
    </row>
    <row r="144" spans="1:6" x14ac:dyDescent="0.35">
      <c r="A144" s="17" t="s">
        <v>259</v>
      </c>
      <c r="B144" t="s">
        <v>260</v>
      </c>
      <c r="C144" t="s">
        <v>260</v>
      </c>
      <c r="D144" t="s">
        <v>179</v>
      </c>
    </row>
    <row r="145" spans="1:5" x14ac:dyDescent="0.35">
      <c r="A145" s="17" t="s">
        <v>261</v>
      </c>
      <c r="B145" t="s">
        <v>262</v>
      </c>
      <c r="C145" t="s">
        <v>262</v>
      </c>
      <c r="D145" t="s">
        <v>179</v>
      </c>
    </row>
    <row r="146" spans="1:5" x14ac:dyDescent="0.35">
      <c r="A146" s="17" t="s">
        <v>526</v>
      </c>
      <c r="B146" t="s">
        <v>263</v>
      </c>
      <c r="C146" t="s">
        <v>263</v>
      </c>
      <c r="D146" t="s">
        <v>179</v>
      </c>
    </row>
    <row r="147" spans="1:5" x14ac:dyDescent="0.35">
      <c r="A147" s="17" t="s">
        <v>264</v>
      </c>
      <c r="B147" t="s">
        <v>265</v>
      </c>
      <c r="C147" t="s">
        <v>265</v>
      </c>
      <c r="E147" t="s">
        <v>257</v>
      </c>
    </row>
    <row r="148" spans="1:5" x14ac:dyDescent="0.35">
      <c r="A148" s="17" t="s">
        <v>266</v>
      </c>
      <c r="B148" t="s">
        <v>258</v>
      </c>
      <c r="C148" t="s">
        <v>258</v>
      </c>
      <c r="E148" t="s">
        <v>258</v>
      </c>
    </row>
    <row r="149" spans="1:5" x14ac:dyDescent="0.35">
      <c r="A149" s="17" t="s">
        <v>267</v>
      </c>
      <c r="B149" t="s">
        <v>268</v>
      </c>
      <c r="C149" t="s">
        <v>268</v>
      </c>
      <c r="D149" t="s">
        <v>179</v>
      </c>
    </row>
    <row r="150" spans="1:5" x14ac:dyDescent="0.35">
      <c r="A150" s="17" t="s">
        <v>269</v>
      </c>
      <c r="B150" t="s">
        <v>322</v>
      </c>
      <c r="C150" t="s">
        <v>322</v>
      </c>
      <c r="D150" t="s">
        <v>183</v>
      </c>
      <c r="E150" t="s">
        <v>462</v>
      </c>
    </row>
    <row r="151" spans="1:5" x14ac:dyDescent="0.35">
      <c r="A151" s="17" t="s">
        <v>386</v>
      </c>
      <c r="B151" t="s">
        <v>387</v>
      </c>
      <c r="C151" t="s">
        <v>387</v>
      </c>
      <c r="D151" t="s">
        <v>183</v>
      </c>
    </row>
    <row r="152" spans="1:5" x14ac:dyDescent="0.35">
      <c r="A152" s="17" t="s">
        <v>528</v>
      </c>
      <c r="B152" t="s">
        <v>390</v>
      </c>
      <c r="C152" t="s">
        <v>390</v>
      </c>
      <c r="D152" t="s">
        <v>183</v>
      </c>
    </row>
    <row r="153" spans="1:5" x14ac:dyDescent="0.35">
      <c r="A153" s="17" t="s">
        <v>388</v>
      </c>
      <c r="B153" t="s">
        <v>389</v>
      </c>
      <c r="C153" t="s">
        <v>389</v>
      </c>
      <c r="D153" t="s">
        <v>183</v>
      </c>
      <c r="E153" t="s">
        <v>424</v>
      </c>
    </row>
    <row r="154" spans="1:5" x14ac:dyDescent="0.35">
      <c r="A154" s="17" t="s">
        <v>391</v>
      </c>
      <c r="B154" t="s">
        <v>392</v>
      </c>
      <c r="C154" t="s">
        <v>392</v>
      </c>
      <c r="D154" t="s">
        <v>183</v>
      </c>
    </row>
    <row r="155" spans="1:5" x14ac:dyDescent="0.35">
      <c r="A155" s="17" t="s">
        <v>393</v>
      </c>
      <c r="B155" t="s">
        <v>394</v>
      </c>
      <c r="C155" t="s">
        <v>395</v>
      </c>
      <c r="D155" t="s">
        <v>180</v>
      </c>
    </row>
    <row r="156" spans="1:5" x14ac:dyDescent="0.35">
      <c r="A156" s="17" t="s">
        <v>396</v>
      </c>
      <c r="B156" t="s">
        <v>397</v>
      </c>
      <c r="C156" t="s">
        <v>397</v>
      </c>
      <c r="D156" t="s">
        <v>183</v>
      </c>
    </row>
    <row r="157" spans="1:5" x14ac:dyDescent="0.35">
      <c r="A157" s="17" t="s">
        <v>398</v>
      </c>
      <c r="B157" t="s">
        <v>399</v>
      </c>
      <c r="C157" t="s">
        <v>399</v>
      </c>
      <c r="D157" t="s">
        <v>183</v>
      </c>
      <c r="E157" t="s">
        <v>368</v>
      </c>
    </row>
    <row r="158" spans="1:5" x14ac:dyDescent="0.35">
      <c r="A158" s="17" t="s">
        <v>400</v>
      </c>
      <c r="B158" t="s">
        <v>401</v>
      </c>
      <c r="C158" t="s">
        <v>401</v>
      </c>
      <c r="E158" t="s">
        <v>368</v>
      </c>
    </row>
    <row r="159" spans="1:5" x14ac:dyDescent="0.35">
      <c r="A159" s="17" t="s">
        <v>402</v>
      </c>
      <c r="B159" t="s">
        <v>403</v>
      </c>
      <c r="C159" s="17" t="s">
        <v>403</v>
      </c>
      <c r="E159" t="s">
        <v>368</v>
      </c>
    </row>
    <row r="160" spans="1:5" x14ac:dyDescent="0.35">
      <c r="A160" s="17" t="s">
        <v>404</v>
      </c>
      <c r="B160" t="s">
        <v>260</v>
      </c>
      <c r="C160" t="s">
        <v>260</v>
      </c>
      <c r="D160" t="s">
        <v>177</v>
      </c>
    </row>
    <row r="161" spans="1:5" x14ac:dyDescent="0.35">
      <c r="A161" s="17" t="s">
        <v>406</v>
      </c>
      <c r="B161" t="s">
        <v>405</v>
      </c>
      <c r="C161" t="s">
        <v>405</v>
      </c>
      <c r="D161" t="s">
        <v>183</v>
      </c>
    </row>
    <row r="162" spans="1:5" x14ac:dyDescent="0.35">
      <c r="A162" s="17" t="s">
        <v>349</v>
      </c>
      <c r="B162" t="s">
        <v>407</v>
      </c>
      <c r="C162" t="s">
        <v>407</v>
      </c>
      <c r="E162" t="s">
        <v>368</v>
      </c>
    </row>
    <row r="163" spans="1:5" x14ac:dyDescent="0.35">
      <c r="A163" s="17" t="s">
        <v>408</v>
      </c>
      <c r="B163" t="s">
        <v>409</v>
      </c>
      <c r="C163" t="s">
        <v>409</v>
      </c>
      <c r="E163" t="s">
        <v>368</v>
      </c>
    </row>
    <row r="164" spans="1:5" x14ac:dyDescent="0.35">
      <c r="A164" s="17" t="s">
        <v>412</v>
      </c>
      <c r="B164" t="s">
        <v>410</v>
      </c>
      <c r="C164" s="17" t="s">
        <v>411</v>
      </c>
      <c r="D164" t="s">
        <v>183</v>
      </c>
      <c r="E164" t="s">
        <v>199</v>
      </c>
    </row>
    <row r="165" spans="1:5" x14ac:dyDescent="0.35">
      <c r="A165" s="17" t="s">
        <v>414</v>
      </c>
      <c r="B165" s="17" t="s">
        <v>413</v>
      </c>
      <c r="C165" s="17" t="s">
        <v>413</v>
      </c>
      <c r="D165" t="s">
        <v>183</v>
      </c>
      <c r="E165" t="s">
        <v>368</v>
      </c>
    </row>
    <row r="166" spans="1:5" x14ac:dyDescent="0.35">
      <c r="A166" s="17" t="s">
        <v>415</v>
      </c>
      <c r="B166" t="s">
        <v>416</v>
      </c>
      <c r="C166" s="17" t="s">
        <v>417</v>
      </c>
      <c r="D166" t="s">
        <v>183</v>
      </c>
    </row>
    <row r="167" spans="1:5" x14ac:dyDescent="0.35">
      <c r="A167" s="17" t="s">
        <v>529</v>
      </c>
      <c r="B167" t="s">
        <v>418</v>
      </c>
      <c r="C167" t="s">
        <v>418</v>
      </c>
      <c r="D167" t="s">
        <v>183</v>
      </c>
    </row>
    <row r="168" spans="1:5" x14ac:dyDescent="0.35">
      <c r="A168" s="17" t="s">
        <v>419</v>
      </c>
      <c r="B168" t="s">
        <v>420</v>
      </c>
      <c r="C168" t="s">
        <v>324</v>
      </c>
      <c r="D168" t="s">
        <v>177</v>
      </c>
    </row>
    <row r="169" spans="1:5" x14ac:dyDescent="0.35">
      <c r="A169" s="17" t="s">
        <v>430</v>
      </c>
      <c r="B169" t="s">
        <v>431</v>
      </c>
      <c r="C169" t="s">
        <v>409</v>
      </c>
      <c r="D169" t="s">
        <v>181</v>
      </c>
      <c r="E169" t="s">
        <v>428</v>
      </c>
    </row>
    <row r="170" spans="1:5" x14ac:dyDescent="0.35">
      <c r="A170" s="17" t="s">
        <v>432</v>
      </c>
      <c r="B170" t="s">
        <v>433</v>
      </c>
      <c r="C170" t="s">
        <v>407</v>
      </c>
      <c r="D170" t="s">
        <v>181</v>
      </c>
    </row>
    <row r="171" spans="1:5" x14ac:dyDescent="0.35">
      <c r="A171" s="17" t="s">
        <v>434</v>
      </c>
      <c r="B171" t="s">
        <v>496</v>
      </c>
      <c r="C171" t="s">
        <v>497</v>
      </c>
      <c r="D171" t="s">
        <v>181</v>
      </c>
      <c r="E171" t="s">
        <v>423</v>
      </c>
    </row>
    <row r="172" spans="1:5" x14ac:dyDescent="0.35">
      <c r="A172" s="17" t="s">
        <v>435</v>
      </c>
      <c r="B172" t="s">
        <v>436</v>
      </c>
      <c r="C172" t="s">
        <v>436</v>
      </c>
      <c r="D172" t="s">
        <v>181</v>
      </c>
      <c r="E172" t="s">
        <v>428</v>
      </c>
    </row>
    <row r="173" spans="1:5" x14ac:dyDescent="0.35">
      <c r="A173" s="17" t="s">
        <v>439</v>
      </c>
      <c r="B173" t="s">
        <v>437</v>
      </c>
      <c r="C173" t="s">
        <v>438</v>
      </c>
      <c r="D173" t="s">
        <v>181</v>
      </c>
      <c r="E173" t="s">
        <v>428</v>
      </c>
    </row>
    <row r="174" spans="1:5" x14ac:dyDescent="0.35">
      <c r="A174" s="17" t="s">
        <v>440</v>
      </c>
      <c r="B174" t="s">
        <v>442</v>
      </c>
      <c r="C174" t="s">
        <v>441</v>
      </c>
      <c r="D174" t="s">
        <v>181</v>
      </c>
      <c r="E174" t="s">
        <v>428</v>
      </c>
    </row>
    <row r="175" spans="1:5" x14ac:dyDescent="0.35">
      <c r="A175" s="17" t="s">
        <v>443</v>
      </c>
      <c r="B175" t="s">
        <v>444</v>
      </c>
      <c r="C175" t="s">
        <v>444</v>
      </c>
      <c r="D175" t="s">
        <v>181</v>
      </c>
    </row>
    <row r="176" spans="1:5" x14ac:dyDescent="0.35">
      <c r="A176" s="17" t="s">
        <v>446</v>
      </c>
      <c r="B176" t="s">
        <v>445</v>
      </c>
      <c r="C176" t="s">
        <v>445</v>
      </c>
      <c r="D176" t="s">
        <v>181</v>
      </c>
    </row>
    <row r="177" spans="1:6" x14ac:dyDescent="0.35">
      <c r="A177" s="17" t="s">
        <v>448</v>
      </c>
      <c r="B177" t="s">
        <v>456</v>
      </c>
      <c r="C177" t="s">
        <v>409</v>
      </c>
      <c r="D177" t="s">
        <v>181</v>
      </c>
      <c r="E177" t="s">
        <v>428</v>
      </c>
    </row>
    <row r="178" spans="1:6" x14ac:dyDescent="0.35">
      <c r="A178" s="17" t="s">
        <v>449</v>
      </c>
      <c r="B178" t="s">
        <v>457</v>
      </c>
      <c r="C178" t="s">
        <v>450</v>
      </c>
      <c r="D178" t="s">
        <v>181</v>
      </c>
      <c r="E178" t="s">
        <v>428</v>
      </c>
    </row>
    <row r="179" spans="1:6" x14ac:dyDescent="0.35">
      <c r="A179" s="17" t="s">
        <v>452</v>
      </c>
      <c r="B179" t="s">
        <v>458</v>
      </c>
      <c r="C179" t="s">
        <v>451</v>
      </c>
      <c r="D179" t="s">
        <v>181</v>
      </c>
      <c r="E179" t="s">
        <v>428</v>
      </c>
    </row>
    <row r="180" spans="1:6" x14ac:dyDescent="0.35">
      <c r="A180" s="17" t="s">
        <v>476</v>
      </c>
      <c r="B180" t="s">
        <v>477</v>
      </c>
      <c r="C180" t="s">
        <v>478</v>
      </c>
      <c r="D180" t="s">
        <v>183</v>
      </c>
      <c r="E180" t="s">
        <v>425</v>
      </c>
      <c r="F180" s="22"/>
    </row>
    <row r="181" spans="1:6" x14ac:dyDescent="0.35">
      <c r="A181" s="17" t="s">
        <v>479</v>
      </c>
      <c r="B181" t="s">
        <v>480</v>
      </c>
      <c r="C181" t="s">
        <v>498</v>
      </c>
      <c r="E181" t="s">
        <v>427</v>
      </c>
      <c r="F181" s="22"/>
    </row>
    <row r="182" spans="1:6" x14ac:dyDescent="0.35">
      <c r="A182" s="17" t="s">
        <v>479</v>
      </c>
      <c r="B182" t="s">
        <v>480</v>
      </c>
      <c r="C182" t="s">
        <v>498</v>
      </c>
      <c r="E182" t="s">
        <v>338</v>
      </c>
      <c r="F182" s="22"/>
    </row>
    <row r="183" spans="1:6" x14ac:dyDescent="0.35">
      <c r="A183" s="17" t="s">
        <v>483</v>
      </c>
      <c r="B183" t="s">
        <v>258</v>
      </c>
      <c r="C183" t="s">
        <v>258</v>
      </c>
      <c r="E183" t="s">
        <v>421</v>
      </c>
      <c r="F183" s="22"/>
    </row>
    <row r="184" spans="1:6" x14ac:dyDescent="0.35">
      <c r="A184" s="17" t="s">
        <v>484</v>
      </c>
      <c r="B184" t="s">
        <v>487</v>
      </c>
      <c r="C184" t="s">
        <v>487</v>
      </c>
      <c r="E184" t="s">
        <v>422</v>
      </c>
      <c r="F184" s="22"/>
    </row>
    <row r="185" spans="1:6" x14ac:dyDescent="0.35">
      <c r="A185" s="17" t="s">
        <v>486</v>
      </c>
      <c r="B185" t="s">
        <v>488</v>
      </c>
      <c r="C185" t="s">
        <v>488</v>
      </c>
      <c r="D185" t="s">
        <v>177</v>
      </c>
      <c r="F185" s="22"/>
    </row>
    <row r="186" spans="1:6" x14ac:dyDescent="0.35">
      <c r="A186" s="17" t="s">
        <v>486</v>
      </c>
      <c r="B186" t="s">
        <v>488</v>
      </c>
      <c r="C186" t="s">
        <v>488</v>
      </c>
      <c r="D186" t="s">
        <v>178</v>
      </c>
      <c r="F186" s="22"/>
    </row>
    <row r="187" spans="1:6" x14ac:dyDescent="0.35">
      <c r="A187" s="17" t="s">
        <v>489</v>
      </c>
      <c r="B187" t="s">
        <v>490</v>
      </c>
      <c r="C187" t="s">
        <v>355</v>
      </c>
      <c r="E187" t="s">
        <v>336</v>
      </c>
      <c r="F187" s="22"/>
    </row>
    <row r="188" spans="1:6" x14ac:dyDescent="0.35">
      <c r="A188" s="17" t="s">
        <v>491</v>
      </c>
      <c r="B188" t="s">
        <v>492</v>
      </c>
      <c r="C188" t="s">
        <v>355</v>
      </c>
      <c r="E188" t="s">
        <v>337</v>
      </c>
      <c r="F188" s="22"/>
    </row>
    <row r="189" spans="1:6" x14ac:dyDescent="0.35">
      <c r="A189" s="17" t="s">
        <v>493</v>
      </c>
      <c r="B189" t="s">
        <v>494</v>
      </c>
      <c r="C189" t="s">
        <v>355</v>
      </c>
      <c r="D189" t="s">
        <v>180</v>
      </c>
      <c r="F189" s="22"/>
    </row>
  </sheetData>
  <phoneticPr fontId="4" type="noConversion"/>
  <dataValidations count="3">
    <dataValidation type="list" allowBlank="1" showInputMessage="1" showErrorMessage="1" sqref="D1:D1048576" xr:uid="{049D5E1E-9B2C-8E45-92AB-C24ED7956236}">
      <formula1>#REF!</formula1>
    </dataValidation>
    <dataValidation type="list" allowBlank="1" showInputMessage="1" showErrorMessage="1" sqref="E1:E1048576 F89:F98 F41 F46:F63 F107:F114" xr:uid="{B7B8B358-EBF0-4A42-A3BE-25D04DCCCC34}">
      <formula1>#REF!</formula1>
    </dataValidation>
    <dataValidation type="list" errorStyle="warning" allowBlank="1" showInputMessage="1" showErrorMessage="1" sqref="F2:F189" xr:uid="{5ACF2258-1137-488B-A12B-027303D86A19}">
      <formula1>#REF!</formula1>
    </dataValidation>
  </dataValidations>
  <hyperlinks>
    <hyperlink ref="A12" r:id="rId1" xr:uid="{E238EA74-5C6C-4A92-AA17-3F5382AE3932}"/>
    <hyperlink ref="A102" r:id="rId2" xr:uid="{42F9402A-8927-4846-B231-1E7AFA611283}"/>
    <hyperlink ref="A103" r:id="rId3" xr:uid="{EC3F0E8E-2F89-4F1D-9C39-518FFA52543F}"/>
    <hyperlink ref="A104" r:id="rId4" xr:uid="{068FADA7-C1FB-49E3-9092-7DEFA1F4AAA3}"/>
    <hyperlink ref="A106" r:id="rId5" xr:uid="{BEB873FB-0992-458F-A00A-800BAE6A8998}"/>
    <hyperlink ref="A144" r:id="rId6" xr:uid="{8A244995-4C8C-4343-925A-7649166684F4}"/>
    <hyperlink ref="A145" r:id="rId7" xr:uid="{E2E64D8D-AF14-234B-8AEF-3F2C65AAEE92}"/>
    <hyperlink ref="A146" r:id="rId8" xr:uid="{C15F837A-46FF-5347-9FC1-08AFA89DA5A6}"/>
    <hyperlink ref="A147" r:id="rId9" xr:uid="{6682E4E1-7037-3C45-A5C9-73D3D8661F7F}"/>
    <hyperlink ref="A148" r:id="rId10" xr:uid="{05762DB1-BC43-0A44-941B-49A6294C7A3F}"/>
    <hyperlink ref="A149" r:id="rId11" xr:uid="{E7477C5D-5267-F049-82F7-EFCDCB698259}"/>
    <hyperlink ref="A150" r:id="rId12" xr:uid="{DAA857E1-7A71-A543-BCCA-70B3694E30D8}"/>
    <hyperlink ref="A67" r:id="rId13" xr:uid="{DD0A2B4E-8AB9-5B4C-B606-639C8D92126A}"/>
    <hyperlink ref="A61" r:id="rId14" xr:uid="{9CDD3890-83B8-E942-83D7-4D6C4BACD8BF}"/>
    <hyperlink ref="A5" r:id="rId15" xr:uid="{75C43643-7984-9646-99D6-5CDA70064F45}"/>
    <hyperlink ref="A2" r:id="rId16" xr:uid="{6B9788AA-022C-894B-B907-884DCAB04BBF}"/>
    <hyperlink ref="A3" r:id="rId17" xr:uid="{5CB1C3C2-ACF8-9C48-A51C-3A8730B6FF1B}"/>
    <hyperlink ref="A4" r:id="rId18" xr:uid="{40C00DE8-71CD-5140-9020-D2057E5100B4}"/>
    <hyperlink ref="A70" r:id="rId19" location="insulate-your-property_tab" xr:uid="{2DED28CF-5B7F-1B49-AB31-410A802E6B61}"/>
    <hyperlink ref="A6" r:id="rId20" location="insulate-your-property_tab" xr:uid="{B20DDECC-81FB-F041-82E5-A31D68130A98}"/>
    <hyperlink ref="A7" r:id="rId21" xr:uid="{7F6F3C3E-CC93-F54C-8985-3CEAFA55D90E}"/>
    <hyperlink ref="A8" r:id="rId22" xr:uid="{C138B329-F779-9242-8601-F0EEBB1A032E}"/>
    <hyperlink ref="A9" r:id="rId23" xr:uid="{3DA0028B-B63D-F44A-8020-E12F483AA2BF}"/>
    <hyperlink ref="A10" r:id="rId24" xr:uid="{DC5658FA-7B05-BF46-A906-7935D18423DE}"/>
    <hyperlink ref="A11" r:id="rId25" xr:uid="{B29CA02F-AEBF-2146-BCE4-4A7D52E68576}"/>
    <hyperlink ref="A87" r:id="rId26" xr:uid="{5AB921A1-04CF-154C-99F0-DC26D97693FB}"/>
    <hyperlink ref="A88" r:id="rId27" xr:uid="{A80F01BF-C410-BB44-AA0B-CDD3E6657319}"/>
    <hyperlink ref="A114" r:id="rId28" xr:uid="{89017215-3134-8C45-879A-9C6A0B6B23E8}"/>
    <hyperlink ref="A115" r:id="rId29" location="development-management_tab" xr:uid="{1270862E-ACD5-164A-B05F-6D8557FCA20E}"/>
    <hyperlink ref="A109" r:id="rId30" xr:uid="{014FC364-845F-9241-A818-812E93C6E4B2}"/>
    <hyperlink ref="A90" r:id="rId31" xr:uid="{FAFBCA4E-6B46-0940-9FDE-735369398D37}"/>
    <hyperlink ref="A91" r:id="rId32" xr:uid="{2DBA4304-3DFA-6248-8428-B0A18F949588}"/>
    <hyperlink ref="A111" r:id="rId33" xr:uid="{F97F344B-48D6-634E-8340-9486730688FC}"/>
    <hyperlink ref="A92" r:id="rId34" xr:uid="{D3EFE0B1-5081-164B-9A98-D6F6C61D1300}"/>
    <hyperlink ref="A110" r:id="rId35" xr:uid="{34C15DC7-241C-7D42-959E-6E4E1ED8E23D}"/>
    <hyperlink ref="A89" r:id="rId36" xr:uid="{7EEFC96F-BEBE-3D4A-8C5F-FE124ED8284A}"/>
    <hyperlink ref="A119" r:id="rId37" xr:uid="{FD129EC4-8F98-6A4D-9492-398FC8A9691E}"/>
    <hyperlink ref="A120" r:id="rId38" xr:uid="{7BC3D120-9F66-1545-9091-674BA17C4314}"/>
    <hyperlink ref="A121" r:id="rId39" xr:uid="{7A4A6830-6479-5D4F-8484-CEFAFC499E68}"/>
    <hyperlink ref="A122" r:id="rId40" xr:uid="{EF847925-6733-7B47-8211-581C75E87EDE}"/>
    <hyperlink ref="A123" r:id="rId41" xr:uid="{1290ACAA-D560-B04F-B0A5-FCE76688B3C9}"/>
    <hyperlink ref="A124" r:id="rId42" xr:uid="{87BB796F-182E-B844-8187-1B3C4F02868A}"/>
    <hyperlink ref="A125" r:id="rId43" xr:uid="{982D8145-8BD6-8346-8546-9E46C52E4528}"/>
    <hyperlink ref="A126" r:id="rId44" xr:uid="{AC809BD1-10CF-AC41-BE3A-450256F34ED8}"/>
    <hyperlink ref="A127" r:id="rId45" xr:uid="{723B65B7-620E-274B-BBFF-7FA089A8D4FB}"/>
    <hyperlink ref="A128" r:id="rId46" xr:uid="{2B64303D-DE15-1F48-9BD3-C44CD0988144}"/>
    <hyperlink ref="A129" r:id="rId47" xr:uid="{9B7B7019-A907-1648-90E9-E7D0553AC675}"/>
    <hyperlink ref="A130" r:id="rId48" xr:uid="{4CC58456-4369-2B41-BFED-8C33D417898B}"/>
    <hyperlink ref="A131" r:id="rId49" xr:uid="{9EE32CC9-D42D-8D4C-AA4F-7D63FD24918B}"/>
    <hyperlink ref="A132" r:id="rId50" xr:uid="{3688477C-44A9-0A47-9F0A-06E330E83226}"/>
    <hyperlink ref="A133" r:id="rId51" xr:uid="{A9351545-9D84-2440-A326-8C840D0A0F3D}"/>
    <hyperlink ref="A134" r:id="rId52" xr:uid="{CAF0E50D-4427-6144-A272-586E9268946B}"/>
    <hyperlink ref="A135" r:id="rId53" xr:uid="{4B235DD6-B65F-0C4F-B0E8-F356EDE55DD9}"/>
    <hyperlink ref="A136" r:id="rId54" xr:uid="{A5AF70FD-9505-6A45-B16B-BCA46F51F131}"/>
    <hyperlink ref="A137" r:id="rId55" xr:uid="{5AEAC141-2A11-7B49-BF8B-3912054C4415}"/>
    <hyperlink ref="A138" r:id="rId56" xr:uid="{068CEF55-BFCB-4A45-AAD3-03D3D9E1A3FC}"/>
    <hyperlink ref="A139" r:id="rId57" xr:uid="{5A04B0B4-4D11-114B-8E7F-591A52D25C8F}"/>
    <hyperlink ref="A140" r:id="rId58" xr:uid="{514B7AC1-A03C-644A-8E4F-3BC8AE48E1D1}"/>
    <hyperlink ref="A141" r:id="rId59" xr:uid="{5DB0EB5C-51BA-6240-AA91-03EB08E6A4B5}"/>
    <hyperlink ref="A142" r:id="rId60" xr:uid="{9867BFFE-3A03-E943-B165-8B725A8ACA72}"/>
    <hyperlink ref="A151" r:id="rId61" xr:uid="{66E9F990-8EF0-5143-9E44-DEA7C1BFA24E}"/>
    <hyperlink ref="A152" r:id="rId62" xr:uid="{D44771F0-BFAD-9645-83E7-F8E5910B8F5E}"/>
    <hyperlink ref="A153" r:id="rId63" xr:uid="{5D92E349-4A12-F644-B66B-8FA6DED9852C}"/>
    <hyperlink ref="A154" r:id="rId64" xr:uid="{684D96D7-DD9F-2542-95C3-6A0ED8E6C8EE}"/>
    <hyperlink ref="A155" r:id="rId65" xr:uid="{4DFA8900-DDE2-1045-A47C-72C00C330CFF}"/>
    <hyperlink ref="A156" r:id="rId66" xr:uid="{D09604D2-8769-E246-9AF9-29623C74BB40}"/>
    <hyperlink ref="A157" r:id="rId67" xr:uid="{D9AA5614-9948-5F47-9462-E73FE0D9980A}"/>
    <hyperlink ref="A158" r:id="rId68" xr:uid="{78A57493-4A5E-0643-80C7-8357424A3ABF}"/>
    <hyperlink ref="A159" r:id="rId69" xr:uid="{7A42ADA1-C7AC-2B49-950E-663297A26390}"/>
    <hyperlink ref="C159" r:id="rId70" display="https://www.ecen.org/" xr:uid="{E1314653-932D-954D-8BB6-381AF1D5C41D}"/>
    <hyperlink ref="A160" r:id="rId71" xr:uid="{E09A70A9-77DC-1E46-B6D7-E203426D0EC6}"/>
    <hyperlink ref="A161" r:id="rId72" xr:uid="{01BAD939-17FE-4D41-A410-3E4C7175DD82}"/>
    <hyperlink ref="A162" r:id="rId73" xr:uid="{E914C5C8-12C8-944B-95DB-8BF0C9619566}"/>
    <hyperlink ref="A163" r:id="rId74" xr:uid="{43D7DDC0-F94E-EF49-97BC-1932174FC5F0}"/>
    <hyperlink ref="C164" r:id="rId75" display="https://operationnoah.org/" xr:uid="{6568F0C4-B72D-9547-AEE3-8EB5C0542B64}"/>
    <hyperlink ref="A164" r:id="rId76" xr:uid="{5CF8FBD1-3F13-0D48-A67D-900BCD61734A}"/>
    <hyperlink ref="B165" r:id="rId77" display="https://acen.anglicancommunion.org/" xr:uid="{98D58018-25F5-2241-B15F-5B125A5E85C8}"/>
    <hyperlink ref="C165" r:id="rId78" display="https://acen.anglicancommunion.org/" xr:uid="{7F8CAE06-514B-C640-A4E5-3D552552A4FC}"/>
    <hyperlink ref="A165" r:id="rId79" xr:uid="{74F9F7E9-4E33-3A42-8388-A0990416AFA6}"/>
    <hyperlink ref="A166" r:id="rId80" xr:uid="{1F1CEF5D-B1A4-9540-B810-975D2B065956}"/>
    <hyperlink ref="C166" r:id="rId81" display="https://www.eas.org.uk/" xr:uid="{767009C4-4696-7F47-964A-5298E84EDEE2}"/>
    <hyperlink ref="A167" r:id="rId82" xr:uid="{2FBFDDEA-9ABB-9740-8AEA-38B044A8EE0B}"/>
    <hyperlink ref="A168" r:id="rId83" xr:uid="{2C89E4FE-6D5F-BC48-888B-DC4AFD27C5B3}"/>
    <hyperlink ref="A169" r:id="rId84" xr:uid="{73B97808-978D-F141-AE33-1CF2B9266440}"/>
    <hyperlink ref="A170" r:id="rId85" xr:uid="{35B579DC-76EE-0546-9CA1-7FBBE5DC433D}"/>
    <hyperlink ref="A171" r:id="rId86" xr:uid="{9828D8E4-FE9C-1B45-A596-B10594F0F7DD}"/>
    <hyperlink ref="A172" r:id="rId87" xr:uid="{9CEA87D4-5CAB-3545-83A2-B372B3362EC9}"/>
    <hyperlink ref="A173" r:id="rId88" xr:uid="{8D8BE845-F871-0945-80B7-CD8889CCA198}"/>
    <hyperlink ref="A174" r:id="rId89" xr:uid="{C2597C0F-14E4-1B44-9E69-FF6561AEF520}"/>
    <hyperlink ref="A175" r:id="rId90" xr:uid="{7562C700-61A5-1645-BF07-90F3F48A9A79}"/>
    <hyperlink ref="A176" r:id="rId91" xr:uid="{43F3FA5A-9B93-BA42-A00B-090C0E27653A}"/>
    <hyperlink ref="A177" r:id="rId92" xr:uid="{C283FF24-051C-B44E-8CF5-ABB394436E24}"/>
    <hyperlink ref="A178" r:id="rId93" xr:uid="{8136B753-FFD7-9440-A4E5-3849F415D6C7}"/>
    <hyperlink ref="A179" r:id="rId94" xr:uid="{0383C1C4-1A22-3A42-9345-B6D154E0ADD0}"/>
    <hyperlink ref="A180" r:id="rId95" xr:uid="{75B7E873-EAE5-4CEF-9992-E02E27BB8778}"/>
    <hyperlink ref="A181" r:id="rId96" xr:uid="{D32CF535-658B-A740-905C-179037D232A7}"/>
    <hyperlink ref="A182" r:id="rId97" xr:uid="{13B493CF-E45A-2E4A-8163-5110D922D63C}"/>
    <hyperlink ref="A183" r:id="rId98" xr:uid="{9E5D5A51-02F6-CB43-BC06-7A6EA688B708}"/>
    <hyperlink ref="A184" r:id="rId99" xr:uid="{57D14B45-E7F4-404A-9438-6073BE82AF4A}"/>
    <hyperlink ref="A185" r:id="rId100" xr:uid="{7EC7984E-B408-E542-AE66-21563F4A5285}"/>
    <hyperlink ref="A186" r:id="rId101" xr:uid="{C51F35F9-8CF1-B943-B148-50B5418898DD}"/>
    <hyperlink ref="A187" r:id="rId102" xr:uid="{2B02890E-3B5C-754F-AF62-3F05AB4C1392}"/>
    <hyperlink ref="A188" r:id="rId103" xr:uid="{AFE222D5-685B-684B-BD6B-BDA0AAA40FF6}"/>
    <hyperlink ref="A189" r:id="rId104" xr:uid="{24244395-6828-704F-879C-5B9FC358C709}"/>
    <hyperlink ref="A13" r:id="rId105" xr:uid="{093DAA46-F404-9545-83F4-7D8C352ACC8C}"/>
    <hyperlink ref="A107" r:id="rId106" xr:uid="{D2314A56-0010-4C22-B489-320D217905A3}"/>
    <hyperlink ref="A94" r:id="rId107" xr:uid="{58F432D6-ED6C-457B-814E-8A134DE4C9F2}"/>
    <hyperlink ref="A143" r:id="rId108" xr:uid="{0CB2A34D-775D-914C-950D-EFBD3F61735D}"/>
    <hyperlink ref="A96" r:id="rId109" xr:uid="{2F3EAF4D-5644-470C-A6B9-FAB9F6C691A8}"/>
    <hyperlink ref="A97" r:id="rId110" xr:uid="{43F1F27F-7351-413D-839E-BBED8ECE45FA}"/>
    <hyperlink ref="A16" r:id="rId111" xr:uid="{45153288-40E9-4D71-8CCF-01A83E2BF68E}"/>
    <hyperlink ref="A19" r:id="rId112" xr:uid="{E1ED74E9-BEBB-4AE0-A22B-714832F9C2D3}"/>
    <hyperlink ref="A118" r:id="rId113" xr:uid="{6B4FFDFA-F59A-45E4-8197-35C74C015BBD}"/>
    <hyperlink ref="A55" r:id="rId114" xr:uid="{C00206EA-F9EE-4C72-B9B0-121811CB016C}"/>
    <hyperlink ref="A56" r:id="rId115" xr:uid="{8FB06D13-F06E-4438-98C7-8A8BD6EC9D12}"/>
    <hyperlink ref="A51" r:id="rId116" xr:uid="{8239C93C-6E64-4E60-881B-5FD76E907D9E}"/>
    <hyperlink ref="A68" r:id="rId117" xr:uid="{066A0117-88DA-47BD-8744-3DE08C78629C}"/>
    <hyperlink ref="A69" r:id="rId118" xr:uid="{83E24601-B294-4BCF-B618-10752A70D3F9}"/>
    <hyperlink ref="A27" r:id="rId119" xr:uid="{6D4BC4D3-193E-4D23-9279-5C38DD072C20}"/>
    <hyperlink ref="A37" r:id="rId120" xr:uid="{A41596BC-60FC-43CD-A562-EB58358F79F5}"/>
    <hyperlink ref="A38" r:id="rId121" xr:uid="{D7DC8F3B-257F-49FC-9FA6-E0759963CD12}"/>
    <hyperlink ref="A44" r:id="rId122" xr:uid="{E7A371AD-F2CF-4304-A6C2-C95CDCC619D0}"/>
    <hyperlink ref="A45" r:id="rId123" xr:uid="{74BC3882-39E1-4F9F-8D1C-E0E577241D20}"/>
    <hyperlink ref="A22" r:id="rId124" xr:uid="{CF7DFF9A-38EF-4FC9-8296-AED16EB7E40D}"/>
    <hyperlink ref="A25" r:id="rId125" xr:uid="{B05EA261-B23E-42A4-A8C6-2CB6B68DE359}"/>
    <hyperlink ref="A40" r:id="rId126" xr:uid="{0E81913D-B00F-4786-ACEE-64BD7679CF0B}"/>
    <hyperlink ref="A86" r:id="rId127" xr:uid="{03E53B72-DFBC-450A-8EA7-2E8D28F519F7}"/>
    <hyperlink ref="A28" r:id="rId128" display="https://www.ibo.co.uk/publications/leaflets/churchHeating.pdf" xr:uid="{4261C763-87DD-43B9-AD69-E743873841E5}"/>
  </hyperlinks>
  <pageMargins left="0.7" right="0.7" top="0.75" bottom="0.75" header="0.3" footer="0.3"/>
  <pageSetup paperSize="9" orientation="portrait" r:id="rId129"/>
  <legacyDrawing r:id="rId130"/>
  <tableParts count="1">
    <tablePart r:id="rId131"/>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EB303B-3C82-4D29-A5F6-85FF930F1102}">
  <dimension ref="A1:AB26"/>
  <sheetViews>
    <sheetView topLeftCell="B17" zoomScale="95" zoomScaleNormal="95" workbookViewId="0">
      <selection activeCell="F17" sqref="F17"/>
    </sheetView>
  </sheetViews>
  <sheetFormatPr defaultColWidth="8.6328125" defaultRowHeight="14.5" x14ac:dyDescent="0.35"/>
  <cols>
    <col min="1" max="1" width="8.81640625" customWidth="1"/>
    <col min="2" max="2" width="28.453125" customWidth="1"/>
    <col min="3" max="3" width="18.453125" customWidth="1"/>
    <col min="4" max="4" width="24.6328125" style="5" customWidth="1"/>
    <col min="5" max="5" width="58.6328125" customWidth="1"/>
    <col min="6" max="6" width="30.81640625" customWidth="1"/>
    <col min="7" max="7" width="23.453125" style="5" customWidth="1"/>
    <col min="8" max="8" width="14.1796875" style="5" customWidth="1"/>
    <col min="9" max="9" width="15.453125" style="12" customWidth="1"/>
    <col min="10" max="10" width="24.453125" style="15" customWidth="1"/>
    <col min="11" max="11" width="39" style="15" customWidth="1"/>
    <col min="12" max="12" width="10.36328125" style="5" customWidth="1"/>
    <col min="13" max="13" width="22.81640625" style="5" customWidth="1"/>
    <col min="14" max="14" width="38.1796875" style="5" customWidth="1"/>
    <col min="15" max="15" width="13.1796875" style="5" customWidth="1"/>
    <col min="16" max="16" width="8.6328125" style="5"/>
    <col min="17" max="17" width="17.453125" style="7" customWidth="1"/>
    <col min="18" max="16384" width="8.6328125" style="5"/>
  </cols>
  <sheetData>
    <row r="1" spans="1:17" s="2" customFormat="1" x14ac:dyDescent="0.35">
      <c r="A1" s="2" t="s">
        <v>73</v>
      </c>
      <c r="B1" s="2" t="s">
        <v>68</v>
      </c>
      <c r="C1" s="2" t="s">
        <v>56</v>
      </c>
      <c r="D1" s="2" t="s">
        <v>57</v>
      </c>
      <c r="E1" s="3" t="s">
        <v>58</v>
      </c>
      <c r="F1" s="3" t="s">
        <v>59</v>
      </c>
      <c r="G1" s="2" t="s">
        <v>8</v>
      </c>
      <c r="H1" s="2" t="s">
        <v>9</v>
      </c>
      <c r="I1" s="16" t="s">
        <v>71</v>
      </c>
      <c r="J1" s="16" t="s">
        <v>55</v>
      </c>
      <c r="K1" s="16" t="s">
        <v>67</v>
      </c>
      <c r="L1" s="4" t="s">
        <v>54</v>
      </c>
      <c r="M1" s="2" t="s">
        <v>622</v>
      </c>
    </row>
    <row r="2" spans="1:17" ht="120" customHeight="1" x14ac:dyDescent="0.35">
      <c r="A2" s="5" t="s">
        <v>74</v>
      </c>
      <c r="B2" s="6"/>
      <c r="C2" s="5" t="s">
        <v>60</v>
      </c>
      <c r="D2" s="5" t="s">
        <v>65</v>
      </c>
      <c r="E2" s="6"/>
      <c r="F2" s="6"/>
      <c r="G2" s="5">
        <v>2</v>
      </c>
      <c r="H2" s="5" t="s">
        <v>47</v>
      </c>
      <c r="I2" s="12" t="s">
        <v>95</v>
      </c>
      <c r="J2" s="12" t="s">
        <v>2</v>
      </c>
      <c r="K2" s="12" t="s">
        <v>29</v>
      </c>
      <c r="L2" s="7">
        <f t="shared" ref="L2:L13" si="0">IF(H2="£",1,(IF(H2="££",2,IF(H2="£££",3,IF(H2="££££",4,IF(H2="£££££",5,IF(H2="?","?")))))))</f>
        <v>2</v>
      </c>
      <c r="M2" s="12"/>
      <c r="Q2" s="5"/>
    </row>
    <row r="3" spans="1:17" ht="120" customHeight="1" x14ac:dyDescent="0.35">
      <c r="A3" s="5"/>
      <c r="B3" s="9"/>
      <c r="C3" s="5" t="s">
        <v>60</v>
      </c>
      <c r="D3" s="5" t="s">
        <v>65</v>
      </c>
      <c r="E3" s="6"/>
      <c r="F3" s="6"/>
      <c r="G3" s="5" t="s">
        <v>38</v>
      </c>
      <c r="H3" s="5" t="s">
        <v>38</v>
      </c>
      <c r="I3" s="12" t="s">
        <v>95</v>
      </c>
      <c r="J3" s="12" t="s">
        <v>2</v>
      </c>
      <c r="K3" s="14" t="s">
        <v>52</v>
      </c>
      <c r="L3" s="7" t="str">
        <f t="shared" si="0"/>
        <v>?</v>
      </c>
      <c r="M3" s="12"/>
      <c r="Q3" s="5"/>
    </row>
    <row r="4" spans="1:17" ht="120" customHeight="1" x14ac:dyDescent="0.35">
      <c r="A4" s="5"/>
      <c r="B4" s="6"/>
      <c r="C4" s="5" t="s">
        <v>66</v>
      </c>
      <c r="D4" s="5" t="s">
        <v>65</v>
      </c>
      <c r="E4" s="6"/>
      <c r="F4" s="6"/>
      <c r="G4" s="5">
        <v>3</v>
      </c>
      <c r="H4" s="5" t="s">
        <v>47</v>
      </c>
      <c r="I4" s="12" t="s">
        <v>95</v>
      </c>
      <c r="J4" s="12" t="s">
        <v>7</v>
      </c>
      <c r="K4" s="12" t="s">
        <v>31</v>
      </c>
      <c r="L4" s="7">
        <f t="shared" si="0"/>
        <v>2</v>
      </c>
      <c r="M4" s="12"/>
      <c r="Q4" s="5"/>
    </row>
    <row r="5" spans="1:17" ht="120" customHeight="1" x14ac:dyDescent="0.35">
      <c r="A5" s="5"/>
      <c r="B5" s="6"/>
      <c r="C5" s="5" t="s">
        <v>66</v>
      </c>
      <c r="D5" s="5" t="s">
        <v>65</v>
      </c>
      <c r="E5" s="6"/>
      <c r="F5" s="6"/>
      <c r="G5" s="5">
        <v>2</v>
      </c>
      <c r="H5" s="5" t="s">
        <v>48</v>
      </c>
      <c r="I5" s="12" t="s">
        <v>95</v>
      </c>
      <c r="J5" s="12" t="s">
        <v>7</v>
      </c>
      <c r="K5" s="12" t="s">
        <v>44</v>
      </c>
      <c r="L5" s="7">
        <f t="shared" si="0"/>
        <v>3</v>
      </c>
      <c r="M5" s="12"/>
      <c r="Q5" s="5"/>
    </row>
    <row r="6" spans="1:17" ht="120" customHeight="1" x14ac:dyDescent="0.35">
      <c r="A6" s="5"/>
      <c r="B6" s="6"/>
      <c r="C6" s="5" t="s">
        <v>60</v>
      </c>
      <c r="D6" s="5" t="s">
        <v>65</v>
      </c>
      <c r="E6" s="6"/>
      <c r="F6" s="6"/>
      <c r="G6" s="5">
        <v>3</v>
      </c>
      <c r="H6" s="5" t="s">
        <v>48</v>
      </c>
      <c r="I6" s="12" t="s">
        <v>95</v>
      </c>
      <c r="J6" s="12" t="s">
        <v>7</v>
      </c>
      <c r="K6" s="12" t="s">
        <v>34</v>
      </c>
      <c r="L6" s="7">
        <f t="shared" si="0"/>
        <v>3</v>
      </c>
      <c r="M6" s="12"/>
      <c r="Q6" s="5"/>
    </row>
    <row r="7" spans="1:17" ht="120" customHeight="1" x14ac:dyDescent="0.35">
      <c r="A7" s="5"/>
      <c r="B7" s="6"/>
      <c r="C7" s="5" t="s">
        <v>61</v>
      </c>
      <c r="D7" s="5" t="s">
        <v>63</v>
      </c>
      <c r="E7" s="6"/>
      <c r="F7" s="6"/>
      <c r="G7" s="5">
        <v>5</v>
      </c>
      <c r="H7" s="5" t="s">
        <v>45</v>
      </c>
      <c r="I7" s="12" t="s">
        <v>95</v>
      </c>
      <c r="J7" s="12" t="s">
        <v>6</v>
      </c>
      <c r="K7" s="12" t="s">
        <v>51</v>
      </c>
      <c r="L7" s="7">
        <f t="shared" si="0"/>
        <v>4</v>
      </c>
      <c r="M7" s="12"/>
      <c r="Q7" s="5"/>
    </row>
    <row r="8" spans="1:17" ht="120" customHeight="1" x14ac:dyDescent="0.35">
      <c r="A8" s="5"/>
      <c r="B8" s="6"/>
      <c r="C8" s="5" t="s">
        <v>61</v>
      </c>
      <c r="D8" s="5" t="s">
        <v>63</v>
      </c>
      <c r="E8" s="6"/>
      <c r="F8" s="6"/>
      <c r="G8" s="5">
        <v>5</v>
      </c>
      <c r="H8" s="5" t="s">
        <v>38</v>
      </c>
      <c r="I8" s="12" t="s">
        <v>95</v>
      </c>
      <c r="J8" s="12" t="s">
        <v>6</v>
      </c>
      <c r="K8" s="12" t="s">
        <v>36</v>
      </c>
      <c r="L8" s="7" t="str">
        <f t="shared" si="0"/>
        <v>?</v>
      </c>
      <c r="M8" s="12"/>
      <c r="Q8" s="5"/>
    </row>
    <row r="9" spans="1:17" ht="120" customHeight="1" x14ac:dyDescent="0.35">
      <c r="A9" s="5"/>
      <c r="B9" s="6"/>
      <c r="C9" s="5" t="s">
        <v>69</v>
      </c>
      <c r="D9" s="5" t="s">
        <v>64</v>
      </c>
      <c r="E9" s="6"/>
      <c r="F9" s="6"/>
      <c r="G9" s="5">
        <v>2</v>
      </c>
      <c r="H9" s="5" t="s">
        <v>46</v>
      </c>
      <c r="I9" s="12" t="s">
        <v>95</v>
      </c>
      <c r="J9" s="12" t="s">
        <v>4</v>
      </c>
      <c r="K9" s="12" t="s">
        <v>37</v>
      </c>
      <c r="L9" s="7">
        <f t="shared" si="0"/>
        <v>1</v>
      </c>
      <c r="M9" s="12"/>
      <c r="Q9" s="5"/>
    </row>
    <row r="10" spans="1:17" ht="120" customHeight="1" x14ac:dyDescent="0.35">
      <c r="A10" s="5"/>
      <c r="B10" s="6"/>
      <c r="C10" s="5" t="s">
        <v>60</v>
      </c>
      <c r="D10" s="5" t="s">
        <v>65</v>
      </c>
      <c r="E10" s="6"/>
      <c r="F10" s="6"/>
      <c r="G10" s="5">
        <v>1</v>
      </c>
      <c r="H10" s="5" t="s">
        <v>45</v>
      </c>
      <c r="I10" s="12" t="s">
        <v>94</v>
      </c>
      <c r="J10" s="13" t="s">
        <v>2</v>
      </c>
      <c r="K10" s="12" t="s">
        <v>24</v>
      </c>
      <c r="L10" s="7">
        <f t="shared" si="0"/>
        <v>4</v>
      </c>
      <c r="M10" s="12" t="s">
        <v>621</v>
      </c>
      <c r="Q10" s="5"/>
    </row>
    <row r="11" spans="1:17" ht="120" customHeight="1" x14ac:dyDescent="0.35">
      <c r="A11" s="5"/>
      <c r="B11" s="6"/>
      <c r="C11" s="5" t="s">
        <v>60</v>
      </c>
      <c r="D11" s="5" t="s">
        <v>65</v>
      </c>
      <c r="E11" s="6"/>
      <c r="F11" s="6"/>
      <c r="G11" s="5" t="s">
        <v>38</v>
      </c>
      <c r="H11" s="5" t="s">
        <v>48</v>
      </c>
      <c r="I11" s="12" t="s">
        <v>94</v>
      </c>
      <c r="J11" s="13" t="s">
        <v>2</v>
      </c>
      <c r="K11" s="12" t="s">
        <v>25</v>
      </c>
      <c r="L11" s="7">
        <f t="shared" si="0"/>
        <v>3</v>
      </c>
      <c r="M11" s="12"/>
      <c r="Q11" s="5"/>
    </row>
    <row r="12" spans="1:17" ht="120" customHeight="1" x14ac:dyDescent="0.35">
      <c r="A12" s="5"/>
      <c r="B12" s="6"/>
      <c r="C12" s="5" t="s">
        <v>66</v>
      </c>
      <c r="D12" s="5" t="s">
        <v>65</v>
      </c>
      <c r="E12" s="6"/>
      <c r="F12" s="6"/>
      <c r="G12" s="5">
        <v>1</v>
      </c>
      <c r="H12" s="5" t="s">
        <v>47</v>
      </c>
      <c r="I12" s="12" t="s">
        <v>94</v>
      </c>
      <c r="J12" s="12" t="s">
        <v>3</v>
      </c>
      <c r="K12" s="12" t="s">
        <v>35</v>
      </c>
      <c r="L12" s="7">
        <f t="shared" si="0"/>
        <v>2</v>
      </c>
      <c r="M12" s="12"/>
      <c r="Q12" s="5"/>
    </row>
    <row r="13" spans="1:17" ht="120" customHeight="1" x14ac:dyDescent="0.35">
      <c r="A13" s="5"/>
      <c r="B13" s="6"/>
      <c r="C13" s="5" t="s">
        <v>66</v>
      </c>
      <c r="D13" s="5" t="s">
        <v>65</v>
      </c>
      <c r="E13" s="6"/>
      <c r="F13" s="6"/>
      <c r="G13" s="5">
        <v>2</v>
      </c>
      <c r="H13" s="5" t="s">
        <v>46</v>
      </c>
      <c r="I13" s="12" t="s">
        <v>72</v>
      </c>
      <c r="J13" s="13" t="s">
        <v>1</v>
      </c>
      <c r="K13" s="12" t="s">
        <v>13</v>
      </c>
      <c r="L13" s="7">
        <f t="shared" si="0"/>
        <v>1</v>
      </c>
      <c r="M13" s="12"/>
      <c r="Q13" s="5"/>
    </row>
    <row r="16" spans="1:17" ht="150" customHeight="1" x14ac:dyDescent="0.35">
      <c r="A16" s="5"/>
      <c r="B16" s="6" t="s">
        <v>101</v>
      </c>
      <c r="C16" s="5" t="s">
        <v>66</v>
      </c>
      <c r="D16" s="5" t="s">
        <v>64</v>
      </c>
      <c r="E16" s="5" t="s">
        <v>98</v>
      </c>
      <c r="F16" s="6" t="s">
        <v>88</v>
      </c>
      <c r="G16" s="6" t="s">
        <v>93</v>
      </c>
      <c r="H16" s="5">
        <v>1</v>
      </c>
      <c r="I16" s="5" t="s">
        <v>46</v>
      </c>
      <c r="J16" s="12"/>
      <c r="K16" s="12" t="s">
        <v>5</v>
      </c>
      <c r="L16" s="12" t="s">
        <v>40</v>
      </c>
      <c r="M16" s="7">
        <f>IF(I16="£",1,(IF(I16="££",2,IF(I16="£££",3,IF(I16="££££",4,IF(I16="£££££",5,IF(I16="?","?")))))))</f>
        <v>1</v>
      </c>
      <c r="Q16" s="5"/>
    </row>
    <row r="17" spans="1:28" ht="150" customHeight="1" x14ac:dyDescent="0.35">
      <c r="A17" s="5"/>
      <c r="B17" s="6" t="s">
        <v>81</v>
      </c>
      <c r="C17" s="5" t="s">
        <v>66</v>
      </c>
      <c r="D17" s="5" t="s">
        <v>65</v>
      </c>
      <c r="E17" s="5"/>
      <c r="F17" s="6" t="s">
        <v>89</v>
      </c>
      <c r="G17" s="6" t="s">
        <v>70</v>
      </c>
      <c r="H17" s="5" t="s">
        <v>38</v>
      </c>
      <c r="I17" s="5" t="s">
        <v>49</v>
      </c>
      <c r="J17" s="12"/>
      <c r="K17" s="12" t="s">
        <v>6</v>
      </c>
      <c r="L17" s="12" t="s">
        <v>53</v>
      </c>
      <c r="M17" s="7">
        <f>IF(I17="£",1,(IF(I17="££",2,IF(I17="£££",3,IF(I17="££££",4,IF(I17="£££££",5,IF(I17="?","?")))))))</f>
        <v>5</v>
      </c>
      <c r="Q17" s="5"/>
    </row>
    <row r="18" spans="1:28" ht="120" customHeight="1" x14ac:dyDescent="0.35">
      <c r="A18" s="5" t="s">
        <v>74</v>
      </c>
      <c r="B18" s="6" t="s">
        <v>21</v>
      </c>
      <c r="C18" s="5" t="s">
        <v>62</v>
      </c>
      <c r="E18" s="5" t="s">
        <v>63</v>
      </c>
      <c r="F18" s="5" t="s">
        <v>97</v>
      </c>
      <c r="H18" s="9" t="s">
        <v>91</v>
      </c>
      <c r="I18" s="10" t="s">
        <v>92</v>
      </c>
      <c r="J18" s="5">
        <v>1</v>
      </c>
      <c r="K18" s="8" t="s">
        <v>49</v>
      </c>
      <c r="L18" s="12"/>
      <c r="M18" s="12" t="s">
        <v>0</v>
      </c>
      <c r="N18" s="12" t="s">
        <v>21</v>
      </c>
      <c r="O18" s="7">
        <f>IF(K18="£",1,(IF(K18="££",2,IF(K18="£££",3,IF(K18="££££",4,IF(K18="£££££",5,IF(K18="?","?")))))))</f>
        <v>5</v>
      </c>
      <c r="Q18" s="5"/>
    </row>
    <row r="19" spans="1:28" ht="120" customHeight="1" x14ac:dyDescent="0.35">
      <c r="A19" s="20">
        <v>5</v>
      </c>
      <c r="B19" s="21">
        <v>5</v>
      </c>
      <c r="C19" s="11" t="s">
        <v>467</v>
      </c>
      <c r="D19" s="6" t="s">
        <v>177</v>
      </c>
      <c r="E19" s="5" t="s">
        <v>466</v>
      </c>
      <c r="F19" s="5" t="s">
        <v>469</v>
      </c>
      <c r="G19" s="5" t="s">
        <v>202</v>
      </c>
      <c r="H19" s="6" t="s">
        <v>471</v>
      </c>
      <c r="I19" s="6" t="s">
        <v>252</v>
      </c>
      <c r="J19" s="6" t="s">
        <v>253</v>
      </c>
      <c r="K19" s="5"/>
      <c r="N19" s="5">
        <v>1</v>
      </c>
      <c r="O19" s="7" t="str">
        <f>IF(ISBLANK(K19),"",LEN(#REF!))</f>
        <v/>
      </c>
      <c r="P19" s="7">
        <f>LEN(H19)-LEN(SUBSTITUTE(H19," ",""))+1</f>
        <v>96</v>
      </c>
      <c r="Q19" s="7">
        <f>LEN(I19)-LEN(SUBSTITUTE(I19," ",""))+1</f>
        <v>13</v>
      </c>
      <c r="R19" s="15" t="s">
        <v>208</v>
      </c>
    </row>
    <row r="21" spans="1:28" s="34" customFormat="1" ht="120" customHeight="1" x14ac:dyDescent="0.35">
      <c r="A21" s="36">
        <v>51</v>
      </c>
      <c r="B21" s="37">
        <v>51</v>
      </c>
      <c r="C21" s="31" t="s">
        <v>85</v>
      </c>
      <c r="D21" s="34" t="s">
        <v>190</v>
      </c>
      <c r="E21" s="34">
        <v>4</v>
      </c>
      <c r="F21" s="31" t="s">
        <v>513</v>
      </c>
      <c r="G21" s="31"/>
      <c r="J21" s="7" t="e">
        <f>IF(ISBLANK(#REF!),"",LEN(#REF!))</f>
        <v>#REF!</v>
      </c>
      <c r="K21" s="34">
        <f t="shared" ref="K21:K26" si="1">LEN(F21)-LEN(SUBSTITUTE(F21," ",""))+1</f>
        <v>99</v>
      </c>
      <c r="L21" s="34">
        <f t="shared" ref="L21:L26" si="2">LEN(N21)-LEN(SUBSTITUTE(N21," ",""))+1</f>
        <v>15</v>
      </c>
      <c r="M21" s="31" t="s">
        <v>215</v>
      </c>
      <c r="N21" s="7" t="s">
        <v>214</v>
      </c>
      <c r="O21" s="7" t="s">
        <v>163</v>
      </c>
    </row>
    <row r="22" spans="1:28" s="34" customFormat="1" ht="120" customHeight="1" x14ac:dyDescent="0.35">
      <c r="A22" s="32">
        <v>52</v>
      </c>
      <c r="B22" s="33">
        <v>52</v>
      </c>
      <c r="C22" s="35" t="s">
        <v>84</v>
      </c>
      <c r="D22" s="34" t="s">
        <v>189</v>
      </c>
      <c r="E22" s="34">
        <v>3</v>
      </c>
      <c r="F22" s="31" t="s">
        <v>468</v>
      </c>
      <c r="G22" s="31"/>
      <c r="J22" s="7" t="e">
        <f>IF(ISBLANK(#REF!),"",LEN(#REF!))</f>
        <v>#REF!</v>
      </c>
      <c r="K22" s="34">
        <f t="shared" si="1"/>
        <v>103</v>
      </c>
      <c r="L22" s="34">
        <f t="shared" si="2"/>
        <v>18</v>
      </c>
      <c r="M22" s="31" t="s">
        <v>213</v>
      </c>
      <c r="N22" s="7" t="s">
        <v>499</v>
      </c>
      <c r="O22" s="7" t="s">
        <v>500</v>
      </c>
    </row>
    <row r="23" spans="1:28" s="34" customFormat="1" ht="120" customHeight="1" x14ac:dyDescent="0.35">
      <c r="A23" s="32">
        <v>49</v>
      </c>
      <c r="B23" s="33">
        <v>49</v>
      </c>
      <c r="C23" s="31" t="s">
        <v>103</v>
      </c>
      <c r="D23" s="34" t="s">
        <v>190</v>
      </c>
      <c r="E23" s="34">
        <v>4</v>
      </c>
      <c r="F23" s="31" t="s">
        <v>495</v>
      </c>
      <c r="G23" s="31"/>
      <c r="H23" s="34" t="s">
        <v>170</v>
      </c>
      <c r="I23" s="34" t="s">
        <v>46</v>
      </c>
      <c r="J23" s="34" t="e">
        <f>IF(ISBLANK(#REF!),"",LEN(#REF!))</f>
        <v>#REF!</v>
      </c>
      <c r="K23" s="34">
        <f t="shared" si="1"/>
        <v>103</v>
      </c>
      <c r="L23" s="34">
        <f t="shared" si="2"/>
        <v>3</v>
      </c>
      <c r="M23" s="31"/>
      <c r="N23" s="7" t="s">
        <v>126</v>
      </c>
      <c r="O23" s="7" t="s">
        <v>161</v>
      </c>
    </row>
    <row r="24" spans="1:28" s="27" customFormat="1" ht="120" customHeight="1" x14ac:dyDescent="0.35">
      <c r="A24" s="24">
        <v>6</v>
      </c>
      <c r="B24" s="25">
        <v>6</v>
      </c>
      <c r="C24" s="26" t="s">
        <v>472</v>
      </c>
      <c r="D24" s="26" t="s">
        <v>469</v>
      </c>
      <c r="E24" s="27">
        <v>1</v>
      </c>
      <c r="F24" s="26" t="s">
        <v>465</v>
      </c>
      <c r="G24" s="26"/>
      <c r="J24" s="38" t="e">
        <f>IF(ISBLANK(#REF!),"",LEN(#REF!))</f>
        <v>#REF!</v>
      </c>
      <c r="K24" s="7">
        <f t="shared" si="1"/>
        <v>103</v>
      </c>
      <c r="L24" s="7">
        <f t="shared" si="2"/>
        <v>13</v>
      </c>
      <c r="M24" s="15"/>
      <c r="N24" s="7" t="s">
        <v>252</v>
      </c>
      <c r="O24" s="7" t="s">
        <v>253</v>
      </c>
      <c r="R24" s="26"/>
      <c r="S24" s="26"/>
      <c r="T24" s="26"/>
      <c r="AA24" s="26"/>
      <c r="AB24" s="26"/>
    </row>
    <row r="25" spans="1:28" s="27" customFormat="1" ht="120" customHeight="1" x14ac:dyDescent="0.35">
      <c r="A25" s="28">
        <v>7</v>
      </c>
      <c r="B25" s="29">
        <v>7</v>
      </c>
      <c r="C25" s="26" t="s">
        <v>254</v>
      </c>
      <c r="D25" s="26" t="s">
        <v>188</v>
      </c>
      <c r="E25" s="27">
        <v>2</v>
      </c>
      <c r="F25" s="26" t="s">
        <v>482</v>
      </c>
      <c r="G25" s="26"/>
      <c r="H25" s="27" t="s">
        <v>168</v>
      </c>
      <c r="I25" s="27" t="s">
        <v>46</v>
      </c>
      <c r="J25" s="38" t="e">
        <f>IF(ISBLANK(#REF!),"",LEN(#REF!))</f>
        <v>#REF!</v>
      </c>
      <c r="K25" s="7">
        <f t="shared" si="1"/>
        <v>98</v>
      </c>
      <c r="L25" s="7">
        <f t="shared" si="2"/>
        <v>12</v>
      </c>
      <c r="M25" s="15"/>
      <c r="N25" s="7" t="s">
        <v>255</v>
      </c>
      <c r="O25" s="7" t="s">
        <v>256</v>
      </c>
    </row>
    <row r="26" spans="1:28" s="27" customFormat="1" ht="120" customHeight="1" x14ac:dyDescent="0.35">
      <c r="A26" s="28">
        <v>8</v>
      </c>
      <c r="B26" s="29">
        <v>8</v>
      </c>
      <c r="C26" s="30" t="s">
        <v>102</v>
      </c>
      <c r="D26" s="26" t="s">
        <v>469</v>
      </c>
      <c r="E26" s="27">
        <v>1</v>
      </c>
      <c r="F26" s="26" t="s">
        <v>485</v>
      </c>
      <c r="G26" s="26"/>
      <c r="I26" s="27" t="s">
        <v>47</v>
      </c>
      <c r="J26" s="38" t="e">
        <f>IF(ISBLANK(#REF!),"",LEN(#REF!))</f>
        <v>#REF!</v>
      </c>
      <c r="K26" s="7">
        <f t="shared" si="1"/>
        <v>103</v>
      </c>
      <c r="L26" s="7">
        <f t="shared" si="2"/>
        <v>22</v>
      </c>
      <c r="M26" s="15"/>
      <c r="N26" s="7" t="s">
        <v>209</v>
      </c>
      <c r="O26" s="7" t="s">
        <v>145</v>
      </c>
    </row>
  </sheetData>
  <conditionalFormatting sqref="K21:K23">
    <cfRule type="cellIs" dxfId="6" priority="3" operator="greaterThan">
      <formula>105</formula>
    </cfRule>
  </conditionalFormatting>
  <conditionalFormatting sqref="K24:L26">
    <cfRule type="cellIs" dxfId="5" priority="1" operator="greaterThan">
      <formula>105</formula>
    </cfRule>
  </conditionalFormatting>
  <conditionalFormatting sqref="L21:L23">
    <cfRule type="cellIs" dxfId="4" priority="4" operator="greaterThan">
      <formula>27</formula>
    </cfRule>
  </conditionalFormatting>
  <conditionalFormatting sqref="L24:M26">
    <cfRule type="cellIs" dxfId="3" priority="2" operator="greaterThan">
      <formula>27</formula>
    </cfRule>
  </conditionalFormatting>
  <conditionalFormatting sqref="P19">
    <cfRule type="cellIs" dxfId="2" priority="7" operator="greaterThan">
      <formula>105</formula>
    </cfRule>
  </conditionalFormatting>
  <conditionalFormatting sqref="Q19">
    <cfRule type="cellIs" dxfId="1" priority="8" operator="greaterThan">
      <formula>27</formula>
    </cfRule>
  </conditionalFormatting>
  <dataValidations count="4">
    <dataValidation operator="lessThanOrEqual" allowBlank="1" showInputMessage="1" showErrorMessage="1" sqref="F1 M14:N15 G16:G17 M20:N20 M27:N1048576" xr:uid="{939E690B-1D2E-44BD-82E1-6E0262E28B5F}"/>
    <dataValidation type="textLength" operator="lessThanOrEqual" allowBlank="1" showInputMessage="1" showErrorMessage="1" sqref="E1" xr:uid="{75366092-9047-4BB6-9334-24429320E9EE}">
      <formula1>500</formula1>
    </dataValidation>
    <dataValidation type="list" allowBlank="1" showInputMessage="1" showErrorMessage="1" sqref="D16:D17 A16:A18 C16:C18 M18:N18 A2:A13 M14:N15 C1:D13 E18 D19:E19 M20:N20 M27:N1048576 D24:D26" xr:uid="{A671A05E-F2BB-4A5B-B514-F3E73B7F23FD}">
      <formula1>#REF!</formula1>
    </dataValidation>
    <dataValidation type="textLength" operator="lessThan" allowBlank="1" showInputMessage="1" showErrorMessage="1" sqref="K21:K26" xr:uid="{A9F5A19D-1D03-474D-AE6A-7D89EB9BA3B3}">
      <formula1>104</formula1>
    </dataValidation>
  </dataValidations>
  <pageMargins left="0.7" right="0.7" top="0.75" bottom="0.75" header="0.3" footer="0.3"/>
  <pageSetup paperSize="9" orientation="portrait" r:id="rId1"/>
  <legacyDrawing r:id="rId2"/>
  <tableParts count="1">
    <tablePart r:id="rId3"/>
  </tableParts>
  <extLst>
    <ext xmlns:x14="http://schemas.microsoft.com/office/spreadsheetml/2009/9/main" uri="{CCE6A557-97BC-4b89-ADB6-D9C93CAAB3DF}">
      <x14:dataValidations xmlns:xm="http://schemas.microsoft.com/office/excel/2006/main" count="3">
        <x14:dataValidation type="list" allowBlank="1" showInputMessage="1" showErrorMessage="1" xr:uid="{113BC0AC-FB4A-4BE8-8AC2-C031D8B2D5C9}">
          <x14:formula1>
            <xm:f>steps!$C$2:$C$6</xm:f>
          </x14:formula1>
          <xm:sqref>F19 D21:D26 E24:E26</xm:sqref>
        </x14:dataValidation>
        <x14:dataValidation type="list" allowBlank="1" showInputMessage="1" showErrorMessage="1" xr:uid="{E4A77320-74D4-A24E-AD8D-D131267BF587}">
          <x14:formula1>
            <xm:f>Carbon_costs_validations!$D$2:$D$6</xm:f>
          </x14:formula1>
          <xm:sqref>I21:I26 H24</xm:sqref>
        </x14:dataValidation>
        <x14:dataValidation type="list" allowBlank="1" showInputMessage="1" showErrorMessage="1" xr:uid="{4280F0C1-1BF7-6844-BA9F-7715CABCD391}">
          <x14:formula1>
            <xm:f>Carbon_costs_validations!$A$2:$A$6</xm:f>
          </x14:formula1>
          <xm:sqref>H21:H25 G24 G26 I24:I26</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C91F51-620D-5249-958E-A4A1BC414F7A}">
  <dimension ref="A1:E6"/>
  <sheetViews>
    <sheetView workbookViewId="0">
      <selection activeCell="E7" sqref="E7"/>
    </sheetView>
  </sheetViews>
  <sheetFormatPr defaultColWidth="10.81640625" defaultRowHeight="14.5" x14ac:dyDescent="0.35"/>
  <cols>
    <col min="1" max="1" width="30.453125" customWidth="1"/>
    <col min="4" max="4" width="27.453125" customWidth="1"/>
  </cols>
  <sheetData>
    <row r="1" spans="1:5" x14ac:dyDescent="0.35">
      <c r="A1" t="s">
        <v>763</v>
      </c>
      <c r="B1" t="s">
        <v>218</v>
      </c>
      <c r="D1" t="s">
        <v>249</v>
      </c>
      <c r="E1" t="s">
        <v>810</v>
      </c>
    </row>
    <row r="2" spans="1:5" x14ac:dyDescent="0.35">
      <c r="A2" t="s">
        <v>170</v>
      </c>
      <c r="B2">
        <v>1</v>
      </c>
      <c r="D2" t="s">
        <v>46</v>
      </c>
      <c r="E2">
        <v>1</v>
      </c>
    </row>
    <row r="3" spans="1:5" x14ac:dyDescent="0.35">
      <c r="A3" t="s">
        <v>168</v>
      </c>
      <c r="B3">
        <v>2</v>
      </c>
      <c r="D3" t="s">
        <v>47</v>
      </c>
      <c r="E3">
        <v>2</v>
      </c>
    </row>
    <row r="4" spans="1:5" x14ac:dyDescent="0.35">
      <c r="A4" t="s">
        <v>167</v>
      </c>
      <c r="B4">
        <v>3</v>
      </c>
      <c r="D4" t="s">
        <v>48</v>
      </c>
      <c r="E4">
        <v>3</v>
      </c>
    </row>
    <row r="5" spans="1:5" x14ac:dyDescent="0.35">
      <c r="A5" t="s">
        <v>169</v>
      </c>
      <c r="B5">
        <v>4</v>
      </c>
      <c r="D5" t="s">
        <v>45</v>
      </c>
      <c r="E5">
        <v>4</v>
      </c>
    </row>
    <row r="6" spans="1:5" x14ac:dyDescent="0.35">
      <c r="A6" t="s">
        <v>166</v>
      </c>
      <c r="B6">
        <v>5</v>
      </c>
      <c r="D6" t="s">
        <v>49</v>
      </c>
      <c r="E6">
        <v>5</v>
      </c>
    </row>
  </sheetData>
  <pageMargins left="0.7" right="0.7" top="0.75" bottom="0.75" header="0.3" footer="0.3"/>
  <tableParts count="2">
    <tablePart r:id="rId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9919C7F80A1924CB02BF4AF797918CA" ma:contentTypeVersion="14" ma:contentTypeDescription="Create a new document." ma:contentTypeScope="" ma:versionID="758f151e4d62a3f26d649962cff62c70">
  <xsd:schema xmlns:xsd="http://www.w3.org/2001/XMLSchema" xmlns:xs="http://www.w3.org/2001/XMLSchema" xmlns:p="http://schemas.microsoft.com/office/2006/metadata/properties" xmlns:ns2="2e6c9e18-af56-461d-b5b1-9da131569893" xmlns:ns3="df906139-7fd4-4cb3-8d03-9354f4288e29" targetNamespace="http://schemas.microsoft.com/office/2006/metadata/properties" ma:root="true" ma:fieldsID="c25e2c4c4b3b3c9448ba0bace908713c" ns2:_="" ns3:_="">
    <xsd:import namespace="2e6c9e18-af56-461d-b5b1-9da131569893"/>
    <xsd:import namespace="df906139-7fd4-4cb3-8d03-9354f4288e2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lcf76f155ced4ddcb4097134ff3c332f" minOccurs="0"/>
                <xsd:element ref="ns3:TaxCatchAll" minOccurs="0"/>
                <xsd:element ref="ns2:MediaServiceGenerationTime" minOccurs="0"/>
                <xsd:element ref="ns2:MediaServiceEventHashCode" minOccurs="0"/>
                <xsd:element ref="ns2:MediaServiceOCR" minOccurs="0"/>
                <xsd:element ref="ns2:MediaServiceDateTaken" minOccurs="0"/>
                <xsd:element ref="ns3:SharedWithUsers" minOccurs="0"/>
                <xsd:element ref="ns3:SharedWithDetail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e6c9e18-af56-461d-b5b1-9da13156989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d0da81f9-6af2-4f4e-af6b-6c9f66f5c411" ma:termSetId="09814cd3-568e-fe90-9814-8d621ff8fb84" ma:anchorId="fba54fb3-c3e1-fe81-a776-ca4b69148c4d" ma:open="true" ma:isKeyword="false">
      <xsd:complexType>
        <xsd:sequence>
          <xsd:element ref="pc:Terms" minOccurs="0" maxOccurs="1"/>
        </xsd:sequence>
      </xsd:complex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MediaServiceSearchProperties" ma:index="21"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df906139-7fd4-4cb3-8d03-9354f4288e29"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c6ce9948-5d3c-4ab5-858d-7b2c35e5b804}" ma:internalName="TaxCatchAll" ma:showField="CatchAllData" ma:web="df906139-7fd4-4cb3-8d03-9354f4288e29">
      <xsd:complexType>
        <xsd:complexContent>
          <xsd:extension base="dms:MultiChoiceLookup">
            <xsd:sequence>
              <xsd:element name="Value" type="dms:Lookup" maxOccurs="unbounded" minOccurs="0" nillable="true"/>
            </xsd:sequence>
          </xsd:extension>
        </xsd:complexContent>
      </xsd:complexType>
    </xsd:element>
    <xsd:element name="SharedWithUsers" ma:index="1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2e6c9e18-af56-461d-b5b1-9da131569893">
      <Terms xmlns="http://schemas.microsoft.com/office/infopath/2007/PartnerControls"/>
    </lcf76f155ced4ddcb4097134ff3c332f>
    <TaxCatchAll xmlns="df906139-7fd4-4cb3-8d03-9354f4288e29" xsi:nil="true"/>
  </documentManagement>
</p:properties>
</file>

<file path=customXml/item4.xml>��< ? x m l   v e r s i o n = " 1 . 0 "   e n c o d i n g = " u t f - 1 6 " ? > < D a t a M a s h u p   x m l n s = " h t t p : / / s c h e m a s . m i c r o s o f t . c o m / D a t a M a s h u p " > A A A A A B Y D A A B Q S w M E F A A C A A g A n X o L V 0 l x E T i m A A A A 9 g A A A B I A H A B D b 2 5 m a W c v U G F j a 2 F n Z S 5 4 b W w g o h g A K K A U A A A A A A A A A A A A A A A A A A A A A A A A A A A A h Y 8 x D o I w G I W v Q r r T l p K o I a U k O r h I Y m J i X J t S o R F + D C 2 W u z l 4 J K 8 g R l E 3 x / e 9 b 3 j v f r 3 x b G j q 4 K I 7 a 1 p I U Y Q p C j S o t j B Q p q h 3 x 3 C B M s G 3 U p 1 k q Y N R B p s M t k h R 5 d w 5 I c R 7 j 3 2 M 2 6 4 k j N K I H P L N T l W 6 k e g j m / 9 y a M A 6 C U o j w f e v M Y L h K J r j e M Y w 5 W S C P D f w F d i 4 9 9 n + Q L 7 q a 9 d 3 W m g I 1 0 t O p s j J + 4 N 4 A F B L A w Q U A A I A C A C d e g t X 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n X o L V y i K R 7 g O A A A A E Q A A A B M A H A B G b 3 J t d W x h c y 9 T Z W N 0 a W 9 u M S 5 t I K I Y A C i g F A A A A A A A A A A A A A A A A A A A A A A A A A A A A C t O T S 7 J z M 9 T C I b Q h t Y A U E s B A i 0 A F A A C A A g A n X o L V 0 l x E T i m A A A A 9 g A A A B I A A A A A A A A A A A A A A A A A A A A A A E N v b m Z p Z y 9 Q Y W N r Y W d l L n h t b F B L A Q I t A B Q A A g A I A J 1 6 C 1 c P y u m r p A A A A O k A A A A T A A A A A A A A A A A A A A A A A P I A A A B b Q 2 9 u d G V u d F 9 U e X B l c 1 0 u e G 1 s U E s B A i 0 A F A A C A A g A n X o L V y i K R 7 g O A A A A E Q A A A B M A A A A A A A A A A A A A A A A A 4 w E A A E Z v c m 1 1 b G F z L 1 N l Y 3 R p b 2 4 x L m 1 Q S w U G A A A A A A M A A w D C A A A A P g 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2 g A A A A E A A A D Q j J 3 f A R X R E Y x 6 A M B P w p f r A Q A A A M D S E K M y P b V G q J 0 e U e h 0 f L g A A A A A A g A A A A A A A 2 Y A A M A A A A A Q A A A A n 4 L f W x c R W o X s N y q R r p 2 G 9 A A A A A A E g A A A o A A A A B A A A A A L I 2 r e k E 0 i i 5 V d n + a 9 I n z t U A A A A M i l a J d 9 g l H n p F 9 x b B T q / W E t + c O R u W v 3 q o x f 2 E Q P A 3 M j 6 Q V G y n 0 O 4 7 2 A 2 w + Z n l j I J H G H T r G q l U p P f F C S 8 w q U O J / i L B 3 e R p 0 i H V E y F G t x O 8 k a F A A A A I 6 U W y w X A 3 g 8 i 5 P e F e p u Q J L u i 5 2 4 < / D a t a M a s h u p > 
</file>

<file path=customXml/itemProps1.xml><?xml version="1.0" encoding="utf-8"?>
<ds:datastoreItem xmlns:ds="http://schemas.openxmlformats.org/officeDocument/2006/customXml" ds:itemID="{DC3F18F1-0720-4210-BB55-68E03E48B30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e6c9e18-af56-461d-b5b1-9da131569893"/>
    <ds:schemaRef ds:uri="df906139-7fd4-4cb3-8d03-9354f4288e2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FFCB6F13-4F8A-46A9-8AFE-9B971252E381}">
  <ds:schemaRefs>
    <ds:schemaRef ds:uri="http://schemas.microsoft.com/sharepoint/v3/contenttype/forms"/>
  </ds:schemaRefs>
</ds:datastoreItem>
</file>

<file path=customXml/itemProps3.xml><?xml version="1.0" encoding="utf-8"?>
<ds:datastoreItem xmlns:ds="http://schemas.openxmlformats.org/officeDocument/2006/customXml" ds:itemID="{52915743-EE36-4F2E-992B-AE08EE0CC029}">
  <ds:schemaRefs>
    <ds:schemaRef ds:uri="http://schemas.microsoft.com/office/2006/metadata/properties"/>
    <ds:schemaRef ds:uri="http://schemas.microsoft.com/office/infopath/2007/PartnerControls"/>
    <ds:schemaRef ds:uri="2e6c9e18-af56-461d-b5b1-9da131569893"/>
    <ds:schemaRef ds:uri="df906139-7fd4-4cb3-8d03-9354f4288e29"/>
  </ds:schemaRefs>
</ds:datastoreItem>
</file>

<file path=customXml/itemProps4.xml><?xml version="1.0" encoding="utf-8"?>
<ds:datastoreItem xmlns:ds="http://schemas.openxmlformats.org/officeDocument/2006/customXml" ds:itemID="{E3DF84F0-A932-4BC4-8D16-5976DA67FDF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INSTRUCTIONS</vt:lpstr>
      <vt:lpstr>cards</vt:lpstr>
      <vt:lpstr>steps</vt:lpstr>
      <vt:lpstr>links</vt:lpstr>
      <vt:lpstr>removed-cards</vt:lpstr>
      <vt:lpstr>Carbon_costs_validations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Jean Carletta</dc:creator>
  <cp:lastModifiedBy>Jean Carletta</cp:lastModifiedBy>
  <dcterms:created xsi:type="dcterms:W3CDTF">2022-10-02T10:13:12Z</dcterms:created>
  <dcterms:modified xsi:type="dcterms:W3CDTF">2023-09-22T13:31:36Z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0x01010089919C7F80A1924CB02BF4AF797918CA</vt:lpwstr>
  </property>
  <property fmtid="{D5CDD505-2E9C-101B-9397-08002B2CF9AE}" pid="3" name="MediaServiceImageTags">
    <vt:lpwstr/>
  </property>
</Properties>
</file>