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eatcame\OneDrive - Parsley Energy Operations LLC\Desktop\Heath Cameron –Personal Files\Parsley Energy\Conversions Logic Samples\"/>
    </mc:Choice>
  </mc:AlternateContent>
  <xr:revisionPtr revIDLastSave="2" documentId="11_BCADA14BB68A5FCCB33AA15CC97EF64338EFCD81" xr6:coauthVersionLast="45" xr6:coauthVersionMax="45" xr10:uidLastSave="{20E547A9-D819-472B-9918-011D30B7B423}"/>
  <bookViews>
    <workbookView xWindow="-120" yWindow="-120" windowWidth="29040" windowHeight="15990" activeTab="3" xr2:uid="{00000000-000D-0000-FFFF-FFFF00000000}"/>
  </bookViews>
  <sheets>
    <sheet name="Summary" sheetId="6" r:id="rId1"/>
    <sheet name="Overview" sheetId="8" r:id="rId2"/>
    <sheet name="Pivot of Detail" sheetId="7" r:id="rId3"/>
    <sheet name="Detail" sheetId="4" r:id="rId4"/>
    <sheet name="Production Accounting Detail" sheetId="9" r:id="rId5"/>
  </sheets>
  <definedNames>
    <definedName name="_xlnm._FilterDatabase" localSheetId="3" hidden="1">Detail!$A$9:$XEZ$101</definedName>
    <definedName name="_xlnm._FilterDatabase" localSheetId="4" hidden="1">'Production Accounting Detail'!$A$9:$O$34</definedName>
    <definedName name="_xlnm.Print_Area" localSheetId="3">Detail!$A$17:$T$98</definedName>
    <definedName name="_xlnm.Print_Area" localSheetId="4">'Production Accounting Detail'!$A$11:$J$34</definedName>
    <definedName name="_xlnm.Print_Titles" localSheetId="3">Detail!$1:$9</definedName>
    <definedName name="_xlnm.Print_Titles" localSheetId="4">'Production Accounting Detail'!$1:$9</definedName>
  </definedNames>
  <calcPr calcId="191029"/>
  <pivotCaches>
    <pivotCache cacheId="13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8" i="4" l="1"/>
  <c r="E32" i="6" l="1"/>
  <c r="E31" i="6"/>
  <c r="E30" i="6"/>
  <c r="E29" i="6"/>
  <c r="E28" i="6"/>
  <c r="E27" i="6"/>
  <c r="E24" i="6"/>
  <c r="E23" i="6"/>
  <c r="E22" i="6"/>
  <c r="E21" i="6"/>
  <c r="E20" i="6"/>
  <c r="E19" i="6"/>
  <c r="E18" i="6"/>
  <c r="E17" i="6"/>
  <c r="E16" i="6"/>
  <c r="E4" i="6"/>
  <c r="E5" i="6"/>
  <c r="E6" i="6"/>
  <c r="E7" i="6"/>
  <c r="E8" i="6"/>
  <c r="E9" i="6"/>
  <c r="E10" i="6"/>
  <c r="E11" i="6"/>
  <c r="E12" i="6"/>
  <c r="E13" i="6"/>
  <c r="E2" i="6"/>
  <c r="D32" i="6"/>
  <c r="D31" i="6"/>
  <c r="D30" i="6"/>
  <c r="D29" i="6"/>
  <c r="D28" i="6"/>
  <c r="D27" i="6"/>
  <c r="D24" i="6"/>
  <c r="D23" i="6"/>
  <c r="D22" i="6"/>
  <c r="D21" i="6"/>
  <c r="D20" i="6"/>
  <c r="D19" i="6"/>
  <c r="D18" i="6"/>
  <c r="D17" i="6"/>
  <c r="D16" i="6"/>
  <c r="D13" i="6"/>
  <c r="D12" i="6"/>
  <c r="D11" i="6"/>
  <c r="D10" i="6"/>
  <c r="D9" i="6"/>
  <c r="D8" i="6"/>
  <c r="D7" i="6"/>
  <c r="D6" i="6"/>
  <c r="D5" i="6"/>
  <c r="D4" i="6"/>
  <c r="D2" i="6"/>
  <c r="M69" i="4" l="1"/>
  <c r="L69" i="4" s="1"/>
  <c r="K69" i="4" s="1"/>
  <c r="M96" i="4" l="1"/>
  <c r="L96" i="4" s="1"/>
  <c r="K96" i="4" s="1"/>
  <c r="M95" i="4"/>
  <c r="L95" i="4" s="1"/>
  <c r="K95" i="4" s="1"/>
  <c r="M94" i="4"/>
  <c r="L94" i="4" s="1"/>
  <c r="K94" i="4" s="1"/>
  <c r="M93" i="4"/>
  <c r="L93" i="4" s="1"/>
  <c r="K93" i="4" s="1"/>
  <c r="M92" i="4"/>
  <c r="L92" i="4" s="1"/>
  <c r="K92" i="4" s="1"/>
  <c r="M91" i="4"/>
  <c r="L91" i="4" s="1"/>
  <c r="K91" i="4" s="1"/>
  <c r="M90" i="4"/>
  <c r="L90" i="4" s="1"/>
  <c r="K90" i="4" s="1"/>
  <c r="M80" i="4"/>
  <c r="L80" i="4" s="1"/>
  <c r="K80" i="4" s="1"/>
  <c r="M89" i="4"/>
  <c r="L89" i="4" s="1"/>
  <c r="K89" i="4" s="1"/>
  <c r="M87" i="4"/>
  <c r="L87" i="4" s="1"/>
  <c r="K87" i="4" s="1"/>
  <c r="M86" i="4"/>
  <c r="L86" i="4" s="1"/>
  <c r="K86" i="4" s="1"/>
  <c r="M88" i="4"/>
  <c r="L88" i="4" s="1"/>
  <c r="K88" i="4" s="1"/>
  <c r="M85" i="4"/>
  <c r="L85" i="4" s="1"/>
  <c r="K85" i="4" s="1"/>
  <c r="M84" i="4"/>
  <c r="L84" i="4" s="1"/>
  <c r="K84" i="4" s="1"/>
  <c r="M82" i="4"/>
  <c r="L82" i="4" s="1"/>
  <c r="K82" i="4" s="1"/>
  <c r="M83" i="4"/>
  <c r="L83" i="4" s="1"/>
  <c r="K83" i="4" s="1"/>
  <c r="M81" i="4"/>
  <c r="L81" i="4" s="1"/>
  <c r="K81" i="4" s="1"/>
  <c r="M79" i="4"/>
  <c r="L79" i="4" s="1"/>
  <c r="K79" i="4" s="1"/>
  <c r="M78" i="4"/>
  <c r="L78" i="4" s="1"/>
  <c r="K78" i="4" s="1"/>
  <c r="M77" i="4"/>
  <c r="L77" i="4" s="1"/>
  <c r="K77" i="4" s="1"/>
  <c r="M76" i="4"/>
  <c r="L76" i="4" s="1"/>
  <c r="K76" i="4" s="1"/>
  <c r="M63" i="4"/>
  <c r="L63" i="4" s="1"/>
  <c r="K63" i="4" s="1"/>
  <c r="M75" i="4"/>
  <c r="L75" i="4" s="1"/>
  <c r="K75" i="4" s="1"/>
  <c r="M74" i="4"/>
  <c r="L74" i="4" s="1"/>
  <c r="K74" i="4" s="1"/>
  <c r="M73" i="4"/>
  <c r="L73" i="4" s="1"/>
  <c r="K73" i="4" s="1"/>
  <c r="M72" i="4"/>
  <c r="L72" i="4" s="1"/>
  <c r="K72" i="4" s="1"/>
  <c r="M68" i="4"/>
  <c r="L68" i="4" s="1"/>
  <c r="K68" i="4" s="1"/>
  <c r="M67" i="4"/>
  <c r="L67" i="4" s="1"/>
  <c r="K67" i="4" s="1"/>
  <c r="M66" i="4"/>
  <c r="L66" i="4" s="1"/>
  <c r="K66" i="4" s="1"/>
  <c r="M65" i="4"/>
  <c r="L65" i="4" s="1"/>
  <c r="K65" i="4" s="1"/>
  <c r="M64" i="4"/>
  <c r="L64" i="4" s="1"/>
  <c r="K64" i="4" s="1"/>
  <c r="M62" i="4"/>
  <c r="L62" i="4" s="1"/>
  <c r="K62" i="4" s="1"/>
  <c r="M61" i="4"/>
  <c r="L61" i="4" s="1"/>
  <c r="K61" i="4" s="1"/>
  <c r="M60" i="4"/>
  <c r="L60" i="4" s="1"/>
  <c r="K60" i="4" s="1"/>
  <c r="M59" i="4"/>
  <c r="L59" i="4" s="1"/>
  <c r="K59" i="4" s="1"/>
  <c r="M58" i="4"/>
  <c r="L58" i="4" s="1"/>
  <c r="K58" i="4" s="1"/>
  <c r="M57" i="4"/>
  <c r="L57" i="4" s="1"/>
  <c r="K57" i="4" s="1"/>
  <c r="M55" i="4"/>
  <c r="L55" i="4" s="1"/>
  <c r="K55" i="4" s="1"/>
  <c r="M54" i="4"/>
  <c r="L54" i="4" s="1"/>
  <c r="K54" i="4" s="1"/>
  <c r="M53" i="4"/>
  <c r="L53" i="4" s="1"/>
  <c r="K53" i="4" s="1"/>
  <c r="M52" i="4"/>
  <c r="L52" i="4" s="1"/>
  <c r="K52" i="4" s="1"/>
  <c r="M51" i="4"/>
  <c r="L51" i="4" s="1"/>
  <c r="K51" i="4" s="1"/>
  <c r="M50" i="4"/>
  <c r="L50" i="4" s="1"/>
  <c r="K50" i="4" s="1"/>
  <c r="M49" i="4"/>
  <c r="L49" i="4" s="1"/>
  <c r="K49" i="4" s="1"/>
  <c r="M48" i="4"/>
  <c r="L48" i="4" s="1"/>
  <c r="K48" i="4" s="1"/>
  <c r="M41" i="4"/>
  <c r="L41" i="4" s="1"/>
  <c r="K41" i="4" s="1"/>
  <c r="M40" i="4"/>
  <c r="L40" i="4" s="1"/>
  <c r="K40" i="4" s="1"/>
  <c r="M56" i="4"/>
  <c r="L56" i="4" s="1"/>
  <c r="K56" i="4" s="1"/>
  <c r="M47" i="4"/>
  <c r="L47" i="4" s="1"/>
  <c r="K47" i="4" s="1"/>
  <c r="M44" i="4"/>
  <c r="L44" i="4" s="1"/>
  <c r="K44" i="4" s="1"/>
  <c r="M43" i="4"/>
  <c r="L43" i="4" s="1"/>
  <c r="K43" i="4" s="1"/>
  <c r="M46" i="4"/>
  <c r="L46" i="4" s="1"/>
  <c r="K46" i="4" s="1"/>
  <c r="M45" i="4"/>
  <c r="L45" i="4" s="1"/>
  <c r="K45" i="4" s="1"/>
  <c r="M39" i="4"/>
  <c r="L39" i="4" s="1"/>
  <c r="K39" i="4" s="1"/>
  <c r="M42" i="4"/>
  <c r="L42" i="4" s="1"/>
  <c r="K42" i="4" s="1"/>
  <c r="M38" i="4"/>
  <c r="L38" i="4" s="1"/>
  <c r="K38" i="4" s="1"/>
  <c r="M37" i="4"/>
  <c r="L37" i="4" s="1"/>
  <c r="K37" i="4" s="1"/>
  <c r="M22" i="4"/>
  <c r="L22" i="4" s="1"/>
  <c r="K22" i="4" s="1"/>
  <c r="M36" i="4"/>
  <c r="L36" i="4" s="1"/>
  <c r="K36" i="4" s="1"/>
  <c r="M35" i="4"/>
  <c r="L35" i="4" s="1"/>
  <c r="K35" i="4" s="1"/>
  <c r="M31" i="4"/>
  <c r="L31" i="4" s="1"/>
  <c r="K31" i="4" s="1"/>
  <c r="M30" i="4"/>
  <c r="L30" i="4" s="1"/>
  <c r="K30" i="4" s="1"/>
  <c r="M29" i="4"/>
  <c r="L29" i="4" s="1"/>
  <c r="K29" i="4" s="1"/>
  <c r="M28" i="4"/>
  <c r="L28" i="4" s="1"/>
  <c r="K28" i="4" s="1"/>
  <c r="M27" i="4"/>
  <c r="L27" i="4" s="1"/>
  <c r="K27" i="4" s="1"/>
  <c r="M26" i="4"/>
  <c r="L26" i="4" s="1"/>
  <c r="K26" i="4" s="1"/>
  <c r="M25" i="4"/>
  <c r="L25" i="4" s="1"/>
  <c r="K25" i="4" s="1"/>
  <c r="M24" i="4"/>
  <c r="L24" i="4" s="1"/>
  <c r="K24" i="4" s="1"/>
  <c r="M23" i="4"/>
  <c r="L23" i="4" s="1"/>
  <c r="K23" i="4" s="1"/>
  <c r="M34" i="4"/>
  <c r="L34" i="4" s="1"/>
  <c r="K34" i="4" s="1"/>
  <c r="M33" i="4"/>
  <c r="L33" i="4" s="1"/>
  <c r="K33" i="4" s="1"/>
  <c r="M32" i="4"/>
  <c r="L32" i="4" s="1"/>
  <c r="K32" i="4" s="1"/>
  <c r="M21" i="4"/>
  <c r="L21" i="4" s="1"/>
  <c r="K21" i="4" s="1"/>
  <c r="M17" i="4"/>
  <c r="L17" i="4" s="1"/>
  <c r="K17" i="4" s="1"/>
  <c r="M20" i="4"/>
  <c r="L20" i="4" s="1"/>
  <c r="K20" i="4" s="1"/>
  <c r="M19" i="4"/>
  <c r="L19" i="4" s="1"/>
  <c r="K19" i="4" s="1"/>
  <c r="M18" i="4"/>
  <c r="L18" i="4" s="1"/>
  <c r="K18" i="4" s="1"/>
  <c r="M16" i="4"/>
  <c r="L16" i="4" s="1"/>
  <c r="K16" i="4" s="1"/>
  <c r="M15" i="4"/>
  <c r="L15" i="4" s="1"/>
  <c r="K15" i="4" s="1"/>
  <c r="M14" i="4"/>
  <c r="L14" i="4" s="1"/>
  <c r="K14" i="4" s="1"/>
  <c r="M13" i="4"/>
  <c r="L13" i="4" s="1"/>
  <c r="K13" i="4" s="1"/>
  <c r="M12" i="4"/>
  <c r="L12" i="4" s="1"/>
  <c r="K12" i="4" s="1"/>
  <c r="M11" i="4"/>
  <c r="L11" i="4" s="1"/>
  <c r="M10" i="4"/>
  <c r="H19" i="6" l="1"/>
  <c r="G19" i="6"/>
  <c r="C19" i="6"/>
  <c r="C20" i="6"/>
  <c r="G20" i="6"/>
  <c r="H20" i="6"/>
  <c r="C30" i="6" l="1"/>
  <c r="G30" i="6"/>
  <c r="H30" i="6"/>
  <c r="G3" i="6" l="1"/>
  <c r="H3" i="6"/>
  <c r="C17" i="6" l="1"/>
  <c r="C40" i="6"/>
  <c r="C37" i="6"/>
  <c r="C39" i="6"/>
  <c r="C38" i="6"/>
  <c r="C18" i="6"/>
  <c r="C36" i="6"/>
  <c r="C41" i="6"/>
  <c r="C21" i="6"/>
  <c r="C24" i="6"/>
  <c r="C16" i="6"/>
  <c r="C32" i="6"/>
  <c r="C31" i="6"/>
  <c r="C29" i="6"/>
  <c r="C22" i="6"/>
  <c r="C23" i="6"/>
  <c r="C28" i="6"/>
  <c r="C4" i="6"/>
  <c r="C5" i="6"/>
  <c r="C6" i="6"/>
  <c r="C12" i="6"/>
  <c r="C9" i="6"/>
  <c r="C10" i="6"/>
  <c r="C7" i="6"/>
  <c r="C13" i="6"/>
  <c r="C27" i="6"/>
  <c r="C11" i="6"/>
  <c r="C8" i="6"/>
  <c r="C2" i="6"/>
  <c r="D40" i="6"/>
  <c r="D37" i="6"/>
  <c r="D39" i="6"/>
  <c r="D38" i="6"/>
  <c r="D36" i="6"/>
  <c r="D41" i="6"/>
  <c r="H17" i="6"/>
  <c r="H40" i="6"/>
  <c r="H37" i="6"/>
  <c r="H39" i="6"/>
  <c r="H38" i="6"/>
  <c r="H18" i="6"/>
  <c r="H36" i="6"/>
  <c r="H41" i="6"/>
  <c r="H21" i="6"/>
  <c r="H24" i="6"/>
  <c r="H16" i="6"/>
  <c r="H32" i="6"/>
  <c r="H31" i="6"/>
  <c r="H29" i="6"/>
  <c r="H22" i="6"/>
  <c r="H23" i="6"/>
  <c r="H28" i="6"/>
  <c r="H8" i="6"/>
  <c r="H11" i="6"/>
  <c r="H27" i="6"/>
  <c r="H13" i="6"/>
  <c r="H7" i="6"/>
  <c r="H10" i="6"/>
  <c r="H9" i="6"/>
  <c r="H12" i="6"/>
  <c r="H6" i="6"/>
  <c r="H5" i="6"/>
  <c r="H4" i="6"/>
  <c r="H2" i="6"/>
  <c r="G17" i="6"/>
  <c r="G40" i="6"/>
  <c r="G37" i="6"/>
  <c r="G39" i="6"/>
  <c r="G38" i="6"/>
  <c r="G18" i="6"/>
  <c r="G36" i="6"/>
  <c r="G41" i="6"/>
  <c r="G21" i="6"/>
  <c r="G24" i="6"/>
  <c r="G16" i="6"/>
  <c r="G32" i="6"/>
  <c r="G31" i="6"/>
  <c r="G29" i="6"/>
  <c r="G22" i="6"/>
  <c r="G23" i="6"/>
  <c r="G28" i="6"/>
  <c r="G8" i="6"/>
  <c r="G11" i="6"/>
  <c r="G27" i="6"/>
  <c r="G13" i="6"/>
  <c r="G7" i="6"/>
  <c r="G10" i="6"/>
  <c r="G9" i="6"/>
  <c r="G12" i="6"/>
  <c r="G6" i="6"/>
  <c r="G5" i="6"/>
  <c r="G4" i="6"/>
  <c r="B10" i="4" l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3" i="6" l="1"/>
  <c r="B4" i="6" l="1"/>
  <c r="B2" i="6"/>
  <c r="B36" i="6" l="1"/>
  <c r="B5" i="6" l="1"/>
  <c r="B7" i="6" l="1"/>
  <c r="B6" i="6"/>
  <c r="B9" i="6" l="1"/>
  <c r="B8" i="6"/>
  <c r="B18" i="6" l="1"/>
  <c r="B10" i="6" l="1"/>
  <c r="B12" i="6" l="1"/>
  <c r="B11" i="6" l="1"/>
  <c r="B16" i="6" l="1"/>
  <c r="B17" i="6" l="1"/>
  <c r="B19" i="6" l="1"/>
  <c r="B38" i="6" l="1"/>
  <c r="B13" i="6" l="1"/>
  <c r="B27" i="6" l="1"/>
  <c r="B28" i="6" l="1"/>
  <c r="B29" i="6" l="1"/>
  <c r="B20" i="6" l="1"/>
  <c r="B80" i="4"/>
  <c r="B81" i="4" s="1"/>
  <c r="B82" i="4" l="1"/>
  <c r="B83" i="4" s="1"/>
  <c r="B84" i="4" s="1"/>
  <c r="B21" i="6"/>
  <c r="B24" i="6" l="1"/>
  <c r="B85" i="4"/>
  <c r="B22" i="6"/>
  <c r="B37" i="6" l="1"/>
  <c r="B86" i="4"/>
  <c r="B87" i="4" l="1"/>
  <c r="B88" i="4" s="1"/>
  <c r="B31" i="6"/>
  <c r="B89" i="4" l="1"/>
  <c r="B23" i="6"/>
  <c r="B90" i="4" l="1"/>
  <c r="B91" i="4" s="1"/>
  <c r="B92" i="4" s="1"/>
  <c r="B39" i="6"/>
  <c r="B93" i="4" l="1"/>
  <c r="B40" i="6"/>
  <c r="B94" i="4" l="1"/>
  <c r="B95" i="4" s="1"/>
  <c r="B41" i="6"/>
  <c r="B96" i="4" l="1"/>
  <c r="B97" i="4" s="1"/>
  <c r="B98" i="4" s="1"/>
  <c r="B30" i="6" s="1"/>
  <c r="B3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kwood\Documents\My Data Sources\cubeprd-01 Parsley.odc" keepAlive="1" name="cubeprd-01 Parsley" type="5" refreshedVersion="5" background="1">
    <dbPr connection="Provider=MSOLAP.5;Integrated Security=SSPI;Persist Security Info=True;Initial Catalog=Parsley;Data Source=cubeprd-01;MDX Compatibility=1;Safety Options=2;MDX Missing Member Mode=Error" command="Parsley" commandType="1"/>
    <olapPr sendLocale="1" rowDrillCount="1000"/>
  </connection>
</connections>
</file>

<file path=xl/sharedStrings.xml><?xml version="1.0" encoding="utf-8"?>
<sst xmlns="http://schemas.openxmlformats.org/spreadsheetml/2006/main" count="1179" uniqueCount="307">
  <si>
    <t>January</t>
  </si>
  <si>
    <t>Historical Cutover 1 of 2</t>
  </si>
  <si>
    <t>March</t>
  </si>
  <si>
    <t>PE OT Vendors will auto convert to PE/JAG Vendors</t>
  </si>
  <si>
    <t>Header:  Vendor #, Invoice #, Invoice Date ( No Coding)</t>
  </si>
  <si>
    <t>Vendor Cross Reference</t>
  </si>
  <si>
    <t>Vendor Duplicates</t>
  </si>
  <si>
    <t>Vendor X Reference</t>
  </si>
  <si>
    <t>Vendor Different Duplicates</t>
  </si>
  <si>
    <t>GWI Owner New Number</t>
  </si>
  <si>
    <t>Notes</t>
  </si>
  <si>
    <t>Payment Terms</t>
  </si>
  <si>
    <t>Payment Type</t>
  </si>
  <si>
    <t>AFE Type use PE type</t>
  </si>
  <si>
    <t>Treasury</t>
  </si>
  <si>
    <t>OPPE</t>
  </si>
  <si>
    <t>Production</t>
  </si>
  <si>
    <t>Revenue Check History</t>
  </si>
  <si>
    <t>Conversion/SetUp</t>
  </si>
  <si>
    <t>Joint Interest Billing</t>
  </si>
  <si>
    <t xml:space="preserve">Allocations </t>
  </si>
  <si>
    <t xml:space="preserve">Overhead </t>
  </si>
  <si>
    <t>Revenue DOI APO/BPO</t>
  </si>
  <si>
    <t xml:space="preserve">Revenue DOI (Current) </t>
  </si>
  <si>
    <t>Well Completion Set Up (DOI Accounting Rules)</t>
  </si>
  <si>
    <t>Revenue Market Bearer Groups</t>
  </si>
  <si>
    <t>Historical Escheats filings</t>
  </si>
  <si>
    <t>State Reporting Set Up</t>
  </si>
  <si>
    <t>Revenue History</t>
  </si>
  <si>
    <t>RRC ID's &amp; Current Drilling Permit # (TS010)</t>
  </si>
  <si>
    <t>Responsible Party</t>
  </si>
  <si>
    <t>Vendors/Purchasers/Etc.</t>
  </si>
  <si>
    <t>Open Ticket Identify Vendors Resubmit everything in  flux</t>
  </si>
  <si>
    <t>Convert OS Checks/Keep Open Year</t>
  </si>
  <si>
    <t>Load February Activity</t>
  </si>
  <si>
    <t>Need Banking Access After Close</t>
  </si>
  <si>
    <t>Load Asset IDs</t>
  </si>
  <si>
    <t>Initial Acq Date</t>
  </si>
  <si>
    <t>Module History/Spreadsheet History</t>
  </si>
  <si>
    <t>Prepaid Well Costs</t>
  </si>
  <si>
    <t>Leasing</t>
  </si>
  <si>
    <t>Well &amp; Meter Mapping</t>
  </si>
  <si>
    <t>December</t>
  </si>
  <si>
    <t>Load Full History</t>
  </si>
  <si>
    <t>Load Property Header Data in all key systems effected by conversion</t>
  </si>
  <si>
    <t>Load Janaury Statements-Reconcile</t>
  </si>
  <si>
    <t>Compressor - Lease Use</t>
  </si>
  <si>
    <t>Notify Purchasers of New Contact/Remittance Information</t>
  </si>
  <si>
    <t>Marketing</t>
  </si>
  <si>
    <t>Taylor Bishop</t>
  </si>
  <si>
    <t>Josh Owens</t>
  </si>
  <si>
    <t>Donald Harrell</t>
  </si>
  <si>
    <t>Laurel Suits</t>
  </si>
  <si>
    <t>Kathleen K</t>
  </si>
  <si>
    <t>Courtnie Vinson</t>
  </si>
  <si>
    <t>Courtney Roach</t>
  </si>
  <si>
    <t>Kevin Hays</t>
  </si>
  <si>
    <t>Brandi McDonald</t>
  </si>
  <si>
    <t>Calixo  Balderas</t>
  </si>
  <si>
    <t>Marketing Group</t>
  </si>
  <si>
    <t>Event</t>
  </si>
  <si>
    <t>Conversion Month</t>
  </si>
  <si>
    <t xml:space="preserve">Conversion </t>
  </si>
  <si>
    <t>Mapping</t>
  </si>
  <si>
    <t>Technical Person</t>
  </si>
  <si>
    <t>Heath Cameron</t>
  </si>
  <si>
    <t>Davison Oliver</t>
  </si>
  <si>
    <t>Michael Shiraz</t>
  </si>
  <si>
    <t>Courney Roach</t>
  </si>
  <si>
    <t>James Neblet</t>
  </si>
  <si>
    <t>BA  Risk</t>
  </si>
  <si>
    <t>QCFS</t>
  </si>
  <si>
    <t>QRA</t>
  </si>
  <si>
    <t>Financial/Leasing</t>
  </si>
  <si>
    <t>Critical Path</t>
  </si>
  <si>
    <t>Y</t>
  </si>
  <si>
    <t>N</t>
  </si>
  <si>
    <t>Flow Grids</t>
  </si>
  <si>
    <t>AP History</t>
  </si>
  <si>
    <t>Accounts Receivable History</t>
  </si>
  <si>
    <t>Masters</t>
  </si>
  <si>
    <t>Conversion Date</t>
  </si>
  <si>
    <t>Completion Date</t>
  </si>
  <si>
    <t>Data Services Responsible Party</t>
  </si>
  <si>
    <t>Business Responsible Party</t>
  </si>
  <si>
    <t>Cost Center, Properties, Wells, Cost Center Hierarchy</t>
  </si>
  <si>
    <t>Division of Interest (JIB)</t>
  </si>
  <si>
    <t xml:space="preserve">AFE Master </t>
  </si>
  <si>
    <t>JIB Cost Allocations</t>
  </si>
  <si>
    <t>JIB Owner Netting  Master</t>
  </si>
  <si>
    <t>Division of Interest (Revenue)</t>
  </si>
  <si>
    <t>Well Completion/Properties/DOI Xref</t>
  </si>
  <si>
    <t>Asset Master</t>
  </si>
  <si>
    <t>Inventory Stock Item Master</t>
  </si>
  <si>
    <t>Setup</t>
  </si>
  <si>
    <t>Direct Revenue Input Links</t>
  </si>
  <si>
    <t>AP Open Items</t>
  </si>
  <si>
    <t>AR Open Items</t>
  </si>
  <si>
    <t>DOI Accounting</t>
  </si>
  <si>
    <t>Open Invoice History</t>
  </si>
  <si>
    <t xml:space="preserve">General Ledger Detail </t>
  </si>
  <si>
    <t>General Ledger Balances</t>
  </si>
  <si>
    <t>Depreciation Balances</t>
  </si>
  <si>
    <t>AP Payment History</t>
  </si>
  <si>
    <t>AR Open Item History</t>
  </si>
  <si>
    <t xml:space="preserve">JIB Owner History </t>
  </si>
  <si>
    <t>Alex Tran</t>
  </si>
  <si>
    <t>Manual Clean Up Required?</t>
  </si>
  <si>
    <t>Yes, duplicate BA's</t>
  </si>
  <si>
    <t>Yes, AFE number decision</t>
  </si>
  <si>
    <t>Yes, decision Property Numbers</t>
  </si>
  <si>
    <t>DocVue remaining history</t>
  </si>
  <si>
    <t>Doc Vue History for pre-OI History</t>
  </si>
  <si>
    <t>Yes - despreciation to property level</t>
  </si>
  <si>
    <t>Business Associates Master Risk</t>
  </si>
  <si>
    <t>Business Associates Master GWI Land</t>
  </si>
  <si>
    <t>Business Associates Master  Land NRI</t>
  </si>
  <si>
    <t>Revenue DOI (Non-Current)</t>
  </si>
  <si>
    <t xml:space="preserve">Convert Asset Master </t>
  </si>
  <si>
    <t>Item #</t>
  </si>
  <si>
    <t>Item No.</t>
  </si>
  <si>
    <t>JIB DOI (Current)</t>
  </si>
  <si>
    <t>JIB DOI (Non-Current)</t>
  </si>
  <si>
    <t>GWI Owners Duplicates</t>
  </si>
  <si>
    <t>Revenue Tax Set Up</t>
  </si>
  <si>
    <t>Open Invoice Price Books</t>
  </si>
  <si>
    <t>Brittany Pool</t>
  </si>
  <si>
    <t xml:space="preserve">Load PriceBooks for JAG </t>
  </si>
  <si>
    <t>Grand Total</t>
  </si>
  <si>
    <t>(All)</t>
  </si>
  <si>
    <t>Payout Setup</t>
  </si>
  <si>
    <t>Master data setup</t>
  </si>
  <si>
    <t>Historical balances</t>
  </si>
  <si>
    <t>DE?</t>
  </si>
  <si>
    <t>Quorum Load into Salesforce</t>
  </si>
  <si>
    <t>AFE App Script Open AFE's</t>
  </si>
  <si>
    <t>Link Purchaser to active DOI</t>
  </si>
  <si>
    <t>Load January Activity</t>
  </si>
  <si>
    <t xml:space="preserve">Load Initial Balances </t>
  </si>
  <si>
    <t>Load Sub Ledger &amp; Ledger</t>
  </si>
  <si>
    <t>Load AP Sub Ledger</t>
  </si>
  <si>
    <t>Nick Bray</t>
  </si>
  <si>
    <t>Quorum Support</t>
  </si>
  <si>
    <t>New Buisness Unit Setup</t>
  </si>
  <si>
    <t>Kara Wood</t>
  </si>
  <si>
    <t>Setup new Buisness Unit for the new JAG companies (historical and other companies TBA)</t>
  </si>
  <si>
    <t>(1)</t>
  </si>
  <si>
    <t xml:space="preserve">Disputed invoices - vendor will need to resubmit into PAR OI. JAG PB to be loaded into PE OI. </t>
  </si>
  <si>
    <t>(2)</t>
  </si>
  <si>
    <t>(3)</t>
  </si>
  <si>
    <t>LOE - Need all properties. Historical actuals. BOE. GWI.</t>
  </si>
  <si>
    <t>CAPEX - Need all properties. Historical actuals. Field cost estimates. Development activity. GWI.</t>
  </si>
  <si>
    <t xml:space="preserve">Revenue - Need all properties. Daily production. Contract information. NRI. Purchasers. Shrink/Yield. </t>
  </si>
  <si>
    <t xml:space="preserve">G&amp;A - Payroll. Rent. Consulting fees. Insurance. Software fees. </t>
  </si>
  <si>
    <t xml:space="preserve">Leasing (maybe quarter in March?) </t>
  </si>
  <si>
    <t>(4)</t>
  </si>
  <si>
    <t>Post close entry to cover time period 1/1/2020 thru 1/10/2020.</t>
  </si>
  <si>
    <t>(5)</t>
  </si>
  <si>
    <t xml:space="preserve">All wells, meters, etc will need to convert into PAR P2 in Jan. </t>
  </si>
  <si>
    <t xml:space="preserve">Need info on reporting method for management visiblity. </t>
  </si>
  <si>
    <t>(6)</t>
  </si>
  <si>
    <t xml:space="preserve">Starting Feb 1 all JAG volumes will be entered into PE instance of P2. </t>
  </si>
  <si>
    <t xml:space="preserve">Production and regulatory reporting will occur on a combined basis by PE. </t>
  </si>
  <si>
    <t>(7)</t>
  </si>
  <si>
    <t>JAG Jan gas booked on two month lag (PAR books on one month). Jan JAG gas entries to be posted between 3/10 thru 3/15.</t>
  </si>
  <si>
    <t>JAG Feb gas entries to be post on one month lag (like PAR normal process).</t>
  </si>
  <si>
    <t>All Non Well Properties (Batteries, Allocations, Gathering Sys, etc.)</t>
  </si>
  <si>
    <t>DO</t>
  </si>
  <si>
    <t>BA Land / DOI</t>
  </si>
  <si>
    <t>Current Transaction Data</t>
  </si>
  <si>
    <t>Historical Data</t>
  </si>
  <si>
    <t>Outstanding Checks for Revenue</t>
  </si>
  <si>
    <t>Outstanding Checks for AP</t>
  </si>
  <si>
    <t>General Ledger Detail for January</t>
  </si>
  <si>
    <t>Revenue Owner Payable - Minimum Pay</t>
  </si>
  <si>
    <t>Revenue Owner Payable - Suspense by Owners (History)</t>
  </si>
  <si>
    <t>Revenue Owner Subledgers</t>
  </si>
  <si>
    <t xml:space="preserve">Mobius Conversion </t>
  </si>
  <si>
    <t xml:space="preserve">Revamp JAG DOA to allow PE employee approvals. Invoices with pricebook issues will be disputed and deleted from JAG OI. </t>
  </si>
  <si>
    <t>Cutoff JAG OI submissions. JAG employees will continue to code invoices to zero prior to final JIB run on 2.26.2020.</t>
  </si>
  <si>
    <t>Jan accruals to be posted first week of Feb by PE employees</t>
  </si>
  <si>
    <t xml:space="preserve">Derivatives - convert all outstanding trades to Mobius platform. </t>
  </si>
  <si>
    <t>When JAG completes all Jan processing (around 2/4), PE to load all detail for Jan (by 2/6). PE will also load balances as of 12/31/2019</t>
  </si>
  <si>
    <t xml:space="preserve">JAG will track Jan volumes. PAR to obtain weekly snapshots. </t>
  </si>
  <si>
    <t>January production PR, Tax, GLO, UT, and P18 reports to be filed by Parsley.</t>
  </si>
  <si>
    <t>Mapping Complete</t>
  </si>
  <si>
    <t>Assign all cost center numbers</t>
  </si>
  <si>
    <t>Create cross reference between PAR and JAG data</t>
  </si>
  <si>
    <t>Look for duplicates</t>
  </si>
  <si>
    <t>N/A</t>
  </si>
  <si>
    <t>JIB BAs</t>
  </si>
  <si>
    <t>Assign Numbers and Status</t>
  </si>
  <si>
    <t>Assign Numbers and plan to use JAG number with id.</t>
  </si>
  <si>
    <t>Load AFE Budget for Open AFEs?</t>
  </si>
  <si>
    <t>Property AFE Xref</t>
  </si>
  <si>
    <t>COA Conversion/Xref</t>
  </si>
  <si>
    <t xml:space="preserve">Provide potential export from Excalibur. </t>
  </si>
  <si>
    <t>Heath Cameron/Zeb</t>
  </si>
  <si>
    <t>Detail for New Owners</t>
  </si>
  <si>
    <t>Detail for New Vendors</t>
  </si>
  <si>
    <t>Alyson Carralez</t>
  </si>
  <si>
    <t>Business Associates Master Land</t>
  </si>
  <si>
    <t>Wade Potts</t>
  </si>
  <si>
    <t>Zeb Z</t>
  </si>
  <si>
    <t>Handled by P2 Intergration</t>
  </si>
  <si>
    <t>General Ledger History</t>
  </si>
  <si>
    <t>All Activity thru 12/31. Put into company 925</t>
  </si>
  <si>
    <t>JIB Owner History (if available)</t>
  </si>
  <si>
    <t xml:space="preserve">Allocations before 2.25.2019 PAR JIB run. Will Duel Maintain Allocations. </t>
  </si>
  <si>
    <t>Production Volumes</t>
  </si>
  <si>
    <t>Item</t>
  </si>
  <si>
    <t>Well</t>
  </si>
  <si>
    <t>Completion</t>
  </si>
  <si>
    <t>Meters</t>
  </si>
  <si>
    <t>Tanks</t>
  </si>
  <si>
    <t>Equipment</t>
  </si>
  <si>
    <t>Create xref for operator (primarily on non-op wells)</t>
  </si>
  <si>
    <t>DDA under Location</t>
  </si>
  <si>
    <t>Create xref for Field Group</t>
  </si>
  <si>
    <t>SWD Method (pipe or truck haul)</t>
  </si>
  <si>
    <t>purchaser meter number / lease ID for allocations</t>
  </si>
  <si>
    <t>Map / Insert SWD</t>
  </si>
  <si>
    <t>What SWD is the well going go?</t>
  </si>
  <si>
    <t>Create xref for Purchaser</t>
  </si>
  <si>
    <t>Meter date effective item</t>
  </si>
  <si>
    <t>Daily records</t>
  </si>
  <si>
    <t>Connections</t>
  </si>
  <si>
    <t>Monthly records</t>
  </si>
  <si>
    <t>Historical allocated production data</t>
  </si>
  <si>
    <t>Initialize tanks</t>
  </si>
  <si>
    <t>Completion Date Effective Items</t>
  </si>
  <si>
    <t xml:space="preserve">February </t>
  </si>
  <si>
    <t>Hierarchy/Acquisition Codes/Non Op Properties</t>
  </si>
  <si>
    <t>Revenue Severance Tax Reporting History. Only if in Excalibur.</t>
  </si>
  <si>
    <t xml:space="preserve">Prepaids - Obtain detailed spreadsheets. To be loaded with other beginning balances. </t>
  </si>
  <si>
    <t>Creat xref for Producting Status</t>
  </si>
  <si>
    <t>Create xref for Power Method</t>
  </si>
  <si>
    <t>Creat xref for Product Code</t>
  </si>
  <si>
    <t>Creat xref for Completion Type</t>
  </si>
  <si>
    <t>Need Picklist - PA to map</t>
  </si>
  <si>
    <t>Create xref for Area (Basin)</t>
  </si>
  <si>
    <t>Map POP Date / Initial Prod Date</t>
  </si>
  <si>
    <t>Questions - Which field contains the POP date</t>
  </si>
  <si>
    <t>Where is orientation stored?</t>
  </si>
  <si>
    <t>Where do we want to store the historical field / area?</t>
  </si>
  <si>
    <t>Creat xref for Disposition</t>
  </si>
  <si>
    <t>Create xref for Gas Plant</t>
  </si>
  <si>
    <t>Map Platform / Facility</t>
  </si>
  <si>
    <t>Creat xref for Producing Method</t>
  </si>
  <si>
    <t>Where is the power method maintained?  Can we get a spreadsheet?</t>
  </si>
  <si>
    <t>Doesn't look like JP has this in P2</t>
  </si>
  <si>
    <t>How can we tell which wells / batteries are connected to SWD gathering and which wells have water hauled via truck?</t>
  </si>
  <si>
    <t>Where can we get gas plant information?</t>
  </si>
  <si>
    <t>Create xref for Hauler</t>
  </si>
  <si>
    <t>Where can we get hauler information?</t>
  </si>
  <si>
    <t>Where can we get purchaser meter numbers / lease ID information?</t>
  </si>
  <si>
    <t>Pull directly from JAG and assign new MID</t>
  </si>
  <si>
    <t>Insert Gathering Sysems and create xref</t>
  </si>
  <si>
    <t>Conversion Logic Complete</t>
  </si>
  <si>
    <t>Test Run 1</t>
  </si>
  <si>
    <t>Dependent On</t>
  </si>
  <si>
    <t>Batteries</t>
  </si>
  <si>
    <t>None</t>
  </si>
  <si>
    <t>Final Test (PRD Data)</t>
  </si>
  <si>
    <t>Incremental Load</t>
  </si>
  <si>
    <t>Historical Cutover 2 of 2</t>
  </si>
  <si>
    <t>General Ledger Detail for Feb</t>
  </si>
  <si>
    <t>Data Pull</t>
  </si>
  <si>
    <t>Needed before MDM push.</t>
  </si>
  <si>
    <t>All Non Well Properties (Batteries, Allocations, Gathering Sys, AFE specials, etc.)</t>
  </si>
  <si>
    <t>Non-Op Wells</t>
  </si>
  <si>
    <t>BAs</t>
  </si>
  <si>
    <t>Review and Load New Master Data that Changed</t>
  </si>
  <si>
    <t>BAs, Cost Centers, AFEs, Properties, JIB DOIs</t>
  </si>
  <si>
    <t xml:space="preserve">Upload Method </t>
  </si>
  <si>
    <t>All Non Well Properties (Allocations, Gathering Sys, etc.)</t>
  </si>
  <si>
    <t>All Non Well Properties (Allocations, Gathering Sys, AFE specials, etc.)</t>
  </si>
  <si>
    <t>Mapping Status</t>
  </si>
  <si>
    <t>Closed 12/12/2019</t>
  </si>
  <si>
    <t>To be Finished by 12/16</t>
  </si>
  <si>
    <t>To be Finished by 12/13</t>
  </si>
  <si>
    <t>To be Finished by 12/18</t>
  </si>
  <si>
    <t>To be Finished by 12/20</t>
  </si>
  <si>
    <t>To be Finished by 12/17</t>
  </si>
  <si>
    <t>Need more information</t>
  </si>
  <si>
    <t xml:space="preserve">1099 for 2019 </t>
  </si>
  <si>
    <t>1099 for two months</t>
  </si>
  <si>
    <t>AFE App</t>
  </si>
  <si>
    <t>Manual Input GUI</t>
  </si>
  <si>
    <t>Database to Database</t>
  </si>
  <si>
    <t>Salesforce</t>
  </si>
  <si>
    <t>Revenue Owner  - Suspense by Owners (History)</t>
  </si>
  <si>
    <t>Quorum Excel Upload</t>
  </si>
  <si>
    <t>MDM</t>
  </si>
  <si>
    <t>Script</t>
  </si>
  <si>
    <t>[STG].[ GENERALJOURNALDETAIL_CONV]</t>
  </si>
  <si>
    <t>[dbo].[ GENERALJOURNALDETAIL_CONV]</t>
  </si>
  <si>
    <t>PRD Table(s)</t>
  </si>
  <si>
    <t>Welland Sandbox Table(s)</t>
  </si>
  <si>
    <t>STG.RTRN_CHK_RGSTR
STG.RTRN_CHK_RGSTR_DETAIL
STG.RTRN_CHK_RGSTR_ADJ_CTGY
STG.RTRN_CHK_RGSTR_DETAIL_TAX</t>
  </si>
  <si>
    <t>dbo.RTRN_CHK_RGSTR
dbo.RTRN_CHK_RGSTR_DETAIL
dbo.RTRN_CHK_RGSTR_ADJ_CTGY
dbo.RTRN_CHK_RGSTR_DETAIL_TAX</t>
  </si>
  <si>
    <t>STG.JSTG_MANL_JE_DETAIL</t>
  </si>
  <si>
    <t>dbo.JSTG_MANL_JE_DETAIL</t>
  </si>
  <si>
    <t>STG.CHKRUNJRNL_CONV
STG.CHKRUNJRNLITEM_CONV</t>
  </si>
  <si>
    <t>dbo.CHKRUNJRNL_CONV
dbo.CHKRUNJRNLITEM_CONV</t>
  </si>
  <si>
    <t>[STG].[CUSTOMEROPENITEMCONV]</t>
  </si>
  <si>
    <t>[dbo].[CUSTOMEROPENITEMCONV]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</si>
</sst>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;@"/>
    <numFmt numFmtId="165" formatCode="[$-409]dddd\,\ mmmm\ dd"/>
    <numFmt numFmtId="166" formatCode="[$-409]mmmm\-yy;@"/>
    <numFmt numFmtId="167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6">
    <xf numFmtId="0" fontId="0" fillId="0" borderId="0" xfId="0"/>
    <xf numFmtId="0" fontId="0" fillId="0" borderId="0" xfId="0" applyFill="1"/>
    <xf numFmtId="0" fontId="0" fillId="8" borderId="0" xfId="0" applyFill="1"/>
    <xf numFmtId="0" fontId="0" fillId="9" borderId="0" xfId="0" applyFill="1"/>
    <xf numFmtId="0" fontId="1" fillId="6" borderId="0" xfId="0" applyFont="1" applyFill="1" applyBorder="1" applyAlignment="1">
      <alignment wrapText="1"/>
    </xf>
    <xf numFmtId="0" fontId="1" fillId="6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165" fontId="3" fillId="0" borderId="0" xfId="1" applyNumberFormat="1" applyFont="1" applyFill="1" applyBorder="1"/>
    <xf numFmtId="164" fontId="1" fillId="0" borderId="0" xfId="0" applyNumberFormat="1" applyFont="1" applyFill="1" applyBorder="1"/>
    <xf numFmtId="0" fontId="3" fillId="0" borderId="0" xfId="1" applyFont="1" applyFill="1"/>
    <xf numFmtId="0" fontId="0" fillId="0" borderId="0" xfId="0" applyAlignment="1">
      <alignment horizontal="center"/>
    </xf>
    <xf numFmtId="0" fontId="3" fillId="8" borderId="0" xfId="1" applyFont="1" applyFill="1"/>
    <xf numFmtId="0" fontId="0" fillId="10" borderId="0" xfId="0" applyFill="1"/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pivotButton="1"/>
    <xf numFmtId="14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Border="1"/>
    <xf numFmtId="49" fontId="0" fillId="0" borderId="2" xfId="0" applyNumberFormat="1" applyBorder="1" applyAlignment="1">
      <alignment horizontal="right"/>
    </xf>
    <xf numFmtId="14" fontId="0" fillId="0" borderId="0" xfId="0" applyNumberFormat="1" applyFill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6" borderId="0" xfId="0" applyNumberFormat="1" applyFill="1" applyAlignment="1">
      <alignment horizontal="center"/>
    </xf>
    <xf numFmtId="0" fontId="0" fillId="11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14" fontId="0" fillId="11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9" borderId="0" xfId="0" applyNumberFormat="1" applyFill="1" applyAlignment="1">
      <alignment horizontal="center"/>
    </xf>
    <xf numFmtId="14" fontId="0" fillId="7" borderId="0" xfId="0" applyNumberFormat="1" applyFill="1" applyAlignment="1">
      <alignment horizontal="center"/>
    </xf>
    <xf numFmtId="14" fontId="0" fillId="4" borderId="0" xfId="0" applyNumberFormat="1" applyFill="1" applyAlignment="1">
      <alignment horizontal="center"/>
    </xf>
    <xf numFmtId="14" fontId="0" fillId="12" borderId="0" xfId="0" applyNumberFormat="1" applyFill="1" applyAlignment="1">
      <alignment horizontal="center"/>
    </xf>
    <xf numFmtId="0" fontId="0" fillId="1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0" fillId="0" borderId="0" xfId="0" applyAlignment="1">
      <alignment horizontal="center" wrapText="1"/>
    </xf>
    <xf numFmtId="166" fontId="0" fillId="6" borderId="0" xfId="0" applyNumberFormat="1" applyFill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Fill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0" fillId="11" borderId="0" xfId="0" applyNumberFormat="1" applyFill="1" applyAlignment="1">
      <alignment horizontal="center"/>
    </xf>
    <xf numFmtId="166" fontId="0" fillId="3" borderId="0" xfId="0" applyNumberFormat="1" applyFill="1" applyAlignment="1">
      <alignment horizontal="center"/>
    </xf>
    <xf numFmtId="166" fontId="0" fillId="9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166" fontId="0" fillId="4" borderId="0" xfId="0" applyNumberFormat="1" applyFill="1" applyAlignment="1">
      <alignment horizontal="center"/>
    </xf>
    <xf numFmtId="166" fontId="0" fillId="12" borderId="0" xfId="0" applyNumberFormat="1" applyFill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 applyFill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167" fontId="0" fillId="6" borderId="0" xfId="0" applyNumberFormat="1" applyFill="1" applyAlignment="1">
      <alignment horizontal="center"/>
    </xf>
    <xf numFmtId="167" fontId="0" fillId="11" borderId="0" xfId="0" applyNumberFormat="1" applyFill="1" applyAlignment="1">
      <alignment horizontal="center"/>
    </xf>
    <xf numFmtId="167" fontId="0" fillId="3" borderId="0" xfId="0" applyNumberFormat="1" applyFill="1" applyAlignment="1">
      <alignment horizontal="center"/>
    </xf>
    <xf numFmtId="167" fontId="0" fillId="9" borderId="0" xfId="0" applyNumberFormat="1" applyFill="1" applyAlignment="1">
      <alignment horizontal="center"/>
    </xf>
    <xf numFmtId="167" fontId="0" fillId="7" borderId="0" xfId="0" applyNumberFormat="1" applyFill="1" applyAlignment="1">
      <alignment horizontal="center"/>
    </xf>
    <xf numFmtId="167" fontId="0" fillId="11" borderId="0" xfId="0" quotePrefix="1" applyNumberFormat="1" applyFill="1" applyAlignment="1">
      <alignment horizontal="center"/>
    </xf>
    <xf numFmtId="167" fontId="0" fillId="4" borderId="0" xfId="0" applyNumberFormat="1" applyFill="1" applyAlignment="1">
      <alignment horizontal="center"/>
    </xf>
    <xf numFmtId="167" fontId="0" fillId="12" borderId="0" xfId="0" applyNumberFormat="1" applyFill="1" applyAlignment="1">
      <alignment horizontal="center"/>
    </xf>
    <xf numFmtId="167" fontId="1" fillId="6" borderId="0" xfId="0" applyNumberFormat="1" applyFont="1" applyFill="1" applyBorder="1" applyAlignment="1">
      <alignment horizontal="center" wrapText="1"/>
    </xf>
    <xf numFmtId="167" fontId="3" fillId="5" borderId="0" xfId="1" applyNumberFormat="1" applyFont="1" applyFill="1" applyAlignment="1">
      <alignment horizontal="center"/>
    </xf>
    <xf numFmtId="167" fontId="0" fillId="8" borderId="0" xfId="0" applyNumberFormat="1" applyFill="1" applyAlignment="1">
      <alignment horizontal="center"/>
    </xf>
    <xf numFmtId="167" fontId="3" fillId="8" borderId="0" xfId="1" applyNumberFormat="1" applyFont="1" applyFill="1" applyAlignment="1">
      <alignment horizontal="center"/>
    </xf>
    <xf numFmtId="167" fontId="3" fillId="0" borderId="0" xfId="1" applyNumberFormat="1" applyFont="1" applyFill="1" applyAlignment="1">
      <alignment horizontal="center"/>
    </xf>
    <xf numFmtId="167" fontId="0" fillId="10" borderId="0" xfId="0" applyNumberFormat="1" applyFill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6" borderId="0" xfId="0" applyFont="1" applyFill="1" applyAlignment="1">
      <alignment horizontal="center"/>
    </xf>
    <xf numFmtId="14" fontId="1" fillId="6" borderId="0" xfId="0" applyNumberFormat="1" applyFont="1" applyFill="1" applyBorder="1" applyAlignment="1">
      <alignment horizontal="center" wrapText="1"/>
    </xf>
    <xf numFmtId="14" fontId="1" fillId="6" borderId="0" xfId="0" applyNumberFormat="1" applyFont="1" applyFill="1" applyBorder="1" applyAlignment="1">
      <alignment wrapText="1"/>
    </xf>
    <xf numFmtId="0" fontId="3" fillId="6" borderId="0" xfId="0" applyFont="1" applyFill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3" fillId="5" borderId="0" xfId="1" applyFont="1" applyFill="1" applyAlignment="1">
      <alignment horizontal="center"/>
    </xf>
    <xf numFmtId="165" fontId="3" fillId="0" borderId="0" xfId="1" applyNumberFormat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0" fillId="11" borderId="0" xfId="0" applyFill="1" applyAlignment="1">
      <alignment horizontal="center" vertical="center"/>
    </xf>
    <xf numFmtId="167" fontId="0" fillId="11" borderId="0" xfId="0" applyNumberFormat="1" applyFill="1" applyAlignment="1">
      <alignment horizontal="center" vertical="center"/>
    </xf>
    <xf numFmtId="14" fontId="0" fillId="11" borderId="0" xfId="0" applyNumberFormat="1" applyFill="1" applyAlignment="1">
      <alignment horizontal="center" vertical="center"/>
    </xf>
    <xf numFmtId="167" fontId="0" fillId="11" borderId="0" xfId="0" quotePrefix="1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7" fontId="0" fillId="4" borderId="0" xfId="0" applyNumberFormat="1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67" fontId="0" fillId="7" borderId="0" xfId="0" applyNumberFormat="1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14" fontId="0" fillId="7" borderId="0" xfId="0" applyNumberFormat="1" applyFill="1" applyAlignment="1">
      <alignment horizontal="center" vertical="center" wrapText="1"/>
    </xf>
    <xf numFmtId="14" fontId="0" fillId="4" borderId="0" xfId="0" applyNumberFormat="1" applyFill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CC99FF"/>
      <color rgb="FFFF99FF"/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7A47CCC7-4511-492C-BC1E-B00FEAD00F96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0E6D8567-C405-41BA-AF0B-FBA167EC780E}">
      <dgm:prSet phldrT="[Text]" custT="1"/>
      <dgm:spPr/>
      <dgm:t>
        <a:bodyPr/>
        <a:lstStyle/>
        <a:p>
          <a:r>
            <a:rPr lang="en-US" sz="2800" dirty="0"/>
            <a:t>Jan</a:t>
          </a:r>
        </a:p>
      </dgm:t>
    </dgm:pt>
    <dgm:pt modelId="{C42EE95A-EFC2-4920-ABA1-69F32AF8F2D9}" type="parTrans" cxnId="{489E3AF9-C4EF-4274-B7F0-FD04092980DB}">
      <dgm:prSet/>
      <dgm:spPr/>
      <dgm:t>
        <a:bodyPr/>
        <a:lstStyle/>
        <a:p>
          <a:endParaRPr lang="en-US"/>
        </a:p>
      </dgm:t>
    </dgm:pt>
    <dgm:pt modelId="{0C2E45A8-FAFA-45F5-925F-AC3FF78C2029}" type="sibTrans" cxnId="{489E3AF9-C4EF-4274-B7F0-FD04092980DB}">
      <dgm:prSet/>
      <dgm:spPr>
        <a:solidFill>
          <a:schemeClr val="tx1">
            <a:lumMod val="85000"/>
            <a:lumOff val="15000"/>
          </a:schemeClr>
        </a:solidFill>
      </dgm:spPr>
      <dgm:t>
        <a:bodyPr/>
        <a:lstStyle/>
        <a:p>
          <a:endParaRPr lang="en-US"/>
        </a:p>
      </dgm:t>
    </dgm:pt>
    <dgm:pt modelId="{D164DB9E-3355-48EF-8717-920AA5551958}">
      <dgm:prSet phldrT="[Text]" custT="1"/>
      <dgm:spPr/>
      <dgm:t>
        <a:bodyPr/>
        <a:lstStyle/>
        <a:p>
          <a:r>
            <a:rPr lang="en-US" sz="2800" dirty="0"/>
            <a:t>Feb</a:t>
          </a:r>
        </a:p>
      </dgm:t>
    </dgm:pt>
    <dgm:pt modelId="{3FC5CC28-0D00-483E-BA0A-B83499C7A00E}" type="parTrans" cxnId="{20E82499-8D64-442B-AE87-11D8AA441A65}">
      <dgm:prSet/>
      <dgm:spPr/>
      <dgm:t>
        <a:bodyPr/>
        <a:lstStyle/>
        <a:p>
          <a:endParaRPr lang="en-US"/>
        </a:p>
      </dgm:t>
    </dgm:pt>
    <dgm:pt modelId="{A3D69479-8854-4124-883E-26C5EF7FD3A1}" type="sibTrans" cxnId="{20E82499-8D64-442B-AE87-11D8AA441A65}">
      <dgm:prSet/>
      <dgm:spPr>
        <a:solidFill>
          <a:schemeClr val="tx1">
            <a:lumMod val="85000"/>
            <a:lumOff val="15000"/>
          </a:schemeClr>
        </a:solidFill>
      </dgm:spPr>
      <dgm:t>
        <a:bodyPr/>
        <a:lstStyle/>
        <a:p>
          <a:endParaRPr lang="en-US"/>
        </a:p>
      </dgm:t>
    </dgm:pt>
    <dgm:pt modelId="{27DE4618-D428-4F9B-B4CC-9A31D4608D4B}">
      <dgm:prSet phldrT="[Text]" custT="1"/>
      <dgm:spPr/>
      <dgm:t>
        <a:bodyPr/>
        <a:lstStyle/>
        <a:p>
          <a:r>
            <a:rPr lang="en-US" sz="2800" dirty="0"/>
            <a:t>Mar</a:t>
          </a:r>
        </a:p>
      </dgm:t>
    </dgm:pt>
    <dgm:pt modelId="{0CDEBCF4-79CE-462B-BE9C-E982D116EB99}" type="parTrans" cxnId="{8B38BDE8-F0D6-430E-8752-1251123D51E9}">
      <dgm:prSet/>
      <dgm:spPr/>
      <dgm:t>
        <a:bodyPr/>
        <a:lstStyle/>
        <a:p>
          <a:endParaRPr lang="en-US"/>
        </a:p>
      </dgm:t>
    </dgm:pt>
    <dgm:pt modelId="{47905BE8-952A-4234-8EE4-D8F510046DEC}" type="sibTrans" cxnId="{8B38BDE8-F0D6-430E-8752-1251123D51E9}">
      <dgm:prSet/>
      <dgm:spPr>
        <a:solidFill>
          <a:schemeClr val="tx1">
            <a:lumMod val="85000"/>
            <a:lumOff val="15000"/>
          </a:schemeClr>
        </a:solidFill>
      </dgm:spPr>
      <dgm:t>
        <a:bodyPr/>
        <a:lstStyle/>
        <a:p>
          <a:endParaRPr lang="en-US"/>
        </a:p>
      </dgm:t>
    </dgm:pt>
    <dgm:pt modelId="{3A98761A-2CAD-43C8-83D6-27DEA9CFA862}" type="pres">
      <dgm:prSet presAssocID="{7A47CCC7-4511-492C-BC1E-B00FEAD00F96}" presName="Name0" presStyleCnt="0">
        <dgm:presLayoutVars>
          <dgm:dir/>
          <dgm:resizeHandles val="exact"/>
        </dgm:presLayoutVars>
      </dgm:prSet>
      <dgm:spPr/>
    </dgm:pt>
    <dgm:pt modelId="{24E28928-D30B-4681-BBA0-622632937764}" type="pres">
      <dgm:prSet presAssocID="{0E6D8567-C405-41BA-AF0B-FBA167EC780E}" presName="node" presStyleLbl="node1" presStyleIdx="0" presStyleCnt="3" custLinFactNeighborX="3463" custLinFactNeighborY="-4560">
        <dgm:presLayoutVars>
          <dgm:bulletEnabled val="1"/>
        </dgm:presLayoutVars>
      </dgm:prSet>
      <dgm:spPr/>
    </dgm:pt>
    <dgm:pt modelId="{1D85041E-C853-402E-A2DC-223C18D61DFB}" type="pres">
      <dgm:prSet presAssocID="{0C2E45A8-FAFA-45F5-925F-AC3FF78C2029}" presName="sibTrans" presStyleLbl="sibTrans2D1" presStyleIdx="0" presStyleCnt="2"/>
      <dgm:spPr/>
    </dgm:pt>
    <dgm:pt modelId="{88D37099-32E9-43C2-A9B0-25B8346C61D8}" type="pres">
      <dgm:prSet presAssocID="{0C2E45A8-FAFA-45F5-925F-AC3FF78C2029}" presName="connectorText" presStyleLbl="sibTrans2D1" presStyleIdx="0" presStyleCnt="2"/>
      <dgm:spPr/>
    </dgm:pt>
    <dgm:pt modelId="{CED1601C-3E52-4191-8EAC-145EF401B09F}" type="pres">
      <dgm:prSet presAssocID="{D164DB9E-3355-48EF-8717-920AA5551958}" presName="node" presStyleLbl="node1" presStyleIdx="1" presStyleCnt="3" custLinFactNeighborY="-3523">
        <dgm:presLayoutVars>
          <dgm:bulletEnabled val="1"/>
        </dgm:presLayoutVars>
      </dgm:prSet>
      <dgm:spPr/>
    </dgm:pt>
    <dgm:pt modelId="{9BC1E929-E558-47D2-A9A9-7A029687C67A}" type="pres">
      <dgm:prSet presAssocID="{A3D69479-8854-4124-883E-26C5EF7FD3A1}" presName="sibTrans" presStyleLbl="sibTrans2D1" presStyleIdx="1" presStyleCnt="2"/>
      <dgm:spPr/>
    </dgm:pt>
    <dgm:pt modelId="{0D7DD891-9CCE-439A-BDEA-1383BF99CC0D}" type="pres">
      <dgm:prSet presAssocID="{A3D69479-8854-4124-883E-26C5EF7FD3A1}" presName="connectorText" presStyleLbl="sibTrans2D1" presStyleIdx="1" presStyleCnt="2"/>
      <dgm:spPr/>
    </dgm:pt>
    <dgm:pt modelId="{A2D3FB26-BA0D-44B5-9A92-0FE27AB34C5B}" type="pres">
      <dgm:prSet presAssocID="{27DE4618-D428-4F9B-B4CC-9A31D4608D4B}" presName="node" presStyleLbl="node1" presStyleIdx="2" presStyleCnt="3" custLinFactNeighborX="837" custLinFactNeighborY="-1529">
        <dgm:presLayoutVars>
          <dgm:bulletEnabled val="1"/>
        </dgm:presLayoutVars>
      </dgm:prSet>
      <dgm:spPr/>
    </dgm:pt>
  </dgm:ptLst>
  <dgm:cxnLst>
    <dgm:cxn modelId="{7E5D8B08-8323-4ECE-8A51-84DF6A7C9737}" type="presOf" srcId="{A3D69479-8854-4124-883E-26C5EF7FD3A1}" destId="{0D7DD891-9CCE-439A-BDEA-1383BF99CC0D}" srcOrd="1" destOrd="0" presId="urn:microsoft.com/office/officeart/2005/8/layout/process1"/>
    <dgm:cxn modelId="{14529124-274D-4472-9F59-20DC408831B6}" type="presOf" srcId="{0C2E45A8-FAFA-45F5-925F-AC3FF78C2029}" destId="{88D37099-32E9-43C2-A9B0-25B8346C61D8}" srcOrd="1" destOrd="0" presId="urn:microsoft.com/office/officeart/2005/8/layout/process1"/>
    <dgm:cxn modelId="{8FD8C128-7586-49CB-B356-DC765EE33C2F}" type="presOf" srcId="{0C2E45A8-FAFA-45F5-925F-AC3FF78C2029}" destId="{1D85041E-C853-402E-A2DC-223C18D61DFB}" srcOrd="0" destOrd="0" presId="urn:microsoft.com/office/officeart/2005/8/layout/process1"/>
    <dgm:cxn modelId="{A06B513D-34BB-48CF-A95C-79D2CF73C007}" type="presOf" srcId="{0E6D8567-C405-41BA-AF0B-FBA167EC780E}" destId="{24E28928-D30B-4681-BBA0-622632937764}" srcOrd="0" destOrd="0" presId="urn:microsoft.com/office/officeart/2005/8/layout/process1"/>
    <dgm:cxn modelId="{0464195D-99CA-4143-A577-B9F94B3853B8}" type="presOf" srcId="{27DE4618-D428-4F9B-B4CC-9A31D4608D4B}" destId="{A2D3FB26-BA0D-44B5-9A92-0FE27AB34C5B}" srcOrd="0" destOrd="0" presId="urn:microsoft.com/office/officeart/2005/8/layout/process1"/>
    <dgm:cxn modelId="{85E3878C-4047-4EDB-8B72-11B85BDBA6BB}" type="presOf" srcId="{A3D69479-8854-4124-883E-26C5EF7FD3A1}" destId="{9BC1E929-E558-47D2-A9A9-7A029687C67A}" srcOrd="0" destOrd="0" presId="urn:microsoft.com/office/officeart/2005/8/layout/process1"/>
    <dgm:cxn modelId="{20E82499-8D64-442B-AE87-11D8AA441A65}" srcId="{7A47CCC7-4511-492C-BC1E-B00FEAD00F96}" destId="{D164DB9E-3355-48EF-8717-920AA5551958}" srcOrd="1" destOrd="0" parTransId="{3FC5CC28-0D00-483E-BA0A-B83499C7A00E}" sibTransId="{A3D69479-8854-4124-883E-26C5EF7FD3A1}"/>
    <dgm:cxn modelId="{2815EAA1-BF83-45D1-95F8-8744DBD0AD18}" type="presOf" srcId="{D164DB9E-3355-48EF-8717-920AA5551958}" destId="{CED1601C-3E52-4191-8EAC-145EF401B09F}" srcOrd="0" destOrd="0" presId="urn:microsoft.com/office/officeart/2005/8/layout/process1"/>
    <dgm:cxn modelId="{8B38BDE8-F0D6-430E-8752-1251123D51E9}" srcId="{7A47CCC7-4511-492C-BC1E-B00FEAD00F96}" destId="{27DE4618-D428-4F9B-B4CC-9A31D4608D4B}" srcOrd="2" destOrd="0" parTransId="{0CDEBCF4-79CE-462B-BE9C-E982D116EB99}" sibTransId="{47905BE8-952A-4234-8EE4-D8F510046DEC}"/>
    <dgm:cxn modelId="{CA40BDEF-F189-45EE-8832-27993C8CA76E}" type="presOf" srcId="{7A47CCC7-4511-492C-BC1E-B00FEAD00F96}" destId="{3A98761A-2CAD-43C8-83D6-27DEA9CFA862}" srcOrd="0" destOrd="0" presId="urn:microsoft.com/office/officeart/2005/8/layout/process1"/>
    <dgm:cxn modelId="{489E3AF9-C4EF-4274-B7F0-FD04092980DB}" srcId="{7A47CCC7-4511-492C-BC1E-B00FEAD00F96}" destId="{0E6D8567-C405-41BA-AF0B-FBA167EC780E}" srcOrd="0" destOrd="0" parTransId="{C42EE95A-EFC2-4920-ABA1-69F32AF8F2D9}" sibTransId="{0C2E45A8-FAFA-45F5-925F-AC3FF78C2029}"/>
    <dgm:cxn modelId="{2A590E7A-805A-498E-9384-7AEB7DB6A6B6}" type="presParOf" srcId="{3A98761A-2CAD-43C8-83D6-27DEA9CFA862}" destId="{24E28928-D30B-4681-BBA0-622632937764}" srcOrd="0" destOrd="0" presId="urn:microsoft.com/office/officeart/2005/8/layout/process1"/>
    <dgm:cxn modelId="{1C1A5772-5A33-4883-BEA9-C88F1AF38FCF}" type="presParOf" srcId="{3A98761A-2CAD-43C8-83D6-27DEA9CFA862}" destId="{1D85041E-C853-402E-A2DC-223C18D61DFB}" srcOrd="1" destOrd="0" presId="urn:microsoft.com/office/officeart/2005/8/layout/process1"/>
    <dgm:cxn modelId="{38564E4B-F972-4474-AADA-321DB28B7923}" type="presParOf" srcId="{1D85041E-C853-402E-A2DC-223C18D61DFB}" destId="{88D37099-32E9-43C2-A9B0-25B8346C61D8}" srcOrd="0" destOrd="0" presId="urn:microsoft.com/office/officeart/2005/8/layout/process1"/>
    <dgm:cxn modelId="{C587D040-CB2E-430D-B950-6C12EDA5C890}" type="presParOf" srcId="{3A98761A-2CAD-43C8-83D6-27DEA9CFA862}" destId="{CED1601C-3E52-4191-8EAC-145EF401B09F}" srcOrd="2" destOrd="0" presId="urn:microsoft.com/office/officeart/2005/8/layout/process1"/>
    <dgm:cxn modelId="{4D1E30C7-08AE-4233-9852-3359D9B0AF01}" type="presParOf" srcId="{3A98761A-2CAD-43C8-83D6-27DEA9CFA862}" destId="{9BC1E929-E558-47D2-A9A9-7A029687C67A}" srcOrd="3" destOrd="0" presId="urn:microsoft.com/office/officeart/2005/8/layout/process1"/>
    <dgm:cxn modelId="{CF316AB6-8737-4E7E-9375-256CADAB516A}" type="presParOf" srcId="{9BC1E929-E558-47D2-A9A9-7A029687C67A}" destId="{0D7DD891-9CCE-439A-BDEA-1383BF99CC0D}" srcOrd="0" destOrd="0" presId="urn:microsoft.com/office/officeart/2005/8/layout/process1"/>
    <dgm:cxn modelId="{B11B6B05-6C83-4E43-93C9-0A59020579CB}" type="presParOf" srcId="{3A98761A-2CAD-43C8-83D6-27DEA9CFA862}" destId="{A2D3FB26-BA0D-44B5-9A92-0FE27AB34C5B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4E28928-D30B-4681-BBA0-622632937764}">
      <dsp:nvSpPr>
        <dsp:cNvPr id="0" name=""/>
        <dsp:cNvSpPr/>
      </dsp:nvSpPr>
      <dsp:spPr>
        <a:xfrm>
          <a:off x="35262" y="641742"/>
          <a:ext cx="2050420" cy="123025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kern="1200" dirty="0"/>
            <a:t>Jan</a:t>
          </a:r>
        </a:p>
      </dsp:txBody>
      <dsp:txXfrm>
        <a:off x="71295" y="677775"/>
        <a:ext cx="1978354" cy="1158186"/>
      </dsp:txXfrm>
    </dsp:sp>
    <dsp:sp modelId="{1D85041E-C853-402E-A2DC-223C18D61DFB}">
      <dsp:nvSpPr>
        <dsp:cNvPr id="0" name=""/>
        <dsp:cNvSpPr/>
      </dsp:nvSpPr>
      <dsp:spPr>
        <a:xfrm rot="15431">
          <a:off x="2283622" y="1009048"/>
          <a:ext cx="419640" cy="508504"/>
        </a:xfrm>
        <a:prstGeom prst="rightArrow">
          <a:avLst>
            <a:gd name="adj1" fmla="val 60000"/>
            <a:gd name="adj2" fmla="val 50000"/>
          </a:avLst>
        </a:prstGeom>
        <a:solidFill>
          <a:schemeClr val="tx1">
            <a:lumMod val="85000"/>
            <a:lumOff val="15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2100" kern="1200"/>
        </a:p>
      </dsp:txBody>
      <dsp:txXfrm>
        <a:off x="2283623" y="1110466"/>
        <a:ext cx="293748" cy="305102"/>
      </dsp:txXfrm>
    </dsp:sp>
    <dsp:sp modelId="{CED1601C-3E52-4191-8EAC-145EF401B09F}">
      <dsp:nvSpPr>
        <dsp:cNvPr id="0" name=""/>
        <dsp:cNvSpPr/>
      </dsp:nvSpPr>
      <dsp:spPr>
        <a:xfrm>
          <a:off x="2877449" y="654500"/>
          <a:ext cx="2050420" cy="123025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kern="1200" dirty="0"/>
            <a:t>Feb</a:t>
          </a:r>
        </a:p>
      </dsp:txBody>
      <dsp:txXfrm>
        <a:off x="2913482" y="690533"/>
        <a:ext cx="1978354" cy="1158186"/>
      </dsp:txXfrm>
    </dsp:sp>
    <dsp:sp modelId="{9BC1E929-E558-47D2-A9A9-7A029687C67A}">
      <dsp:nvSpPr>
        <dsp:cNvPr id="0" name=""/>
        <dsp:cNvSpPr/>
      </dsp:nvSpPr>
      <dsp:spPr>
        <a:xfrm rot="29307">
          <a:off x="5134618" y="1027745"/>
          <a:ext cx="438340" cy="508504"/>
        </a:xfrm>
        <a:prstGeom prst="rightArrow">
          <a:avLst>
            <a:gd name="adj1" fmla="val 60000"/>
            <a:gd name="adj2" fmla="val 50000"/>
          </a:avLst>
        </a:prstGeom>
        <a:solidFill>
          <a:schemeClr val="tx1">
            <a:lumMod val="85000"/>
            <a:lumOff val="1500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2100" kern="1200"/>
        </a:p>
      </dsp:txBody>
      <dsp:txXfrm>
        <a:off x="5134620" y="1128885"/>
        <a:ext cx="306838" cy="305102"/>
      </dsp:txXfrm>
    </dsp:sp>
    <dsp:sp modelId="{A2D3FB26-BA0D-44B5-9A92-0FE27AB34C5B}">
      <dsp:nvSpPr>
        <dsp:cNvPr id="0" name=""/>
        <dsp:cNvSpPr/>
      </dsp:nvSpPr>
      <dsp:spPr>
        <a:xfrm>
          <a:off x="5754898" y="679031"/>
          <a:ext cx="2050420" cy="123025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kern="1200" dirty="0"/>
            <a:t>Mar</a:t>
          </a:r>
        </a:p>
      </dsp:txBody>
      <dsp:txXfrm>
        <a:off x="5790931" y="715064"/>
        <a:ext cx="1978354" cy="115818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10060</xdr:colOff>
      <xdr:row>19</xdr:row>
      <xdr:rowOff>7863</xdr:rowOff>
    </xdr:from>
    <xdr:to>
      <xdr:col>13</xdr:col>
      <xdr:colOff>10060</xdr:colOff>
      <xdr:row>19</xdr:row>
      <xdr:rowOff>7863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10060" y="3482583"/>
          <a:ext cx="79248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490119</xdr:colOff>
      <xdr:row>13</xdr:row>
      <xdr:rowOff>149437</xdr:rowOff>
    </xdr:to>
    <xdr:graphicFrame macro="">
      <xdr:nvGraphicFramePr>
        <xdr:cNvPr id="19" name="Diagram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4</xdr:col>
      <xdr:colOff>413920</xdr:colOff>
      <xdr:row>10</xdr:row>
      <xdr:rowOff>137504</xdr:rowOff>
    </xdr:from>
    <xdr:to>
      <xdr:col>9</xdr:col>
      <xdr:colOff>32920</xdr:colOff>
      <xdr:row>18</xdr:row>
      <xdr:rowOff>6615</xdr:rowOff>
    </xdr:to>
    <xdr:sp macro="" textlink="">
      <xdr:nvSpPr>
        <xdr:cNvPr id="20" name="TextBox 1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2852320" y="1966304"/>
          <a:ext cx="2667000" cy="1332151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>
          <a:noAutofit/>
        </a:bodyPr>
        <a:lstStyle>
          <a:defPPr>
            <a:defRPr lang="en-U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9pPr>
        </a:lstStyle>
        <a:p>
          <a:pPr marL="171450" indent="-171450">
            <a:buFont typeface="Arial" panose="020B0604020202020204" pitchFamily="34" charset="0"/>
            <a:buChar char="•"/>
          </a:pPr>
          <a:r>
            <a:rPr lang="en-US" sz="1050">
              <a:latin typeface="Calibri" panose="020F0502020204030204" pitchFamily="34" charset="0"/>
              <a:ea typeface="ヒラギノ角ゴ Pro W3" pitchFamily="124" charset="-128"/>
            </a:rPr>
            <a:t>JAG Jan JIB 2.4.2020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050"/>
            <a:t>JAG Revenue 2.25.2020, Jan Oil, Dec Gas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050"/>
            <a:t>JAG Revenue 2.28.2020 Jan Gas</a:t>
          </a:r>
        </a:p>
        <a:p>
          <a:pPr marL="171450" marR="0" lvl="0" indent="-171450" algn="l" defTabSz="4572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05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</a:rPr>
            <a:t>Open Invoice (2)</a:t>
          </a:r>
        </a:p>
        <a:p>
          <a:pPr marL="171450" marR="0" lvl="0" indent="-171450" algn="l" defTabSz="4572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05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</a:rPr>
            <a:t>JAG </a:t>
          </a:r>
          <a:r>
            <a:rPr lang="en-US" sz="1050">
              <a:latin typeface="Calibri" panose="020F0502020204030204" pitchFamily="34" charset="0"/>
              <a:ea typeface="ヒラギノ角ゴ Pro W3" pitchFamily="124" charset="-128"/>
            </a:rPr>
            <a:t>OI Final Import</a:t>
          </a:r>
          <a:r>
            <a:rPr lang="en-US" sz="105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</a:rPr>
            <a:t> 2.20.2020 </a:t>
          </a:r>
        </a:p>
        <a:p>
          <a:pPr marL="171450" marR="0" lvl="0" indent="-171450" algn="l" defTabSz="4572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050"/>
            <a:t>Final JAG JIB 2.26.2020 (Feb Acct)</a:t>
          </a:r>
        </a:p>
        <a:p>
          <a:pPr marL="171450" indent="-171450">
            <a:buFont typeface="Arial" panose="020B0604020202020204" pitchFamily="34" charset="0"/>
            <a:buChar char="•"/>
            <a:defRPr/>
          </a:pPr>
          <a:r>
            <a:rPr lang="en-US" sz="1050">
              <a:latin typeface="Calibri" panose="020F0502020204030204" pitchFamily="34" charset="0"/>
              <a:ea typeface="ヒラギノ角ゴ Pro W3" pitchFamily="124" charset="-128"/>
            </a:rPr>
            <a:t>Final AP run 2.28.20</a:t>
          </a:r>
          <a:endParaRPr lang="en-US" sz="1050" kern="1200">
            <a:solidFill>
              <a:schemeClr val="tx1"/>
            </a:solidFill>
            <a:latin typeface="Calibri" panose="020F0502020204030204" pitchFamily="34" charset="0"/>
            <a:ea typeface="ヒラギノ角ゴ Pro W3" pitchFamily="124" charset="-128"/>
          </a:endParaRPr>
        </a:p>
        <a:p>
          <a:pPr marL="171450" marR="0" lvl="0" indent="-171450" algn="l" defTabSz="4572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en-US" sz="1200" kern="1200">
            <a:solidFill>
              <a:schemeClr val="tx1"/>
            </a:solidFill>
            <a:latin typeface="Calibri" panose="020F0502020204030204" pitchFamily="34" charset="0"/>
            <a:ea typeface="ヒラギノ角ゴ Pro W3" pitchFamily="124" charset="-128"/>
            <a:cs typeface="+mn-cs"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/>
        </a:p>
      </xdr:txBody>
    </xdr:sp>
    <xdr:clientData/>
  </xdr:twoCellAnchor>
  <xdr:twoCellAnchor>
    <xdr:from>
      <xdr:col>9</xdr:col>
      <xdr:colOff>372236</xdr:colOff>
      <xdr:row>11</xdr:row>
      <xdr:rowOff>10608</xdr:rowOff>
    </xdr:from>
    <xdr:to>
      <xdr:col>12</xdr:col>
      <xdr:colOff>379008</xdr:colOff>
      <xdr:row>15</xdr:row>
      <xdr:rowOff>110085</xdr:rowOff>
    </xdr:to>
    <xdr:sp macro="" textlink="">
      <xdr:nvSpPr>
        <xdr:cNvPr id="21" name="TextBox 17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5858636" y="2022288"/>
          <a:ext cx="1835572" cy="830997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en-U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9pPr>
        </a:lstStyle>
        <a:p>
          <a:pPr marL="171450" indent="-171450">
            <a:buFont typeface="Arial" panose="020B0604020202020204" pitchFamily="34" charset="0"/>
            <a:buChar char="•"/>
          </a:pPr>
          <a:r>
            <a:rPr lang="en-US" sz="1200" baseline="0"/>
            <a:t>First PE Revenue Run Feb Oil, Feb Gas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 baseline="0"/>
            <a:t>First combine JIB run 3.23.2020 (Mar Acct)</a:t>
          </a:r>
        </a:p>
      </xdr:txBody>
    </xdr:sp>
    <xdr:clientData/>
  </xdr:twoCellAnchor>
  <xdr:twoCellAnchor>
    <xdr:from>
      <xdr:col>0</xdr:col>
      <xdr:colOff>23550</xdr:colOff>
      <xdr:row>22</xdr:row>
      <xdr:rowOff>77923</xdr:rowOff>
    </xdr:from>
    <xdr:to>
      <xdr:col>3</xdr:col>
      <xdr:colOff>503152</xdr:colOff>
      <xdr:row>24</xdr:row>
      <xdr:rowOff>23659</xdr:rowOff>
    </xdr:to>
    <xdr:sp macro="" textlink="">
      <xdr:nvSpPr>
        <xdr:cNvPr id="35" name="TextBox 7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23550" y="4101283"/>
          <a:ext cx="2308402" cy="311496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en-U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9pPr>
        </a:lstStyle>
        <a:p>
          <a:r>
            <a:rPr lang="en-US" sz="1400"/>
            <a:t>GL Load – JAG Processes (3)</a:t>
          </a:r>
        </a:p>
      </xdr:txBody>
    </xdr:sp>
    <xdr:clientData/>
  </xdr:twoCellAnchor>
  <xdr:twoCellAnchor>
    <xdr:from>
      <xdr:col>4</xdr:col>
      <xdr:colOff>474880</xdr:colOff>
      <xdr:row>22</xdr:row>
      <xdr:rowOff>87078</xdr:rowOff>
    </xdr:from>
    <xdr:to>
      <xdr:col>8</xdr:col>
      <xdr:colOff>354654</xdr:colOff>
      <xdr:row>24</xdr:row>
      <xdr:rowOff>29095</xdr:rowOff>
    </xdr:to>
    <xdr:sp macro="" textlink="">
      <xdr:nvSpPr>
        <xdr:cNvPr id="39" name="TextBox 1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2913280" y="4110438"/>
          <a:ext cx="2318174" cy="307777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en-U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9pPr>
        </a:lstStyle>
        <a:p>
          <a:r>
            <a:rPr lang="en-US" sz="1400"/>
            <a:t>GL Load – JAG Processes (3)</a:t>
          </a:r>
        </a:p>
      </xdr:txBody>
    </xdr:sp>
    <xdr:clientData/>
  </xdr:twoCellAnchor>
  <xdr:twoCellAnchor>
    <xdr:from>
      <xdr:col>9</xdr:col>
      <xdr:colOff>261520</xdr:colOff>
      <xdr:row>27</xdr:row>
      <xdr:rowOff>154812</xdr:rowOff>
    </xdr:from>
    <xdr:to>
      <xdr:col>12</xdr:col>
      <xdr:colOff>406300</xdr:colOff>
      <xdr:row>29</xdr:row>
      <xdr:rowOff>106722</xdr:rowOff>
    </xdr:to>
    <xdr:sp macro="" textlink="">
      <xdr:nvSpPr>
        <xdr:cNvPr id="40" name="TextBox 1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5747920" y="5092572"/>
          <a:ext cx="1973580" cy="317670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en-U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9pPr>
        </a:lstStyle>
        <a:p>
          <a:r>
            <a:rPr lang="en-US" sz="1400"/>
            <a:t>Month Close Entries - PE</a:t>
          </a:r>
        </a:p>
      </xdr:txBody>
    </xdr:sp>
    <xdr:clientData/>
  </xdr:twoCellAnchor>
  <xdr:twoCellAnchor>
    <xdr:from>
      <xdr:col>0</xdr:col>
      <xdr:colOff>1</xdr:colOff>
      <xdr:row>25</xdr:row>
      <xdr:rowOff>70588</xdr:rowOff>
    </xdr:from>
    <xdr:to>
      <xdr:col>3</xdr:col>
      <xdr:colOff>57955</xdr:colOff>
      <xdr:row>27</xdr:row>
      <xdr:rowOff>12605</xdr:rowOff>
    </xdr:to>
    <xdr:sp macro="" textlink="">
      <xdr:nvSpPr>
        <xdr:cNvPr id="41" name="TextBox 2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1" y="4642588"/>
          <a:ext cx="1886754" cy="307777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en-U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9pPr>
        </a:lstStyle>
        <a:p>
          <a:r>
            <a:rPr lang="en-US" sz="1400"/>
            <a:t>Fixed Assets - PE</a:t>
          </a:r>
        </a:p>
      </xdr:txBody>
    </xdr:sp>
    <xdr:clientData/>
  </xdr:twoCellAnchor>
  <xdr:twoCellAnchor>
    <xdr:from>
      <xdr:col>4</xdr:col>
      <xdr:colOff>474880</xdr:colOff>
      <xdr:row>25</xdr:row>
      <xdr:rowOff>43545</xdr:rowOff>
    </xdr:from>
    <xdr:to>
      <xdr:col>7</xdr:col>
      <xdr:colOff>398680</xdr:colOff>
      <xdr:row>26</xdr:row>
      <xdr:rowOff>175216</xdr:rowOff>
    </xdr:to>
    <xdr:sp macro="" textlink="">
      <xdr:nvSpPr>
        <xdr:cNvPr id="42" name="TextBox 2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2913280" y="4615545"/>
          <a:ext cx="1752600" cy="314551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en-U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9pPr>
        </a:lstStyle>
        <a:p>
          <a:r>
            <a:rPr lang="en-US" sz="1400"/>
            <a:t>Fixed Assets - PE</a:t>
          </a:r>
        </a:p>
      </xdr:txBody>
    </xdr:sp>
    <xdr:clientData/>
  </xdr:twoCellAnchor>
  <xdr:twoCellAnchor>
    <xdr:from>
      <xdr:col>0</xdr:col>
      <xdr:colOff>4160</xdr:colOff>
      <xdr:row>11</xdr:row>
      <xdr:rowOff>55105</xdr:rowOff>
    </xdr:from>
    <xdr:to>
      <xdr:col>3</xdr:col>
      <xdr:colOff>414963</xdr:colOff>
      <xdr:row>16</xdr:row>
      <xdr:rowOff>156368</xdr:rowOff>
    </xdr:to>
    <xdr:sp macro="" textlink="">
      <xdr:nvSpPr>
        <xdr:cNvPr id="43" name="TextBox 24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4160" y="2066785"/>
          <a:ext cx="2239603" cy="1015663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en-U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9pPr>
        </a:lstStyle>
        <a:p>
          <a:pPr marL="171450" marR="0" lvl="0" indent="-171450" algn="l" defTabSz="4572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2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rPr>
            <a:t>JAG AP</a:t>
          </a:r>
        </a:p>
        <a:p>
          <a:pPr marL="171450" marR="0" lvl="0" indent="-171450" algn="l" defTabSz="4572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2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rPr>
            <a:t>JAG Dec JIB 1.03.20</a:t>
          </a:r>
        </a:p>
        <a:p>
          <a:pPr marL="171450" marR="0" lvl="0" indent="-171450" algn="l" defTabSz="4572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2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rPr>
            <a:t>JAG Jan Revenue 1.24.20, Dec Oil, Nov Gas</a:t>
          </a:r>
        </a:p>
        <a:p>
          <a:pPr marL="171450" marR="0" lvl="0" indent="-171450" algn="l" defTabSz="4572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2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rPr>
            <a:t>Open Invoice (1)</a:t>
          </a:r>
        </a:p>
      </xdr:txBody>
    </xdr:sp>
    <xdr:clientData/>
  </xdr:twoCellAnchor>
  <xdr:twoCellAnchor>
    <xdr:from>
      <xdr:col>0</xdr:col>
      <xdr:colOff>4160</xdr:colOff>
      <xdr:row>27</xdr:row>
      <xdr:rowOff>98114</xdr:rowOff>
    </xdr:from>
    <xdr:to>
      <xdr:col>4</xdr:col>
      <xdr:colOff>261520</xdr:colOff>
      <xdr:row>30</xdr:row>
      <xdr:rowOff>41917</xdr:rowOff>
    </xdr:to>
    <xdr:sp macro="" textlink="">
      <xdr:nvSpPr>
        <xdr:cNvPr id="44" name="TextBox 25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4160" y="5035874"/>
          <a:ext cx="2695760" cy="492443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en-U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9pPr>
        </a:lstStyle>
        <a:p>
          <a:r>
            <a:rPr lang="en-US" sz="1200"/>
            <a:t>Month Close Entries – JAG Dec Actg</a:t>
          </a:r>
        </a:p>
        <a:p>
          <a:r>
            <a:rPr lang="en-US" sz="1200"/>
            <a:t>Month Close Entries – PE Jan Actg </a:t>
          </a:r>
          <a:r>
            <a:rPr lang="en-US" sz="1400"/>
            <a:t>(4)</a:t>
          </a:r>
        </a:p>
      </xdr:txBody>
    </xdr:sp>
    <xdr:clientData/>
  </xdr:twoCellAnchor>
  <xdr:twoCellAnchor>
    <xdr:from>
      <xdr:col>4</xdr:col>
      <xdr:colOff>474880</xdr:colOff>
      <xdr:row>27</xdr:row>
      <xdr:rowOff>160986</xdr:rowOff>
    </xdr:from>
    <xdr:to>
      <xdr:col>8</xdr:col>
      <xdr:colOff>354654</xdr:colOff>
      <xdr:row>29</xdr:row>
      <xdr:rowOff>103003</xdr:rowOff>
    </xdr:to>
    <xdr:sp macro="" textlink="">
      <xdr:nvSpPr>
        <xdr:cNvPr id="45" name="TextBox 26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2913280" y="5098746"/>
          <a:ext cx="2318174" cy="307777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en-U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9pPr>
        </a:lstStyle>
        <a:p>
          <a:r>
            <a:rPr lang="en-US" sz="1400"/>
            <a:t>Month Close Entries – PE (4)</a:t>
          </a:r>
        </a:p>
      </xdr:txBody>
    </xdr:sp>
    <xdr:clientData/>
  </xdr:twoCellAnchor>
  <xdr:twoCellAnchor>
    <xdr:from>
      <xdr:col>4</xdr:col>
      <xdr:colOff>481653</xdr:colOff>
      <xdr:row>30</xdr:row>
      <xdr:rowOff>158664</xdr:rowOff>
    </xdr:from>
    <xdr:to>
      <xdr:col>8</xdr:col>
      <xdr:colOff>354654</xdr:colOff>
      <xdr:row>32</xdr:row>
      <xdr:rowOff>104400</xdr:rowOff>
    </xdr:to>
    <xdr:sp macro="" textlink="">
      <xdr:nvSpPr>
        <xdr:cNvPr id="46" name="TextBox 2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2920053" y="5645064"/>
          <a:ext cx="2311401" cy="311496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en-U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9pPr>
        </a:lstStyle>
        <a:p>
          <a:r>
            <a:rPr lang="en-US" sz="1400"/>
            <a:t>Production</a:t>
          </a:r>
          <a:r>
            <a:rPr lang="en-US" sz="1400" baseline="0"/>
            <a:t> Volumes - PE (6)</a:t>
          </a:r>
          <a:endParaRPr lang="en-US" sz="1400"/>
        </a:p>
      </xdr:txBody>
    </xdr:sp>
    <xdr:clientData/>
  </xdr:twoCellAnchor>
  <xdr:twoCellAnchor>
    <xdr:from>
      <xdr:col>0</xdr:col>
      <xdr:colOff>1</xdr:colOff>
      <xdr:row>19</xdr:row>
      <xdr:rowOff>170405</xdr:rowOff>
    </xdr:from>
    <xdr:to>
      <xdr:col>3</xdr:col>
      <xdr:colOff>571501</xdr:colOff>
      <xdr:row>21</xdr:row>
      <xdr:rowOff>116141</xdr:rowOff>
    </xdr:to>
    <xdr:sp macro="" textlink="">
      <xdr:nvSpPr>
        <xdr:cNvPr id="47" name="TextBox 7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1" y="3645125"/>
          <a:ext cx="2400300" cy="311496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en-U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Calibri" panose="020F0502020204030204" pitchFamily="34" charset="0"/>
              <a:ea typeface="ヒラギノ角ゴ Pro W3" pitchFamily="124" charset="-128"/>
              <a:cs typeface="+mn-cs"/>
            </a:defRPr>
          </a:lvl9pPr>
        </a:lstStyle>
        <a:p>
          <a:r>
            <a:rPr lang="en-US" sz="1400"/>
            <a:t>Load</a:t>
          </a:r>
          <a:r>
            <a:rPr lang="en-US" sz="1400" baseline="0"/>
            <a:t> Historical GL Thru 12/31</a:t>
          </a:r>
          <a:endParaRPr lang="en-US" sz="14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ath Cameron" refreshedDate="43808.388053587965" createdVersion="5" refreshedVersion="5" minRefreshableVersion="3" recordCount="86" xr:uid="{00000000-000A-0000-FFFF-FFFF73000000}">
  <cacheSource type="worksheet">
    <worksheetSource ref="A9:T98" sheet="Detail"/>
  </cacheSource>
  <cacheFields count="16">
    <cacheField name="Conversion/SetUp" numFmtId="0">
      <sharedItems count="58">
        <s v="Batteries"/>
        <s v="Assign all cost center numbers"/>
        <s v="COA Conversion/Xref"/>
        <s v="New Buisness Unit Setup"/>
        <s v="All Non Well Properties (Batteries, Allocations, Gathering Sys, etc.)"/>
        <s v="Cost Center, Properties, Wells, Cost Center Hierarchy"/>
        <s v="Treasury"/>
        <s v="Business Associates Master Risk"/>
        <s v="Business Associates Master GWI Land"/>
        <s v="Business Associates Master  Land NRI"/>
        <s v="Non-Op Wells"/>
        <s v="AFE Master "/>
        <s v="Inventory Stock Item Master"/>
        <s v="JIB Cost Allocations"/>
        <s v="General Ledger Balances"/>
        <s v="Division of Interest (JIB)"/>
        <s v="Asset Master"/>
        <s v="Business Associates Master Land"/>
        <s v="Open Invoice History"/>
        <s v="DocVue remaining history"/>
        <s v="Open Invoice Price Books"/>
        <s v="Production Volumes"/>
        <s v="General Ledger Detail for January"/>
        <s v="General Ledger History"/>
        <s v="Depreciation Balances"/>
        <s v="Review and Load New Master Data that Changed"/>
        <s v="Division of Interest (Revenue)"/>
        <s v="Joint Interest Billing"/>
        <s v="Marketing"/>
        <s v="Well Completion/Properties/DOI Xref"/>
        <s v="Direct Revenue Input Links"/>
        <s v="DOI Accounting"/>
        <s v="Outstanding Checks for Revenue"/>
        <s v="Revenue Owner Subledgers"/>
        <s v="Outstanding Checks for AP"/>
        <s v="AR Open Items"/>
        <s v="AR Open Item History"/>
        <s v="AP Open Items"/>
        <s v="Revenue Tax Set Up"/>
        <s v="AP Payment History"/>
        <s v="General Ledger Detail for Feb"/>
        <s v="Leasing"/>
        <s v="Revenue History"/>
        <s v="JIB Owner History "/>
        <s v="Revenue Check History"/>
        <s v="Payout Setup"/>
        <s v="OPPE"/>
        <s v="Flow Grids"/>
        <s v="JIB Owner Netting  Master" u="1"/>
        <s v="OI History" u="1"/>
        <s v="Revenue" u="1"/>
        <s v="G&amp;A" u="1"/>
        <s v="Revenue Owner Payable" u="1"/>
        <s v="Check Input Links" u="1"/>
        <s v="Revenue Owner Suspense" u="1"/>
        <s v="General Ledger Detail " u="1"/>
        <s v="Create JE Voucher Type Xref" u="1"/>
        <s v="Outstanding Checks for AP and Revenue" u="1"/>
      </sharedItems>
    </cacheField>
    <cacheField name="Item #" numFmtId="167">
      <sharedItems containsBlank="1" containsMixedTypes="1" containsNumber="1" minValue="1" maxValue="9.15" count="8">
        <n v="1"/>
        <s v="1.0"/>
        <n v="1.1000000000000001"/>
        <n v="2"/>
        <n v="3"/>
        <m/>
        <n v="9.14" u="1"/>
        <n v="9.15" u="1"/>
      </sharedItems>
    </cacheField>
    <cacheField name="Critical Path" numFmtId="0">
      <sharedItems containsBlank="1" count="3">
        <s v="Y"/>
        <s v="N"/>
        <m/>
      </sharedItems>
    </cacheField>
    <cacheField name="DE?" numFmtId="0">
      <sharedItems containsBlank="1"/>
    </cacheField>
    <cacheField name="Technical Person" numFmtId="0">
      <sharedItems containsBlank="1" count="15">
        <s v="Heath Cameron"/>
        <s v="Heath Cameron/Zeb"/>
        <s v="N/A"/>
        <s v="Nick Bray"/>
        <s v="Alex Tran"/>
        <s v="James Neblet"/>
        <s v="Davison Oliver"/>
        <s v="Robert Salinas"/>
        <s v="Quorum Support"/>
        <s v="Zeb Z"/>
        <s v="Alyson Carralez"/>
        <s v="Michael Shiraz"/>
        <m/>
        <s v="Thomas Adams" u="1"/>
        <s v="Zeb" u="1"/>
      </sharedItems>
    </cacheField>
    <cacheField name="Responsible Party" numFmtId="0">
      <sharedItems containsBlank="1"/>
    </cacheField>
    <cacheField name="Conversion Month" numFmtId="166">
      <sharedItems containsBlank="1" count="7">
        <s v="December"/>
        <s v="January"/>
        <s v="February "/>
        <m/>
        <s v="March"/>
        <s v="February" u="1"/>
        <s v="January/February" u="1"/>
      </sharedItems>
    </cacheField>
    <cacheField name="Mapping" numFmtId="14">
      <sharedItems containsDate="1" containsBlank="1" containsMixedTypes="1" minDate="2019-11-25T00:00:00" maxDate="2020-03-16T00:00:00" count="32">
        <d v="2019-12-02T00:00:00"/>
        <d v="2019-11-25T00:00:00"/>
        <d v="2019-12-01T00:00:00"/>
        <d v="2019-12-09T00:00:00"/>
        <d v="2020-01-10T00:00:00"/>
        <d v="2019-12-10T00:00:00"/>
        <d v="2019-12-12T00:00:00"/>
        <d v="2019-12-15T00:00:00"/>
        <d v="2019-12-16T00:00:00"/>
        <d v="2019-12-19T00:00:00"/>
        <d v="2020-01-06T00:00:00"/>
        <d v="2020-01-02T00:00:00"/>
        <s v="N/A"/>
        <m/>
        <d v="2019-12-30T00:00:00"/>
        <d v="2020-02-08T00:00:00"/>
        <d v="2020-02-01T00:00:00"/>
        <d v="2020-01-13T00:00:00"/>
        <d v="2020-01-14T00:00:00"/>
        <d v="2020-01-20T00:00:00"/>
        <d v="2020-01-27T00:00:00"/>
        <d v="2020-02-03T00:00:00"/>
        <d v="2020-02-04T00:00:00"/>
        <d v="2020-02-10T00:00:00"/>
        <d v="2020-01-15T00:00:00"/>
        <d v="2019-12-07T00:00:00" u="1"/>
        <d v="2020-01-31T00:00:00" u="1"/>
        <d v="2020-03-15T00:00:00" u="1"/>
        <d v="2020-03-01T00:00:00" u="1"/>
        <d v="2020-02-15T00:00:00" u="1"/>
        <d v="2020-01-03T00:00:00" u="1"/>
        <d v="2020-01-01T00:00:00" u="1"/>
      </sharedItems>
    </cacheField>
    <cacheField name="Mapping Complete" numFmtId="0">
      <sharedItems containsDate="1" containsBlank="1" containsMixedTypes="1" minDate="2019-12-04T00:00:00" maxDate="2020-02-15T00:00:00"/>
    </cacheField>
    <cacheField name="Conversion Logic Complete" numFmtId="0">
      <sharedItems containsDate="1" containsBlank="1" containsMixedTypes="1" minDate="2020-01-13T00:00:00" maxDate="2021-01-01T00:00:00"/>
    </cacheField>
    <cacheField name="Test Run 1" numFmtId="0">
      <sharedItems containsDate="1" containsBlank="1" containsMixedTypes="1" minDate="2020-01-02T00:00:00" maxDate="2020-03-10T00:00:00"/>
    </cacheField>
    <cacheField name="Final Test (PRD Data)" numFmtId="0">
      <sharedItems containsDate="1" containsBlank="1" containsMixedTypes="1" minDate="2020-01-08T00:00:00" maxDate="2020-03-17T00:00:00"/>
    </cacheField>
    <cacheField name="Conversion " numFmtId="14">
      <sharedItems containsDate="1" containsMixedTypes="1" minDate="2019-12-07T00:00:00" maxDate="2020-04-16T00:00:00" count="30">
        <d v="2020-01-06T00:00:00"/>
        <d v="2020-01-10T00:00:00"/>
        <d v="2020-01-27T00:00:00"/>
        <d v="2020-02-01T00:00:00"/>
        <d v="2020-02-06T00:00:00"/>
        <d v="2020-03-03T00:00:00"/>
        <d v="2020-03-06T00:00:00"/>
        <d v="2020-03-16T00:00:00"/>
        <d v="2020-03-18T00:00:00"/>
        <s v="N/A"/>
        <d v="2020-03-02T00:00:00" u="1"/>
        <d v="2020-01-30T00:00:00" u="1"/>
        <d v="2020-02-28T00:00:00" u="1"/>
        <d v="2020-02-02T00:00:00" u="1"/>
        <d v="2019-12-07T00:00:00" u="1"/>
        <d v="2020-03-31T00:00:00" u="1"/>
        <d v="2020-03-17T00:00:00" u="1"/>
        <d v="2019-12-31T00:00:00" u="1"/>
        <d v="2020-01-19T00:00:00" u="1"/>
        <d v="2020-04-15T00:00:00" u="1"/>
        <d v="2020-01-31T00:00:00" u="1"/>
        <d v="2020-03-15T00:00:00" u="1"/>
        <d v="2020-02-29T00:00:00" u="1"/>
        <d v="2020-01-17T00:00:00" u="1"/>
        <d v="2020-03-01T00:00:00" u="1"/>
        <d v="2019-12-15T00:00:00" u="1"/>
        <d v="2020-02-15T00:00:00" u="1"/>
        <d v="2020-01-03T00:00:00" u="1"/>
        <d v="2020-01-15T00:00:00" u="1"/>
        <d v="2020-02-18T00:00:00" u="1"/>
      </sharedItems>
    </cacheField>
    <cacheField name="Data Pull" numFmtId="14">
      <sharedItems containsDate="1" containsBlank="1" containsMixedTypes="1" minDate="2020-01-02T00:00:00" maxDate="2020-03-03T00:00:00" count="6">
        <s v="N/A"/>
        <d v="2020-01-02T00:00:00"/>
        <m/>
        <d v="2020-01-24T00:00:00"/>
        <d v="2020-02-05T00:00:00"/>
        <d v="2020-03-02T00:00:00"/>
      </sharedItems>
    </cacheField>
    <cacheField name="Dependent On" numFmtId="14">
      <sharedItems containsBlank="1"/>
    </cacheField>
    <cacheField name="Event" numFmtId="0">
      <sharedItems containsBlank="1" count="111">
        <s v="Needed before MDM push."/>
        <s v="Look for duplicates"/>
        <s v="Create cross reference between PAR and JAG data"/>
        <s v="Provide potential export from Excalibur. "/>
        <s v="Setup new Buisness Unit for the new JAG companies (historical and other companies TBA)"/>
        <s v="All Non Well Properties (Batteries, Allocations, Gathering Sys, AFE specials, etc.)"/>
        <s v="Load Property Header Data in all key systems effected by conversion"/>
        <s v="Well &amp; Meter Mapping"/>
        <s v="Compressor - Lease Use"/>
        <s v="Hierarchy/Acquisition Codes/Non Op Properties"/>
        <s v="Need Banking Access After Close"/>
        <s v="Vendors/Purchasers/Etc."/>
        <s v="Vendor Duplicates"/>
        <s v="Vendor Different Duplicates"/>
        <s v="Vendor X Reference"/>
        <s v="JIB BAs"/>
        <s v="GWI Owners Duplicates"/>
        <s v="GWI Owner New Number"/>
        <s v="Assign Numbers and Status"/>
        <s v="Non-Op Wells"/>
        <s v="AFE Type use PE type"/>
        <s v="Assign Numbers and plan to use JAG number with id."/>
        <s v="JIB Owner Netting  Master"/>
        <s v="Convert Asset Master "/>
        <s v="Property AFE Xref"/>
        <s v="Detail for New Owners"/>
        <s v="Detail for New Vendors"/>
        <s v="Payment Terms"/>
        <s v="Payment Type"/>
        <s v="Allocations "/>
        <s v="Load Initial Balances "/>
        <s v="AFE App Script Open AFE's"/>
        <s v="Load AFE Budget for Open AFEs?"/>
        <s v="JIB DOI (Current)"/>
        <s v="JIB DOI (Non-Current)"/>
        <s v="Load Asset IDs"/>
        <s v="Initial Acq Date"/>
        <s v="Quorum Load into Salesforce"/>
        <s v="PE OT Vendors will auto convert to PE/JAG Vendors"/>
        <s v="Vendor Cross Reference"/>
        <s v="Historical Cutover 1 of 2"/>
        <s v="Header:  Vendor #, Invoice #, Invoice Date ( No Coding)"/>
        <s v="Open Ticket Identify Vendors Resubmit everything in  flux"/>
        <s v="Doc Vue History for pre-OI History"/>
        <s v="Historical Cutover 2 of 2"/>
        <s v="Load PriceBooks for JAG "/>
        <s v="Load Full History"/>
        <s v="Load January Activity"/>
        <s v="All Activity thru 12/31. Put into company 925"/>
        <s v="Module History/Spreadsheet History"/>
        <s v="Allocations before 2.25.2019 PAR JIB run. Will Duel Maintain Allocations. "/>
        <s v="BAs, Cost Centers, AFEs, Properties, JIB DOIs"/>
        <s v="Revenue DOI (Current) "/>
        <s v="Revenue DOI (Non-Current)"/>
        <s v="Revenue Market Bearer Groups"/>
        <s v="Overhead "/>
        <s v="Prepaid Well Costs"/>
        <s v="Incremental Load"/>
        <s v="Load Janaury Statements-Reconcile"/>
        <s v="Notify Purchasers of New Contact/Remittance Information"/>
        <s v="Well Completion Set Up (DOI Accounting Rules)"/>
        <s v="Link Purchaser to active DOI"/>
        <s v="Revenue DOI APO/BPO"/>
        <s v="Convert OS Checks/Keep Open Year"/>
        <s v="Revenue Owner Payable - Minimum Pay"/>
        <s v="Revenue Owner Payable - Suspense by Owners (History)"/>
        <s v="Load Sub Ledger &amp; Ledger"/>
        <s v="Accounts Receivable History"/>
        <s v="Load AP Sub Ledger"/>
        <s v="State Reporting Set Up"/>
        <s v="RRC ID's &amp; Current Drilling Permit # (TS010)"/>
        <s v="AP History"/>
        <s v="Load February Activity"/>
        <s v="Leasing"/>
        <s v="Revenue Severance Tax Reporting History. Only if in Excalibur."/>
        <s v="JIB Owner History (if available)"/>
        <s v="Revenue History"/>
        <s v="Historical Escheats filings"/>
        <s v="Master data setup"/>
        <s v="Historical balances"/>
        <s v="Prepaids - Obtain detailed spreadsheets. To be loaded with other beginning balances. "/>
        <s v="Handled by P2 Intergration"/>
        <m u="1"/>
        <s v="AFE's - Same" u="1"/>
        <s v="Allocations before 2.25.2019 PAR JIB run " u="1"/>
        <s v="Load Initial Balances &amp; January Activity" u="1"/>
        <s v="Suspense by Owners (History)" u="1"/>
        <s v="JIB Owner History" u="1"/>
        <s v="Acquisition Code/Non Well Properties" u="1"/>
        <s v="Payouts" u="1"/>
        <s v="Comptroller County Name" u="1"/>
        <s v="Flow Grids" u="1"/>
        <s v="Load Inventory Balances" u="1"/>
        <s v="All Non Well Properties (Batteries, Allocations, Gathering Sys, AFE specials, etc." u="1"/>
        <s v="Link Well to active DOI" u="1"/>
        <s v="JIB DOI" u="1"/>
        <s v="Revenue Owners Duplicate &amp; New Set Ups" u="1"/>
        <s v="Vendor New Set Up" u="1"/>
        <s v="No AFE Budget" u="1"/>
        <s v="Revenue Severance Tax Reporting History" u="1"/>
        <s v="Suspense Codes" u="1"/>
        <s v="Prepaids" u="1"/>
        <s v="Revenue Owners Active/Non Active for Suspense" u="1"/>
        <s v="Update G&amp;A Budgets" u="1"/>
        <s v="AFE App Script" u="1"/>
        <s v="Outstanding AP Open Items" u="1"/>
        <s v="Check Input Links" u="1"/>
        <s v="Netting " u="1"/>
        <s v="Minimum Pay" u="1"/>
        <s v="Load EB as of February by Owner/Invoice/Accounting Month/Property?" u="1"/>
        <s v="RRC to Property X-Ref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6">
  <r>
    <x v="0"/>
    <x v="0"/>
    <x v="0"/>
    <s v="Y"/>
    <x v="0"/>
    <s v="Taylor Bishop"/>
    <x v="0"/>
    <x v="0"/>
    <d v="2019-12-09T00:00:00"/>
    <d v="2020-12-31T00:00:00"/>
    <d v="2020-01-02T00:00:00"/>
    <d v="2020-01-08T00:00:00"/>
    <x v="0"/>
    <x v="0"/>
    <s v="None"/>
    <x v="0"/>
  </r>
  <r>
    <x v="1"/>
    <x v="1"/>
    <x v="0"/>
    <s v="Y"/>
    <x v="0"/>
    <s v="Taylor Bishop"/>
    <x v="0"/>
    <x v="1"/>
    <d v="2019-12-04T00:00:00"/>
    <d v="2020-12-31T00:00:00"/>
    <d v="2020-01-02T00:00:00"/>
    <d v="2020-01-08T00:00:00"/>
    <x v="1"/>
    <x v="1"/>
    <s v="None"/>
    <x v="1"/>
  </r>
  <r>
    <x v="1"/>
    <x v="2"/>
    <x v="0"/>
    <s v="Y"/>
    <x v="0"/>
    <s v="Taylor Bishop"/>
    <x v="0"/>
    <x v="1"/>
    <d v="2019-12-04T00:00:00"/>
    <d v="2020-12-31T00:00:00"/>
    <d v="2020-01-02T00:00:00"/>
    <d v="2020-01-08T00:00:00"/>
    <x v="1"/>
    <x v="1"/>
    <s v="None"/>
    <x v="2"/>
  </r>
  <r>
    <x v="2"/>
    <x v="3"/>
    <x v="0"/>
    <s v="N"/>
    <x v="1"/>
    <s v="Brandi McDonald"/>
    <x v="0"/>
    <x v="2"/>
    <d v="2019-12-09T00:00:00"/>
    <d v="2020-12-31T00:00:00"/>
    <d v="2020-01-02T00:00:00"/>
    <d v="2020-01-08T00:00:00"/>
    <x v="1"/>
    <x v="1"/>
    <s v="None"/>
    <x v="3"/>
  </r>
  <r>
    <x v="3"/>
    <x v="4"/>
    <x v="0"/>
    <s v="N"/>
    <x v="2"/>
    <s v="Kara Wood"/>
    <x v="0"/>
    <x v="2"/>
    <d v="2019-12-09T00:00:00"/>
    <d v="2020-12-31T00:00:00"/>
    <d v="2020-01-02T00:00:00"/>
    <d v="2020-01-08T00:00:00"/>
    <x v="1"/>
    <x v="1"/>
    <s v="None"/>
    <x v="4"/>
  </r>
  <r>
    <x v="4"/>
    <x v="4"/>
    <x v="0"/>
    <s v="Y"/>
    <x v="0"/>
    <s v="Taylor Bishop"/>
    <x v="0"/>
    <x v="0"/>
    <d v="2019-12-09T00:00:00"/>
    <d v="2020-12-31T00:00:00"/>
    <d v="2020-01-02T00:00:00"/>
    <d v="2020-01-08T00:00:00"/>
    <x v="1"/>
    <x v="1"/>
    <s v="None"/>
    <x v="5"/>
  </r>
  <r>
    <x v="5"/>
    <x v="1"/>
    <x v="0"/>
    <s v="N"/>
    <x v="3"/>
    <s v="Taylor Bishop"/>
    <x v="1"/>
    <x v="0"/>
    <s v="N/A"/>
    <d v="2020-12-31T00:00:00"/>
    <d v="2020-01-02T00:00:00"/>
    <d v="2020-01-08T00:00:00"/>
    <x v="1"/>
    <x v="1"/>
    <s v="Batteries"/>
    <x v="6"/>
  </r>
  <r>
    <x v="5"/>
    <x v="1"/>
    <x v="0"/>
    <s v="N"/>
    <x v="4"/>
    <s v="Taylor Bishop"/>
    <x v="1"/>
    <x v="3"/>
    <d v="2019-12-13T00:00:00"/>
    <d v="2020-12-31T00:00:00"/>
    <d v="2020-01-02T00:00:00"/>
    <d v="2020-01-08T00:00:00"/>
    <x v="1"/>
    <x v="1"/>
    <m/>
    <x v="7"/>
  </r>
  <r>
    <x v="5"/>
    <x v="1"/>
    <x v="0"/>
    <s v="N"/>
    <x v="4"/>
    <s v="Taylor Bishop"/>
    <x v="1"/>
    <x v="3"/>
    <d v="2019-12-13T00:00:00"/>
    <d v="2020-12-31T00:00:00"/>
    <d v="2020-01-02T00:00:00"/>
    <d v="2020-01-08T00:00:00"/>
    <x v="1"/>
    <x v="1"/>
    <m/>
    <x v="8"/>
  </r>
  <r>
    <x v="5"/>
    <x v="1"/>
    <x v="0"/>
    <s v="Y"/>
    <x v="0"/>
    <s v="Taylor Bishop"/>
    <x v="1"/>
    <x v="3"/>
    <d v="2019-12-13T00:00:00"/>
    <d v="2020-12-31T00:00:00"/>
    <d v="2020-01-02T00:00:00"/>
    <d v="2020-01-08T00:00:00"/>
    <x v="1"/>
    <x v="1"/>
    <m/>
    <x v="9"/>
  </r>
  <r>
    <x v="6"/>
    <x v="1"/>
    <x v="0"/>
    <s v="N"/>
    <x v="5"/>
    <s v="Courney Roach"/>
    <x v="1"/>
    <x v="4"/>
    <m/>
    <s v="N/A"/>
    <s v="N/A"/>
    <s v="N/A"/>
    <x v="1"/>
    <x v="2"/>
    <m/>
    <x v="10"/>
  </r>
  <r>
    <x v="7"/>
    <x v="1"/>
    <x v="0"/>
    <s v="Y"/>
    <x v="6"/>
    <s v="Josh Owens"/>
    <x v="1"/>
    <x v="0"/>
    <d v="2019-12-12T00:00:00"/>
    <d v="2020-01-13T00:00:00"/>
    <d v="2020-01-14T00:00:00"/>
    <d v="2020-01-21T00:00:00"/>
    <x v="2"/>
    <x v="3"/>
    <s v="None"/>
    <x v="11"/>
  </r>
  <r>
    <x v="7"/>
    <x v="1"/>
    <x v="0"/>
    <s v="Y"/>
    <x v="6"/>
    <s v="Josh Owens"/>
    <x v="1"/>
    <x v="0"/>
    <d v="2019-12-12T00:00:00"/>
    <d v="2020-01-13T00:00:00"/>
    <d v="2020-01-14T00:00:00"/>
    <d v="2020-01-21T00:00:00"/>
    <x v="2"/>
    <x v="3"/>
    <s v="None"/>
    <x v="12"/>
  </r>
  <r>
    <x v="7"/>
    <x v="1"/>
    <x v="0"/>
    <s v="Y"/>
    <x v="6"/>
    <s v="Josh Owens"/>
    <x v="1"/>
    <x v="0"/>
    <d v="2019-12-12T00:00:00"/>
    <d v="2020-01-13T00:00:00"/>
    <d v="2020-01-14T00:00:00"/>
    <d v="2020-01-21T00:00:00"/>
    <x v="2"/>
    <x v="3"/>
    <s v="None"/>
    <x v="13"/>
  </r>
  <r>
    <x v="7"/>
    <x v="1"/>
    <x v="0"/>
    <s v="Y"/>
    <x v="6"/>
    <s v="Josh Owens"/>
    <x v="1"/>
    <x v="0"/>
    <d v="2019-12-12T00:00:00"/>
    <d v="2020-01-13T00:00:00"/>
    <d v="2020-01-14T00:00:00"/>
    <d v="2020-01-21T00:00:00"/>
    <x v="2"/>
    <x v="3"/>
    <s v="None"/>
    <x v="14"/>
  </r>
  <r>
    <x v="8"/>
    <x v="1"/>
    <x v="0"/>
    <s v="Y"/>
    <x v="6"/>
    <s v="Donald Harrell"/>
    <x v="1"/>
    <x v="0"/>
    <d v="2019-12-09T00:00:00"/>
    <d v="2020-01-13T00:00:00"/>
    <d v="2020-01-14T00:00:00"/>
    <d v="2020-01-21T00:00:00"/>
    <x v="2"/>
    <x v="3"/>
    <s v="None"/>
    <x v="15"/>
  </r>
  <r>
    <x v="8"/>
    <x v="1"/>
    <x v="0"/>
    <s v="Y"/>
    <x v="6"/>
    <s v="Donald Harrell"/>
    <x v="1"/>
    <x v="0"/>
    <d v="2019-12-09T00:00:00"/>
    <d v="2020-01-13T00:00:00"/>
    <d v="2020-01-14T00:00:00"/>
    <d v="2020-01-21T00:00:00"/>
    <x v="2"/>
    <x v="3"/>
    <s v="None"/>
    <x v="16"/>
  </r>
  <r>
    <x v="8"/>
    <x v="1"/>
    <x v="0"/>
    <s v="Y"/>
    <x v="6"/>
    <s v="Donald Harrell"/>
    <x v="1"/>
    <x v="0"/>
    <d v="2019-12-09T00:00:00"/>
    <d v="2020-01-13T00:00:00"/>
    <d v="2020-01-14T00:00:00"/>
    <d v="2020-01-21T00:00:00"/>
    <x v="2"/>
    <x v="3"/>
    <s v="None"/>
    <x v="17"/>
  </r>
  <r>
    <x v="9"/>
    <x v="1"/>
    <x v="0"/>
    <s v="Y"/>
    <x v="6"/>
    <s v="Donald Harrell"/>
    <x v="1"/>
    <x v="0"/>
    <d v="2019-12-09T00:00:00"/>
    <d v="2020-01-13T00:00:00"/>
    <d v="2020-01-14T00:00:00"/>
    <d v="2020-01-21T00:00:00"/>
    <x v="2"/>
    <x v="3"/>
    <s v="None"/>
    <x v="18"/>
  </r>
  <r>
    <x v="10"/>
    <x v="3"/>
    <x v="0"/>
    <s v="Y"/>
    <x v="0"/>
    <s v="Taylor Bishop"/>
    <x v="0"/>
    <x v="0"/>
    <d v="2019-12-09T00:00:00"/>
    <d v="2020-12-31T00:00:00"/>
    <d v="2020-01-02T00:00:00"/>
    <d v="2020-01-08T00:00:00"/>
    <x v="2"/>
    <x v="3"/>
    <s v="BAs"/>
    <x v="19"/>
  </r>
  <r>
    <x v="11"/>
    <x v="1"/>
    <x v="0"/>
    <s v="N"/>
    <x v="7"/>
    <s v="Kathleen K"/>
    <x v="1"/>
    <x v="0"/>
    <d v="2019-12-09T00:00:00"/>
    <d v="2020-01-13T00:00:00"/>
    <d v="2020-01-14T00:00:00"/>
    <d v="2020-01-21T00:00:00"/>
    <x v="2"/>
    <x v="3"/>
    <m/>
    <x v="20"/>
  </r>
  <r>
    <x v="11"/>
    <x v="1"/>
    <x v="0"/>
    <s v="N"/>
    <x v="7"/>
    <s v="Kathleen K"/>
    <x v="1"/>
    <x v="0"/>
    <d v="2019-12-09T00:00:00"/>
    <d v="2020-01-13T00:00:00"/>
    <d v="2020-01-14T00:00:00"/>
    <d v="2020-01-21T00:00:00"/>
    <x v="2"/>
    <x v="3"/>
    <m/>
    <x v="21"/>
  </r>
  <r>
    <x v="8"/>
    <x v="1"/>
    <x v="0"/>
    <s v="Y"/>
    <x v="6"/>
    <s v="Kathleen K"/>
    <x v="1"/>
    <x v="3"/>
    <d v="2019-12-10T00:00:00"/>
    <d v="2020-01-13T00:00:00"/>
    <d v="2020-01-14T00:00:00"/>
    <d v="2020-01-21T00:00:00"/>
    <x v="2"/>
    <x v="3"/>
    <m/>
    <x v="22"/>
  </r>
  <r>
    <x v="12"/>
    <x v="1"/>
    <x v="1"/>
    <s v="N"/>
    <x v="8"/>
    <s v="Kevin Hays"/>
    <x v="1"/>
    <x v="3"/>
    <d v="2019-12-11T00:00:00"/>
    <d v="2020-01-13T00:00:00"/>
    <d v="2020-01-14T00:00:00"/>
    <d v="2020-01-21T00:00:00"/>
    <x v="2"/>
    <x v="3"/>
    <m/>
    <x v="23"/>
  </r>
  <r>
    <x v="11"/>
    <x v="1"/>
    <x v="0"/>
    <s v="N"/>
    <x v="7"/>
    <s v="Kathleen K"/>
    <x v="1"/>
    <x v="5"/>
    <d v="2019-12-13T00:00:00"/>
    <d v="2020-01-13T00:00:00"/>
    <d v="2020-01-14T00:00:00"/>
    <d v="2020-01-21T00:00:00"/>
    <x v="2"/>
    <x v="3"/>
    <m/>
    <x v="24"/>
  </r>
  <r>
    <x v="9"/>
    <x v="1"/>
    <x v="0"/>
    <s v="Y"/>
    <x v="6"/>
    <s v="Donald Harrell"/>
    <x v="1"/>
    <x v="5"/>
    <d v="2019-12-16T00:00:00"/>
    <d v="2020-01-13T00:00:00"/>
    <d v="2020-01-14T00:00:00"/>
    <d v="2020-01-21T00:00:00"/>
    <x v="2"/>
    <x v="3"/>
    <m/>
    <x v="25"/>
  </r>
  <r>
    <x v="7"/>
    <x v="1"/>
    <x v="0"/>
    <s v="Y"/>
    <x v="6"/>
    <s v="Josh Owens"/>
    <x v="1"/>
    <x v="5"/>
    <d v="2019-12-16T00:00:00"/>
    <d v="2020-01-13T00:00:00"/>
    <d v="2020-01-14T00:00:00"/>
    <d v="2020-01-21T00:00:00"/>
    <x v="2"/>
    <x v="3"/>
    <m/>
    <x v="26"/>
  </r>
  <r>
    <x v="7"/>
    <x v="1"/>
    <x v="0"/>
    <s v="Y"/>
    <x v="6"/>
    <s v="Josh Owens"/>
    <x v="1"/>
    <x v="5"/>
    <d v="2019-12-16T00:00:00"/>
    <d v="2020-01-13T00:00:00"/>
    <d v="2020-01-14T00:00:00"/>
    <d v="2020-01-21T00:00:00"/>
    <x v="2"/>
    <x v="3"/>
    <m/>
    <x v="27"/>
  </r>
  <r>
    <x v="7"/>
    <x v="1"/>
    <x v="0"/>
    <s v="Y"/>
    <x v="6"/>
    <s v="Josh Owens"/>
    <x v="1"/>
    <x v="5"/>
    <d v="2019-12-16T00:00:00"/>
    <d v="2020-01-13T00:00:00"/>
    <d v="2020-01-14T00:00:00"/>
    <d v="2020-01-21T00:00:00"/>
    <x v="2"/>
    <x v="3"/>
    <m/>
    <x v="28"/>
  </r>
  <r>
    <x v="13"/>
    <x v="1"/>
    <x v="0"/>
    <s v="Y"/>
    <x v="8"/>
    <s v="Kathleen K"/>
    <x v="1"/>
    <x v="6"/>
    <d v="2019-12-18T00:00:00"/>
    <d v="2020-01-13T00:00:00"/>
    <d v="2020-01-14T00:00:00"/>
    <d v="2020-01-21T00:00:00"/>
    <x v="2"/>
    <x v="3"/>
    <m/>
    <x v="29"/>
  </r>
  <r>
    <x v="14"/>
    <x v="1"/>
    <x v="1"/>
    <s v="Y"/>
    <x v="9"/>
    <s v="Brandi McDonald"/>
    <x v="1"/>
    <x v="7"/>
    <d v="2020-01-13T00:00:00"/>
    <s v="N/A"/>
    <s v="N/A"/>
    <s v="N/A"/>
    <x v="2"/>
    <x v="3"/>
    <m/>
    <x v="30"/>
  </r>
  <r>
    <x v="11"/>
    <x v="1"/>
    <x v="0"/>
    <s v="Y"/>
    <x v="7"/>
    <s v="Kathleen K"/>
    <x v="1"/>
    <x v="8"/>
    <d v="2019-12-31T00:00:00"/>
    <d v="2020-01-13T00:00:00"/>
    <d v="2020-01-14T00:00:00"/>
    <d v="2020-01-21T00:00:00"/>
    <x v="2"/>
    <x v="3"/>
    <m/>
    <x v="31"/>
  </r>
  <r>
    <x v="11"/>
    <x v="1"/>
    <x v="0"/>
    <s v="N"/>
    <x v="7"/>
    <s v="Kathleen K"/>
    <x v="1"/>
    <x v="8"/>
    <d v="2019-12-31T00:00:00"/>
    <d v="2020-01-13T00:00:00"/>
    <d v="2020-01-14T00:00:00"/>
    <d v="2020-01-21T00:00:00"/>
    <x v="2"/>
    <x v="3"/>
    <m/>
    <x v="32"/>
  </r>
  <r>
    <x v="15"/>
    <x v="1"/>
    <x v="0"/>
    <s v="Y"/>
    <x v="6"/>
    <s v="Donald Harrell"/>
    <x v="2"/>
    <x v="8"/>
    <d v="2019-12-30T00:00:00"/>
    <d v="2020-01-13T00:00:00"/>
    <d v="2020-01-14T00:00:00"/>
    <d v="2020-01-21T00:00:00"/>
    <x v="2"/>
    <x v="3"/>
    <m/>
    <x v="33"/>
  </r>
  <r>
    <x v="15"/>
    <x v="1"/>
    <x v="0"/>
    <s v="N"/>
    <x v="6"/>
    <s v="Donald Harrell"/>
    <x v="2"/>
    <x v="8"/>
    <d v="2019-12-30T00:00:00"/>
    <d v="2020-01-13T00:00:00"/>
    <d v="2020-01-14T00:00:00"/>
    <d v="2020-01-21T00:00:00"/>
    <x v="2"/>
    <x v="3"/>
    <m/>
    <x v="34"/>
  </r>
  <r>
    <x v="16"/>
    <x v="1"/>
    <x v="1"/>
    <s v="N"/>
    <x v="8"/>
    <s v="Courtney Roach"/>
    <x v="1"/>
    <x v="9"/>
    <d v="2019-12-31T00:00:00"/>
    <d v="2020-01-13T00:00:00"/>
    <d v="2020-01-14T00:00:00"/>
    <d v="2020-01-21T00:00:00"/>
    <x v="2"/>
    <x v="3"/>
    <m/>
    <x v="35"/>
  </r>
  <r>
    <x v="16"/>
    <x v="1"/>
    <x v="1"/>
    <s v="N"/>
    <x v="8"/>
    <s v="Courtney Roach"/>
    <x v="1"/>
    <x v="9"/>
    <d v="2019-12-31T00:00:00"/>
    <d v="2020-01-13T00:00:00"/>
    <d v="2020-01-14T00:00:00"/>
    <d v="2020-01-21T00:00:00"/>
    <x v="2"/>
    <x v="3"/>
    <m/>
    <x v="36"/>
  </r>
  <r>
    <x v="7"/>
    <x v="1"/>
    <x v="0"/>
    <s v="Y"/>
    <x v="10"/>
    <s v="Josh Owens"/>
    <x v="1"/>
    <x v="5"/>
    <d v="2019-12-16T00:00:00"/>
    <d v="2020-01-13T00:00:00"/>
    <d v="2020-01-14T00:00:00"/>
    <d v="2020-01-21T00:00:00"/>
    <x v="2"/>
    <x v="3"/>
    <m/>
    <x v="37"/>
  </r>
  <r>
    <x v="17"/>
    <x v="1"/>
    <x v="0"/>
    <s v="Y"/>
    <x v="10"/>
    <s v="Wade Potts"/>
    <x v="1"/>
    <x v="5"/>
    <d v="2019-12-16T00:00:00"/>
    <d v="2020-01-13T00:00:00"/>
    <d v="2020-01-14T00:00:00"/>
    <d v="2020-01-21T00:00:00"/>
    <x v="2"/>
    <x v="3"/>
    <m/>
    <x v="37"/>
  </r>
  <r>
    <x v="18"/>
    <x v="1"/>
    <x v="0"/>
    <s v="N"/>
    <x v="11"/>
    <s v="Kathleen K"/>
    <x v="1"/>
    <x v="10"/>
    <d v="2020-01-20T00:00:00"/>
    <s v="N/A"/>
    <s v="N/A"/>
    <s v="N/A"/>
    <x v="2"/>
    <x v="3"/>
    <m/>
    <x v="38"/>
  </r>
  <r>
    <x v="18"/>
    <x v="1"/>
    <x v="0"/>
    <s v="N"/>
    <x v="11"/>
    <s v="Kathleen K"/>
    <x v="1"/>
    <x v="10"/>
    <d v="2020-01-20T00:00:00"/>
    <s v="N/A"/>
    <s v="N/A"/>
    <s v="N/A"/>
    <x v="2"/>
    <x v="3"/>
    <m/>
    <x v="39"/>
  </r>
  <r>
    <x v="18"/>
    <x v="1"/>
    <x v="0"/>
    <s v="N"/>
    <x v="11"/>
    <s v="Kathleen K"/>
    <x v="1"/>
    <x v="10"/>
    <d v="2020-01-20T00:00:00"/>
    <s v="N/A"/>
    <s v="N/A"/>
    <s v="N/A"/>
    <x v="2"/>
    <x v="3"/>
    <m/>
    <x v="40"/>
  </r>
  <r>
    <x v="18"/>
    <x v="1"/>
    <x v="0"/>
    <s v="N"/>
    <x v="11"/>
    <s v="Kathleen K"/>
    <x v="1"/>
    <x v="10"/>
    <d v="2020-01-20T00:00:00"/>
    <s v="N/A"/>
    <s v="N/A"/>
    <s v="N/A"/>
    <x v="2"/>
    <x v="3"/>
    <m/>
    <x v="41"/>
  </r>
  <r>
    <x v="18"/>
    <x v="1"/>
    <x v="0"/>
    <s v="N"/>
    <x v="11"/>
    <s v="Kathleen K"/>
    <x v="1"/>
    <x v="10"/>
    <d v="2020-01-20T00:00:00"/>
    <s v="N/A"/>
    <s v="N/A"/>
    <s v="N/A"/>
    <x v="2"/>
    <x v="3"/>
    <m/>
    <x v="42"/>
  </r>
  <r>
    <x v="19"/>
    <x v="1"/>
    <x v="0"/>
    <s v="N"/>
    <x v="11"/>
    <s v="Kathleen K"/>
    <x v="1"/>
    <x v="10"/>
    <d v="2020-01-20T00:00:00"/>
    <s v="N/A"/>
    <s v="N/A"/>
    <s v="N/A"/>
    <x v="2"/>
    <x v="3"/>
    <m/>
    <x v="43"/>
  </r>
  <r>
    <x v="18"/>
    <x v="1"/>
    <x v="0"/>
    <s v="N"/>
    <x v="11"/>
    <s v="Kathleen K"/>
    <x v="1"/>
    <x v="10"/>
    <d v="2020-01-20T00:00:00"/>
    <s v="N/A"/>
    <s v="N/A"/>
    <s v="N/A"/>
    <x v="2"/>
    <x v="3"/>
    <m/>
    <x v="44"/>
  </r>
  <r>
    <x v="20"/>
    <x v="1"/>
    <x v="1"/>
    <s v="N"/>
    <x v="11"/>
    <s v="Brittany Pool"/>
    <x v="1"/>
    <x v="10"/>
    <d v="2020-01-20T00:00:00"/>
    <s v="N/A"/>
    <s v="N/A"/>
    <s v="N/A"/>
    <x v="2"/>
    <x v="3"/>
    <m/>
    <x v="45"/>
  </r>
  <r>
    <x v="21"/>
    <x v="1"/>
    <x v="1"/>
    <s v="N"/>
    <x v="4"/>
    <s v="Taylor Bishop"/>
    <x v="2"/>
    <x v="7"/>
    <s v="N/A"/>
    <s v="N/A"/>
    <s v="N/A"/>
    <s v="N/A"/>
    <x v="3"/>
    <x v="2"/>
    <m/>
    <x v="46"/>
  </r>
  <r>
    <x v="22"/>
    <x v="1"/>
    <x v="1"/>
    <s v="Y"/>
    <x v="9"/>
    <s v="Brandi McDonald"/>
    <x v="2"/>
    <x v="7"/>
    <d v="2020-01-13T00:00:00"/>
    <d v="2020-01-21T00:00:00"/>
    <d v="2020-01-28T00:00:00"/>
    <d v="2020-02-04T00:00:00"/>
    <x v="4"/>
    <x v="4"/>
    <m/>
    <x v="47"/>
  </r>
  <r>
    <x v="23"/>
    <x v="1"/>
    <x v="1"/>
    <s v="Y"/>
    <x v="9"/>
    <s v="Brandi McDonald"/>
    <x v="2"/>
    <x v="7"/>
    <d v="2020-01-13T00:00:00"/>
    <d v="2020-01-21T00:00:00"/>
    <d v="2020-01-28T00:00:00"/>
    <d v="2020-02-04T00:00:00"/>
    <x v="4"/>
    <x v="4"/>
    <m/>
    <x v="48"/>
  </r>
  <r>
    <x v="24"/>
    <x v="1"/>
    <x v="1"/>
    <s v="N"/>
    <x v="7"/>
    <s v="Courtney Roach"/>
    <x v="2"/>
    <x v="11"/>
    <d v="2020-01-10T00:00:00"/>
    <d v="2020-01-21T00:00:00"/>
    <d v="2020-01-28T00:00:00"/>
    <d v="2020-02-04T00:00:00"/>
    <x v="4"/>
    <x v="4"/>
    <m/>
    <x v="49"/>
  </r>
  <r>
    <x v="13"/>
    <x v="1"/>
    <x v="0"/>
    <s v="Y"/>
    <x v="8"/>
    <s v="Kathleen K"/>
    <x v="2"/>
    <x v="12"/>
    <s v="N/A"/>
    <s v="N/A"/>
    <s v="N/A"/>
    <s v="N/A"/>
    <x v="4"/>
    <x v="4"/>
    <m/>
    <x v="50"/>
  </r>
  <r>
    <x v="25"/>
    <x v="5"/>
    <x v="2"/>
    <m/>
    <x v="12"/>
    <m/>
    <x v="3"/>
    <x v="13"/>
    <m/>
    <m/>
    <m/>
    <m/>
    <x v="4"/>
    <x v="4"/>
    <m/>
    <x v="51"/>
  </r>
  <r>
    <x v="26"/>
    <x v="1"/>
    <x v="0"/>
    <s v="Y"/>
    <x v="6"/>
    <s v="Donald Harrell"/>
    <x v="2"/>
    <x v="14"/>
    <d v="2020-01-13T00:00:00"/>
    <d v="2020-02-10T00:00:00"/>
    <d v="2020-02-17T00:00:00"/>
    <d v="2020-02-24T00:00:00"/>
    <x v="5"/>
    <x v="5"/>
    <m/>
    <x v="52"/>
  </r>
  <r>
    <x v="26"/>
    <x v="1"/>
    <x v="0"/>
    <s v="N"/>
    <x v="6"/>
    <s v="Donald Harrell"/>
    <x v="2"/>
    <x v="14"/>
    <d v="2020-01-13T00:00:00"/>
    <d v="2020-02-10T00:00:00"/>
    <d v="2020-02-17T00:00:00"/>
    <d v="2020-02-24T00:00:00"/>
    <x v="5"/>
    <x v="5"/>
    <m/>
    <x v="53"/>
  </r>
  <r>
    <x v="26"/>
    <x v="1"/>
    <x v="0"/>
    <s v="N"/>
    <x v="6"/>
    <s v="Donald Harrell"/>
    <x v="2"/>
    <x v="14"/>
    <d v="2020-01-13T00:00:00"/>
    <d v="2020-02-10T00:00:00"/>
    <d v="2020-02-17T00:00:00"/>
    <d v="2020-02-24T00:00:00"/>
    <x v="5"/>
    <x v="5"/>
    <m/>
    <x v="54"/>
  </r>
  <r>
    <x v="27"/>
    <x v="1"/>
    <x v="1"/>
    <s v="N"/>
    <x v="8"/>
    <s v="Kathleen K"/>
    <x v="2"/>
    <x v="11"/>
    <d v="2020-01-03T00:00:00"/>
    <d v="2020-02-12T00:00:00"/>
    <d v="2020-02-19T00:00:00"/>
    <d v="2020-02-26T00:00:00"/>
    <x v="5"/>
    <x v="5"/>
    <m/>
    <x v="55"/>
  </r>
  <r>
    <x v="27"/>
    <x v="1"/>
    <x v="1"/>
    <s v="N"/>
    <x v="8"/>
    <s v="Kathleen K"/>
    <x v="2"/>
    <x v="11"/>
    <d v="2020-01-03T00:00:00"/>
    <d v="2020-02-12T00:00:00"/>
    <d v="2020-02-19T00:00:00"/>
    <d v="2020-02-26T00:00:00"/>
    <x v="5"/>
    <x v="5"/>
    <m/>
    <x v="56"/>
  </r>
  <r>
    <x v="17"/>
    <x v="1"/>
    <x v="0"/>
    <s v="Y"/>
    <x v="6"/>
    <s v="Donald Harrell"/>
    <x v="1"/>
    <x v="14"/>
    <d v="2020-01-13T00:00:00"/>
    <d v="2020-02-10T00:00:00"/>
    <d v="2020-02-17T00:00:00"/>
    <d v="2020-02-24T00:00:00"/>
    <x v="5"/>
    <x v="5"/>
    <m/>
    <x v="57"/>
  </r>
  <r>
    <x v="7"/>
    <x v="1"/>
    <x v="0"/>
    <s v="Y"/>
    <x v="6"/>
    <s v="Josh Owens"/>
    <x v="1"/>
    <x v="14"/>
    <d v="2020-01-13T00:00:00"/>
    <d v="2020-02-10T00:00:00"/>
    <d v="2020-02-17T00:00:00"/>
    <d v="2020-02-24T00:00:00"/>
    <x v="5"/>
    <x v="5"/>
    <m/>
    <x v="57"/>
  </r>
  <r>
    <x v="21"/>
    <x v="1"/>
    <x v="1"/>
    <s v="N"/>
    <x v="4"/>
    <s v="Taylor Bishop"/>
    <x v="2"/>
    <x v="15"/>
    <s v="N/A"/>
    <s v="N/A"/>
    <s v="N/A"/>
    <s v="N/A"/>
    <x v="5"/>
    <x v="5"/>
    <m/>
    <x v="58"/>
  </r>
  <r>
    <x v="28"/>
    <x v="1"/>
    <x v="1"/>
    <s v="N"/>
    <x v="2"/>
    <s v="Marketing Group"/>
    <x v="2"/>
    <x v="16"/>
    <s v="N/A"/>
    <s v="N/A"/>
    <s v="N/A"/>
    <s v="N/A"/>
    <x v="5"/>
    <x v="5"/>
    <m/>
    <x v="59"/>
  </r>
  <r>
    <x v="5"/>
    <x v="1"/>
    <x v="0"/>
    <s v="Y"/>
    <x v="0"/>
    <s v="Taylor Bishop"/>
    <x v="1"/>
    <x v="3"/>
    <d v="2019-12-13T00:00:00"/>
    <d v="2020-12-31T00:00:00"/>
    <d v="2020-01-02T00:00:00"/>
    <d v="2020-01-08T00:00:00"/>
    <x v="5"/>
    <x v="5"/>
    <m/>
    <x v="57"/>
  </r>
  <r>
    <x v="29"/>
    <x v="1"/>
    <x v="0"/>
    <s v="Y"/>
    <x v="0"/>
    <s v="Courtnie Vinson"/>
    <x v="2"/>
    <x v="8"/>
    <d v="2020-01-03T00:00:00"/>
    <d v="2020-02-17T00:00:00"/>
    <d v="2020-02-24T00:00:00"/>
    <d v="2020-03-02T00:00:00"/>
    <x v="5"/>
    <x v="5"/>
    <m/>
    <x v="60"/>
  </r>
  <r>
    <x v="30"/>
    <x v="1"/>
    <x v="0"/>
    <s v="N"/>
    <x v="0"/>
    <s v="Courtnie Vinson"/>
    <x v="2"/>
    <x v="8"/>
    <d v="2020-01-03T00:00:00"/>
    <d v="2020-02-17T00:00:00"/>
    <d v="2020-02-24T00:00:00"/>
    <d v="2020-03-02T00:00:00"/>
    <x v="5"/>
    <x v="5"/>
    <m/>
    <x v="61"/>
  </r>
  <r>
    <x v="31"/>
    <x v="1"/>
    <x v="1"/>
    <s v="N"/>
    <x v="0"/>
    <s v="Courtnie Vinson"/>
    <x v="2"/>
    <x v="8"/>
    <d v="2020-01-03T00:00:00"/>
    <d v="2020-02-17T00:00:00"/>
    <d v="2020-02-24T00:00:00"/>
    <d v="2020-03-02T00:00:00"/>
    <x v="5"/>
    <x v="5"/>
    <m/>
    <x v="62"/>
  </r>
  <r>
    <x v="32"/>
    <x v="1"/>
    <x v="1"/>
    <s v="Y"/>
    <x v="0"/>
    <s v="Courtney Roach"/>
    <x v="2"/>
    <x v="10"/>
    <d v="2020-01-17T00:00:00"/>
    <d v="2020-02-17T00:00:00"/>
    <d v="2020-02-24T00:00:00"/>
    <d v="2020-03-02T00:00:00"/>
    <x v="5"/>
    <x v="5"/>
    <m/>
    <x v="63"/>
  </r>
  <r>
    <x v="33"/>
    <x v="1"/>
    <x v="1"/>
    <s v="Y"/>
    <x v="0"/>
    <s v="Courtnie Vinson"/>
    <x v="2"/>
    <x v="10"/>
    <d v="2020-01-17T00:00:00"/>
    <d v="2020-02-17T00:00:00"/>
    <d v="2020-02-24T00:00:00"/>
    <d v="2020-03-02T00:00:00"/>
    <x v="5"/>
    <x v="5"/>
    <m/>
    <x v="64"/>
  </r>
  <r>
    <x v="33"/>
    <x v="1"/>
    <x v="0"/>
    <s v="Y"/>
    <x v="0"/>
    <s v="Courtnie Vinson"/>
    <x v="2"/>
    <x v="10"/>
    <d v="2020-01-17T00:00:00"/>
    <d v="2020-02-17T00:00:00"/>
    <d v="2020-02-24T00:00:00"/>
    <d v="2020-03-02T00:00:00"/>
    <x v="5"/>
    <x v="5"/>
    <m/>
    <x v="65"/>
  </r>
  <r>
    <x v="34"/>
    <x v="1"/>
    <x v="1"/>
    <s v="Y"/>
    <x v="8"/>
    <s v="Courtney Roach"/>
    <x v="2"/>
    <x v="10"/>
    <d v="2020-01-13T00:00:00"/>
    <d v="2020-02-17T00:00:00"/>
    <d v="2020-02-24T00:00:00"/>
    <d v="2020-03-02T00:00:00"/>
    <x v="5"/>
    <x v="5"/>
    <m/>
    <x v="63"/>
  </r>
  <r>
    <x v="35"/>
    <x v="1"/>
    <x v="0"/>
    <s v="N"/>
    <x v="9"/>
    <s v="Kathleen K"/>
    <x v="2"/>
    <x v="17"/>
    <d v="2020-01-20T00:00:00"/>
    <d v="2020-02-17T00:00:00"/>
    <d v="2020-02-24T00:00:00"/>
    <d v="2020-03-02T00:00:00"/>
    <x v="5"/>
    <x v="5"/>
    <m/>
    <x v="66"/>
  </r>
  <r>
    <x v="36"/>
    <x v="1"/>
    <x v="0"/>
    <s v="N"/>
    <x v="9"/>
    <s v="Kathleen K"/>
    <x v="2"/>
    <x v="17"/>
    <d v="2020-01-20T00:00:00"/>
    <d v="2020-02-17T00:00:00"/>
    <d v="2020-02-24T00:00:00"/>
    <d v="2020-03-02T00:00:00"/>
    <x v="5"/>
    <x v="5"/>
    <m/>
    <x v="67"/>
  </r>
  <r>
    <x v="37"/>
    <x v="1"/>
    <x v="0"/>
    <s v="Y"/>
    <x v="8"/>
    <s v="Laurel Suits"/>
    <x v="2"/>
    <x v="18"/>
    <d v="2020-01-24T00:00:00"/>
    <d v="2020-02-17T00:00:00"/>
    <d v="2020-02-24T00:00:00"/>
    <d v="2020-03-02T00:00:00"/>
    <x v="5"/>
    <x v="5"/>
    <m/>
    <x v="68"/>
  </r>
  <r>
    <x v="38"/>
    <x v="1"/>
    <x v="1"/>
    <s v="N"/>
    <x v="0"/>
    <s v="Courtnie Vinson"/>
    <x v="2"/>
    <x v="19"/>
    <d v="2020-01-23T00:00:00"/>
    <d v="2020-02-17T00:00:00"/>
    <d v="2020-02-24T00:00:00"/>
    <d v="2020-03-02T00:00:00"/>
    <x v="5"/>
    <x v="5"/>
    <m/>
    <x v="69"/>
  </r>
  <r>
    <x v="38"/>
    <x v="1"/>
    <x v="1"/>
    <s v="N"/>
    <x v="0"/>
    <s v="Courtnie Vinson"/>
    <x v="2"/>
    <x v="19"/>
    <d v="2020-01-23T00:00:00"/>
    <d v="2020-02-17T00:00:00"/>
    <d v="2020-02-24T00:00:00"/>
    <d v="2020-03-02T00:00:00"/>
    <x v="5"/>
    <x v="5"/>
    <m/>
    <x v="70"/>
  </r>
  <r>
    <x v="39"/>
    <x v="1"/>
    <x v="0"/>
    <s v="N"/>
    <x v="9"/>
    <s v="Laurel Suits"/>
    <x v="4"/>
    <x v="19"/>
    <d v="2020-01-27T00:00:00"/>
    <d v="2020-02-17T00:00:00"/>
    <d v="2020-02-24T00:00:00"/>
    <d v="2020-03-02T00:00:00"/>
    <x v="5"/>
    <x v="5"/>
    <m/>
    <x v="71"/>
  </r>
  <r>
    <x v="40"/>
    <x v="1"/>
    <x v="1"/>
    <s v="Y"/>
    <x v="0"/>
    <s v="Brandi McDonald"/>
    <x v="4"/>
    <x v="7"/>
    <d v="2020-01-13T00:00:00"/>
    <d v="2020-02-19T00:00:00"/>
    <d v="2020-02-26T00:00:00"/>
    <d v="2020-03-04T00:00:00"/>
    <x v="6"/>
    <x v="5"/>
    <m/>
    <x v="72"/>
  </r>
  <r>
    <x v="41"/>
    <x v="1"/>
    <x v="1"/>
    <s v="N"/>
    <x v="2"/>
    <s v="Calixo  Balderas"/>
    <x v="4"/>
    <x v="20"/>
    <s v="N/A"/>
    <s v="N/A"/>
    <s v="N/A"/>
    <s v="N/A"/>
    <x v="7"/>
    <x v="5"/>
    <m/>
    <x v="73"/>
  </r>
  <r>
    <x v="42"/>
    <x v="1"/>
    <x v="1"/>
    <s v="N"/>
    <x v="0"/>
    <s v="Courtnie Vinson"/>
    <x v="4"/>
    <x v="20"/>
    <d v="2020-01-31T00:00:00"/>
    <d v="2020-03-02T00:00:00"/>
    <d v="2020-03-09T00:00:00"/>
    <d v="2020-03-16T00:00:00"/>
    <x v="8"/>
    <x v="5"/>
    <m/>
    <x v="74"/>
  </r>
  <r>
    <x v="43"/>
    <x v="1"/>
    <x v="1"/>
    <s v="N"/>
    <x v="8"/>
    <s v="Kathleen K"/>
    <x v="4"/>
    <x v="20"/>
    <s v="N/A"/>
    <d v="2020-03-02T00:00:00"/>
    <d v="2020-03-09T00:00:00"/>
    <d v="2020-03-16T00:00:00"/>
    <x v="8"/>
    <x v="5"/>
    <m/>
    <x v="75"/>
  </r>
  <r>
    <x v="44"/>
    <x v="1"/>
    <x v="1"/>
    <s v="N"/>
    <x v="0"/>
    <s v="Courtnie Vinson"/>
    <x v="4"/>
    <x v="21"/>
    <d v="2020-02-07T00:00:00"/>
    <d v="2020-03-02T00:00:00"/>
    <d v="2020-03-09T00:00:00"/>
    <d v="2020-03-16T00:00:00"/>
    <x v="8"/>
    <x v="5"/>
    <m/>
    <x v="76"/>
  </r>
  <r>
    <x v="42"/>
    <x v="1"/>
    <x v="1"/>
    <s v="N"/>
    <x v="6"/>
    <s v="Donald Harrell"/>
    <x v="4"/>
    <x v="22"/>
    <m/>
    <d v="2020-03-02T00:00:00"/>
    <d v="2020-03-09T00:00:00"/>
    <d v="2020-03-16T00:00:00"/>
    <x v="8"/>
    <x v="5"/>
    <m/>
    <x v="77"/>
  </r>
  <r>
    <x v="45"/>
    <x v="1"/>
    <x v="1"/>
    <s v="N"/>
    <x v="0"/>
    <s v="Courtnie Vinson"/>
    <x v="4"/>
    <x v="23"/>
    <d v="2020-02-14T00:00:00"/>
    <d v="2020-03-02T00:00:00"/>
    <d v="2020-03-09T00:00:00"/>
    <d v="2020-03-16T00:00:00"/>
    <x v="8"/>
    <x v="5"/>
    <m/>
    <x v="78"/>
  </r>
  <r>
    <x v="45"/>
    <x v="1"/>
    <x v="1"/>
    <s v="N"/>
    <x v="0"/>
    <s v="Courtnie Vinson"/>
    <x v="4"/>
    <x v="23"/>
    <d v="2020-02-14T00:00:00"/>
    <d v="2020-03-02T00:00:00"/>
    <d v="2020-03-09T00:00:00"/>
    <d v="2020-03-16T00:00:00"/>
    <x v="8"/>
    <x v="5"/>
    <m/>
    <x v="79"/>
  </r>
  <r>
    <x v="46"/>
    <x v="1"/>
    <x v="1"/>
    <s v="N"/>
    <x v="8"/>
    <s v="Courtney Roach"/>
    <x v="2"/>
    <x v="18"/>
    <s v="N/A"/>
    <s v="N/A"/>
    <s v="N/A"/>
    <s v="N/A"/>
    <x v="9"/>
    <x v="5"/>
    <m/>
    <x v="80"/>
  </r>
  <r>
    <x v="47"/>
    <x v="1"/>
    <x v="0"/>
    <s v="N"/>
    <x v="0"/>
    <s v="Kathleen K"/>
    <x v="2"/>
    <x v="24"/>
    <s v="N/A"/>
    <s v="N/A"/>
    <s v="N/A"/>
    <s v="N/A"/>
    <x v="9"/>
    <x v="5"/>
    <m/>
    <x v="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multipleFieldFilters="0">
  <location ref="A5:C89" firstHeaderRow="1" firstDataRow="1" firstDataCol="3" rowPageCount="2" colPageCount="1"/>
  <pivotFields count="16">
    <pivotField axis="axisRow" compact="0" outline="0" showAll="0" defaultSubtotal="0">
      <items count="58">
        <item x="11"/>
        <item x="37"/>
        <item x="39"/>
        <item x="36"/>
        <item x="35"/>
        <item x="16"/>
        <item x="9"/>
        <item x="8"/>
        <item x="7"/>
        <item m="1" x="53"/>
        <item x="5"/>
        <item x="24"/>
        <item x="30"/>
        <item x="15"/>
        <item x="26"/>
        <item x="19"/>
        <item x="31"/>
        <item x="47"/>
        <item m="1" x="51"/>
        <item x="14"/>
        <item m="1" x="55"/>
        <item x="12"/>
        <item x="13"/>
        <item x="43"/>
        <item m="1" x="48"/>
        <item x="27"/>
        <item x="41"/>
        <item x="28"/>
        <item m="1" x="49"/>
        <item x="18"/>
        <item x="20"/>
        <item x="46"/>
        <item m="1" x="57"/>
        <item m="1" x="50"/>
        <item x="44"/>
        <item x="42"/>
        <item m="1" x="52"/>
        <item m="1" x="54"/>
        <item x="38"/>
        <item x="6"/>
        <item x="29"/>
        <item x="45"/>
        <item x="3"/>
        <item x="2"/>
        <item m="1" x="56"/>
        <item x="1"/>
        <item x="4"/>
        <item x="22"/>
        <item x="34"/>
        <item x="33"/>
        <item x="32"/>
        <item x="0"/>
        <item x="10"/>
        <item x="17"/>
        <item x="21"/>
        <item x="23"/>
        <item x="25"/>
        <item x="4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8">
        <item x="1"/>
        <item m="1" x="6"/>
        <item m="1" x="7"/>
        <item x="5"/>
        <item x="0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5">
        <item x="4"/>
        <item x="6"/>
        <item x="0"/>
        <item x="5"/>
        <item x="11"/>
        <item x="2"/>
        <item x="7"/>
        <item x="12"/>
        <item x="3"/>
        <item m="1" x="13"/>
        <item x="8"/>
        <item x="1"/>
        <item m="1" x="14"/>
        <item x="9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7">
        <item x="1"/>
        <item m="1" x="5"/>
        <item x="4"/>
        <item x="0"/>
        <item m="1" x="6"/>
        <item x="3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2">
        <item x="7"/>
        <item m="1" x="31"/>
        <item m="1" x="30"/>
        <item x="10"/>
        <item x="4"/>
        <item x="24"/>
        <item x="16"/>
        <item m="1" x="29"/>
        <item m="1" x="28"/>
        <item m="1" x="27"/>
        <item x="15"/>
        <item x="2"/>
        <item x="3"/>
        <item x="1"/>
        <item x="0"/>
        <item m="1" x="25"/>
        <item m="1" x="26"/>
        <item x="5"/>
        <item x="6"/>
        <item x="8"/>
        <item x="9"/>
        <item x="11"/>
        <item x="12"/>
        <item x="13"/>
        <item x="14"/>
        <item x="17"/>
        <item x="18"/>
        <item x="19"/>
        <item x="20"/>
        <item x="21"/>
        <item x="22"/>
        <item x="2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0">
        <item m="1" x="17"/>
        <item m="1" x="27"/>
        <item x="1"/>
        <item m="1" x="23"/>
        <item m="1" x="18"/>
        <item m="1" x="11"/>
        <item m="1" x="20"/>
        <item x="3"/>
        <item m="1" x="13"/>
        <item m="1" x="26"/>
        <item m="1" x="22"/>
        <item m="1" x="24"/>
        <item m="1" x="10"/>
        <item x="5"/>
        <item m="1" x="21"/>
        <item x="7"/>
        <item m="1" x="16"/>
        <item m="1" x="15"/>
        <item m="1" x="19"/>
        <item m="1" x="28"/>
        <item m="1" x="12"/>
        <item m="1" x="25"/>
        <item m="1" x="14"/>
        <item x="2"/>
        <item m="1" x="29"/>
        <item x="4"/>
        <item x="8"/>
        <item x="0"/>
        <item x="6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h="1" x="0"/>
        <item x="1"/>
        <item x="3"/>
        <item x="4"/>
        <item x="5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1">
        <item x="67"/>
        <item m="1" x="88"/>
        <item m="1" x="104"/>
        <item x="20"/>
        <item m="1" x="83"/>
        <item m="1" x="93"/>
        <item x="29"/>
        <item x="71"/>
        <item m="1" x="106"/>
        <item x="8"/>
        <item m="1" x="90"/>
        <item x="23"/>
        <item x="63"/>
        <item x="43"/>
        <item m="1" x="91"/>
        <item x="17"/>
        <item x="16"/>
        <item x="41"/>
        <item x="40"/>
        <item x="77"/>
        <item x="36"/>
        <item m="1" x="95"/>
        <item x="33"/>
        <item x="34"/>
        <item m="1" x="87"/>
        <item x="73"/>
        <item m="1" x="94"/>
        <item x="35"/>
        <item m="1" x="109"/>
        <item x="72"/>
        <item x="46"/>
        <item m="1" x="85"/>
        <item m="1" x="92"/>
        <item x="58"/>
        <item x="45"/>
        <item x="6"/>
        <item m="1" x="108"/>
        <item x="49"/>
        <item x="10"/>
        <item m="1" x="107"/>
        <item m="1" x="98"/>
        <item x="59"/>
        <item x="42"/>
        <item m="1" x="105"/>
        <item x="55"/>
        <item x="27"/>
        <item x="28"/>
        <item m="1" x="89"/>
        <item x="38"/>
        <item x="56"/>
        <item m="1" x="101"/>
        <item x="52"/>
        <item x="53"/>
        <item x="62"/>
        <item x="76"/>
        <item x="54"/>
        <item m="1" x="102"/>
        <item m="1" x="96"/>
        <item m="1" x="99"/>
        <item x="70"/>
        <item m="1" x="110"/>
        <item x="69"/>
        <item m="1" x="86"/>
        <item m="1" x="100"/>
        <item m="1" x="103"/>
        <item x="39"/>
        <item x="13"/>
        <item x="12"/>
        <item m="1" x="97"/>
        <item x="14"/>
        <item x="11"/>
        <item x="7"/>
        <item x="60"/>
        <item x="37"/>
        <item x="31"/>
        <item x="66"/>
        <item x="61"/>
        <item x="78"/>
        <item x="79"/>
        <item x="47"/>
        <item x="30"/>
        <item x="68"/>
        <item x="4"/>
        <item x="3"/>
        <item m="1" x="82"/>
        <item x="1"/>
        <item x="2"/>
        <item x="15"/>
        <item x="22"/>
        <item x="21"/>
        <item x="24"/>
        <item x="32"/>
        <item m="1" x="84"/>
        <item x="18"/>
        <item x="64"/>
        <item x="65"/>
        <item x="0"/>
        <item x="5"/>
        <item x="9"/>
        <item x="19"/>
        <item x="25"/>
        <item x="26"/>
        <item x="44"/>
        <item x="48"/>
        <item x="50"/>
        <item x="51"/>
        <item x="57"/>
        <item x="74"/>
        <item x="75"/>
        <item x="80"/>
        <item x="8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3"/>
    <field x="0"/>
    <field x="15"/>
  </rowFields>
  <rowItems count="84">
    <i>
      <x v="1"/>
      <x v="10"/>
      <x v="9"/>
    </i>
    <i r="2">
      <x v="35"/>
    </i>
    <i r="2">
      <x v="71"/>
    </i>
    <i r="2">
      <x v="98"/>
    </i>
    <i r="1">
      <x v="42"/>
      <x v="82"/>
    </i>
    <i r="1">
      <x v="43"/>
      <x v="83"/>
    </i>
    <i r="1">
      <x v="45"/>
      <x v="85"/>
    </i>
    <i r="2">
      <x v="86"/>
    </i>
    <i r="1">
      <x v="46"/>
      <x v="97"/>
    </i>
    <i>
      <x v="2"/>
      <x/>
      <x v="3"/>
    </i>
    <i r="2">
      <x v="74"/>
    </i>
    <i r="2">
      <x v="89"/>
    </i>
    <i r="2">
      <x v="90"/>
    </i>
    <i r="2">
      <x v="91"/>
    </i>
    <i r="1">
      <x v="5"/>
      <x v="20"/>
    </i>
    <i r="2">
      <x v="27"/>
    </i>
    <i r="1">
      <x v="6"/>
      <x v="93"/>
    </i>
    <i r="2">
      <x v="100"/>
    </i>
    <i r="1">
      <x v="7"/>
      <x v="15"/>
    </i>
    <i r="2">
      <x v="16"/>
    </i>
    <i r="2">
      <x v="87"/>
    </i>
    <i r="2">
      <x v="88"/>
    </i>
    <i r="1">
      <x v="8"/>
      <x v="45"/>
    </i>
    <i r="2">
      <x v="46"/>
    </i>
    <i r="2">
      <x v="66"/>
    </i>
    <i r="2">
      <x v="67"/>
    </i>
    <i r="2">
      <x v="69"/>
    </i>
    <i r="2">
      <x v="70"/>
    </i>
    <i r="2">
      <x v="73"/>
    </i>
    <i r="2">
      <x v="101"/>
    </i>
    <i r="1">
      <x v="13"/>
      <x v="22"/>
    </i>
    <i r="2">
      <x v="23"/>
    </i>
    <i r="1">
      <x v="15"/>
      <x v="13"/>
    </i>
    <i r="1">
      <x v="19"/>
      <x v="80"/>
    </i>
    <i r="1">
      <x v="21"/>
      <x v="11"/>
    </i>
    <i r="1">
      <x v="22"/>
      <x v="6"/>
    </i>
    <i r="1">
      <x v="29"/>
      <x v="17"/>
    </i>
    <i r="2">
      <x v="18"/>
    </i>
    <i r="2">
      <x v="42"/>
    </i>
    <i r="2">
      <x v="48"/>
    </i>
    <i r="2">
      <x v="65"/>
    </i>
    <i r="2">
      <x v="102"/>
    </i>
    <i r="1">
      <x v="30"/>
      <x v="34"/>
    </i>
    <i r="1">
      <x v="52"/>
      <x v="99"/>
    </i>
    <i r="1">
      <x v="53"/>
      <x v="73"/>
    </i>
    <i>
      <x v="3"/>
      <x v="11"/>
      <x v="37"/>
    </i>
    <i r="1">
      <x v="22"/>
      <x v="104"/>
    </i>
    <i r="1">
      <x v="47"/>
      <x v="79"/>
    </i>
    <i r="1">
      <x v="55"/>
      <x v="103"/>
    </i>
    <i r="1">
      <x v="56"/>
      <x v="105"/>
    </i>
    <i>
      <x v="4"/>
      <x v="1"/>
      <x v="81"/>
    </i>
    <i r="1">
      <x v="2"/>
      <x v="7"/>
    </i>
    <i r="1">
      <x v="3"/>
      <x/>
    </i>
    <i r="1">
      <x v="4"/>
      <x v="75"/>
    </i>
    <i r="1">
      <x v="8"/>
      <x v="106"/>
    </i>
    <i r="1">
      <x v="10"/>
      <x v="106"/>
    </i>
    <i r="1">
      <x v="12"/>
      <x v="76"/>
    </i>
    <i r="1">
      <x v="14"/>
      <x v="51"/>
    </i>
    <i r="2">
      <x v="52"/>
    </i>
    <i r="2">
      <x v="55"/>
    </i>
    <i r="1">
      <x v="16"/>
      <x v="53"/>
    </i>
    <i r="1">
      <x v="17"/>
      <x v="110"/>
    </i>
    <i r="1">
      <x v="23"/>
      <x v="108"/>
    </i>
    <i r="1">
      <x v="25"/>
      <x v="44"/>
    </i>
    <i r="2">
      <x v="49"/>
    </i>
    <i r="1">
      <x v="26"/>
      <x v="25"/>
    </i>
    <i r="1">
      <x v="27"/>
      <x v="41"/>
    </i>
    <i r="1">
      <x v="31"/>
      <x v="109"/>
    </i>
    <i r="1">
      <x v="34"/>
      <x v="54"/>
    </i>
    <i r="1">
      <x v="35"/>
      <x v="19"/>
    </i>
    <i r="2">
      <x v="107"/>
    </i>
    <i r="1">
      <x v="38"/>
      <x v="59"/>
    </i>
    <i r="2">
      <x v="61"/>
    </i>
    <i r="1">
      <x v="40"/>
      <x v="72"/>
    </i>
    <i r="1">
      <x v="41"/>
      <x v="77"/>
    </i>
    <i r="2">
      <x v="78"/>
    </i>
    <i r="1">
      <x v="48"/>
      <x v="12"/>
    </i>
    <i r="1">
      <x v="49"/>
      <x v="94"/>
    </i>
    <i r="2">
      <x v="95"/>
    </i>
    <i r="1">
      <x v="50"/>
      <x v="12"/>
    </i>
    <i r="1">
      <x v="53"/>
      <x v="106"/>
    </i>
    <i r="1">
      <x v="54"/>
      <x v="33"/>
    </i>
    <i r="1">
      <x v="57"/>
      <x v="29"/>
    </i>
    <i t="grand">
      <x/>
    </i>
  </rowItems>
  <colItems count="1">
    <i/>
  </colItems>
  <pageFields count="2">
    <pageField fld="2" hier="-1"/>
    <pageField fld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7"/>
  <sheetViews>
    <sheetView workbookViewId="0">
      <selection activeCell="A22" sqref="A22"/>
    </sheetView>
  </sheetViews>
  <sheetFormatPr defaultRowHeight="15" x14ac:dyDescent="0.25"/>
  <cols>
    <col min="1" max="1" width="64.140625" customWidth="1"/>
    <col min="2" max="2" width="7.7109375" style="57" customWidth="1"/>
    <col min="3" max="4" width="12.7109375" customWidth="1"/>
    <col min="5" max="5" width="12.7109375" style="17" customWidth="1"/>
    <col min="6" max="6" width="33.85546875" style="11" bestFit="1" customWidth="1"/>
    <col min="7" max="7" width="21" style="11" bestFit="1" customWidth="1"/>
    <col min="8" max="8" width="27.28515625" style="11" customWidth="1"/>
    <col min="9" max="9" width="15.42578125" style="1" customWidth="1"/>
  </cols>
  <sheetData>
    <row r="1" spans="1:17" s="11" customFormat="1" ht="30" x14ac:dyDescent="0.25">
      <c r="A1" s="5" t="s">
        <v>80</v>
      </c>
      <c r="B1" s="68" t="s">
        <v>120</v>
      </c>
      <c r="C1" s="5" t="s">
        <v>63</v>
      </c>
      <c r="D1" s="5" t="s">
        <v>81</v>
      </c>
      <c r="E1" s="76" t="s">
        <v>267</v>
      </c>
      <c r="F1" s="5" t="s">
        <v>107</v>
      </c>
      <c r="G1" s="5" t="s">
        <v>83</v>
      </c>
      <c r="H1" s="5" t="s">
        <v>84</v>
      </c>
      <c r="I1" s="5" t="s">
        <v>82</v>
      </c>
    </row>
    <row r="2" spans="1:17" x14ac:dyDescent="0.25">
      <c r="A2" s="80" t="s">
        <v>143</v>
      </c>
      <c r="B2" s="69">
        <f>VLOOKUP(A2,Detail!A:B,2,FALSE)</f>
        <v>4</v>
      </c>
      <c r="C2" s="7">
        <f>VLOOKUP(A2,Detail!A:N,8,0)</f>
        <v>43800</v>
      </c>
      <c r="D2" s="7">
        <f>VLOOKUP(A2,Detail!A:N,14,0)</f>
        <v>43840</v>
      </c>
      <c r="E2" s="7">
        <f>VLOOKUP(A2,Detail!A:O,15,0)</f>
        <v>43832</v>
      </c>
      <c r="F2" s="7" t="s">
        <v>110</v>
      </c>
      <c r="G2" s="6"/>
      <c r="H2" s="6" t="str">
        <f>VLOOKUP(A2,Detail!A:T,6,FALSE)</f>
        <v>Kara Wood</v>
      </c>
      <c r="I2" s="81"/>
      <c r="K2" s="1"/>
      <c r="L2" s="1"/>
      <c r="M2" s="1"/>
      <c r="N2" s="1"/>
      <c r="O2" s="1"/>
      <c r="P2" s="1"/>
      <c r="Q2" s="1"/>
    </row>
    <row r="3" spans="1:17" x14ac:dyDescent="0.25">
      <c r="A3" s="80" t="s">
        <v>166</v>
      </c>
      <c r="B3" s="69" t="e">
        <f>VLOOKUP(A3,Detail!A:B,2,FALSE)</f>
        <v>#N/A</v>
      </c>
      <c r="C3" s="7">
        <v>43806</v>
      </c>
      <c r="D3" s="7">
        <v>43840</v>
      </c>
      <c r="E3" s="7">
        <v>43832</v>
      </c>
      <c r="F3" s="7" t="s">
        <v>110</v>
      </c>
      <c r="G3" s="6" t="e">
        <f>VLOOKUP(A3,Detail!A:T,5,FALSE)</f>
        <v>#N/A</v>
      </c>
      <c r="H3" s="6" t="e">
        <f>VLOOKUP(A3,Detail!A:T,6,FALSE)</f>
        <v>#N/A</v>
      </c>
      <c r="I3" s="81"/>
      <c r="K3" s="1"/>
      <c r="L3" s="1"/>
      <c r="M3" s="1"/>
      <c r="N3" s="1"/>
      <c r="O3" s="1"/>
      <c r="P3" s="1"/>
      <c r="Q3" s="1"/>
    </row>
    <row r="4" spans="1:17" x14ac:dyDescent="0.25">
      <c r="A4" s="80" t="s">
        <v>85</v>
      </c>
      <c r="B4" s="69">
        <f>VLOOKUP(A4,Detail!A:B,2,FALSE)</f>
        <v>6</v>
      </c>
      <c r="C4" s="7">
        <f>VLOOKUP(A4,Detail!A:N,8,0)</f>
        <v>43801</v>
      </c>
      <c r="D4" s="7">
        <f>VLOOKUP(A4,Detail!A:N,14,0)</f>
        <v>43840</v>
      </c>
      <c r="E4" s="7">
        <f>VLOOKUP(A4,Detail!A:O,15,0)</f>
        <v>43832</v>
      </c>
      <c r="F4" s="7" t="s">
        <v>110</v>
      </c>
      <c r="G4" s="6" t="str">
        <f>VLOOKUP(A4,Detail!A:T,5,FALSE)</f>
        <v>Nick Bray</v>
      </c>
      <c r="H4" s="6" t="str">
        <f>VLOOKUP(A4,Detail!A:T,6,FALSE)</f>
        <v>Taylor Bishop</v>
      </c>
      <c r="I4" s="81"/>
      <c r="K4" s="1"/>
      <c r="L4" s="1"/>
      <c r="M4" s="1"/>
      <c r="N4" s="1"/>
      <c r="O4" s="1"/>
      <c r="P4" s="1"/>
      <c r="Q4" s="1"/>
    </row>
    <row r="5" spans="1:17" x14ac:dyDescent="0.25">
      <c r="A5" s="80" t="s">
        <v>114</v>
      </c>
      <c r="B5" s="69">
        <f>VLOOKUP(A5,Detail!A:B,2,FALSE)</f>
        <v>9</v>
      </c>
      <c r="C5" s="7">
        <f>VLOOKUP(A5,Detail!A:N,8,0)</f>
        <v>43801</v>
      </c>
      <c r="D5" s="7">
        <f>VLOOKUP(A5,Detail!A:N,14,0)</f>
        <v>43840</v>
      </c>
      <c r="E5" s="7">
        <f>VLOOKUP(A5,Detail!A:O,15,0)</f>
        <v>43832</v>
      </c>
      <c r="F5" s="7" t="s">
        <v>108</v>
      </c>
      <c r="G5" s="6" t="str">
        <f>VLOOKUP(A5,Detail!A:T,5,FALSE)</f>
        <v>Davison Oliver</v>
      </c>
      <c r="H5" s="6" t="str">
        <f>VLOOKUP(A5,Detail!A:T,6,FALSE)</f>
        <v>Josh Owens</v>
      </c>
      <c r="I5" s="81"/>
      <c r="K5" s="1"/>
      <c r="L5" s="1"/>
      <c r="M5" s="1"/>
      <c r="N5" s="1"/>
      <c r="O5" s="1"/>
      <c r="P5" s="1"/>
      <c r="Q5" s="1"/>
    </row>
    <row r="6" spans="1:17" x14ac:dyDescent="0.25">
      <c r="A6" s="80" t="s">
        <v>115</v>
      </c>
      <c r="B6" s="69">
        <f>VLOOKUP(A6,Detail!A:B,2,FALSE)</f>
        <v>10</v>
      </c>
      <c r="C6" s="7">
        <f>VLOOKUP(A6,Detail!A:N,8,0)</f>
        <v>43801</v>
      </c>
      <c r="D6" s="7">
        <f>VLOOKUP(A6,Detail!A:N,14,0)</f>
        <v>43857</v>
      </c>
      <c r="E6" s="7">
        <f>VLOOKUP(A6,Detail!A:O,15,0)</f>
        <v>43854</v>
      </c>
      <c r="F6" s="7" t="s">
        <v>108</v>
      </c>
      <c r="G6" s="6" t="str">
        <f>VLOOKUP(A6,Detail!A:T,5,FALSE)</f>
        <v>Davison Oliver</v>
      </c>
      <c r="H6" s="6" t="str">
        <f>VLOOKUP(A6,Detail!A:T,6,FALSE)</f>
        <v>Donald Harrell</v>
      </c>
      <c r="I6" s="81"/>
      <c r="K6" s="1"/>
      <c r="L6" s="1"/>
      <c r="M6" s="1"/>
      <c r="N6" s="1"/>
      <c r="O6" s="1"/>
      <c r="P6" s="1"/>
      <c r="Q6" s="1"/>
    </row>
    <row r="7" spans="1:17" x14ac:dyDescent="0.25">
      <c r="A7" s="80" t="s">
        <v>116</v>
      </c>
      <c r="B7" s="69">
        <f>VLOOKUP(A7,Detail!A:B,2,FALSE)</f>
        <v>11</v>
      </c>
      <c r="C7" s="7">
        <f>VLOOKUP(A7,Detail!A:N,8,0)</f>
        <v>43801</v>
      </c>
      <c r="D7" s="7">
        <f>VLOOKUP(A7,Detail!A:N,14,0)</f>
        <v>43857</v>
      </c>
      <c r="E7" s="7">
        <f>VLOOKUP(A7,Detail!A:O,15,0)</f>
        <v>43854</v>
      </c>
      <c r="F7" s="7" t="s">
        <v>108</v>
      </c>
      <c r="G7" s="6" t="str">
        <f>VLOOKUP(A7,Detail!A:T,5,FALSE)</f>
        <v>Davison Oliver</v>
      </c>
      <c r="H7" s="6" t="str">
        <f>VLOOKUP(A7,Detail!A:T,6,FALSE)</f>
        <v>Donald Harrell</v>
      </c>
      <c r="I7" s="81"/>
      <c r="K7" s="1"/>
      <c r="L7" s="1"/>
      <c r="M7" s="1"/>
      <c r="N7" s="1"/>
      <c r="O7" s="1"/>
      <c r="P7" s="1"/>
      <c r="Q7" s="1"/>
    </row>
    <row r="8" spans="1:17" x14ac:dyDescent="0.25">
      <c r="A8" s="82" t="s">
        <v>93</v>
      </c>
      <c r="B8" s="69">
        <f>VLOOKUP(A8,Detail!A:B,2,FALSE)</f>
        <v>15</v>
      </c>
      <c r="C8" s="7">
        <f>VLOOKUP(A8,Detail!A:N,8,0)</f>
        <v>43808</v>
      </c>
      <c r="D8" s="7">
        <f>VLOOKUP(A8,Detail!A:N,14,0)</f>
        <v>43857</v>
      </c>
      <c r="E8" s="7">
        <f>VLOOKUP(A8,Detail!A:O,15,0)</f>
        <v>43854</v>
      </c>
      <c r="F8" s="7"/>
      <c r="G8" s="6" t="str">
        <f>VLOOKUP(A8,Detail!A:T,5,FALSE)</f>
        <v>Quorum Support</v>
      </c>
      <c r="H8" s="6" t="str">
        <f>VLOOKUP(A8,Detail!A:T,6,FALSE)</f>
        <v>Kevin Hays</v>
      </c>
      <c r="I8" s="83"/>
      <c r="K8" s="1"/>
      <c r="L8" s="1"/>
      <c r="M8" s="1"/>
      <c r="N8" s="1"/>
      <c r="O8" s="1"/>
      <c r="P8" s="1"/>
      <c r="Q8" s="1"/>
    </row>
    <row r="9" spans="1:17" x14ac:dyDescent="0.25">
      <c r="A9" s="82" t="s">
        <v>87</v>
      </c>
      <c r="B9" s="69">
        <f>VLOOKUP(A9,Detail!A:B,2,FALSE)</f>
        <v>13</v>
      </c>
      <c r="C9" s="7">
        <f>VLOOKUP(A9,Detail!A:N,8,0)</f>
        <v>43801</v>
      </c>
      <c r="D9" s="7">
        <f>VLOOKUP(A9,Detail!A:N,14,0)</f>
        <v>43857</v>
      </c>
      <c r="E9" s="7">
        <f>VLOOKUP(A9,Detail!A:O,15,0)</f>
        <v>43854</v>
      </c>
      <c r="F9" s="7" t="s">
        <v>109</v>
      </c>
      <c r="G9" s="6" t="str">
        <f>VLOOKUP(A9,Detail!A:T,5,FALSE)</f>
        <v>Quorum Support</v>
      </c>
      <c r="H9" s="6" t="str">
        <f>VLOOKUP(A9,Detail!A:T,6,FALSE)</f>
        <v>Kathleen K</v>
      </c>
      <c r="I9" s="81"/>
      <c r="K9" s="1"/>
      <c r="L9" s="1"/>
      <c r="M9" s="1"/>
      <c r="N9" s="1"/>
      <c r="O9" s="1"/>
      <c r="P9" s="1"/>
      <c r="Q9" s="1"/>
    </row>
    <row r="10" spans="1:17" x14ac:dyDescent="0.25">
      <c r="A10" s="82" t="s">
        <v>88</v>
      </c>
      <c r="B10" s="69">
        <f>VLOOKUP(A10,Detail!A:B,2,FALSE)</f>
        <v>23</v>
      </c>
      <c r="C10" s="7">
        <f>VLOOKUP(A10,Detail!A:N,8,0)</f>
        <v>43811</v>
      </c>
      <c r="D10" s="7">
        <f>VLOOKUP(A10,Detail!A:N,14,0)</f>
        <v>43857</v>
      </c>
      <c r="E10" s="7">
        <f>VLOOKUP(A10,Detail!A:O,15,0)</f>
        <v>43854</v>
      </c>
      <c r="F10" s="7"/>
      <c r="G10" s="6" t="str">
        <f>VLOOKUP(A10,Detail!A:T,5,FALSE)</f>
        <v>Quorum Support</v>
      </c>
      <c r="H10" s="6" t="str">
        <f>VLOOKUP(A10,Detail!A:T,6,FALSE)</f>
        <v>Kathleen K</v>
      </c>
      <c r="I10" s="81"/>
      <c r="K10" s="1"/>
      <c r="L10" s="1"/>
      <c r="M10" s="1"/>
      <c r="N10" s="1"/>
      <c r="O10" s="1"/>
      <c r="P10" s="1"/>
      <c r="Q10" s="1"/>
    </row>
    <row r="11" spans="1:17" s="1" customFormat="1" x14ac:dyDescent="0.25">
      <c r="A11" s="82" t="s">
        <v>92</v>
      </c>
      <c r="B11" s="69">
        <f>VLOOKUP(A11,Detail!A:B,2,FALSE)</f>
        <v>26</v>
      </c>
      <c r="C11" s="7">
        <f>VLOOKUP(A11,Detail!A:N,8,0)</f>
        <v>43818</v>
      </c>
      <c r="D11" s="7">
        <f>VLOOKUP(A11,Detail!A:N,14,0)</f>
        <v>43857</v>
      </c>
      <c r="E11" s="7">
        <f>VLOOKUP(A11,Detail!A:O,15,0)</f>
        <v>43854</v>
      </c>
      <c r="F11" s="7"/>
      <c r="G11" s="6" t="str">
        <f>VLOOKUP(A11,Detail!A:T,5,FALSE)</f>
        <v>Quorum Support</v>
      </c>
      <c r="H11" s="6" t="str">
        <f>VLOOKUP(A11,Detail!A:T,6,FALSE)</f>
        <v>Courtney Roach</v>
      </c>
      <c r="I11" s="81"/>
    </row>
    <row r="12" spans="1:17" x14ac:dyDescent="0.25">
      <c r="A12" s="80" t="s">
        <v>86</v>
      </c>
      <c r="B12" s="69">
        <f>VLOOKUP(A12,Detail!A:B,2,FALSE)</f>
        <v>24</v>
      </c>
      <c r="C12" s="7">
        <f>VLOOKUP(A12,Detail!A:N,8,0)</f>
        <v>43815</v>
      </c>
      <c r="D12" s="7">
        <f>VLOOKUP(A12,Detail!A:N,14,0)</f>
        <v>43857</v>
      </c>
      <c r="E12" s="7">
        <f>VLOOKUP(A12,Detail!A:O,15,0)</f>
        <v>43854</v>
      </c>
      <c r="F12" s="7"/>
      <c r="G12" s="6" t="str">
        <f>VLOOKUP(A12,Detail!A:T,5,FALSE)</f>
        <v>Davison Oliver</v>
      </c>
      <c r="H12" s="6" t="str">
        <f>VLOOKUP(A12,Detail!A:T,6,FALSE)</f>
        <v>Donald Harrell</v>
      </c>
      <c r="I12" s="81"/>
      <c r="K12" s="1"/>
      <c r="L12" s="1"/>
      <c r="M12" s="1"/>
      <c r="N12" s="1"/>
      <c r="O12" s="1"/>
      <c r="P12" s="1"/>
      <c r="Q12" s="1"/>
    </row>
    <row r="13" spans="1:17" x14ac:dyDescent="0.25">
      <c r="A13" s="80" t="s">
        <v>90</v>
      </c>
      <c r="B13" s="69">
        <f>VLOOKUP(A13,Detail!A:B,2,FALSE)</f>
        <v>39</v>
      </c>
      <c r="C13" s="7">
        <f>VLOOKUP(A13,Detail!A:N,8,0)</f>
        <v>43829</v>
      </c>
      <c r="D13" s="7">
        <f>VLOOKUP(A13,Detail!A:N,14,0)</f>
        <v>43895</v>
      </c>
      <c r="E13" s="7">
        <f>VLOOKUP(A13,Detail!A:O,15,0)</f>
        <v>43892</v>
      </c>
      <c r="F13" s="7"/>
      <c r="G13" s="6" t="str">
        <f>VLOOKUP(A13,Detail!A:T,5,FALSE)</f>
        <v>Davison Oliver</v>
      </c>
      <c r="H13" s="6" t="str">
        <f>VLOOKUP(A13,Detail!A:T,6,FALSE)</f>
        <v>Donald Harrell</v>
      </c>
      <c r="I13" s="81"/>
      <c r="K13" s="1"/>
      <c r="L13" s="1"/>
      <c r="M13" s="1"/>
      <c r="N13" s="1"/>
      <c r="O13" s="1"/>
      <c r="P13" s="1"/>
      <c r="Q13" s="1"/>
    </row>
    <row r="15" spans="1:17" s="11" customFormat="1" ht="30" x14ac:dyDescent="0.25">
      <c r="A15" s="5" t="s">
        <v>169</v>
      </c>
      <c r="B15" s="68"/>
      <c r="C15" s="5" t="s">
        <v>63</v>
      </c>
      <c r="D15" s="5" t="s">
        <v>81</v>
      </c>
      <c r="E15" s="76"/>
      <c r="F15" s="5" t="s">
        <v>107</v>
      </c>
      <c r="G15" s="5" t="s">
        <v>83</v>
      </c>
      <c r="H15" s="5" t="s">
        <v>84</v>
      </c>
      <c r="I15" s="5" t="s">
        <v>82</v>
      </c>
      <c r="K15" s="15"/>
      <c r="L15" s="15"/>
      <c r="M15" s="15"/>
      <c r="N15" s="15"/>
      <c r="O15" s="15"/>
      <c r="P15" s="15"/>
      <c r="Q15" s="15"/>
    </row>
    <row r="16" spans="1:17" x14ac:dyDescent="0.25">
      <c r="A16" s="3" t="s">
        <v>99</v>
      </c>
      <c r="B16" s="63">
        <f>VLOOKUP(A16,Detail!A:B,2,FALSE)</f>
        <v>27</v>
      </c>
      <c r="C16" s="7">
        <f>VLOOKUP(A16,Detail!A:N,8,0)</f>
        <v>43836</v>
      </c>
      <c r="D16" s="7">
        <f>VLOOKUP(A16,Detail!A:N,14,0)</f>
        <v>43857</v>
      </c>
      <c r="E16" s="7">
        <f>VLOOKUP(A16,Detail!A:O,15,0)</f>
        <v>43854</v>
      </c>
      <c r="F16" s="7"/>
      <c r="G16" s="6" t="str">
        <f>VLOOKUP(A16,Detail!A:T,5,FALSE)</f>
        <v>Michael Shiraz</v>
      </c>
      <c r="H16" s="6" t="str">
        <f>VLOOKUP(A16,Detail!A:T,6,FALSE)</f>
        <v>Kathleen K</v>
      </c>
      <c r="I16" s="8"/>
      <c r="K16" s="1"/>
      <c r="L16" s="1"/>
      <c r="M16" s="1"/>
      <c r="N16" s="1"/>
      <c r="O16" s="1"/>
      <c r="P16" s="1"/>
      <c r="Q16" s="1"/>
    </row>
    <row r="17" spans="1:17" x14ac:dyDescent="0.25">
      <c r="A17" s="3" t="s">
        <v>125</v>
      </c>
      <c r="B17" s="63">
        <f>VLOOKUP(A17,Detail!A:B,2,FALSE)</f>
        <v>30</v>
      </c>
      <c r="C17" s="7">
        <f>VLOOKUP(A17,Detail!A:N,8,0)</f>
        <v>43836</v>
      </c>
      <c r="D17" s="7">
        <f>VLOOKUP(A17,Detail!A:N,14,0)</f>
        <v>43857</v>
      </c>
      <c r="E17" s="7">
        <f>VLOOKUP(A17,Detail!A:O,15,0)</f>
        <v>43854</v>
      </c>
      <c r="F17" s="7"/>
      <c r="G17" s="6" t="str">
        <f>VLOOKUP(A17,Detail!A:T,5,FALSE)</f>
        <v>Michael Shiraz</v>
      </c>
      <c r="H17" s="6" t="str">
        <f>VLOOKUP(A17,Detail!A:T,6,FALSE)</f>
        <v>Brittany Pool</v>
      </c>
      <c r="I17" s="14"/>
      <c r="K17" s="1"/>
      <c r="L17" s="1"/>
      <c r="M17" s="1"/>
      <c r="N17" s="1"/>
      <c r="O17" s="1"/>
      <c r="P17" s="1"/>
      <c r="Q17" s="1"/>
    </row>
    <row r="18" spans="1:17" x14ac:dyDescent="0.25">
      <c r="A18" s="3" t="s">
        <v>101</v>
      </c>
      <c r="B18" s="63">
        <f>VLOOKUP(A18,Detail!A:B,2,FALSE)</f>
        <v>20</v>
      </c>
      <c r="C18" s="7">
        <f>VLOOKUP(A18,Detail!A:N,8,0)</f>
        <v>43814</v>
      </c>
      <c r="D18" s="7">
        <f>VLOOKUP(A18,Detail!A:N,14,0)</f>
        <v>43857</v>
      </c>
      <c r="E18" s="7">
        <f>VLOOKUP(A18,Detail!A:O,15,0)</f>
        <v>43854</v>
      </c>
      <c r="F18" s="22"/>
      <c r="G18" s="6" t="str">
        <f>VLOOKUP(A18,Detail!A:T,5,FALSE)</f>
        <v>Zeb Z</v>
      </c>
      <c r="H18" s="6" t="str">
        <f>VLOOKUP(A18,Detail!A:T,6,FALSE)</f>
        <v>Brandi McDonald</v>
      </c>
      <c r="I18" s="8"/>
      <c r="K18" s="1"/>
      <c r="L18" s="1"/>
      <c r="M18" s="1"/>
      <c r="N18" s="1"/>
      <c r="O18" s="1"/>
      <c r="P18" s="1"/>
      <c r="Q18" s="1"/>
    </row>
    <row r="19" spans="1:17" x14ac:dyDescent="0.25">
      <c r="A19" s="3" t="s">
        <v>173</v>
      </c>
      <c r="B19" s="63">
        <f>VLOOKUP(A19,Detail!A:B,2,FALSE)</f>
        <v>33</v>
      </c>
      <c r="C19" s="7">
        <f>VLOOKUP(A19,Detail!A:N,8,0)</f>
        <v>43814</v>
      </c>
      <c r="D19" s="7">
        <f>VLOOKUP(A19,Detail!A:N,14,0)</f>
        <v>43874</v>
      </c>
      <c r="E19" s="7">
        <f>VLOOKUP(A19,Detail!A:O,15,0)</f>
        <v>43866</v>
      </c>
      <c r="F19" s="22"/>
      <c r="G19" s="6" t="str">
        <f>VLOOKUP(A19,Detail!A:T,5,FALSE)</f>
        <v>Zeb Z</v>
      </c>
      <c r="H19" s="6" t="str">
        <f>VLOOKUP(A19,Detail!A:T,6,FALSE)</f>
        <v>Brandi McDonald</v>
      </c>
      <c r="I19" s="8"/>
      <c r="K19" s="1"/>
      <c r="L19" s="1"/>
      <c r="M19" s="1"/>
      <c r="N19" s="1"/>
      <c r="O19" s="1"/>
      <c r="P19" s="1"/>
      <c r="Q19" s="1"/>
    </row>
    <row r="20" spans="1:17" x14ac:dyDescent="0.25">
      <c r="A20" s="3" t="s">
        <v>171</v>
      </c>
      <c r="B20" s="63">
        <f>VLOOKUP(A20,Detail!A:B,2,FALSE)</f>
        <v>49</v>
      </c>
      <c r="C20" s="7">
        <f>VLOOKUP(A20,Detail!A:N,8,0)</f>
        <v>43836</v>
      </c>
      <c r="D20" s="7">
        <f>VLOOKUP(A20,Detail!A:N,14,0)</f>
        <v>43895</v>
      </c>
      <c r="E20" s="7">
        <f>VLOOKUP(A20,Detail!A:O,15,0)</f>
        <v>43892</v>
      </c>
      <c r="F20" s="22"/>
      <c r="G20" s="6" t="str">
        <f>VLOOKUP(A20,Detail!A:T,5,FALSE)</f>
        <v>Heath Cameron</v>
      </c>
      <c r="H20" s="6" t="str">
        <f>VLOOKUP(A20,Detail!A:T,6,FALSE)</f>
        <v>Courtney Roach</v>
      </c>
      <c r="I20" s="8"/>
      <c r="K20" s="1"/>
      <c r="L20" s="1"/>
      <c r="M20" s="1"/>
      <c r="N20" s="1"/>
      <c r="O20" s="1"/>
      <c r="P20" s="1"/>
      <c r="Q20" s="1"/>
    </row>
    <row r="21" spans="1:17" x14ac:dyDescent="0.25">
      <c r="A21" s="3" t="s">
        <v>176</v>
      </c>
      <c r="B21" s="63">
        <f>VLOOKUP(A21,Detail!A:B,2,FALSE)</f>
        <v>51</v>
      </c>
      <c r="C21" s="7">
        <f>VLOOKUP(A21,Detail!A:N,8,0)</f>
        <v>43836</v>
      </c>
      <c r="D21" s="7">
        <f>VLOOKUP(A21,Detail!A:N,14,0)</f>
        <v>43895</v>
      </c>
      <c r="E21" s="7">
        <f>VLOOKUP(A21,Detail!A:O,15,0)</f>
        <v>43892</v>
      </c>
      <c r="F21" s="22"/>
      <c r="G21" s="6" t="str">
        <f>VLOOKUP(A21,Detail!A:T,5,FALSE)</f>
        <v>Heath Cameron</v>
      </c>
      <c r="H21" s="6" t="str">
        <f>VLOOKUP(A21,Detail!A:T,6,FALSE)</f>
        <v>Courtnie Vinson</v>
      </c>
      <c r="I21" s="8"/>
      <c r="K21" s="1"/>
      <c r="L21" s="1"/>
      <c r="M21" s="1"/>
      <c r="N21" s="1"/>
      <c r="O21" s="1"/>
      <c r="P21" s="1"/>
      <c r="Q21" s="1"/>
    </row>
    <row r="22" spans="1:17" ht="16.5" customHeight="1" x14ac:dyDescent="0.25">
      <c r="A22" s="3" t="s">
        <v>97</v>
      </c>
      <c r="B22" s="63">
        <f>VLOOKUP(A22,Detail!A:B,2,FALSE)</f>
        <v>54</v>
      </c>
      <c r="C22" s="7">
        <f>VLOOKUP(A22,Detail!A:N,8,0)</f>
        <v>43843</v>
      </c>
      <c r="D22" s="7">
        <f>VLOOKUP(A22,Detail!A:N,14,0)</f>
        <v>43895</v>
      </c>
      <c r="E22" s="7">
        <f>VLOOKUP(A22,Detail!A:O,15,0)</f>
        <v>43892</v>
      </c>
      <c r="F22" s="7"/>
      <c r="G22" s="6" t="str">
        <f>VLOOKUP(A22,Detail!A:T,5,FALSE)</f>
        <v>Zeb Z</v>
      </c>
      <c r="H22" s="6" t="str">
        <f>VLOOKUP(A22,Detail!A:T,6,FALSE)</f>
        <v>Kathleen K</v>
      </c>
      <c r="I22" s="8"/>
      <c r="K22" s="1"/>
      <c r="L22" s="1"/>
      <c r="M22" s="1"/>
      <c r="N22" s="1"/>
      <c r="O22" s="1"/>
      <c r="P22" s="1"/>
      <c r="Q22" s="1"/>
    </row>
    <row r="23" spans="1:17" x14ac:dyDescent="0.25">
      <c r="A23" s="3" t="s">
        <v>96</v>
      </c>
      <c r="B23" s="63">
        <f>VLOOKUP(A23,Detail!A:B,2,FALSE)</f>
        <v>57</v>
      </c>
      <c r="C23" s="7">
        <f>VLOOKUP(A23,Detail!A:N,8,0)</f>
        <v>43844</v>
      </c>
      <c r="D23" s="7">
        <f>VLOOKUP(A23,Detail!A:N,14,0)</f>
        <v>43895</v>
      </c>
      <c r="E23" s="7">
        <f>VLOOKUP(A23,Detail!A:O,15,0)</f>
        <v>43892</v>
      </c>
      <c r="F23" s="7"/>
      <c r="G23" s="6" t="str">
        <f>VLOOKUP(A23,Detail!A:T,5,FALSE)</f>
        <v>Quorum Support</v>
      </c>
      <c r="H23" s="6" t="str">
        <f>VLOOKUP(A23,Detail!A:T,6,FALSE)</f>
        <v>Laurel Suits</v>
      </c>
      <c r="I23" s="8"/>
      <c r="K23" s="1"/>
      <c r="L23" s="1"/>
      <c r="M23" s="1"/>
      <c r="N23" s="1"/>
      <c r="O23" s="1"/>
      <c r="P23" s="1"/>
      <c r="Q23" s="1"/>
    </row>
    <row r="24" spans="1:17" x14ac:dyDescent="0.25">
      <c r="A24" s="3" t="s">
        <v>172</v>
      </c>
      <c r="B24" s="63">
        <f>VLOOKUP(A24,Detail!A:B,2,FALSE)</f>
        <v>52</v>
      </c>
      <c r="C24" s="7">
        <f>VLOOKUP(A24,Detail!A:N,8,0)</f>
        <v>43836</v>
      </c>
      <c r="D24" s="7">
        <f>VLOOKUP(A24,Detail!A:N,14,0)</f>
        <v>43893</v>
      </c>
      <c r="E24" s="7">
        <f>VLOOKUP(A24,Detail!A:O,15,0)</f>
        <v>43892</v>
      </c>
      <c r="F24" s="22"/>
      <c r="G24" s="6" t="str">
        <f>VLOOKUP(A24,Detail!A:T,5,FALSE)</f>
        <v>Quorum Support</v>
      </c>
      <c r="H24" s="6" t="str">
        <f>VLOOKUP(A24,Detail!A:T,6,FALSE)</f>
        <v>Courtney Roach</v>
      </c>
      <c r="I24" s="8"/>
      <c r="K24" s="1"/>
      <c r="L24" s="1"/>
      <c r="M24" s="1"/>
      <c r="N24" s="1"/>
      <c r="O24" s="1"/>
      <c r="P24" s="1"/>
      <c r="Q24" s="1"/>
    </row>
    <row r="25" spans="1:17" s="1" customFormat="1" x14ac:dyDescent="0.25">
      <c r="B25" s="58"/>
      <c r="C25" s="21"/>
      <c r="D25" s="21"/>
      <c r="E25" s="21"/>
      <c r="F25" s="23"/>
      <c r="G25" s="6"/>
      <c r="H25" s="6"/>
      <c r="I25" s="8"/>
    </row>
    <row r="26" spans="1:17" s="11" customFormat="1" ht="30" x14ac:dyDescent="0.25">
      <c r="A26" s="5" t="s">
        <v>94</v>
      </c>
      <c r="B26" s="68"/>
      <c r="C26" s="5" t="s">
        <v>63</v>
      </c>
      <c r="D26" s="5" t="s">
        <v>81</v>
      </c>
      <c r="E26" s="76"/>
      <c r="F26" s="5" t="s">
        <v>107</v>
      </c>
      <c r="G26" s="5" t="s">
        <v>83</v>
      </c>
      <c r="H26" s="5" t="s">
        <v>84</v>
      </c>
      <c r="I26" s="5" t="s">
        <v>82</v>
      </c>
      <c r="K26" s="15"/>
      <c r="L26" s="15"/>
      <c r="M26" s="15"/>
      <c r="N26" s="15"/>
      <c r="O26" s="15"/>
      <c r="P26" s="15"/>
      <c r="Q26" s="15"/>
    </row>
    <row r="27" spans="1:17" x14ac:dyDescent="0.25">
      <c r="A27" s="2" t="s">
        <v>91</v>
      </c>
      <c r="B27" s="70">
        <f>VLOOKUP(A27,Detail!A:B,2,FALSE)</f>
        <v>46</v>
      </c>
      <c r="C27" s="7">
        <f>VLOOKUP(A27,Detail!A:N,8,0)</f>
        <v>43815</v>
      </c>
      <c r="D27" s="7">
        <f>VLOOKUP(A27,Detail!A:N,14,0)</f>
        <v>43895</v>
      </c>
      <c r="E27" s="7">
        <f>VLOOKUP(A27,Detail!A:O,15,0)</f>
        <v>43892</v>
      </c>
      <c r="F27" s="7"/>
      <c r="G27" s="6" t="str">
        <f>VLOOKUP(A27,Detail!A:T,5,FALSE)</f>
        <v>Heath Cameron</v>
      </c>
      <c r="H27" s="6" t="str">
        <f>VLOOKUP(A27,Detail!A:T,6,FALSE)</f>
        <v>Courtnie Vinson</v>
      </c>
      <c r="I27" s="8"/>
      <c r="K27" s="1"/>
      <c r="L27" s="1"/>
      <c r="M27" s="1"/>
      <c r="N27" s="1"/>
      <c r="O27" s="1"/>
      <c r="P27" s="1"/>
      <c r="Q27" s="1"/>
    </row>
    <row r="28" spans="1:17" x14ac:dyDescent="0.25">
      <c r="A28" s="2" t="s">
        <v>95</v>
      </c>
      <c r="B28" s="70">
        <f>VLOOKUP(A28,Detail!A:B,2,FALSE)</f>
        <v>47</v>
      </c>
      <c r="C28" s="7">
        <f>VLOOKUP(A28,Detail!A:N,8,0)</f>
        <v>43815</v>
      </c>
      <c r="D28" s="7">
        <f>VLOOKUP(A28,Detail!A:N,14,0)</f>
        <v>43895</v>
      </c>
      <c r="E28" s="7">
        <f>VLOOKUP(A28,Detail!A:O,15,0)</f>
        <v>43892</v>
      </c>
      <c r="F28" s="7"/>
      <c r="G28" s="6" t="str">
        <f>VLOOKUP(A28,Detail!A:T,5,FALSE)</f>
        <v>Heath Cameron</v>
      </c>
      <c r="H28" s="6" t="str">
        <f>VLOOKUP(A28,Detail!A:T,6,FALSE)</f>
        <v>Courtnie Vinson</v>
      </c>
      <c r="I28" s="8"/>
      <c r="K28" s="1"/>
      <c r="L28" s="1"/>
      <c r="M28" s="1"/>
      <c r="N28" s="1"/>
      <c r="O28" s="1"/>
      <c r="P28" s="1"/>
      <c r="Q28" s="1"/>
    </row>
    <row r="29" spans="1:17" x14ac:dyDescent="0.25">
      <c r="A29" s="12" t="s">
        <v>98</v>
      </c>
      <c r="B29" s="71">
        <f>VLOOKUP(A29,Detail!A:B,2,FALSE)</f>
        <v>48</v>
      </c>
      <c r="C29" s="7">
        <f>VLOOKUP(A29,Detail!A:N,8,0)</f>
        <v>43815</v>
      </c>
      <c r="D29" s="7">
        <f>VLOOKUP(A29,Detail!A:N,14,0)</f>
        <v>43895</v>
      </c>
      <c r="E29" s="7">
        <f>VLOOKUP(A29,Detail!A:O,15,0)</f>
        <v>43892</v>
      </c>
      <c r="F29" s="7"/>
      <c r="G29" s="6" t="str">
        <f>VLOOKUP(A29,Detail!A:T,5,FALSE)</f>
        <v>Heath Cameron</v>
      </c>
      <c r="H29" s="6" t="str">
        <f>VLOOKUP(A29,Detail!A:T,6,FALSE)</f>
        <v>Courtnie Vinson</v>
      </c>
      <c r="I29" s="8"/>
      <c r="K29" s="1"/>
      <c r="L29" s="1"/>
      <c r="M29" s="1"/>
      <c r="N29" s="1"/>
      <c r="O29" s="1"/>
      <c r="P29" s="1"/>
      <c r="Q29" s="1"/>
    </row>
    <row r="30" spans="1:17" x14ac:dyDescent="0.25">
      <c r="A30" s="2" t="s">
        <v>77</v>
      </c>
      <c r="B30" s="70">
        <f>VLOOKUP(A30,Detail!A:B,2,FALSE)</f>
        <v>66</v>
      </c>
      <c r="C30" s="7">
        <f>VLOOKUP(A30,Detail!A:N,8,0)</f>
        <v>43845</v>
      </c>
      <c r="D30" s="7" t="str">
        <f>VLOOKUP(A30,Detail!A:N,14,0)</f>
        <v>N/A</v>
      </c>
      <c r="E30" s="7">
        <f>VLOOKUP(A30,Detail!A:O,15,0)</f>
        <v>43892</v>
      </c>
      <c r="F30" s="7"/>
      <c r="G30" s="6" t="str">
        <f>VLOOKUP(A30,Detail!A:T,5,FALSE)</f>
        <v>Heath Cameron</v>
      </c>
      <c r="H30" s="6" t="str">
        <f>VLOOKUP(A30,Detail!A:T,6,FALSE)</f>
        <v>Kathleen K</v>
      </c>
      <c r="I30" s="8"/>
      <c r="K30" s="1"/>
      <c r="L30" s="1"/>
      <c r="M30" s="1"/>
      <c r="N30" s="1"/>
      <c r="O30" s="1"/>
      <c r="P30" s="1"/>
      <c r="Q30" s="1"/>
    </row>
    <row r="31" spans="1:17" x14ac:dyDescent="0.25">
      <c r="A31" s="12" t="s">
        <v>124</v>
      </c>
      <c r="B31" s="71">
        <f>VLOOKUP(A31,Detail!A:B,2,FALSE)</f>
        <v>56</v>
      </c>
      <c r="C31" s="7">
        <f>VLOOKUP(A31,Detail!A:N,8,0)</f>
        <v>43850</v>
      </c>
      <c r="D31" s="7">
        <f>VLOOKUP(A31,Detail!A:N,14,0)</f>
        <v>43895</v>
      </c>
      <c r="E31" s="7">
        <f>VLOOKUP(A31,Detail!A:O,15,0)</f>
        <v>43892</v>
      </c>
      <c r="F31" s="7"/>
      <c r="G31" s="6" t="str">
        <f>VLOOKUP(A31,Detail!A:T,5,FALSE)</f>
        <v>Heath Cameron</v>
      </c>
      <c r="H31" s="6" t="str">
        <f>VLOOKUP(A31,Detail!A:T,6,FALSE)</f>
        <v>Courtnie Vinson</v>
      </c>
      <c r="I31" s="9"/>
      <c r="K31" s="1"/>
      <c r="L31" s="1"/>
      <c r="M31" s="1"/>
      <c r="N31" s="1"/>
      <c r="O31" s="1"/>
      <c r="P31" s="1"/>
      <c r="Q31" s="1"/>
    </row>
    <row r="32" spans="1:17" x14ac:dyDescent="0.25">
      <c r="A32" s="12" t="s">
        <v>130</v>
      </c>
      <c r="B32" s="71">
        <f>VLOOKUP(A32,Detail!A:B,2,FALSE)</f>
        <v>64</v>
      </c>
      <c r="C32" s="7">
        <f>VLOOKUP(A32,Detail!A:N,8,0)</f>
        <v>43871</v>
      </c>
      <c r="D32" s="7">
        <f>VLOOKUP(A32,Detail!A:N,14,0)</f>
        <v>43908</v>
      </c>
      <c r="E32" s="7">
        <f>VLOOKUP(A32,Detail!A:O,15,0)</f>
        <v>43892</v>
      </c>
      <c r="F32" s="7"/>
      <c r="G32" s="6" t="str">
        <f>VLOOKUP(A32,Detail!A:T,5,FALSE)</f>
        <v>Heath Cameron</v>
      </c>
      <c r="H32" s="6" t="str">
        <f>VLOOKUP(A32,Detail!A:T,6,FALSE)</f>
        <v>Courtnie Vinson</v>
      </c>
      <c r="I32" s="9"/>
      <c r="K32" s="1"/>
      <c r="L32" s="1"/>
      <c r="M32" s="1"/>
      <c r="N32" s="1"/>
      <c r="O32" s="1"/>
      <c r="P32" s="1"/>
      <c r="Q32" s="1"/>
    </row>
    <row r="33" spans="1:17" s="1" customFormat="1" x14ac:dyDescent="0.25">
      <c r="A33" s="10"/>
      <c r="B33" s="72"/>
      <c r="C33" s="21"/>
      <c r="D33" s="21"/>
      <c r="E33" s="21"/>
      <c r="F33" s="21"/>
      <c r="G33" s="6"/>
      <c r="H33" s="6"/>
      <c r="I33" s="9"/>
    </row>
    <row r="34" spans="1:17" x14ac:dyDescent="0.25">
      <c r="D34" s="11"/>
      <c r="E34" s="7"/>
      <c r="G34" s="6"/>
      <c r="H34" s="6"/>
      <c r="I34" s="8"/>
      <c r="K34" s="1"/>
      <c r="L34" s="1"/>
      <c r="M34" s="1"/>
      <c r="N34" s="1"/>
      <c r="O34" s="1"/>
      <c r="P34" s="1"/>
      <c r="Q34" s="1"/>
    </row>
    <row r="35" spans="1:17" ht="30" x14ac:dyDescent="0.25">
      <c r="A35" s="5" t="s">
        <v>170</v>
      </c>
      <c r="B35" s="68"/>
      <c r="C35" s="5" t="s">
        <v>63</v>
      </c>
      <c r="D35" s="4" t="s">
        <v>81</v>
      </c>
      <c r="E35" s="77"/>
      <c r="F35" s="5" t="s">
        <v>107</v>
      </c>
      <c r="G35" s="5" t="s">
        <v>83</v>
      </c>
      <c r="H35" s="5" t="s">
        <v>84</v>
      </c>
      <c r="I35" s="4" t="s">
        <v>82</v>
      </c>
      <c r="K35" s="1"/>
      <c r="L35" s="1"/>
      <c r="M35" s="1"/>
      <c r="N35" s="1"/>
      <c r="O35" s="1"/>
      <c r="P35" s="1"/>
      <c r="Q35" s="1"/>
    </row>
    <row r="36" spans="1:17" x14ac:dyDescent="0.25">
      <c r="A36" s="13" t="s">
        <v>100</v>
      </c>
      <c r="B36" s="73" t="e">
        <f>VLOOKUP(A36,Detail!A:B,2,FALSE)</f>
        <v>#N/A</v>
      </c>
      <c r="C36" s="7" t="e">
        <f>VLOOKUP(A36,Detail!A:N,8,0)</f>
        <v>#N/A</v>
      </c>
      <c r="D36" s="7" t="e">
        <f>VLOOKUP(A36,Detail!A:N,9,0)</f>
        <v>#N/A</v>
      </c>
      <c r="E36" s="7"/>
      <c r="F36" s="22"/>
      <c r="G36" s="6" t="e">
        <f>VLOOKUP(A36,Detail!A:T,5,FALSE)</f>
        <v>#N/A</v>
      </c>
      <c r="H36" s="6" t="e">
        <f>VLOOKUP(A36,Detail!A:T,6,FALSE)</f>
        <v>#N/A</v>
      </c>
      <c r="I36" s="8"/>
      <c r="K36" s="1"/>
      <c r="L36" s="1"/>
      <c r="M36" s="1"/>
      <c r="N36" s="1"/>
      <c r="O36" s="1"/>
      <c r="P36" s="1"/>
      <c r="Q36" s="1"/>
    </row>
    <row r="37" spans="1:17" x14ac:dyDescent="0.25">
      <c r="A37" s="13" t="s">
        <v>104</v>
      </c>
      <c r="B37" s="73">
        <f>VLOOKUP(A37,Detail!A:B,2,FALSE)</f>
        <v>55</v>
      </c>
      <c r="C37" s="7">
        <f>VLOOKUP(A37,Detail!A:N,8,0)</f>
        <v>43843</v>
      </c>
      <c r="D37" s="7">
        <f>VLOOKUP(A37,Detail!A:N,9,0)</f>
        <v>43850</v>
      </c>
      <c r="E37" s="7"/>
      <c r="F37" s="7"/>
      <c r="G37" s="6" t="str">
        <f>VLOOKUP(A37,Detail!A:T,5,FALSE)</f>
        <v>Zeb Z</v>
      </c>
      <c r="H37" s="6" t="str">
        <f>VLOOKUP(A37,Detail!A:T,6,FALSE)</f>
        <v>Kathleen K</v>
      </c>
      <c r="I37" s="14"/>
      <c r="K37" s="1"/>
      <c r="L37" s="1"/>
      <c r="M37" s="1"/>
      <c r="N37" s="1"/>
      <c r="O37" s="1"/>
      <c r="P37" s="1"/>
      <c r="Q37" s="1"/>
    </row>
    <row r="38" spans="1:17" ht="18" customHeight="1" x14ac:dyDescent="0.25">
      <c r="A38" s="13" t="s">
        <v>102</v>
      </c>
      <c r="B38" s="73">
        <f>VLOOKUP(A38,Detail!A:B,2,FALSE)</f>
        <v>35</v>
      </c>
      <c r="C38" s="7">
        <f>VLOOKUP(A38,Detail!A:N,8,0)</f>
        <v>43832</v>
      </c>
      <c r="D38" s="7">
        <f>VLOOKUP(A38,Detail!A:N,9,0)</f>
        <v>43840</v>
      </c>
      <c r="E38" s="7"/>
      <c r="F38" s="24" t="s">
        <v>113</v>
      </c>
      <c r="G38" s="6" t="str">
        <f>VLOOKUP(A38,Detail!A:T,5,FALSE)</f>
        <v>Quorum Support</v>
      </c>
      <c r="H38" s="6" t="str">
        <f>VLOOKUP(A38,Detail!A:T,6,FALSE)</f>
        <v>Courtney Roach</v>
      </c>
      <c r="I38" s="8"/>
      <c r="K38" s="1"/>
      <c r="L38" s="1"/>
      <c r="M38" s="1"/>
      <c r="N38" s="1"/>
      <c r="O38" s="1"/>
      <c r="P38" s="1"/>
      <c r="Q38" s="1"/>
    </row>
    <row r="39" spans="1:17" x14ac:dyDescent="0.25">
      <c r="A39" s="13" t="s">
        <v>103</v>
      </c>
      <c r="B39" s="73">
        <f>VLOOKUP(A39,Detail!A:B,2,FALSE)</f>
        <v>58</v>
      </c>
      <c r="C39" s="7">
        <f>VLOOKUP(A39,Detail!A:N,8,0)</f>
        <v>43850</v>
      </c>
      <c r="D39" s="7">
        <f>VLOOKUP(A39,Detail!A:N,9,0)</f>
        <v>43857</v>
      </c>
      <c r="E39" s="7"/>
      <c r="F39" s="22"/>
      <c r="G39" s="6" t="str">
        <f>VLOOKUP(A39,Detail!A:T,5,FALSE)</f>
        <v>Zeb Z</v>
      </c>
      <c r="H39" s="6" t="str">
        <f>VLOOKUP(A39,Detail!A:T,6,FALSE)</f>
        <v>Laurel Suits</v>
      </c>
      <c r="I39" s="8"/>
      <c r="K39" s="1"/>
      <c r="L39" s="1"/>
      <c r="M39" s="1"/>
      <c r="N39" s="1"/>
      <c r="O39" s="1"/>
      <c r="P39" s="1"/>
      <c r="Q39" s="1"/>
    </row>
    <row r="40" spans="1:17" x14ac:dyDescent="0.25">
      <c r="A40" s="13" t="s">
        <v>105</v>
      </c>
      <c r="B40" s="73">
        <f>VLOOKUP(A40,Detail!A:B,2,FALSE)</f>
        <v>61</v>
      </c>
      <c r="C40" s="7">
        <f>VLOOKUP(A40,Detail!A:N,8,0)</f>
        <v>43857</v>
      </c>
      <c r="D40" s="7" t="str">
        <f>VLOOKUP(A40,Detail!A:N,9,0)</f>
        <v>N/A</v>
      </c>
      <c r="E40" s="7"/>
      <c r="F40" s="7"/>
      <c r="G40" s="6" t="str">
        <f>VLOOKUP(A40,Detail!A:T,5,FALSE)</f>
        <v>Quorum Support</v>
      </c>
      <c r="H40" s="6" t="str">
        <f>VLOOKUP(A40,Detail!A:T,6,FALSE)</f>
        <v>Kathleen K</v>
      </c>
      <c r="I40" s="14"/>
      <c r="K40" s="1"/>
      <c r="L40" s="1"/>
      <c r="M40" s="1"/>
      <c r="N40" s="1"/>
      <c r="O40" s="1"/>
      <c r="P40" s="1"/>
      <c r="Q40" s="1"/>
    </row>
    <row r="41" spans="1:17" x14ac:dyDescent="0.25">
      <c r="A41" s="13" t="s">
        <v>17</v>
      </c>
      <c r="B41" s="73">
        <f>VLOOKUP(A41,Detail!A:B,2,FALSE)</f>
        <v>62</v>
      </c>
      <c r="C41" s="7">
        <f>VLOOKUP(A41,Detail!A:N,8,0)</f>
        <v>43864</v>
      </c>
      <c r="D41" s="7">
        <f>VLOOKUP(A41,Detail!A:N,9,0)</f>
        <v>43868</v>
      </c>
      <c r="E41" s="7"/>
      <c r="F41" s="22"/>
      <c r="G41" s="6" t="str">
        <f>VLOOKUP(A41,Detail!A:T,5,FALSE)</f>
        <v>Heath Cameron</v>
      </c>
      <c r="H41" s="6" t="str">
        <f>VLOOKUP(A41,Detail!A:T,6,FALSE)</f>
        <v>Courtnie Vinson</v>
      </c>
      <c r="I41" s="8"/>
      <c r="K41" s="1"/>
      <c r="L41" s="1"/>
      <c r="M41" s="1"/>
      <c r="N41" s="1"/>
      <c r="O41" s="1"/>
      <c r="P41" s="1"/>
      <c r="Q41" s="1"/>
    </row>
    <row r="42" spans="1:17" x14ac:dyDescent="0.25">
      <c r="G42" s="15"/>
      <c r="H42" s="15"/>
      <c r="K42" s="1"/>
      <c r="L42" s="1"/>
      <c r="M42" s="1"/>
      <c r="N42" s="1"/>
      <c r="O42" s="1"/>
      <c r="P42" s="1"/>
      <c r="Q42" s="1"/>
    </row>
    <row r="43" spans="1:17" x14ac:dyDescent="0.25">
      <c r="G43" s="15"/>
      <c r="H43" s="15"/>
      <c r="K43" s="1"/>
      <c r="L43" s="1"/>
      <c r="M43" s="1"/>
      <c r="N43" s="1"/>
      <c r="O43" s="1"/>
      <c r="P43" s="1"/>
      <c r="Q43" s="1"/>
    </row>
    <row r="44" spans="1:17" x14ac:dyDescent="0.25">
      <c r="G44" s="15"/>
      <c r="H44" s="15"/>
      <c r="K44" s="1"/>
      <c r="L44" s="1"/>
      <c r="M44" s="1"/>
      <c r="N44" s="1"/>
      <c r="O44" s="1"/>
      <c r="P44" s="1"/>
      <c r="Q44" s="1"/>
    </row>
    <row r="45" spans="1:17" x14ac:dyDescent="0.25">
      <c r="G45" s="15"/>
      <c r="H45" s="15"/>
      <c r="K45" s="1"/>
      <c r="L45" s="1"/>
      <c r="M45" s="1"/>
      <c r="N45" s="1"/>
      <c r="O45" s="1"/>
      <c r="P45" s="1"/>
      <c r="Q45" s="1"/>
    </row>
    <row r="46" spans="1:17" x14ac:dyDescent="0.25">
      <c r="G46" s="15"/>
      <c r="H46" s="15"/>
      <c r="K46" s="1"/>
      <c r="L46" s="1"/>
      <c r="M46" s="1"/>
      <c r="N46" s="1"/>
      <c r="O46" s="1"/>
      <c r="P46" s="1"/>
      <c r="Q46" s="1"/>
    </row>
    <row r="47" spans="1:17" x14ac:dyDescent="0.25">
      <c r="G47" s="15"/>
      <c r="H47" s="15"/>
      <c r="K47" s="1"/>
      <c r="L47" s="1"/>
      <c r="M47" s="1"/>
      <c r="N47" s="1"/>
      <c r="O47" s="1"/>
      <c r="P47" s="1"/>
      <c r="Q47" s="1"/>
    </row>
  </sheetData>
  <pageMargins left="0.7" right="0.7" top="0.75" bottom="0.75" header="0.3" footer="0.3"/>
  <pageSetup paperSize="5" scale="88" fitToWidth="0" orientation="landscape" r:id="rId1"/>
  <headerFooter>
    <oddHeader>&amp;LPreliminary Conversion Plan (Summary) as of 11/15/2019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3"/>
  <sheetViews>
    <sheetView workbookViewId="0">
      <selection activeCell="E38" sqref="E38"/>
    </sheetView>
  </sheetViews>
  <sheetFormatPr defaultRowHeight="15" x14ac:dyDescent="0.25"/>
  <cols>
    <col min="14" max="14" width="8.85546875" style="18"/>
    <col min="15" max="15" width="108.140625" customWidth="1"/>
  </cols>
  <sheetData>
    <row r="1" spans="14:15" x14ac:dyDescent="0.25">
      <c r="N1" s="18" t="s">
        <v>146</v>
      </c>
      <c r="O1" t="s">
        <v>178</v>
      </c>
    </row>
    <row r="2" spans="14:15" x14ac:dyDescent="0.25">
      <c r="O2" t="s">
        <v>147</v>
      </c>
    </row>
    <row r="3" spans="14:15" x14ac:dyDescent="0.25">
      <c r="N3" s="18" t="s">
        <v>148</v>
      </c>
      <c r="O3" t="s">
        <v>179</v>
      </c>
    </row>
    <row r="4" spans="14:15" x14ac:dyDescent="0.25">
      <c r="O4" t="s">
        <v>147</v>
      </c>
    </row>
    <row r="5" spans="14:15" x14ac:dyDescent="0.25">
      <c r="N5" s="18" t="s">
        <v>149</v>
      </c>
      <c r="O5" t="s">
        <v>182</v>
      </c>
    </row>
    <row r="6" spans="14:15" x14ac:dyDescent="0.25">
      <c r="O6" t="s">
        <v>156</v>
      </c>
    </row>
    <row r="7" spans="14:15" x14ac:dyDescent="0.25">
      <c r="N7" s="18" t="s">
        <v>155</v>
      </c>
      <c r="O7" t="s">
        <v>180</v>
      </c>
    </row>
    <row r="8" spans="14:15" x14ac:dyDescent="0.25">
      <c r="O8" t="s">
        <v>151</v>
      </c>
    </row>
    <row r="9" spans="14:15" x14ac:dyDescent="0.25">
      <c r="O9" t="s">
        <v>150</v>
      </c>
    </row>
    <row r="10" spans="14:15" x14ac:dyDescent="0.25">
      <c r="O10" t="s">
        <v>152</v>
      </c>
    </row>
    <row r="11" spans="14:15" x14ac:dyDescent="0.25">
      <c r="O11" t="s">
        <v>153</v>
      </c>
    </row>
    <row r="12" spans="14:15" x14ac:dyDescent="0.25">
      <c r="O12" t="s">
        <v>154</v>
      </c>
    </row>
    <row r="13" spans="14:15" x14ac:dyDescent="0.25">
      <c r="O13" t="s">
        <v>181</v>
      </c>
    </row>
    <row r="14" spans="14:15" x14ac:dyDescent="0.25">
      <c r="N14" s="18" t="s">
        <v>157</v>
      </c>
      <c r="O14" t="s">
        <v>183</v>
      </c>
    </row>
    <row r="15" spans="14:15" x14ac:dyDescent="0.25">
      <c r="O15" t="s">
        <v>158</v>
      </c>
    </row>
    <row r="16" spans="14:15" x14ac:dyDescent="0.25">
      <c r="O16" t="s">
        <v>159</v>
      </c>
    </row>
    <row r="17" spans="1:15" x14ac:dyDescent="0.25">
      <c r="O17" t="s">
        <v>184</v>
      </c>
    </row>
    <row r="18" spans="1:15" x14ac:dyDescent="0.25">
      <c r="N18" s="18" t="s">
        <v>160</v>
      </c>
      <c r="O18" t="s">
        <v>161</v>
      </c>
    </row>
    <row r="19" spans="1:15" x14ac:dyDescent="0.25">
      <c r="O19" t="s">
        <v>162</v>
      </c>
    </row>
    <row r="20" spans="1:15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8" t="s">
        <v>163</v>
      </c>
      <c r="O20" t="s">
        <v>164</v>
      </c>
    </row>
    <row r="21" spans="1:15" x14ac:dyDescent="0.25">
      <c r="O21" t="s">
        <v>165</v>
      </c>
    </row>
    <row r="23" spans="1:15" x14ac:dyDescent="0.25">
      <c r="N23" s="20"/>
    </row>
  </sheetData>
  <pageMargins left="0.7" right="0.7" top="0.75" bottom="0.75" header="0.3" footer="0.3"/>
  <pageSetup scale="69" orientation="landscape" r:id="rId1"/>
  <colBreaks count="1" manualBreakCount="1">
    <brk id="13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89"/>
  <sheetViews>
    <sheetView workbookViewId="0"/>
  </sheetViews>
  <sheetFormatPr defaultRowHeight="15" x14ac:dyDescent="0.25"/>
  <cols>
    <col min="1" max="1" width="13.42578125" customWidth="1"/>
    <col min="2" max="2" width="57.7109375" customWidth="1"/>
    <col min="3" max="3" width="79" bestFit="1" customWidth="1"/>
    <col min="4" max="4" width="75.28515625" bestFit="1" customWidth="1"/>
    <col min="5" max="5" width="45.85546875" hidden="1" customWidth="1"/>
    <col min="6" max="6" width="75.28515625" bestFit="1" customWidth="1"/>
  </cols>
  <sheetData>
    <row r="2" spans="1:6" x14ac:dyDescent="0.25">
      <c r="A2" s="16" t="s">
        <v>74</v>
      </c>
      <c r="B2" t="s">
        <v>129</v>
      </c>
    </row>
    <row r="3" spans="1:6" x14ac:dyDescent="0.25">
      <c r="A3" s="16" t="s">
        <v>119</v>
      </c>
      <c r="B3" t="s">
        <v>129</v>
      </c>
    </row>
    <row r="5" spans="1:6" s="1" customFormat="1" x14ac:dyDescent="0.25">
      <c r="A5" s="16" t="s">
        <v>267</v>
      </c>
      <c r="B5" s="16" t="s">
        <v>18</v>
      </c>
      <c r="C5" s="16" t="s">
        <v>60</v>
      </c>
      <c r="D5"/>
      <c r="E5"/>
      <c r="F5"/>
    </row>
    <row r="6" spans="1:6" s="1" customFormat="1" x14ac:dyDescent="0.25">
      <c r="A6" s="17">
        <v>43832</v>
      </c>
      <c r="B6" t="s">
        <v>85</v>
      </c>
      <c r="C6" t="s">
        <v>46</v>
      </c>
      <c r="D6"/>
      <c r="E6"/>
      <c r="F6"/>
    </row>
    <row r="7" spans="1:6" s="1" customFormat="1" x14ac:dyDescent="0.25">
      <c r="A7" s="17">
        <v>43832</v>
      </c>
      <c r="B7" t="s">
        <v>85</v>
      </c>
      <c r="C7" t="s">
        <v>44</v>
      </c>
      <c r="D7"/>
      <c r="E7"/>
      <c r="F7"/>
    </row>
    <row r="8" spans="1:6" s="1" customFormat="1" x14ac:dyDescent="0.25">
      <c r="A8" s="17">
        <v>43832</v>
      </c>
      <c r="B8" t="s">
        <v>85</v>
      </c>
      <c r="C8" t="s">
        <v>41</v>
      </c>
      <c r="D8"/>
      <c r="E8"/>
      <c r="F8"/>
    </row>
    <row r="9" spans="1:6" x14ac:dyDescent="0.25">
      <c r="A9" s="17">
        <v>43832</v>
      </c>
      <c r="B9" t="s">
        <v>85</v>
      </c>
      <c r="C9" t="s">
        <v>232</v>
      </c>
    </row>
    <row r="10" spans="1:6" x14ac:dyDescent="0.25">
      <c r="A10" s="17">
        <v>43832</v>
      </c>
      <c r="B10" t="s">
        <v>143</v>
      </c>
      <c r="C10" t="s">
        <v>145</v>
      </c>
    </row>
    <row r="11" spans="1:6" x14ac:dyDescent="0.25">
      <c r="A11" s="17">
        <v>43832</v>
      </c>
      <c r="B11" t="s">
        <v>195</v>
      </c>
      <c r="C11" t="s">
        <v>196</v>
      </c>
    </row>
    <row r="12" spans="1:6" x14ac:dyDescent="0.25">
      <c r="A12" s="17">
        <v>43832</v>
      </c>
      <c r="B12" t="s">
        <v>186</v>
      </c>
      <c r="C12" t="s">
        <v>188</v>
      </c>
    </row>
    <row r="13" spans="1:6" x14ac:dyDescent="0.25">
      <c r="A13" s="17">
        <v>43832</v>
      </c>
      <c r="B13" t="s">
        <v>186</v>
      </c>
      <c r="C13" t="s">
        <v>187</v>
      </c>
    </row>
    <row r="14" spans="1:6" x14ac:dyDescent="0.25">
      <c r="A14" s="17">
        <v>43832</v>
      </c>
      <c r="B14" t="s">
        <v>166</v>
      </c>
      <c r="C14" t="s">
        <v>269</v>
      </c>
    </row>
    <row r="15" spans="1:6" x14ac:dyDescent="0.25">
      <c r="A15" s="17">
        <v>43854</v>
      </c>
      <c r="B15" t="s">
        <v>87</v>
      </c>
      <c r="C15" t="s">
        <v>13</v>
      </c>
    </row>
    <row r="16" spans="1:6" x14ac:dyDescent="0.25">
      <c r="A16" s="17">
        <v>43854</v>
      </c>
      <c r="B16" t="s">
        <v>87</v>
      </c>
      <c r="C16" t="s">
        <v>135</v>
      </c>
    </row>
    <row r="17" spans="1:3" x14ac:dyDescent="0.25">
      <c r="A17" s="17">
        <v>43854</v>
      </c>
      <c r="B17" t="s">
        <v>87</v>
      </c>
      <c r="C17" t="s">
        <v>192</v>
      </c>
    </row>
    <row r="18" spans="1:3" x14ac:dyDescent="0.25">
      <c r="A18" s="17">
        <v>43854</v>
      </c>
      <c r="B18" t="s">
        <v>87</v>
      </c>
      <c r="C18" t="s">
        <v>194</v>
      </c>
    </row>
    <row r="19" spans="1:3" x14ac:dyDescent="0.25">
      <c r="A19" s="17">
        <v>43854</v>
      </c>
      <c r="B19" t="s">
        <v>87</v>
      </c>
      <c r="C19" t="s">
        <v>193</v>
      </c>
    </row>
    <row r="20" spans="1:3" x14ac:dyDescent="0.25">
      <c r="A20" s="17">
        <v>43854</v>
      </c>
      <c r="B20" t="s">
        <v>92</v>
      </c>
      <c r="C20" t="s">
        <v>37</v>
      </c>
    </row>
    <row r="21" spans="1:3" x14ac:dyDescent="0.25">
      <c r="A21" s="17">
        <v>43854</v>
      </c>
      <c r="B21" t="s">
        <v>92</v>
      </c>
      <c r="C21" t="s">
        <v>36</v>
      </c>
    </row>
    <row r="22" spans="1:3" x14ac:dyDescent="0.25">
      <c r="A22" s="17">
        <v>43854</v>
      </c>
      <c r="B22" t="s">
        <v>116</v>
      </c>
      <c r="C22" t="s">
        <v>191</v>
      </c>
    </row>
    <row r="23" spans="1:3" x14ac:dyDescent="0.25">
      <c r="A23" s="17">
        <v>43854</v>
      </c>
      <c r="B23" t="s">
        <v>116</v>
      </c>
      <c r="C23" t="s">
        <v>198</v>
      </c>
    </row>
    <row r="24" spans="1:3" x14ac:dyDescent="0.25">
      <c r="A24" s="17">
        <v>43854</v>
      </c>
      <c r="B24" t="s">
        <v>115</v>
      </c>
      <c r="C24" t="s">
        <v>9</v>
      </c>
    </row>
    <row r="25" spans="1:3" x14ac:dyDescent="0.25">
      <c r="A25" s="17">
        <v>43854</v>
      </c>
      <c r="B25" t="s">
        <v>115</v>
      </c>
      <c r="C25" t="s">
        <v>123</v>
      </c>
    </row>
    <row r="26" spans="1:3" x14ac:dyDescent="0.25">
      <c r="A26" s="17">
        <v>43854</v>
      </c>
      <c r="B26" t="s">
        <v>115</v>
      </c>
      <c r="C26" t="s">
        <v>190</v>
      </c>
    </row>
    <row r="27" spans="1:3" x14ac:dyDescent="0.25">
      <c r="A27" s="17">
        <v>43854</v>
      </c>
      <c r="B27" t="s">
        <v>115</v>
      </c>
      <c r="C27" t="s">
        <v>89</v>
      </c>
    </row>
    <row r="28" spans="1:3" x14ac:dyDescent="0.25">
      <c r="A28" s="17">
        <v>43854</v>
      </c>
      <c r="B28" t="s">
        <v>114</v>
      </c>
      <c r="C28" t="s">
        <v>11</v>
      </c>
    </row>
    <row r="29" spans="1:3" x14ac:dyDescent="0.25">
      <c r="A29" s="17">
        <v>43854</v>
      </c>
      <c r="B29" t="s">
        <v>114</v>
      </c>
      <c r="C29" t="s">
        <v>12</v>
      </c>
    </row>
    <row r="30" spans="1:3" x14ac:dyDescent="0.25">
      <c r="A30" s="17">
        <v>43854</v>
      </c>
      <c r="B30" t="s">
        <v>114</v>
      </c>
      <c r="C30" t="s">
        <v>8</v>
      </c>
    </row>
    <row r="31" spans="1:3" x14ac:dyDescent="0.25">
      <c r="A31" s="17">
        <v>43854</v>
      </c>
      <c r="B31" t="s">
        <v>114</v>
      </c>
      <c r="C31" t="s">
        <v>6</v>
      </c>
    </row>
    <row r="32" spans="1:3" x14ac:dyDescent="0.25">
      <c r="A32" s="17">
        <v>43854</v>
      </c>
      <c r="B32" t="s">
        <v>114</v>
      </c>
      <c r="C32" t="s">
        <v>7</v>
      </c>
    </row>
    <row r="33" spans="1:3" x14ac:dyDescent="0.25">
      <c r="A33" s="17">
        <v>43854</v>
      </c>
      <c r="B33" t="s">
        <v>114</v>
      </c>
      <c r="C33" t="s">
        <v>31</v>
      </c>
    </row>
    <row r="34" spans="1:3" x14ac:dyDescent="0.25">
      <c r="A34" s="17">
        <v>43854</v>
      </c>
      <c r="B34" t="s">
        <v>114</v>
      </c>
      <c r="C34" t="s">
        <v>134</v>
      </c>
    </row>
    <row r="35" spans="1:3" x14ac:dyDescent="0.25">
      <c r="A35" s="17">
        <v>43854</v>
      </c>
      <c r="B35" t="s">
        <v>114</v>
      </c>
      <c r="C35" t="s">
        <v>199</v>
      </c>
    </row>
    <row r="36" spans="1:3" x14ac:dyDescent="0.25">
      <c r="A36" s="17">
        <v>43854</v>
      </c>
      <c r="B36" t="s">
        <v>86</v>
      </c>
      <c r="C36" t="s">
        <v>121</v>
      </c>
    </row>
    <row r="37" spans="1:3" x14ac:dyDescent="0.25">
      <c r="A37" s="17">
        <v>43854</v>
      </c>
      <c r="B37" t="s">
        <v>86</v>
      </c>
      <c r="C37" t="s">
        <v>122</v>
      </c>
    </row>
    <row r="38" spans="1:3" x14ac:dyDescent="0.25">
      <c r="A38" s="17">
        <v>43854</v>
      </c>
      <c r="B38" t="s">
        <v>111</v>
      </c>
      <c r="C38" t="s">
        <v>112</v>
      </c>
    </row>
    <row r="39" spans="1:3" x14ac:dyDescent="0.25">
      <c r="A39" s="17">
        <v>43854</v>
      </c>
      <c r="B39" t="s">
        <v>101</v>
      </c>
      <c r="C39" t="s">
        <v>138</v>
      </c>
    </row>
    <row r="40" spans="1:3" x14ac:dyDescent="0.25">
      <c r="A40" s="17">
        <v>43854</v>
      </c>
      <c r="B40" t="s">
        <v>93</v>
      </c>
      <c r="C40" t="s">
        <v>118</v>
      </c>
    </row>
    <row r="41" spans="1:3" x14ac:dyDescent="0.25">
      <c r="A41" s="17">
        <v>43854</v>
      </c>
      <c r="B41" t="s">
        <v>88</v>
      </c>
      <c r="C41" t="s">
        <v>20</v>
      </c>
    </row>
    <row r="42" spans="1:3" x14ac:dyDescent="0.25">
      <c r="A42" s="17">
        <v>43854</v>
      </c>
      <c r="B42" t="s">
        <v>99</v>
      </c>
      <c r="C42" t="s">
        <v>4</v>
      </c>
    </row>
    <row r="43" spans="1:3" x14ac:dyDescent="0.25">
      <c r="A43" s="17">
        <v>43854</v>
      </c>
      <c r="B43" t="s">
        <v>99</v>
      </c>
      <c r="C43" t="s">
        <v>1</v>
      </c>
    </row>
    <row r="44" spans="1:3" x14ac:dyDescent="0.25">
      <c r="A44" s="17">
        <v>43854</v>
      </c>
      <c r="B44" t="s">
        <v>99</v>
      </c>
      <c r="C44" t="s">
        <v>32</v>
      </c>
    </row>
    <row r="45" spans="1:3" x14ac:dyDescent="0.25">
      <c r="A45" s="17">
        <v>43854</v>
      </c>
      <c r="B45" t="s">
        <v>99</v>
      </c>
      <c r="C45" t="s">
        <v>3</v>
      </c>
    </row>
    <row r="46" spans="1:3" x14ac:dyDescent="0.25">
      <c r="A46" s="17">
        <v>43854</v>
      </c>
      <c r="B46" t="s">
        <v>99</v>
      </c>
      <c r="C46" t="s">
        <v>5</v>
      </c>
    </row>
    <row r="47" spans="1:3" x14ac:dyDescent="0.25">
      <c r="A47" s="17">
        <v>43854</v>
      </c>
      <c r="B47" t="s">
        <v>99</v>
      </c>
      <c r="C47" t="s">
        <v>265</v>
      </c>
    </row>
    <row r="48" spans="1:3" x14ac:dyDescent="0.25">
      <c r="A48" s="17">
        <v>43854</v>
      </c>
      <c r="B48" t="s">
        <v>125</v>
      </c>
      <c r="C48" t="s">
        <v>127</v>
      </c>
    </row>
    <row r="49" spans="1:3" x14ac:dyDescent="0.25">
      <c r="A49" s="17">
        <v>43854</v>
      </c>
      <c r="B49" t="s">
        <v>270</v>
      </c>
      <c r="C49" t="s">
        <v>270</v>
      </c>
    </row>
    <row r="50" spans="1:3" x14ac:dyDescent="0.25">
      <c r="A50" s="17">
        <v>43854</v>
      </c>
      <c r="B50" t="s">
        <v>201</v>
      </c>
      <c r="C50" t="s">
        <v>134</v>
      </c>
    </row>
    <row r="51" spans="1:3" x14ac:dyDescent="0.25">
      <c r="A51" s="17">
        <v>43866</v>
      </c>
      <c r="B51" t="s">
        <v>102</v>
      </c>
      <c r="C51" t="s">
        <v>38</v>
      </c>
    </row>
    <row r="52" spans="1:3" x14ac:dyDescent="0.25">
      <c r="A52" s="17">
        <v>43866</v>
      </c>
      <c r="B52" t="s">
        <v>88</v>
      </c>
      <c r="C52" t="s">
        <v>208</v>
      </c>
    </row>
    <row r="53" spans="1:3" x14ac:dyDescent="0.25">
      <c r="A53" s="17">
        <v>43866</v>
      </c>
      <c r="B53" t="s">
        <v>173</v>
      </c>
      <c r="C53" t="s">
        <v>137</v>
      </c>
    </row>
    <row r="54" spans="1:3" x14ac:dyDescent="0.25">
      <c r="A54" s="17">
        <v>43866</v>
      </c>
      <c r="B54" t="s">
        <v>205</v>
      </c>
      <c r="C54" t="s">
        <v>206</v>
      </c>
    </row>
    <row r="55" spans="1:3" x14ac:dyDescent="0.25">
      <c r="A55" s="17">
        <v>43866</v>
      </c>
      <c r="B55" t="s">
        <v>272</v>
      </c>
      <c r="C55" t="s">
        <v>273</v>
      </c>
    </row>
    <row r="56" spans="1:3" x14ac:dyDescent="0.25">
      <c r="A56" s="17">
        <v>43892</v>
      </c>
      <c r="B56" t="s">
        <v>96</v>
      </c>
      <c r="C56" t="s">
        <v>140</v>
      </c>
    </row>
    <row r="57" spans="1:3" x14ac:dyDescent="0.25">
      <c r="A57" s="17">
        <v>43892</v>
      </c>
      <c r="B57" t="s">
        <v>103</v>
      </c>
      <c r="C57" t="s">
        <v>78</v>
      </c>
    </row>
    <row r="58" spans="1:3" x14ac:dyDescent="0.25">
      <c r="A58" s="17">
        <v>43892</v>
      </c>
      <c r="B58" t="s">
        <v>104</v>
      </c>
      <c r="C58" t="s">
        <v>79</v>
      </c>
    </row>
    <row r="59" spans="1:3" x14ac:dyDescent="0.25">
      <c r="A59" s="17">
        <v>43892</v>
      </c>
      <c r="B59" t="s">
        <v>97</v>
      </c>
      <c r="C59" t="s">
        <v>139</v>
      </c>
    </row>
    <row r="60" spans="1:3" x14ac:dyDescent="0.25">
      <c r="A60" s="17">
        <v>43892</v>
      </c>
      <c r="B60" t="s">
        <v>114</v>
      </c>
      <c r="C60" t="s">
        <v>264</v>
      </c>
    </row>
    <row r="61" spans="1:3" x14ac:dyDescent="0.25">
      <c r="A61" s="17">
        <v>43892</v>
      </c>
      <c r="B61" t="s">
        <v>85</v>
      </c>
      <c r="C61" t="s">
        <v>264</v>
      </c>
    </row>
    <row r="62" spans="1:3" x14ac:dyDescent="0.25">
      <c r="A62" s="17">
        <v>43892</v>
      </c>
      <c r="B62" t="s">
        <v>95</v>
      </c>
      <c r="C62" t="s">
        <v>136</v>
      </c>
    </row>
    <row r="63" spans="1:3" x14ac:dyDescent="0.25">
      <c r="A63" s="17">
        <v>43892</v>
      </c>
      <c r="B63" t="s">
        <v>90</v>
      </c>
      <c r="C63" t="s">
        <v>23</v>
      </c>
    </row>
    <row r="64" spans="1:3" x14ac:dyDescent="0.25">
      <c r="A64" s="17">
        <v>43892</v>
      </c>
      <c r="B64" t="s">
        <v>90</v>
      </c>
      <c r="C64" t="s">
        <v>117</v>
      </c>
    </row>
    <row r="65" spans="1:3" x14ac:dyDescent="0.25">
      <c r="A65" s="17">
        <v>43892</v>
      </c>
      <c r="B65" t="s">
        <v>90</v>
      </c>
      <c r="C65" t="s">
        <v>25</v>
      </c>
    </row>
    <row r="66" spans="1:3" x14ac:dyDescent="0.25">
      <c r="A66" s="17">
        <v>43892</v>
      </c>
      <c r="B66" t="s">
        <v>98</v>
      </c>
      <c r="C66" t="s">
        <v>22</v>
      </c>
    </row>
    <row r="67" spans="1:3" x14ac:dyDescent="0.25">
      <c r="A67" s="17">
        <v>43892</v>
      </c>
      <c r="B67" t="s">
        <v>77</v>
      </c>
      <c r="C67" t="s">
        <v>204</v>
      </c>
    </row>
    <row r="68" spans="1:3" x14ac:dyDescent="0.25">
      <c r="A68" s="17">
        <v>43892</v>
      </c>
      <c r="B68" t="s">
        <v>105</v>
      </c>
      <c r="C68" t="s">
        <v>207</v>
      </c>
    </row>
    <row r="69" spans="1:3" x14ac:dyDescent="0.25">
      <c r="A69" s="17">
        <v>43892</v>
      </c>
      <c r="B69" t="s">
        <v>19</v>
      </c>
      <c r="C69" t="s">
        <v>21</v>
      </c>
    </row>
    <row r="70" spans="1:3" x14ac:dyDescent="0.25">
      <c r="A70" s="17">
        <v>43892</v>
      </c>
      <c r="B70" t="s">
        <v>19</v>
      </c>
      <c r="C70" t="s">
        <v>39</v>
      </c>
    </row>
    <row r="71" spans="1:3" x14ac:dyDescent="0.25">
      <c r="A71" s="17">
        <v>43892</v>
      </c>
      <c r="B71" t="s">
        <v>40</v>
      </c>
      <c r="C71" t="s">
        <v>40</v>
      </c>
    </row>
    <row r="72" spans="1:3" x14ac:dyDescent="0.25">
      <c r="A72" s="17">
        <v>43892</v>
      </c>
      <c r="B72" t="s">
        <v>48</v>
      </c>
      <c r="C72" t="s">
        <v>47</v>
      </c>
    </row>
    <row r="73" spans="1:3" x14ac:dyDescent="0.25">
      <c r="A73" s="17">
        <v>43892</v>
      </c>
      <c r="B73" t="s">
        <v>15</v>
      </c>
      <c r="C73" t="s">
        <v>234</v>
      </c>
    </row>
    <row r="74" spans="1:3" x14ac:dyDescent="0.25">
      <c r="A74" s="17">
        <v>43892</v>
      </c>
      <c r="B74" t="s">
        <v>17</v>
      </c>
      <c r="C74" t="s">
        <v>28</v>
      </c>
    </row>
    <row r="75" spans="1:3" x14ac:dyDescent="0.25">
      <c r="A75" s="17">
        <v>43892</v>
      </c>
      <c r="B75" t="s">
        <v>28</v>
      </c>
      <c r="C75" t="s">
        <v>26</v>
      </c>
    </row>
    <row r="76" spans="1:3" x14ac:dyDescent="0.25">
      <c r="A76" s="17">
        <v>43892</v>
      </c>
      <c r="B76" t="s">
        <v>28</v>
      </c>
      <c r="C76" t="s">
        <v>233</v>
      </c>
    </row>
    <row r="77" spans="1:3" x14ac:dyDescent="0.25">
      <c r="A77" s="17">
        <v>43892</v>
      </c>
      <c r="B77" t="s">
        <v>124</v>
      </c>
      <c r="C77" t="s">
        <v>29</v>
      </c>
    </row>
    <row r="78" spans="1:3" x14ac:dyDescent="0.25">
      <c r="A78" s="17">
        <v>43892</v>
      </c>
      <c r="B78" t="s">
        <v>124</v>
      </c>
      <c r="C78" t="s">
        <v>27</v>
      </c>
    </row>
    <row r="79" spans="1:3" x14ac:dyDescent="0.25">
      <c r="A79" s="17">
        <v>43892</v>
      </c>
      <c r="B79" t="s">
        <v>91</v>
      </c>
      <c r="C79" t="s">
        <v>24</v>
      </c>
    </row>
    <row r="80" spans="1:3" x14ac:dyDescent="0.25">
      <c r="A80" s="17">
        <v>43892</v>
      </c>
      <c r="B80" t="s">
        <v>130</v>
      </c>
      <c r="C80" t="s">
        <v>131</v>
      </c>
    </row>
    <row r="81" spans="1:3" x14ac:dyDescent="0.25">
      <c r="A81" s="17">
        <v>43892</v>
      </c>
      <c r="B81" t="s">
        <v>130</v>
      </c>
      <c r="C81" t="s">
        <v>132</v>
      </c>
    </row>
    <row r="82" spans="1:3" x14ac:dyDescent="0.25">
      <c r="A82" s="17">
        <v>43892</v>
      </c>
      <c r="B82" t="s">
        <v>172</v>
      </c>
      <c r="C82" t="s">
        <v>33</v>
      </c>
    </row>
    <row r="83" spans="1:3" x14ac:dyDescent="0.25">
      <c r="A83" s="17">
        <v>43892</v>
      </c>
      <c r="B83" t="s">
        <v>176</v>
      </c>
      <c r="C83" t="s">
        <v>174</v>
      </c>
    </row>
    <row r="84" spans="1:3" x14ac:dyDescent="0.25">
      <c r="A84" s="17">
        <v>43892</v>
      </c>
      <c r="B84" t="s">
        <v>176</v>
      </c>
      <c r="C84" t="s">
        <v>175</v>
      </c>
    </row>
    <row r="85" spans="1:3" x14ac:dyDescent="0.25">
      <c r="A85" s="17">
        <v>43892</v>
      </c>
      <c r="B85" t="s">
        <v>171</v>
      </c>
      <c r="C85" t="s">
        <v>33</v>
      </c>
    </row>
    <row r="86" spans="1:3" x14ac:dyDescent="0.25">
      <c r="A86" s="17">
        <v>43892</v>
      </c>
      <c r="B86" t="s">
        <v>201</v>
      </c>
      <c r="C86" t="s">
        <v>264</v>
      </c>
    </row>
    <row r="87" spans="1:3" x14ac:dyDescent="0.25">
      <c r="A87" s="17">
        <v>43892</v>
      </c>
      <c r="B87" t="s">
        <v>209</v>
      </c>
      <c r="C87" t="s">
        <v>45</v>
      </c>
    </row>
    <row r="88" spans="1:3" x14ac:dyDescent="0.25">
      <c r="A88" s="17">
        <v>43892</v>
      </c>
      <c r="B88" t="s">
        <v>266</v>
      </c>
      <c r="C88" t="s">
        <v>34</v>
      </c>
    </row>
    <row r="89" spans="1:3" x14ac:dyDescent="0.25">
      <c r="A89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Z101"/>
  <sheetViews>
    <sheetView tabSelected="1" topLeftCell="A32" workbookViewId="0">
      <selection activeCell="A60" sqref="A60"/>
    </sheetView>
  </sheetViews>
  <sheetFormatPr defaultColWidth="8.85546875" defaultRowHeight="15" x14ac:dyDescent="0.25"/>
  <cols>
    <col min="1" max="1" width="53.28515625" style="11" customWidth="1"/>
    <col min="2" max="2" width="8.85546875" style="57" customWidth="1"/>
    <col min="3" max="3" width="8.85546875" style="11" customWidth="1"/>
    <col min="4" max="4" width="6.42578125" style="11" hidden="1" customWidth="1"/>
    <col min="5" max="5" width="19.85546875" style="11" customWidth="1"/>
    <col min="6" max="6" width="17.7109375" style="11" customWidth="1"/>
    <col min="7" max="7" width="17.7109375" style="48" hidden="1" customWidth="1"/>
    <col min="8" max="8" width="13.140625" style="11" hidden="1" customWidth="1"/>
    <col min="9" max="9" width="20" style="11" hidden="1" customWidth="1"/>
    <col min="10" max="10" width="22.140625" style="11" hidden="1" customWidth="1"/>
    <col min="11" max="11" width="17.7109375" style="11" hidden="1" customWidth="1"/>
    <col min="12" max="12" width="15.5703125" style="11" hidden="1" customWidth="1"/>
    <col min="13" max="13" width="16.28515625" style="11" hidden="1" customWidth="1"/>
    <col min="14" max="15" width="17.7109375" style="11" customWidth="1"/>
    <col min="16" max="16" width="18.28515625" style="11" hidden="1" customWidth="1"/>
    <col min="17" max="17" width="22.7109375" style="11" customWidth="1"/>
    <col min="18" max="18" width="35.28515625" style="11" customWidth="1"/>
    <col min="19" max="19" width="37.5703125" style="11" bestFit="1" customWidth="1"/>
    <col min="20" max="20" width="78.28515625" style="11" customWidth="1"/>
    <col min="21" max="21" width="49.28515625" style="11" customWidth="1"/>
    <col min="22" max="22" width="38.5703125" style="11" customWidth="1"/>
    <col min="23" max="23" width="41.7109375" style="11" customWidth="1"/>
    <col min="24" max="24" width="34.7109375" style="11" customWidth="1"/>
    <col min="25" max="25" width="76.5703125" style="11" bestFit="1" customWidth="1"/>
    <col min="26" max="16384" width="8.85546875" style="11"/>
  </cols>
  <sheetData>
    <row r="1" spans="1:25" hidden="1" x14ac:dyDescent="0.25">
      <c r="A1" s="30" t="s">
        <v>16</v>
      </c>
      <c r="C1" s="15"/>
      <c r="D1" s="15"/>
      <c r="W1" s="15"/>
    </row>
    <row r="2" spans="1:25" s="15" customFormat="1" x14ac:dyDescent="0.25">
      <c r="A2" s="31" t="s">
        <v>70</v>
      </c>
      <c r="B2" s="58"/>
      <c r="G2" s="49"/>
    </row>
    <row r="3" spans="1:25" s="15" customFormat="1" x14ac:dyDescent="0.25">
      <c r="A3" s="32" t="s">
        <v>168</v>
      </c>
      <c r="B3" s="58"/>
      <c r="G3" s="49"/>
    </row>
    <row r="4" spans="1:25" s="15" customFormat="1" x14ac:dyDescent="0.25">
      <c r="A4" s="33" t="s">
        <v>71</v>
      </c>
      <c r="B4" s="58"/>
      <c r="G4" s="49"/>
    </row>
    <row r="5" spans="1:25" s="15" customFormat="1" x14ac:dyDescent="0.25">
      <c r="A5" s="34" t="s">
        <v>72</v>
      </c>
      <c r="B5" s="58"/>
      <c r="G5" s="49"/>
    </row>
    <row r="6" spans="1:25" s="15" customFormat="1" x14ac:dyDescent="0.25">
      <c r="A6" s="41" t="s">
        <v>167</v>
      </c>
      <c r="B6" s="58"/>
      <c r="G6" s="49"/>
    </row>
    <row r="7" spans="1:25" s="15" customFormat="1" x14ac:dyDescent="0.25">
      <c r="A7" s="29" t="s">
        <v>73</v>
      </c>
      <c r="B7" s="58"/>
      <c r="G7" s="49"/>
    </row>
    <row r="8" spans="1:25" x14ac:dyDescent="0.25">
      <c r="C8" s="15"/>
      <c r="D8" s="15"/>
      <c r="J8" s="79">
        <v>43811</v>
      </c>
    </row>
    <row r="9" spans="1:25" ht="30" x14ac:dyDescent="0.25">
      <c r="A9" s="25" t="s">
        <v>18</v>
      </c>
      <c r="B9" s="59" t="s">
        <v>119</v>
      </c>
      <c r="C9" s="25" t="s">
        <v>74</v>
      </c>
      <c r="D9" s="25" t="s">
        <v>133</v>
      </c>
      <c r="E9" s="25" t="s">
        <v>64</v>
      </c>
      <c r="F9" s="25" t="s">
        <v>30</v>
      </c>
      <c r="G9" s="50" t="s">
        <v>61</v>
      </c>
      <c r="H9" s="25" t="s">
        <v>63</v>
      </c>
      <c r="I9" s="25" t="s">
        <v>185</v>
      </c>
      <c r="J9" s="25" t="s">
        <v>277</v>
      </c>
      <c r="K9" s="74" t="s">
        <v>258</v>
      </c>
      <c r="L9" s="25" t="s">
        <v>259</v>
      </c>
      <c r="M9" s="74" t="s">
        <v>263</v>
      </c>
      <c r="N9" s="25" t="s">
        <v>62</v>
      </c>
      <c r="O9" s="25" t="s">
        <v>267</v>
      </c>
      <c r="P9" s="25" t="s">
        <v>260</v>
      </c>
      <c r="Q9" s="25" t="s">
        <v>274</v>
      </c>
      <c r="R9" s="25" t="s">
        <v>298</v>
      </c>
      <c r="S9" s="25" t="s">
        <v>297</v>
      </c>
      <c r="T9" s="25" t="s">
        <v>60</v>
      </c>
      <c r="U9" s="25"/>
      <c r="V9" s="25"/>
      <c r="W9" s="25"/>
      <c r="X9" s="25"/>
      <c r="Y9" s="27"/>
    </row>
    <row r="10" spans="1:25" x14ac:dyDescent="0.25">
      <c r="A10" s="44" t="s">
        <v>261</v>
      </c>
      <c r="B10" s="60">
        <f>IF(A8=A10,B8+0.1,ROUND(B8,0)+1)</f>
        <v>1</v>
      </c>
      <c r="C10" s="30" t="s">
        <v>75</v>
      </c>
      <c r="D10" s="30" t="s">
        <v>75</v>
      </c>
      <c r="E10" s="30" t="s">
        <v>65</v>
      </c>
      <c r="F10" s="30" t="s">
        <v>49</v>
      </c>
      <c r="G10" s="47" t="s">
        <v>42</v>
      </c>
      <c r="H10" s="28">
        <v>43801</v>
      </c>
      <c r="I10" s="28">
        <v>43808</v>
      </c>
      <c r="J10" s="28" t="s">
        <v>280</v>
      </c>
      <c r="K10" s="28">
        <v>43830</v>
      </c>
      <c r="L10" s="28">
        <v>43831</v>
      </c>
      <c r="M10" s="28">
        <f t="shared" ref="M10:M38" si="0">WORKDAY(N10, -2)</f>
        <v>43832</v>
      </c>
      <c r="N10" s="28">
        <v>43836</v>
      </c>
      <c r="O10" s="28">
        <v>43832</v>
      </c>
      <c r="P10" s="28" t="s">
        <v>262</v>
      </c>
      <c r="Q10" s="28" t="s">
        <v>292</v>
      </c>
      <c r="R10" s="28"/>
      <c r="S10" s="28"/>
      <c r="T10" s="44" t="s">
        <v>268</v>
      </c>
    </row>
    <row r="11" spans="1:25" x14ac:dyDescent="0.25">
      <c r="A11" s="44" t="s">
        <v>186</v>
      </c>
      <c r="B11" s="60">
        <f t="shared" ref="B11:B38" si="1">IF(A10=A11,B10+0.1,ROUND(B10,0)+1)</f>
        <v>2</v>
      </c>
      <c r="C11" s="30" t="s">
        <v>75</v>
      </c>
      <c r="D11" s="30" t="s">
        <v>75</v>
      </c>
      <c r="E11" s="30" t="s">
        <v>65</v>
      </c>
      <c r="F11" s="30" t="s">
        <v>49</v>
      </c>
      <c r="G11" s="47" t="s">
        <v>42</v>
      </c>
      <c r="H11" s="28">
        <v>43794</v>
      </c>
      <c r="I11" s="28">
        <v>43803</v>
      </c>
      <c r="J11" s="28" t="s">
        <v>278</v>
      </c>
      <c r="K11" s="28">
        <v>43829</v>
      </c>
      <c r="L11" s="28">
        <f t="shared" ref="L11:L38" si="2">WORKDAY(M11, -5)</f>
        <v>43831</v>
      </c>
      <c r="M11" s="28">
        <f t="shared" si="0"/>
        <v>43838</v>
      </c>
      <c r="N11" s="28">
        <v>43840</v>
      </c>
      <c r="O11" s="28">
        <v>43832</v>
      </c>
      <c r="P11" s="28" t="s">
        <v>262</v>
      </c>
      <c r="Q11" s="28" t="s">
        <v>292</v>
      </c>
      <c r="R11" s="28"/>
      <c r="S11" s="28"/>
      <c r="T11" s="44" t="s">
        <v>188</v>
      </c>
    </row>
    <row r="12" spans="1:25" x14ac:dyDescent="0.25">
      <c r="A12" s="44" t="s">
        <v>186</v>
      </c>
      <c r="B12" s="60">
        <f t="shared" si="1"/>
        <v>2.1</v>
      </c>
      <c r="C12" s="30" t="s">
        <v>75</v>
      </c>
      <c r="D12" s="30" t="s">
        <v>75</v>
      </c>
      <c r="E12" s="30" t="s">
        <v>65</v>
      </c>
      <c r="F12" s="30" t="s">
        <v>49</v>
      </c>
      <c r="G12" s="47" t="s">
        <v>42</v>
      </c>
      <c r="H12" s="28">
        <v>43794</v>
      </c>
      <c r="I12" s="28">
        <v>43803</v>
      </c>
      <c r="J12" s="28" t="s">
        <v>278</v>
      </c>
      <c r="K12" s="28">
        <f t="shared" ref="K12:K38" si="3">WORKDAY(L12, -2)</f>
        <v>43829</v>
      </c>
      <c r="L12" s="28">
        <f t="shared" si="2"/>
        <v>43831</v>
      </c>
      <c r="M12" s="28">
        <f t="shared" si="0"/>
        <v>43838</v>
      </c>
      <c r="N12" s="28">
        <v>43840</v>
      </c>
      <c r="O12" s="28">
        <v>43832</v>
      </c>
      <c r="P12" s="28" t="s">
        <v>262</v>
      </c>
      <c r="Q12" s="28" t="s">
        <v>292</v>
      </c>
      <c r="R12" s="28"/>
      <c r="S12" s="28"/>
      <c r="T12" s="44" t="s">
        <v>187</v>
      </c>
    </row>
    <row r="13" spans="1:25" x14ac:dyDescent="0.25">
      <c r="A13" s="29" t="s">
        <v>195</v>
      </c>
      <c r="B13" s="61">
        <f t="shared" si="1"/>
        <v>3</v>
      </c>
      <c r="C13" s="29" t="s">
        <v>75</v>
      </c>
      <c r="D13" s="29" t="s">
        <v>76</v>
      </c>
      <c r="E13" s="29" t="s">
        <v>197</v>
      </c>
      <c r="F13" s="29" t="s">
        <v>57</v>
      </c>
      <c r="G13" s="51" t="s">
        <v>42</v>
      </c>
      <c r="H13" s="35">
        <v>43800</v>
      </c>
      <c r="I13" s="35">
        <v>43808</v>
      </c>
      <c r="J13" s="35" t="s">
        <v>279</v>
      </c>
      <c r="K13" s="35">
        <f t="shared" si="3"/>
        <v>43829</v>
      </c>
      <c r="L13" s="35">
        <f t="shared" si="2"/>
        <v>43831</v>
      </c>
      <c r="M13" s="35">
        <f t="shared" si="0"/>
        <v>43838</v>
      </c>
      <c r="N13" s="35">
        <v>43840</v>
      </c>
      <c r="O13" s="35">
        <v>43832</v>
      </c>
      <c r="P13" s="35" t="s">
        <v>262</v>
      </c>
      <c r="Q13" s="35" t="s">
        <v>288</v>
      </c>
      <c r="R13" s="35"/>
      <c r="S13" s="35"/>
      <c r="T13" s="29" t="s">
        <v>196</v>
      </c>
    </row>
    <row r="14" spans="1:25" x14ac:dyDescent="0.25">
      <c r="A14" s="29" t="s">
        <v>143</v>
      </c>
      <c r="B14" s="61">
        <f t="shared" si="1"/>
        <v>4</v>
      </c>
      <c r="C14" s="29" t="s">
        <v>75</v>
      </c>
      <c r="D14" s="29" t="s">
        <v>76</v>
      </c>
      <c r="E14" s="29" t="s">
        <v>189</v>
      </c>
      <c r="F14" s="29" t="s">
        <v>144</v>
      </c>
      <c r="G14" s="51" t="s">
        <v>42</v>
      </c>
      <c r="H14" s="35">
        <v>43800</v>
      </c>
      <c r="I14" s="35">
        <v>43808</v>
      </c>
      <c r="J14" s="35" t="s">
        <v>279</v>
      </c>
      <c r="K14" s="35">
        <f t="shared" si="3"/>
        <v>43829</v>
      </c>
      <c r="L14" s="35">
        <f t="shared" si="2"/>
        <v>43831</v>
      </c>
      <c r="M14" s="35">
        <f t="shared" si="0"/>
        <v>43838</v>
      </c>
      <c r="N14" s="35">
        <v>43840</v>
      </c>
      <c r="O14" s="35">
        <v>43832</v>
      </c>
      <c r="P14" s="35" t="s">
        <v>262</v>
      </c>
      <c r="Q14" s="35" t="s">
        <v>288</v>
      </c>
      <c r="R14" s="35"/>
      <c r="S14" s="35"/>
      <c r="T14" s="29" t="s">
        <v>145</v>
      </c>
    </row>
    <row r="15" spans="1:25" ht="19.5" customHeight="1" x14ac:dyDescent="0.25">
      <c r="A15" s="44" t="s">
        <v>275</v>
      </c>
      <c r="B15" s="60">
        <f t="shared" si="1"/>
        <v>5</v>
      </c>
      <c r="C15" s="30" t="s">
        <v>75</v>
      </c>
      <c r="D15" s="30" t="s">
        <v>75</v>
      </c>
      <c r="E15" s="30" t="s">
        <v>65</v>
      </c>
      <c r="F15" s="30" t="s">
        <v>49</v>
      </c>
      <c r="G15" s="47" t="s">
        <v>42</v>
      </c>
      <c r="H15" s="28">
        <v>43801</v>
      </c>
      <c r="I15" s="28">
        <v>43808</v>
      </c>
      <c r="J15" s="28" t="s">
        <v>281</v>
      </c>
      <c r="K15" s="28">
        <f t="shared" si="3"/>
        <v>43829</v>
      </c>
      <c r="L15" s="28">
        <f t="shared" si="2"/>
        <v>43831</v>
      </c>
      <c r="M15" s="28">
        <f t="shared" si="0"/>
        <v>43838</v>
      </c>
      <c r="N15" s="28">
        <v>43840</v>
      </c>
      <c r="O15" s="28">
        <v>43832</v>
      </c>
      <c r="P15" s="28" t="s">
        <v>262</v>
      </c>
      <c r="Q15" s="28" t="s">
        <v>292</v>
      </c>
      <c r="R15" s="28"/>
      <c r="S15" s="28"/>
      <c r="T15" s="44" t="s">
        <v>276</v>
      </c>
    </row>
    <row r="16" spans="1:25" x14ac:dyDescent="0.25">
      <c r="A16" s="75" t="s">
        <v>85</v>
      </c>
      <c r="B16" s="60">
        <f t="shared" si="1"/>
        <v>6</v>
      </c>
      <c r="C16" s="30" t="s">
        <v>75</v>
      </c>
      <c r="D16" s="30" t="s">
        <v>76</v>
      </c>
      <c r="E16" s="30" t="s">
        <v>141</v>
      </c>
      <c r="F16" s="30" t="s">
        <v>49</v>
      </c>
      <c r="G16" s="47" t="s">
        <v>0</v>
      </c>
      <c r="H16" s="28">
        <v>43801</v>
      </c>
      <c r="I16" s="28" t="s">
        <v>189</v>
      </c>
      <c r="J16" s="28"/>
      <c r="K16" s="28">
        <f t="shared" si="3"/>
        <v>43829</v>
      </c>
      <c r="L16" s="28">
        <f t="shared" si="2"/>
        <v>43831</v>
      </c>
      <c r="M16" s="28">
        <f t="shared" si="0"/>
        <v>43838</v>
      </c>
      <c r="N16" s="28">
        <v>43840</v>
      </c>
      <c r="O16" s="28">
        <v>43832</v>
      </c>
      <c r="P16" s="28" t="s">
        <v>261</v>
      </c>
      <c r="Q16" s="28" t="s">
        <v>293</v>
      </c>
      <c r="R16" s="28"/>
      <c r="S16" s="28"/>
      <c r="T16" s="44" t="s">
        <v>44</v>
      </c>
    </row>
    <row r="17" spans="1:25" x14ac:dyDescent="0.25">
      <c r="A17" s="15" t="s">
        <v>14</v>
      </c>
      <c r="B17" s="58">
        <f t="shared" si="1"/>
        <v>7</v>
      </c>
      <c r="C17" s="15" t="s">
        <v>75</v>
      </c>
      <c r="D17" s="15" t="s">
        <v>76</v>
      </c>
      <c r="E17" s="11" t="s">
        <v>69</v>
      </c>
      <c r="F17" s="11" t="s">
        <v>68</v>
      </c>
      <c r="G17" s="48" t="s">
        <v>0</v>
      </c>
      <c r="H17" s="7">
        <v>43840</v>
      </c>
      <c r="I17" s="7"/>
      <c r="J17" s="7" t="s">
        <v>281</v>
      </c>
      <c r="K17" s="7">
        <f t="shared" si="3"/>
        <v>43829</v>
      </c>
      <c r="L17" s="7">
        <f t="shared" si="2"/>
        <v>43831</v>
      </c>
      <c r="M17" s="7">
        <f t="shared" si="0"/>
        <v>43838</v>
      </c>
      <c r="N17" s="7">
        <v>43840</v>
      </c>
      <c r="O17" s="7"/>
      <c r="P17" s="7"/>
      <c r="Q17" s="7" t="s">
        <v>189</v>
      </c>
      <c r="R17" s="7"/>
      <c r="S17" s="7"/>
      <c r="T17" s="11" t="s">
        <v>35</v>
      </c>
    </row>
    <row r="18" spans="1:25" x14ac:dyDescent="0.25">
      <c r="A18" s="75" t="s">
        <v>85</v>
      </c>
      <c r="B18" s="60">
        <f t="shared" si="1"/>
        <v>8</v>
      </c>
      <c r="C18" s="30" t="s">
        <v>75</v>
      </c>
      <c r="D18" s="30" t="s">
        <v>76</v>
      </c>
      <c r="E18" s="30" t="s">
        <v>106</v>
      </c>
      <c r="F18" s="30" t="s">
        <v>49</v>
      </c>
      <c r="G18" s="47" t="s">
        <v>0</v>
      </c>
      <c r="H18" s="28">
        <v>43808</v>
      </c>
      <c r="I18" s="28">
        <v>43812</v>
      </c>
      <c r="J18" s="28"/>
      <c r="K18" s="28">
        <f t="shared" si="3"/>
        <v>43829</v>
      </c>
      <c r="L18" s="28">
        <f t="shared" si="2"/>
        <v>43831</v>
      </c>
      <c r="M18" s="28">
        <f t="shared" si="0"/>
        <v>43838</v>
      </c>
      <c r="N18" s="28">
        <v>43840</v>
      </c>
      <c r="O18" s="28">
        <v>43832</v>
      </c>
      <c r="P18" s="28"/>
      <c r="Q18" s="28" t="s">
        <v>189</v>
      </c>
      <c r="R18" s="28"/>
      <c r="S18" s="28"/>
      <c r="T18" s="30" t="s">
        <v>41</v>
      </c>
    </row>
    <row r="19" spans="1:25" x14ac:dyDescent="0.25">
      <c r="A19" s="75" t="s">
        <v>85</v>
      </c>
      <c r="B19" s="60">
        <f t="shared" si="1"/>
        <v>8.1</v>
      </c>
      <c r="C19" s="30" t="s">
        <v>75</v>
      </c>
      <c r="D19" s="30" t="s">
        <v>76</v>
      </c>
      <c r="E19" s="30" t="s">
        <v>106</v>
      </c>
      <c r="F19" s="30" t="s">
        <v>49</v>
      </c>
      <c r="G19" s="47" t="s">
        <v>0</v>
      </c>
      <c r="H19" s="28">
        <v>43808</v>
      </c>
      <c r="I19" s="28">
        <v>43812</v>
      </c>
      <c r="J19" s="28"/>
      <c r="K19" s="28">
        <f t="shared" si="3"/>
        <v>43829</v>
      </c>
      <c r="L19" s="28">
        <f t="shared" si="2"/>
        <v>43831</v>
      </c>
      <c r="M19" s="28">
        <f t="shared" si="0"/>
        <v>43838</v>
      </c>
      <c r="N19" s="28">
        <v>43840</v>
      </c>
      <c r="O19" s="28">
        <v>43832</v>
      </c>
      <c r="P19" s="28"/>
      <c r="Q19" s="28" t="s">
        <v>189</v>
      </c>
      <c r="R19" s="28"/>
      <c r="S19" s="28"/>
      <c r="T19" s="30" t="s">
        <v>46</v>
      </c>
    </row>
    <row r="20" spans="1:25" x14ac:dyDescent="0.25">
      <c r="A20" s="75" t="s">
        <v>85</v>
      </c>
      <c r="B20" s="60">
        <f t="shared" si="1"/>
        <v>8.1999999999999993</v>
      </c>
      <c r="C20" s="30" t="s">
        <v>75</v>
      </c>
      <c r="D20" s="30" t="s">
        <v>75</v>
      </c>
      <c r="E20" s="30" t="s">
        <v>65</v>
      </c>
      <c r="F20" s="30" t="s">
        <v>49</v>
      </c>
      <c r="G20" s="47" t="s">
        <v>0</v>
      </c>
      <c r="H20" s="28">
        <v>43808</v>
      </c>
      <c r="I20" s="28">
        <v>43812</v>
      </c>
      <c r="J20" s="28"/>
      <c r="K20" s="28">
        <f t="shared" si="3"/>
        <v>43829</v>
      </c>
      <c r="L20" s="28">
        <f t="shared" si="2"/>
        <v>43831</v>
      </c>
      <c r="M20" s="28">
        <f t="shared" si="0"/>
        <v>43838</v>
      </c>
      <c r="N20" s="28">
        <v>43840</v>
      </c>
      <c r="O20" s="28">
        <v>43832</v>
      </c>
      <c r="P20" s="28"/>
      <c r="Q20" s="28" t="s">
        <v>292</v>
      </c>
      <c r="R20" s="28"/>
      <c r="S20" s="28"/>
      <c r="T20" s="30" t="s">
        <v>232</v>
      </c>
    </row>
    <row r="21" spans="1:25" ht="15.6" customHeight="1" x14ac:dyDescent="0.25">
      <c r="A21" s="31" t="s">
        <v>114</v>
      </c>
      <c r="B21" s="62">
        <f t="shared" si="1"/>
        <v>9</v>
      </c>
      <c r="C21" s="31" t="s">
        <v>75</v>
      </c>
      <c r="D21" s="31" t="s">
        <v>75</v>
      </c>
      <c r="E21" s="31" t="s">
        <v>66</v>
      </c>
      <c r="F21" s="31" t="s">
        <v>50</v>
      </c>
      <c r="G21" s="52" t="s">
        <v>0</v>
      </c>
      <c r="H21" s="36">
        <v>43801</v>
      </c>
      <c r="I21" s="36">
        <v>43811</v>
      </c>
      <c r="J21" s="36" t="s">
        <v>280</v>
      </c>
      <c r="K21" s="36">
        <f t="shared" si="3"/>
        <v>43829</v>
      </c>
      <c r="L21" s="36">
        <f t="shared" si="2"/>
        <v>43831</v>
      </c>
      <c r="M21" s="36">
        <f t="shared" si="0"/>
        <v>43838</v>
      </c>
      <c r="N21" s="36">
        <v>43840</v>
      </c>
      <c r="O21" s="36">
        <v>43832</v>
      </c>
      <c r="P21" s="36" t="s">
        <v>262</v>
      </c>
      <c r="Q21" s="36" t="s">
        <v>290</v>
      </c>
      <c r="R21" s="36"/>
      <c r="S21" s="36"/>
      <c r="T21" s="31" t="s">
        <v>31</v>
      </c>
    </row>
    <row r="22" spans="1:25" x14ac:dyDescent="0.25">
      <c r="A22" s="31" t="s">
        <v>114</v>
      </c>
      <c r="B22" s="62">
        <f t="shared" si="1"/>
        <v>9.1</v>
      </c>
      <c r="C22" s="31" t="s">
        <v>75</v>
      </c>
      <c r="D22" s="31" t="s">
        <v>75</v>
      </c>
      <c r="E22" s="31" t="s">
        <v>66</v>
      </c>
      <c r="F22" s="31" t="s">
        <v>50</v>
      </c>
      <c r="G22" s="52" t="s">
        <v>0</v>
      </c>
      <c r="H22" s="36">
        <v>43809</v>
      </c>
      <c r="I22" s="36">
        <v>43815</v>
      </c>
      <c r="J22" s="36"/>
      <c r="K22" s="36">
        <f t="shared" si="3"/>
        <v>43829</v>
      </c>
      <c r="L22" s="36">
        <f t="shared" si="2"/>
        <v>43831</v>
      </c>
      <c r="M22" s="36">
        <f t="shared" si="0"/>
        <v>43838</v>
      </c>
      <c r="N22" s="36">
        <v>43840</v>
      </c>
      <c r="O22" s="36">
        <v>43832</v>
      </c>
      <c r="P22" s="36"/>
      <c r="Q22" s="36" t="s">
        <v>290</v>
      </c>
      <c r="R22" s="36"/>
      <c r="S22" s="36"/>
      <c r="T22" s="31" t="s">
        <v>199</v>
      </c>
    </row>
    <row r="23" spans="1:25" x14ac:dyDescent="0.25">
      <c r="A23" s="32" t="s">
        <v>115</v>
      </c>
      <c r="B23" s="63">
        <f t="shared" si="1"/>
        <v>10</v>
      </c>
      <c r="C23" s="32" t="s">
        <v>75</v>
      </c>
      <c r="D23" s="32" t="s">
        <v>75</v>
      </c>
      <c r="E23" s="32" t="s">
        <v>66</v>
      </c>
      <c r="F23" s="32" t="s">
        <v>51</v>
      </c>
      <c r="G23" s="53" t="s">
        <v>0</v>
      </c>
      <c r="H23" s="37">
        <v>43801</v>
      </c>
      <c r="I23" s="37">
        <v>43808</v>
      </c>
      <c r="J23" s="37" t="s">
        <v>281</v>
      </c>
      <c r="K23" s="37">
        <f t="shared" si="3"/>
        <v>43844</v>
      </c>
      <c r="L23" s="37">
        <f t="shared" si="2"/>
        <v>43846</v>
      </c>
      <c r="M23" s="37">
        <f t="shared" si="0"/>
        <v>43853</v>
      </c>
      <c r="N23" s="37">
        <v>43857</v>
      </c>
      <c r="O23" s="37">
        <v>43854</v>
      </c>
      <c r="P23" s="37" t="s">
        <v>262</v>
      </c>
      <c r="Q23" s="37" t="s">
        <v>290</v>
      </c>
      <c r="R23" s="37"/>
      <c r="S23" s="37"/>
      <c r="T23" s="32" t="s">
        <v>190</v>
      </c>
    </row>
    <row r="24" spans="1:25" x14ac:dyDescent="0.25">
      <c r="A24" s="32" t="s">
        <v>115</v>
      </c>
      <c r="B24" s="63">
        <f t="shared" si="1"/>
        <v>10.1</v>
      </c>
      <c r="C24" s="32" t="s">
        <v>75</v>
      </c>
      <c r="D24" s="32" t="s">
        <v>75</v>
      </c>
      <c r="E24" s="32" t="s">
        <v>66</v>
      </c>
      <c r="F24" s="32" t="s">
        <v>51</v>
      </c>
      <c r="G24" s="53" t="s">
        <v>0</v>
      </c>
      <c r="H24" s="37">
        <v>43801</v>
      </c>
      <c r="I24" s="37">
        <v>43808</v>
      </c>
      <c r="J24" s="37" t="s">
        <v>281</v>
      </c>
      <c r="K24" s="37">
        <f t="shared" si="3"/>
        <v>43844</v>
      </c>
      <c r="L24" s="37">
        <f t="shared" si="2"/>
        <v>43846</v>
      </c>
      <c r="M24" s="37">
        <f t="shared" si="0"/>
        <v>43853</v>
      </c>
      <c r="N24" s="37">
        <v>43857</v>
      </c>
      <c r="O24" s="37">
        <v>43854</v>
      </c>
      <c r="P24" s="37" t="s">
        <v>262</v>
      </c>
      <c r="Q24" s="37" t="s">
        <v>290</v>
      </c>
      <c r="R24" s="37"/>
      <c r="S24" s="37"/>
      <c r="T24" s="32" t="s">
        <v>123</v>
      </c>
    </row>
    <row r="25" spans="1:25" x14ac:dyDescent="0.25">
      <c r="A25" s="32" t="s">
        <v>115</v>
      </c>
      <c r="B25" s="63">
        <f t="shared" si="1"/>
        <v>10.199999999999999</v>
      </c>
      <c r="C25" s="32" t="s">
        <v>75</v>
      </c>
      <c r="D25" s="32" t="s">
        <v>75</v>
      </c>
      <c r="E25" s="32" t="s">
        <v>66</v>
      </c>
      <c r="F25" s="32" t="s">
        <v>51</v>
      </c>
      <c r="G25" s="53" t="s">
        <v>0</v>
      </c>
      <c r="H25" s="37">
        <v>43801</v>
      </c>
      <c r="I25" s="37">
        <v>43808</v>
      </c>
      <c r="J25" s="37" t="s">
        <v>281</v>
      </c>
      <c r="K25" s="37">
        <f t="shared" si="3"/>
        <v>43844</v>
      </c>
      <c r="L25" s="37">
        <f t="shared" si="2"/>
        <v>43846</v>
      </c>
      <c r="M25" s="37">
        <f t="shared" si="0"/>
        <v>43853</v>
      </c>
      <c r="N25" s="37">
        <v>43857</v>
      </c>
      <c r="O25" s="37">
        <v>43854</v>
      </c>
      <c r="P25" s="37" t="s">
        <v>262</v>
      </c>
      <c r="Q25" s="37" t="s">
        <v>290</v>
      </c>
      <c r="R25" s="37"/>
      <c r="S25" s="37"/>
      <c r="T25" s="32" t="s">
        <v>9</v>
      </c>
    </row>
    <row r="26" spans="1:25" x14ac:dyDescent="0.25">
      <c r="A26" s="32" t="s">
        <v>116</v>
      </c>
      <c r="B26" s="63">
        <f t="shared" si="1"/>
        <v>11</v>
      </c>
      <c r="C26" s="32" t="s">
        <v>75</v>
      </c>
      <c r="D26" s="32" t="s">
        <v>75</v>
      </c>
      <c r="E26" s="32" t="s">
        <v>66</v>
      </c>
      <c r="F26" s="32" t="s">
        <v>51</v>
      </c>
      <c r="G26" s="53" t="s">
        <v>0</v>
      </c>
      <c r="H26" s="37">
        <v>43801</v>
      </c>
      <c r="I26" s="37">
        <v>43808</v>
      </c>
      <c r="J26" s="37" t="s">
        <v>281</v>
      </c>
      <c r="K26" s="37">
        <f t="shared" si="3"/>
        <v>43844</v>
      </c>
      <c r="L26" s="37">
        <f t="shared" si="2"/>
        <v>43846</v>
      </c>
      <c r="M26" s="37">
        <f t="shared" si="0"/>
        <v>43853</v>
      </c>
      <c r="N26" s="37">
        <v>43857</v>
      </c>
      <c r="O26" s="37">
        <v>43854</v>
      </c>
      <c r="P26" s="37" t="s">
        <v>262</v>
      </c>
      <c r="Q26" s="37" t="s">
        <v>290</v>
      </c>
      <c r="R26" s="37"/>
      <c r="S26" s="37"/>
      <c r="T26" s="32" t="s">
        <v>191</v>
      </c>
    </row>
    <row r="27" spans="1:25" x14ac:dyDescent="0.25">
      <c r="A27" s="44" t="s">
        <v>270</v>
      </c>
      <c r="B27" s="60">
        <f t="shared" si="1"/>
        <v>12</v>
      </c>
      <c r="C27" s="30" t="s">
        <v>75</v>
      </c>
      <c r="D27" s="30" t="s">
        <v>75</v>
      </c>
      <c r="E27" s="30" t="s">
        <v>65</v>
      </c>
      <c r="F27" s="30" t="s">
        <v>49</v>
      </c>
      <c r="G27" s="47" t="s">
        <v>42</v>
      </c>
      <c r="H27" s="28">
        <v>43801</v>
      </c>
      <c r="I27" s="28">
        <v>43808</v>
      </c>
      <c r="J27" s="28" t="s">
        <v>282</v>
      </c>
      <c r="K27" s="28">
        <f t="shared" si="3"/>
        <v>43844</v>
      </c>
      <c r="L27" s="28">
        <f t="shared" si="2"/>
        <v>43846</v>
      </c>
      <c r="M27" s="28">
        <f t="shared" si="0"/>
        <v>43853</v>
      </c>
      <c r="N27" s="28">
        <v>43857</v>
      </c>
      <c r="O27" s="28">
        <v>43854</v>
      </c>
      <c r="P27" s="28" t="s">
        <v>271</v>
      </c>
      <c r="Q27" s="28" t="s">
        <v>292</v>
      </c>
      <c r="R27" s="28"/>
      <c r="S27" s="28"/>
      <c r="T27" s="44" t="s">
        <v>270</v>
      </c>
      <c r="U27" s="15"/>
      <c r="V27" s="15"/>
    </row>
    <row r="28" spans="1:25" x14ac:dyDescent="0.25">
      <c r="A28" s="33" t="s">
        <v>87</v>
      </c>
      <c r="B28" s="64">
        <f t="shared" si="1"/>
        <v>13</v>
      </c>
      <c r="C28" s="33" t="s">
        <v>75</v>
      </c>
      <c r="D28" s="33" t="s">
        <v>76</v>
      </c>
      <c r="E28" s="33" t="s">
        <v>142</v>
      </c>
      <c r="F28" s="33" t="s">
        <v>53</v>
      </c>
      <c r="G28" s="54" t="s">
        <v>0</v>
      </c>
      <c r="H28" s="38">
        <v>43801</v>
      </c>
      <c r="I28" s="38">
        <v>43808</v>
      </c>
      <c r="J28" s="38" t="s">
        <v>283</v>
      </c>
      <c r="K28" s="38">
        <f t="shared" si="3"/>
        <v>43844</v>
      </c>
      <c r="L28" s="38">
        <f t="shared" si="2"/>
        <v>43846</v>
      </c>
      <c r="M28" s="38">
        <f t="shared" si="0"/>
        <v>43853</v>
      </c>
      <c r="N28" s="38">
        <v>43857</v>
      </c>
      <c r="O28" s="38">
        <v>43854</v>
      </c>
      <c r="P28" s="38"/>
      <c r="Q28" s="38" t="s">
        <v>287</v>
      </c>
      <c r="R28" s="38"/>
      <c r="S28" s="38"/>
      <c r="T28" s="33" t="s">
        <v>13</v>
      </c>
    </row>
    <row r="29" spans="1:25" x14ac:dyDescent="0.25">
      <c r="A29" s="33" t="s">
        <v>87</v>
      </c>
      <c r="B29" s="64">
        <f t="shared" si="1"/>
        <v>13.1</v>
      </c>
      <c r="C29" s="33" t="s">
        <v>75</v>
      </c>
      <c r="D29" s="33" t="s">
        <v>76</v>
      </c>
      <c r="E29" s="33" t="s">
        <v>142</v>
      </c>
      <c r="F29" s="33" t="s">
        <v>53</v>
      </c>
      <c r="G29" s="54" t="s">
        <v>0</v>
      </c>
      <c r="H29" s="38">
        <v>43801</v>
      </c>
      <c r="I29" s="38">
        <v>43808</v>
      </c>
      <c r="J29" s="38" t="s">
        <v>283</v>
      </c>
      <c r="K29" s="38">
        <f t="shared" si="3"/>
        <v>43844</v>
      </c>
      <c r="L29" s="38">
        <f t="shared" si="2"/>
        <v>43846</v>
      </c>
      <c r="M29" s="38">
        <f t="shared" si="0"/>
        <v>43853</v>
      </c>
      <c r="N29" s="38">
        <v>43857</v>
      </c>
      <c r="O29" s="38">
        <v>43854</v>
      </c>
      <c r="P29" s="38"/>
      <c r="Q29" s="38" t="s">
        <v>287</v>
      </c>
      <c r="R29" s="38"/>
      <c r="S29" s="38"/>
      <c r="T29" s="33" t="s">
        <v>192</v>
      </c>
    </row>
    <row r="30" spans="1:25" x14ac:dyDescent="0.25">
      <c r="A30" s="32" t="s">
        <v>115</v>
      </c>
      <c r="B30" s="63">
        <f t="shared" si="1"/>
        <v>14</v>
      </c>
      <c r="C30" s="32" t="s">
        <v>75</v>
      </c>
      <c r="D30" s="32" t="s">
        <v>75</v>
      </c>
      <c r="E30" s="32" t="s">
        <v>66</v>
      </c>
      <c r="F30" s="32" t="s">
        <v>53</v>
      </c>
      <c r="G30" s="53" t="s">
        <v>0</v>
      </c>
      <c r="H30" s="37">
        <v>43808</v>
      </c>
      <c r="I30" s="37">
        <v>43809</v>
      </c>
      <c r="J30" s="37" t="s">
        <v>284</v>
      </c>
      <c r="K30" s="37">
        <f t="shared" si="3"/>
        <v>43844</v>
      </c>
      <c r="L30" s="37">
        <f t="shared" si="2"/>
        <v>43846</v>
      </c>
      <c r="M30" s="37">
        <f t="shared" si="0"/>
        <v>43853</v>
      </c>
      <c r="N30" s="37">
        <v>43857</v>
      </c>
      <c r="O30" s="37">
        <v>43854</v>
      </c>
      <c r="P30" s="37"/>
      <c r="Q30" s="37" t="s">
        <v>290</v>
      </c>
      <c r="R30" s="37"/>
      <c r="S30" s="37"/>
      <c r="T30" s="32" t="s">
        <v>89</v>
      </c>
    </row>
    <row r="31" spans="1:25" s="15" customFormat="1" x14ac:dyDescent="0.25">
      <c r="A31" s="33" t="s">
        <v>93</v>
      </c>
      <c r="B31" s="64">
        <f t="shared" si="1"/>
        <v>15</v>
      </c>
      <c r="C31" s="33" t="s">
        <v>76</v>
      </c>
      <c r="D31" s="33" t="s">
        <v>76</v>
      </c>
      <c r="E31" s="33" t="s">
        <v>142</v>
      </c>
      <c r="F31" s="33" t="s">
        <v>56</v>
      </c>
      <c r="G31" s="54" t="s">
        <v>0</v>
      </c>
      <c r="H31" s="38">
        <v>43808</v>
      </c>
      <c r="I31" s="38">
        <v>43810</v>
      </c>
      <c r="J31" s="38" t="s">
        <v>284</v>
      </c>
      <c r="K31" s="38">
        <f t="shared" si="3"/>
        <v>43844</v>
      </c>
      <c r="L31" s="38">
        <f t="shared" si="2"/>
        <v>43846</v>
      </c>
      <c r="M31" s="38">
        <f t="shared" si="0"/>
        <v>43853</v>
      </c>
      <c r="N31" s="38">
        <v>43857</v>
      </c>
      <c r="O31" s="38">
        <v>43854</v>
      </c>
      <c r="P31" s="38"/>
      <c r="Q31" s="38" t="s">
        <v>288</v>
      </c>
      <c r="R31" s="38"/>
      <c r="S31" s="38"/>
      <c r="T31" s="33" t="s">
        <v>118</v>
      </c>
      <c r="U31" s="11"/>
      <c r="V31" s="11"/>
      <c r="W31" s="11"/>
      <c r="X31" s="11"/>
      <c r="Y31" s="11"/>
    </row>
    <row r="32" spans="1:25" x14ac:dyDescent="0.25">
      <c r="A32" s="31" t="s">
        <v>114</v>
      </c>
      <c r="B32" s="62">
        <f t="shared" si="1"/>
        <v>16</v>
      </c>
      <c r="C32" s="31" t="s">
        <v>75</v>
      </c>
      <c r="D32" s="31" t="s">
        <v>75</v>
      </c>
      <c r="E32" s="31" t="s">
        <v>66</v>
      </c>
      <c r="F32" s="31" t="s">
        <v>50</v>
      </c>
      <c r="G32" s="52" t="s">
        <v>0</v>
      </c>
      <c r="H32" s="36">
        <v>43801</v>
      </c>
      <c r="I32" s="36">
        <v>43811</v>
      </c>
      <c r="J32" s="36" t="s">
        <v>280</v>
      </c>
      <c r="K32" s="36">
        <f t="shared" si="3"/>
        <v>43844</v>
      </c>
      <c r="L32" s="36">
        <f t="shared" si="2"/>
        <v>43846</v>
      </c>
      <c r="M32" s="36">
        <f t="shared" si="0"/>
        <v>43853</v>
      </c>
      <c r="N32" s="36">
        <v>43857</v>
      </c>
      <c r="O32" s="36">
        <v>43854</v>
      </c>
      <c r="P32" s="36" t="s">
        <v>262</v>
      </c>
      <c r="Q32" s="36" t="s">
        <v>290</v>
      </c>
      <c r="R32" s="36"/>
      <c r="S32" s="36"/>
      <c r="T32" s="31" t="s">
        <v>6</v>
      </c>
    </row>
    <row r="33" spans="1:25 16376:16380" x14ac:dyDescent="0.25">
      <c r="A33" s="31" t="s">
        <v>114</v>
      </c>
      <c r="B33" s="62">
        <f t="shared" si="1"/>
        <v>16.100000000000001</v>
      </c>
      <c r="C33" s="31" t="s">
        <v>75</v>
      </c>
      <c r="D33" s="31" t="s">
        <v>75</v>
      </c>
      <c r="E33" s="31" t="s">
        <v>66</v>
      </c>
      <c r="F33" s="31" t="s">
        <v>50</v>
      </c>
      <c r="G33" s="52" t="s">
        <v>0</v>
      </c>
      <c r="H33" s="36">
        <v>43801</v>
      </c>
      <c r="I33" s="36">
        <v>43811</v>
      </c>
      <c r="J33" s="36" t="s">
        <v>280</v>
      </c>
      <c r="K33" s="36">
        <f t="shared" si="3"/>
        <v>43844</v>
      </c>
      <c r="L33" s="36">
        <f t="shared" si="2"/>
        <v>43846</v>
      </c>
      <c r="M33" s="36">
        <f t="shared" si="0"/>
        <v>43853</v>
      </c>
      <c r="N33" s="36">
        <v>43857</v>
      </c>
      <c r="O33" s="36">
        <v>43854</v>
      </c>
      <c r="P33" s="36" t="s">
        <v>262</v>
      </c>
      <c r="Q33" s="36" t="s">
        <v>290</v>
      </c>
      <c r="R33" s="36"/>
      <c r="S33" s="36"/>
      <c r="T33" s="31" t="s">
        <v>8</v>
      </c>
    </row>
    <row r="34" spans="1:25 16376:16380" x14ac:dyDescent="0.25">
      <c r="A34" s="31" t="s">
        <v>114</v>
      </c>
      <c r="B34" s="62">
        <f t="shared" si="1"/>
        <v>16.200000000000003</v>
      </c>
      <c r="C34" s="31" t="s">
        <v>75</v>
      </c>
      <c r="D34" s="31" t="s">
        <v>75</v>
      </c>
      <c r="E34" s="31" t="s">
        <v>66</v>
      </c>
      <c r="F34" s="31" t="s">
        <v>50</v>
      </c>
      <c r="G34" s="52" t="s">
        <v>0</v>
      </c>
      <c r="H34" s="36">
        <v>43801</v>
      </c>
      <c r="I34" s="36">
        <v>43811</v>
      </c>
      <c r="J34" s="36" t="s">
        <v>280</v>
      </c>
      <c r="K34" s="36">
        <f t="shared" si="3"/>
        <v>43844</v>
      </c>
      <c r="L34" s="36">
        <f t="shared" si="2"/>
        <v>43846</v>
      </c>
      <c r="M34" s="36">
        <f t="shared" si="0"/>
        <v>43853</v>
      </c>
      <c r="N34" s="36">
        <v>43857</v>
      </c>
      <c r="O34" s="36">
        <v>43854</v>
      </c>
      <c r="P34" s="36" t="s">
        <v>262</v>
      </c>
      <c r="Q34" s="36" t="s">
        <v>290</v>
      </c>
      <c r="R34" s="36"/>
      <c r="S34" s="36"/>
      <c r="T34" s="31" t="s">
        <v>7</v>
      </c>
    </row>
    <row r="35" spans="1:25 16376:16380" x14ac:dyDescent="0.25">
      <c r="A35" s="33" t="s">
        <v>87</v>
      </c>
      <c r="B35" s="64">
        <f t="shared" si="1"/>
        <v>17</v>
      </c>
      <c r="C35" s="33" t="s">
        <v>75</v>
      </c>
      <c r="D35" s="33" t="s">
        <v>76</v>
      </c>
      <c r="E35" s="33" t="s">
        <v>142</v>
      </c>
      <c r="F35" s="33" t="s">
        <v>53</v>
      </c>
      <c r="G35" s="54" t="s">
        <v>0</v>
      </c>
      <c r="H35" s="38">
        <v>43809</v>
      </c>
      <c r="I35" s="38">
        <v>43812</v>
      </c>
      <c r="J35" s="38"/>
      <c r="K35" s="38">
        <f t="shared" si="3"/>
        <v>43844</v>
      </c>
      <c r="L35" s="38">
        <f t="shared" si="2"/>
        <v>43846</v>
      </c>
      <c r="M35" s="38">
        <f t="shared" si="0"/>
        <v>43853</v>
      </c>
      <c r="N35" s="38">
        <v>43857</v>
      </c>
      <c r="O35" s="38">
        <v>43854</v>
      </c>
      <c r="P35" s="38"/>
      <c r="Q35" s="38" t="s">
        <v>287</v>
      </c>
      <c r="R35" s="38"/>
      <c r="S35" s="38"/>
      <c r="T35" s="33" t="s">
        <v>194</v>
      </c>
    </row>
    <row r="36" spans="1:25 16376:16380" x14ac:dyDescent="0.25">
      <c r="A36" s="32" t="s">
        <v>116</v>
      </c>
      <c r="B36" s="63">
        <f t="shared" si="1"/>
        <v>18</v>
      </c>
      <c r="C36" s="32" t="s">
        <v>75</v>
      </c>
      <c r="D36" s="32" t="s">
        <v>75</v>
      </c>
      <c r="E36" s="32" t="s">
        <v>66</v>
      </c>
      <c r="F36" s="32" t="s">
        <v>51</v>
      </c>
      <c r="G36" s="53" t="s">
        <v>0</v>
      </c>
      <c r="H36" s="37">
        <v>43809</v>
      </c>
      <c r="I36" s="37">
        <v>43815</v>
      </c>
      <c r="J36" s="37"/>
      <c r="K36" s="37">
        <f t="shared" si="3"/>
        <v>43844</v>
      </c>
      <c r="L36" s="37">
        <f t="shared" si="2"/>
        <v>43846</v>
      </c>
      <c r="M36" s="37">
        <f t="shared" si="0"/>
        <v>43853</v>
      </c>
      <c r="N36" s="37">
        <v>43857</v>
      </c>
      <c r="O36" s="37">
        <v>43854</v>
      </c>
      <c r="P36" s="37"/>
      <c r="Q36" s="37" t="s">
        <v>290</v>
      </c>
      <c r="R36" s="37"/>
      <c r="S36" s="37"/>
      <c r="T36" s="32" t="s">
        <v>198</v>
      </c>
    </row>
    <row r="37" spans="1:25 16376:16380" x14ac:dyDescent="0.25">
      <c r="A37" s="31" t="s">
        <v>114</v>
      </c>
      <c r="B37" s="62">
        <f t="shared" si="1"/>
        <v>19</v>
      </c>
      <c r="C37" s="31" t="s">
        <v>75</v>
      </c>
      <c r="D37" s="31" t="s">
        <v>75</v>
      </c>
      <c r="E37" s="31" t="s">
        <v>66</v>
      </c>
      <c r="F37" s="31" t="s">
        <v>50</v>
      </c>
      <c r="G37" s="52" t="s">
        <v>0</v>
      </c>
      <c r="H37" s="36">
        <v>43809</v>
      </c>
      <c r="I37" s="36">
        <v>43815</v>
      </c>
      <c r="J37" s="36"/>
      <c r="K37" s="36">
        <f t="shared" si="3"/>
        <v>43844</v>
      </c>
      <c r="L37" s="36">
        <f t="shared" si="2"/>
        <v>43846</v>
      </c>
      <c r="M37" s="36">
        <f t="shared" si="0"/>
        <v>43853</v>
      </c>
      <c r="N37" s="36">
        <v>43857</v>
      </c>
      <c r="O37" s="36">
        <v>43854</v>
      </c>
      <c r="P37" s="36"/>
      <c r="Q37" s="36" t="s">
        <v>290</v>
      </c>
      <c r="R37" s="36"/>
      <c r="S37" s="36"/>
      <c r="T37" s="31" t="s">
        <v>11</v>
      </c>
      <c r="U37" s="15"/>
    </row>
    <row r="38" spans="1:25 16376:16380" x14ac:dyDescent="0.25">
      <c r="A38" s="31" t="s">
        <v>114</v>
      </c>
      <c r="B38" s="62">
        <f t="shared" si="1"/>
        <v>19.100000000000001</v>
      </c>
      <c r="C38" s="31" t="s">
        <v>75</v>
      </c>
      <c r="D38" s="31" t="s">
        <v>75</v>
      </c>
      <c r="E38" s="31" t="s">
        <v>66</v>
      </c>
      <c r="F38" s="31" t="s">
        <v>50</v>
      </c>
      <c r="G38" s="52" t="s">
        <v>0</v>
      </c>
      <c r="H38" s="36">
        <v>43809</v>
      </c>
      <c r="I38" s="36">
        <v>43815</v>
      </c>
      <c r="J38" s="36"/>
      <c r="K38" s="36">
        <f t="shared" si="3"/>
        <v>43844</v>
      </c>
      <c r="L38" s="36">
        <f t="shared" si="2"/>
        <v>43846</v>
      </c>
      <c r="M38" s="36">
        <f t="shared" si="0"/>
        <v>43853</v>
      </c>
      <c r="N38" s="36">
        <v>43857</v>
      </c>
      <c r="O38" s="36">
        <v>43854</v>
      </c>
      <c r="P38" s="36"/>
      <c r="Q38" s="36" t="s">
        <v>290</v>
      </c>
      <c r="R38" s="36"/>
      <c r="S38" s="36"/>
      <c r="T38" s="31" t="s">
        <v>12</v>
      </c>
    </row>
    <row r="39" spans="1:25 16376:16380" x14ac:dyDescent="0.25">
      <c r="A39" s="84" t="s">
        <v>101</v>
      </c>
      <c r="B39" s="85">
        <f t="shared" ref="B39:B70" si="4">IF(A38=A39,B38+0.1,ROUND(B38,0)+1)</f>
        <v>20</v>
      </c>
      <c r="C39" s="84" t="s">
        <v>76</v>
      </c>
      <c r="D39" s="84" t="s">
        <v>75</v>
      </c>
      <c r="E39" s="84" t="s">
        <v>203</v>
      </c>
      <c r="F39" s="84" t="s">
        <v>57</v>
      </c>
      <c r="G39" s="51" t="s">
        <v>0</v>
      </c>
      <c r="H39" s="35">
        <v>43814</v>
      </c>
      <c r="I39" s="35">
        <v>43843</v>
      </c>
      <c r="J39" s="35"/>
      <c r="K39" s="35">
        <f t="shared" ref="K39:K69" si="5">WORKDAY(L39, -2)</f>
        <v>43844</v>
      </c>
      <c r="L39" s="35">
        <f t="shared" ref="L39:L69" si="6">WORKDAY(M39, -5)</f>
        <v>43846</v>
      </c>
      <c r="M39" s="35">
        <f t="shared" ref="M39:M69" si="7">WORKDAY(N39, -2)</f>
        <v>43853</v>
      </c>
      <c r="N39" s="86">
        <v>43857</v>
      </c>
      <c r="O39" s="86">
        <v>43854</v>
      </c>
      <c r="P39" s="35"/>
      <c r="Q39" s="86" t="s">
        <v>289</v>
      </c>
      <c r="R39" s="86" t="s">
        <v>295</v>
      </c>
      <c r="S39" s="86" t="s">
        <v>296</v>
      </c>
      <c r="T39" s="29" t="s">
        <v>138</v>
      </c>
    </row>
    <row r="40" spans="1:25 16376:16380" x14ac:dyDescent="0.25">
      <c r="A40" s="31" t="s">
        <v>114</v>
      </c>
      <c r="B40" s="62">
        <f t="shared" si="4"/>
        <v>21</v>
      </c>
      <c r="C40" s="31" t="s">
        <v>75</v>
      </c>
      <c r="D40" s="31" t="s">
        <v>75</v>
      </c>
      <c r="E40" s="31" t="s">
        <v>200</v>
      </c>
      <c r="F40" s="31" t="s">
        <v>50</v>
      </c>
      <c r="G40" s="52" t="s">
        <v>0</v>
      </c>
      <c r="H40" s="36">
        <v>43809</v>
      </c>
      <c r="I40" s="36">
        <v>43815</v>
      </c>
      <c r="J40" s="36"/>
      <c r="K40" s="36">
        <f t="shared" si="5"/>
        <v>43844</v>
      </c>
      <c r="L40" s="36">
        <f t="shared" si="6"/>
        <v>43846</v>
      </c>
      <c r="M40" s="36">
        <f t="shared" si="7"/>
        <v>43853</v>
      </c>
      <c r="N40" s="36">
        <v>43857</v>
      </c>
      <c r="O40" s="36">
        <v>43854</v>
      </c>
      <c r="P40" s="36"/>
      <c r="Q40" s="36" t="s">
        <v>290</v>
      </c>
      <c r="R40" s="36"/>
      <c r="S40" s="36"/>
      <c r="T40" s="31" t="s">
        <v>134</v>
      </c>
      <c r="U40" s="15"/>
      <c r="V40" s="15"/>
      <c r="W40" s="15"/>
      <c r="X40" s="15"/>
      <c r="Y40" s="15"/>
    </row>
    <row r="41" spans="1:25 16376:16380" x14ac:dyDescent="0.25">
      <c r="A41" s="32" t="s">
        <v>201</v>
      </c>
      <c r="B41" s="32">
        <f t="shared" si="4"/>
        <v>22</v>
      </c>
      <c r="C41" s="32" t="s">
        <v>75</v>
      </c>
      <c r="D41" s="37" t="s">
        <v>75</v>
      </c>
      <c r="E41" s="37" t="s">
        <v>200</v>
      </c>
      <c r="F41" s="37" t="s">
        <v>202</v>
      </c>
      <c r="G41" s="32" t="s">
        <v>0</v>
      </c>
      <c r="H41" s="11">
        <v>43809</v>
      </c>
      <c r="I41" s="11">
        <v>43815</v>
      </c>
      <c r="K41" s="11">
        <f t="shared" si="5"/>
        <v>43844</v>
      </c>
      <c r="L41" s="11">
        <f t="shared" si="6"/>
        <v>43846</v>
      </c>
      <c r="M41" s="11">
        <f t="shared" si="7"/>
        <v>43853</v>
      </c>
      <c r="N41" s="37">
        <v>43857</v>
      </c>
      <c r="O41" s="37">
        <v>43854</v>
      </c>
      <c r="Q41" s="32" t="s">
        <v>290</v>
      </c>
      <c r="R41" s="32"/>
      <c r="S41" s="32"/>
      <c r="T41" s="32" t="s">
        <v>134</v>
      </c>
      <c r="XEV41" s="32"/>
      <c r="XEW41" s="32"/>
      <c r="XEX41" s="32"/>
      <c r="XEY41" s="37"/>
      <c r="XEZ41" s="37"/>
    </row>
    <row r="42" spans="1:25 16376:16380" x14ac:dyDescent="0.25">
      <c r="A42" s="33" t="s">
        <v>88</v>
      </c>
      <c r="B42" s="64">
        <f t="shared" si="4"/>
        <v>23</v>
      </c>
      <c r="C42" s="33" t="s">
        <v>75</v>
      </c>
      <c r="D42" s="33" t="s">
        <v>75</v>
      </c>
      <c r="E42" s="33" t="s">
        <v>142</v>
      </c>
      <c r="F42" s="33" t="s">
        <v>53</v>
      </c>
      <c r="G42" s="54" t="s">
        <v>0</v>
      </c>
      <c r="H42" s="38">
        <v>43811</v>
      </c>
      <c r="I42" s="38">
        <v>43817</v>
      </c>
      <c r="J42" s="38"/>
      <c r="K42" s="38">
        <f t="shared" si="5"/>
        <v>43844</v>
      </c>
      <c r="L42" s="38">
        <f t="shared" si="6"/>
        <v>43846</v>
      </c>
      <c r="M42" s="38">
        <f t="shared" si="7"/>
        <v>43853</v>
      </c>
      <c r="N42" s="38">
        <v>43857</v>
      </c>
      <c r="O42" s="38">
        <v>43854</v>
      </c>
      <c r="P42" s="38"/>
      <c r="Q42" s="38" t="s">
        <v>294</v>
      </c>
      <c r="R42" s="38"/>
      <c r="S42" s="38"/>
      <c r="T42" s="33" t="s">
        <v>20</v>
      </c>
      <c r="U42" s="15"/>
      <c r="V42" s="15"/>
    </row>
    <row r="43" spans="1:25 16376:16380" ht="16.899999999999999" customHeight="1" x14ac:dyDescent="0.25">
      <c r="A43" s="32" t="s">
        <v>86</v>
      </c>
      <c r="B43" s="63">
        <f t="shared" si="4"/>
        <v>24</v>
      </c>
      <c r="C43" s="32" t="s">
        <v>75</v>
      </c>
      <c r="D43" s="32" t="s">
        <v>75</v>
      </c>
      <c r="E43" s="32" t="s">
        <v>66</v>
      </c>
      <c r="F43" s="32" t="s">
        <v>51</v>
      </c>
      <c r="G43" s="53" t="s">
        <v>231</v>
      </c>
      <c r="H43" s="37">
        <v>43815</v>
      </c>
      <c r="I43" s="37">
        <v>43829</v>
      </c>
      <c r="J43" s="37"/>
      <c r="K43" s="37">
        <f t="shared" si="5"/>
        <v>43844</v>
      </c>
      <c r="L43" s="37">
        <f t="shared" si="6"/>
        <v>43846</v>
      </c>
      <c r="M43" s="37">
        <f t="shared" si="7"/>
        <v>43853</v>
      </c>
      <c r="N43" s="37">
        <v>43857</v>
      </c>
      <c r="O43" s="37">
        <v>43854</v>
      </c>
      <c r="P43" s="37"/>
      <c r="Q43" s="37" t="s">
        <v>292</v>
      </c>
      <c r="R43" s="37"/>
      <c r="S43" s="37"/>
      <c r="T43" s="32" t="s">
        <v>121</v>
      </c>
    </row>
    <row r="44" spans="1:25 16376:16380" x14ac:dyDescent="0.25">
      <c r="A44" s="32" t="s">
        <v>86</v>
      </c>
      <c r="B44" s="63">
        <f t="shared" si="4"/>
        <v>24.1</v>
      </c>
      <c r="C44" s="32" t="s">
        <v>75</v>
      </c>
      <c r="D44" s="32" t="s">
        <v>76</v>
      </c>
      <c r="E44" s="32" t="s">
        <v>66</v>
      </c>
      <c r="F44" s="32" t="s">
        <v>51</v>
      </c>
      <c r="G44" s="53" t="s">
        <v>231</v>
      </c>
      <c r="H44" s="37">
        <v>43815</v>
      </c>
      <c r="I44" s="37">
        <v>43829</v>
      </c>
      <c r="J44" s="37"/>
      <c r="K44" s="37">
        <f t="shared" si="5"/>
        <v>43844</v>
      </c>
      <c r="L44" s="37">
        <f t="shared" si="6"/>
        <v>43846</v>
      </c>
      <c r="M44" s="37">
        <f t="shared" si="7"/>
        <v>43853</v>
      </c>
      <c r="N44" s="37">
        <v>43857</v>
      </c>
      <c r="O44" s="37">
        <v>43854</v>
      </c>
      <c r="P44" s="37"/>
      <c r="Q44" s="37" t="s">
        <v>292</v>
      </c>
      <c r="R44" s="37"/>
      <c r="S44" s="37"/>
      <c r="T44" s="32" t="s">
        <v>122</v>
      </c>
    </row>
    <row r="45" spans="1:25 16376:16380" x14ac:dyDescent="0.25">
      <c r="A45" s="33" t="s">
        <v>87</v>
      </c>
      <c r="B45" s="64">
        <f t="shared" si="4"/>
        <v>25</v>
      </c>
      <c r="C45" s="33" t="s">
        <v>75</v>
      </c>
      <c r="D45" s="33" t="s">
        <v>75</v>
      </c>
      <c r="E45" s="33" t="s">
        <v>142</v>
      </c>
      <c r="F45" s="33" t="s">
        <v>53</v>
      </c>
      <c r="G45" s="54" t="s">
        <v>0</v>
      </c>
      <c r="H45" s="38">
        <v>43815</v>
      </c>
      <c r="I45" s="38">
        <v>43830</v>
      </c>
      <c r="J45" s="38"/>
      <c r="K45" s="38">
        <f t="shared" si="5"/>
        <v>43844</v>
      </c>
      <c r="L45" s="38">
        <f t="shared" si="6"/>
        <v>43846</v>
      </c>
      <c r="M45" s="38">
        <f t="shared" si="7"/>
        <v>43853</v>
      </c>
      <c r="N45" s="38">
        <v>43857</v>
      </c>
      <c r="O45" s="38">
        <v>43854</v>
      </c>
      <c r="P45" s="38"/>
      <c r="Q45" s="38" t="s">
        <v>287</v>
      </c>
      <c r="R45" s="38"/>
      <c r="S45" s="38"/>
      <c r="T45" s="33" t="s">
        <v>135</v>
      </c>
    </row>
    <row r="46" spans="1:25 16376:16380" x14ac:dyDescent="0.25">
      <c r="A46" s="33" t="s">
        <v>87</v>
      </c>
      <c r="B46" s="64">
        <f t="shared" si="4"/>
        <v>25.1</v>
      </c>
      <c r="C46" s="33" t="s">
        <v>75</v>
      </c>
      <c r="D46" s="33" t="s">
        <v>76</v>
      </c>
      <c r="E46" s="33" t="s">
        <v>142</v>
      </c>
      <c r="F46" s="33" t="s">
        <v>53</v>
      </c>
      <c r="G46" s="54" t="s">
        <v>0</v>
      </c>
      <c r="H46" s="38">
        <v>43815</v>
      </c>
      <c r="I46" s="38">
        <v>43830</v>
      </c>
      <c r="J46" s="38"/>
      <c r="K46" s="38">
        <f t="shared" si="5"/>
        <v>43844</v>
      </c>
      <c r="L46" s="38">
        <f t="shared" si="6"/>
        <v>43846</v>
      </c>
      <c r="M46" s="38">
        <f t="shared" si="7"/>
        <v>43853</v>
      </c>
      <c r="N46" s="38">
        <v>43857</v>
      </c>
      <c r="O46" s="38">
        <v>43854</v>
      </c>
      <c r="P46" s="38"/>
      <c r="Q46" s="38" t="s">
        <v>287</v>
      </c>
      <c r="R46" s="38"/>
      <c r="S46" s="38"/>
      <c r="T46" s="33" t="s">
        <v>193</v>
      </c>
    </row>
    <row r="47" spans="1:25 16376:16380" x14ac:dyDescent="0.25">
      <c r="A47" s="33" t="s">
        <v>92</v>
      </c>
      <c r="B47" s="64">
        <f t="shared" si="4"/>
        <v>26</v>
      </c>
      <c r="C47" s="33" t="s">
        <v>76</v>
      </c>
      <c r="D47" s="33" t="s">
        <v>76</v>
      </c>
      <c r="E47" s="33" t="s">
        <v>142</v>
      </c>
      <c r="F47" s="33" t="s">
        <v>55</v>
      </c>
      <c r="G47" s="54" t="s">
        <v>0</v>
      </c>
      <c r="H47" s="38">
        <v>43818</v>
      </c>
      <c r="I47" s="38">
        <v>43830</v>
      </c>
      <c r="J47" s="38"/>
      <c r="K47" s="38">
        <f t="shared" si="5"/>
        <v>43844</v>
      </c>
      <c r="L47" s="38">
        <f t="shared" si="6"/>
        <v>43846</v>
      </c>
      <c r="M47" s="38">
        <f t="shared" si="7"/>
        <v>43853</v>
      </c>
      <c r="N47" s="38">
        <v>43857</v>
      </c>
      <c r="O47" s="38">
        <v>43854</v>
      </c>
      <c r="P47" s="38"/>
      <c r="Q47" s="38" t="s">
        <v>288</v>
      </c>
      <c r="R47" s="38"/>
      <c r="S47" s="38"/>
      <c r="T47" s="33" t="s">
        <v>36</v>
      </c>
    </row>
    <row r="48" spans="1:25 16376:16380" x14ac:dyDescent="0.25">
      <c r="A48" s="33" t="s">
        <v>99</v>
      </c>
      <c r="B48" s="64">
        <f t="shared" si="4"/>
        <v>27</v>
      </c>
      <c r="C48" s="33" t="s">
        <v>75</v>
      </c>
      <c r="D48" s="33" t="s">
        <v>76</v>
      </c>
      <c r="E48" s="33" t="s">
        <v>67</v>
      </c>
      <c r="F48" s="33" t="s">
        <v>53</v>
      </c>
      <c r="G48" s="54" t="s">
        <v>0</v>
      </c>
      <c r="H48" s="38">
        <v>43836</v>
      </c>
      <c r="I48" s="38">
        <v>43850</v>
      </c>
      <c r="J48" s="38"/>
      <c r="K48" s="38">
        <f t="shared" si="5"/>
        <v>43844</v>
      </c>
      <c r="L48" s="38">
        <f t="shared" si="6"/>
        <v>43846</v>
      </c>
      <c r="M48" s="38">
        <f t="shared" si="7"/>
        <v>43853</v>
      </c>
      <c r="N48" s="38">
        <v>43857</v>
      </c>
      <c r="O48" s="38">
        <v>43854</v>
      </c>
      <c r="P48" s="38"/>
      <c r="Q48" s="38" t="s">
        <v>189</v>
      </c>
      <c r="R48" s="38"/>
      <c r="S48" s="38"/>
      <c r="T48" s="33" t="s">
        <v>3</v>
      </c>
    </row>
    <row r="49" spans="1:25" x14ac:dyDescent="0.25">
      <c r="A49" s="33" t="s">
        <v>99</v>
      </c>
      <c r="B49" s="64">
        <f t="shared" si="4"/>
        <v>27.1</v>
      </c>
      <c r="C49" s="33" t="s">
        <v>75</v>
      </c>
      <c r="D49" s="33" t="s">
        <v>76</v>
      </c>
      <c r="E49" s="33" t="s">
        <v>67</v>
      </c>
      <c r="F49" s="33" t="s">
        <v>53</v>
      </c>
      <c r="G49" s="54" t="s">
        <v>0</v>
      </c>
      <c r="H49" s="38">
        <v>43836</v>
      </c>
      <c r="I49" s="38">
        <v>43850</v>
      </c>
      <c r="J49" s="38"/>
      <c r="K49" s="38">
        <f t="shared" si="5"/>
        <v>43844</v>
      </c>
      <c r="L49" s="38">
        <f t="shared" si="6"/>
        <v>43846</v>
      </c>
      <c r="M49" s="38">
        <f t="shared" si="7"/>
        <v>43853</v>
      </c>
      <c r="N49" s="38">
        <v>43857</v>
      </c>
      <c r="O49" s="38">
        <v>43854</v>
      </c>
      <c r="P49" s="38"/>
      <c r="Q49" s="38" t="s">
        <v>189</v>
      </c>
      <c r="R49" s="38"/>
      <c r="S49" s="38"/>
      <c r="T49" s="33" t="s">
        <v>5</v>
      </c>
      <c r="U49" s="15"/>
      <c r="V49" s="15"/>
    </row>
    <row r="50" spans="1:25" x14ac:dyDescent="0.25">
      <c r="A50" s="33" t="s">
        <v>99</v>
      </c>
      <c r="B50" s="64">
        <f t="shared" si="4"/>
        <v>27.200000000000003</v>
      </c>
      <c r="C50" s="33" t="s">
        <v>75</v>
      </c>
      <c r="D50" s="33" t="s">
        <v>76</v>
      </c>
      <c r="E50" s="33" t="s">
        <v>67</v>
      </c>
      <c r="F50" s="33" t="s">
        <v>53</v>
      </c>
      <c r="G50" s="54" t="s">
        <v>0</v>
      </c>
      <c r="H50" s="38">
        <v>43836</v>
      </c>
      <c r="I50" s="38">
        <v>43850</v>
      </c>
      <c r="J50" s="38"/>
      <c r="K50" s="38">
        <f t="shared" si="5"/>
        <v>43844</v>
      </c>
      <c r="L50" s="38">
        <f t="shared" si="6"/>
        <v>43846</v>
      </c>
      <c r="M50" s="38">
        <f t="shared" si="7"/>
        <v>43853</v>
      </c>
      <c r="N50" s="38">
        <v>43857</v>
      </c>
      <c r="O50" s="38">
        <v>43854</v>
      </c>
      <c r="P50" s="38"/>
      <c r="Q50" s="38" t="s">
        <v>189</v>
      </c>
      <c r="R50" s="38"/>
      <c r="S50" s="38"/>
      <c r="T50" s="33" t="s">
        <v>1</v>
      </c>
      <c r="U50" s="15"/>
      <c r="V50" s="15"/>
    </row>
    <row r="51" spans="1:25" x14ac:dyDescent="0.25">
      <c r="A51" s="33" t="s">
        <v>99</v>
      </c>
      <c r="B51" s="64">
        <f t="shared" si="4"/>
        <v>27.300000000000004</v>
      </c>
      <c r="C51" s="33" t="s">
        <v>75</v>
      </c>
      <c r="D51" s="33" t="s">
        <v>76</v>
      </c>
      <c r="E51" s="33" t="s">
        <v>67</v>
      </c>
      <c r="F51" s="33" t="s">
        <v>53</v>
      </c>
      <c r="G51" s="54" t="s">
        <v>0</v>
      </c>
      <c r="H51" s="38">
        <v>43836</v>
      </c>
      <c r="I51" s="38">
        <v>43850</v>
      </c>
      <c r="J51" s="38"/>
      <c r="K51" s="38">
        <f t="shared" si="5"/>
        <v>43844</v>
      </c>
      <c r="L51" s="38">
        <f t="shared" si="6"/>
        <v>43846</v>
      </c>
      <c r="M51" s="38">
        <f t="shared" si="7"/>
        <v>43853</v>
      </c>
      <c r="N51" s="38">
        <v>43857</v>
      </c>
      <c r="O51" s="38">
        <v>43854</v>
      </c>
      <c r="P51" s="38"/>
      <c r="Q51" s="38" t="s">
        <v>189</v>
      </c>
      <c r="R51" s="38"/>
      <c r="S51" s="38"/>
      <c r="T51" s="33" t="s">
        <v>4</v>
      </c>
      <c r="U51" s="15"/>
      <c r="V51" s="15"/>
    </row>
    <row r="52" spans="1:25" x14ac:dyDescent="0.25">
      <c r="A52" s="33" t="s">
        <v>99</v>
      </c>
      <c r="B52" s="64">
        <f t="shared" si="4"/>
        <v>27.400000000000006</v>
      </c>
      <c r="C52" s="33" t="s">
        <v>75</v>
      </c>
      <c r="D52" s="33" t="s">
        <v>76</v>
      </c>
      <c r="E52" s="33" t="s">
        <v>67</v>
      </c>
      <c r="F52" s="33" t="s">
        <v>53</v>
      </c>
      <c r="G52" s="54" t="s">
        <v>0</v>
      </c>
      <c r="H52" s="38">
        <v>43836</v>
      </c>
      <c r="I52" s="38">
        <v>43850</v>
      </c>
      <c r="J52" s="38"/>
      <c r="K52" s="38">
        <f t="shared" si="5"/>
        <v>43844</v>
      </c>
      <c r="L52" s="38">
        <f t="shared" si="6"/>
        <v>43846</v>
      </c>
      <c r="M52" s="38">
        <f t="shared" si="7"/>
        <v>43853</v>
      </c>
      <c r="N52" s="38">
        <v>43857</v>
      </c>
      <c r="O52" s="38">
        <v>43854</v>
      </c>
      <c r="P52" s="38"/>
      <c r="Q52" s="38" t="s">
        <v>189</v>
      </c>
      <c r="R52" s="38"/>
      <c r="S52" s="38"/>
      <c r="T52" s="33" t="s">
        <v>32</v>
      </c>
      <c r="U52" s="15"/>
      <c r="V52" s="15"/>
    </row>
    <row r="53" spans="1:25" x14ac:dyDescent="0.25">
      <c r="A53" s="33" t="s">
        <v>111</v>
      </c>
      <c r="B53" s="64">
        <f t="shared" si="4"/>
        <v>28</v>
      </c>
      <c r="C53" s="33" t="s">
        <v>75</v>
      </c>
      <c r="D53" s="33" t="s">
        <v>76</v>
      </c>
      <c r="E53" s="33" t="s">
        <v>67</v>
      </c>
      <c r="F53" s="33" t="s">
        <v>53</v>
      </c>
      <c r="G53" s="54" t="s">
        <v>0</v>
      </c>
      <c r="H53" s="38">
        <v>43836</v>
      </c>
      <c r="I53" s="38">
        <v>43850</v>
      </c>
      <c r="J53" s="38"/>
      <c r="K53" s="38">
        <f t="shared" si="5"/>
        <v>43844</v>
      </c>
      <c r="L53" s="38">
        <f t="shared" si="6"/>
        <v>43846</v>
      </c>
      <c r="M53" s="38">
        <f t="shared" si="7"/>
        <v>43853</v>
      </c>
      <c r="N53" s="38">
        <v>43857</v>
      </c>
      <c r="O53" s="38">
        <v>43854</v>
      </c>
      <c r="P53" s="38"/>
      <c r="Q53" s="38" t="s">
        <v>189</v>
      </c>
      <c r="R53" s="38"/>
      <c r="S53" s="38"/>
      <c r="T53" s="33" t="s">
        <v>112</v>
      </c>
      <c r="U53" s="15"/>
      <c r="V53" s="15"/>
    </row>
    <row r="54" spans="1:25" x14ac:dyDescent="0.25">
      <c r="A54" s="33" t="s">
        <v>99</v>
      </c>
      <c r="B54" s="64">
        <f t="shared" si="4"/>
        <v>29</v>
      </c>
      <c r="C54" s="33" t="s">
        <v>75</v>
      </c>
      <c r="D54" s="33" t="s">
        <v>76</v>
      </c>
      <c r="E54" s="33" t="s">
        <v>67</v>
      </c>
      <c r="F54" s="33" t="s">
        <v>53</v>
      </c>
      <c r="G54" s="54" t="s">
        <v>0</v>
      </c>
      <c r="H54" s="38">
        <v>43836</v>
      </c>
      <c r="I54" s="38">
        <v>43850</v>
      </c>
      <c r="J54" s="38"/>
      <c r="K54" s="38">
        <f t="shared" si="5"/>
        <v>43844</v>
      </c>
      <c r="L54" s="38">
        <f t="shared" si="6"/>
        <v>43846</v>
      </c>
      <c r="M54" s="38">
        <f t="shared" si="7"/>
        <v>43853</v>
      </c>
      <c r="N54" s="38">
        <v>43857</v>
      </c>
      <c r="O54" s="38">
        <v>43854</v>
      </c>
      <c r="P54" s="38"/>
      <c r="Q54" s="38" t="s">
        <v>189</v>
      </c>
      <c r="R54" s="38"/>
      <c r="S54" s="38"/>
      <c r="T54" s="33" t="s">
        <v>265</v>
      </c>
      <c r="U54" s="15"/>
      <c r="V54" s="15"/>
    </row>
    <row r="55" spans="1:25" x14ac:dyDescent="0.25">
      <c r="A55" s="33" t="s">
        <v>125</v>
      </c>
      <c r="B55" s="64">
        <f t="shared" si="4"/>
        <v>30</v>
      </c>
      <c r="C55" s="33" t="s">
        <v>76</v>
      </c>
      <c r="D55" s="33" t="s">
        <v>76</v>
      </c>
      <c r="E55" s="33" t="s">
        <v>67</v>
      </c>
      <c r="F55" s="33" t="s">
        <v>126</v>
      </c>
      <c r="G55" s="54" t="s">
        <v>0</v>
      </c>
      <c r="H55" s="38">
        <v>43836</v>
      </c>
      <c r="I55" s="38">
        <v>43850</v>
      </c>
      <c r="J55" s="38"/>
      <c r="K55" s="38">
        <f t="shared" si="5"/>
        <v>43844</v>
      </c>
      <c r="L55" s="38">
        <f t="shared" si="6"/>
        <v>43846</v>
      </c>
      <c r="M55" s="38">
        <f t="shared" si="7"/>
        <v>43853</v>
      </c>
      <c r="N55" s="38">
        <v>43857</v>
      </c>
      <c r="O55" s="38">
        <v>43854</v>
      </c>
      <c r="P55" s="38"/>
      <c r="Q55" s="38" t="s">
        <v>189</v>
      </c>
      <c r="R55" s="38"/>
      <c r="S55" s="38"/>
      <c r="T55" s="33" t="s">
        <v>127</v>
      </c>
      <c r="U55" s="15"/>
      <c r="V55" s="15"/>
    </row>
    <row r="56" spans="1:25" x14ac:dyDescent="0.25">
      <c r="A56" s="33" t="s">
        <v>92</v>
      </c>
      <c r="B56" s="64">
        <f t="shared" si="4"/>
        <v>31</v>
      </c>
      <c r="C56" s="33" t="s">
        <v>76</v>
      </c>
      <c r="D56" s="33" t="s">
        <v>76</v>
      </c>
      <c r="E56" s="33" t="s">
        <v>142</v>
      </c>
      <c r="F56" s="33" t="s">
        <v>55</v>
      </c>
      <c r="G56" s="54" t="s">
        <v>0</v>
      </c>
      <c r="H56" s="38">
        <v>43818</v>
      </c>
      <c r="I56" s="38">
        <v>43830</v>
      </c>
      <c r="J56" s="38"/>
      <c r="K56" s="38">
        <f t="shared" si="5"/>
        <v>43844</v>
      </c>
      <c r="L56" s="38">
        <f t="shared" si="6"/>
        <v>43846</v>
      </c>
      <c r="M56" s="38">
        <f t="shared" si="7"/>
        <v>43853</v>
      </c>
      <c r="N56" s="38">
        <v>43857</v>
      </c>
      <c r="O56" s="38">
        <v>43854</v>
      </c>
      <c r="P56" s="38"/>
      <c r="Q56" s="38" t="s">
        <v>288</v>
      </c>
      <c r="R56" s="38"/>
      <c r="S56" s="38"/>
      <c r="T56" s="33" t="s">
        <v>37</v>
      </c>
      <c r="U56" s="15"/>
    </row>
    <row r="57" spans="1:25" x14ac:dyDescent="0.25">
      <c r="A57" s="30" t="s">
        <v>209</v>
      </c>
      <c r="B57" s="60">
        <f t="shared" si="4"/>
        <v>32</v>
      </c>
      <c r="C57" s="30" t="s">
        <v>76</v>
      </c>
      <c r="D57" s="30" t="s">
        <v>76</v>
      </c>
      <c r="E57" s="30" t="s">
        <v>106</v>
      </c>
      <c r="F57" s="30" t="s">
        <v>49</v>
      </c>
      <c r="G57" s="47" t="s">
        <v>231</v>
      </c>
      <c r="H57" s="28">
        <v>43814</v>
      </c>
      <c r="I57" s="28" t="s">
        <v>189</v>
      </c>
      <c r="J57" s="28"/>
      <c r="K57" s="28">
        <f t="shared" si="5"/>
        <v>43851</v>
      </c>
      <c r="L57" s="28">
        <f t="shared" si="6"/>
        <v>43853</v>
      </c>
      <c r="M57" s="28">
        <f t="shared" si="7"/>
        <v>43860</v>
      </c>
      <c r="N57" s="28">
        <v>43862</v>
      </c>
      <c r="O57" s="28"/>
      <c r="P57" s="28"/>
      <c r="Q57" s="28" t="s">
        <v>189</v>
      </c>
      <c r="R57" s="28"/>
      <c r="S57" s="28"/>
      <c r="T57" s="30" t="s">
        <v>43</v>
      </c>
    </row>
    <row r="58" spans="1:25" s="15" customFormat="1" x14ac:dyDescent="0.25">
      <c r="A58" s="84" t="s">
        <v>173</v>
      </c>
      <c r="B58" s="87">
        <f>IF(A57=A58,B57+0.1,ROUND(B57,0)+1)</f>
        <v>33</v>
      </c>
      <c r="C58" s="84" t="s">
        <v>76</v>
      </c>
      <c r="D58" s="84" t="s">
        <v>75</v>
      </c>
      <c r="E58" s="84" t="s">
        <v>203</v>
      </c>
      <c r="F58" s="84" t="s">
        <v>57</v>
      </c>
      <c r="G58" s="51" t="s">
        <v>231</v>
      </c>
      <c r="H58" s="35">
        <v>43814</v>
      </c>
      <c r="I58" s="35">
        <v>43843</v>
      </c>
      <c r="J58" s="35"/>
      <c r="K58" s="35">
        <f t="shared" si="5"/>
        <v>43861</v>
      </c>
      <c r="L58" s="35">
        <f t="shared" si="6"/>
        <v>43865</v>
      </c>
      <c r="M58" s="35">
        <f t="shared" si="7"/>
        <v>43872</v>
      </c>
      <c r="N58" s="86">
        <v>43874</v>
      </c>
      <c r="O58" s="86">
        <v>43866</v>
      </c>
      <c r="P58" s="35"/>
      <c r="Q58" s="86" t="s">
        <v>289</v>
      </c>
      <c r="R58" s="86" t="s">
        <v>295</v>
      </c>
      <c r="S58" s="86" t="s">
        <v>296</v>
      </c>
      <c r="T58" s="29" t="s">
        <v>137</v>
      </c>
    </row>
    <row r="59" spans="1:25" x14ac:dyDescent="0.25">
      <c r="A59" s="84" t="s">
        <v>205</v>
      </c>
      <c r="B59" s="87">
        <f t="shared" si="4"/>
        <v>34</v>
      </c>
      <c r="C59" s="84" t="s">
        <v>76</v>
      </c>
      <c r="D59" s="84" t="s">
        <v>75</v>
      </c>
      <c r="E59" s="84" t="s">
        <v>203</v>
      </c>
      <c r="F59" s="84" t="s">
        <v>57</v>
      </c>
      <c r="G59" s="51" t="s">
        <v>231</v>
      </c>
      <c r="H59" s="35">
        <v>43814</v>
      </c>
      <c r="I59" s="35">
        <v>43843</v>
      </c>
      <c r="J59" s="35"/>
      <c r="K59" s="35">
        <f t="shared" si="5"/>
        <v>43866</v>
      </c>
      <c r="L59" s="35">
        <f t="shared" si="6"/>
        <v>43868</v>
      </c>
      <c r="M59" s="35">
        <f t="shared" si="7"/>
        <v>43875</v>
      </c>
      <c r="N59" s="86">
        <v>43879</v>
      </c>
      <c r="O59" s="86">
        <v>43866</v>
      </c>
      <c r="P59" s="35"/>
      <c r="Q59" s="86" t="s">
        <v>289</v>
      </c>
      <c r="R59" s="86" t="s">
        <v>295</v>
      </c>
      <c r="S59" s="86" t="s">
        <v>296</v>
      </c>
      <c r="T59" s="29" t="s">
        <v>206</v>
      </c>
      <c r="U59" s="15"/>
      <c r="V59" s="15"/>
      <c r="W59" s="15"/>
      <c r="X59" s="15"/>
      <c r="Y59" s="15"/>
    </row>
    <row r="60" spans="1:25" x14ac:dyDescent="0.25">
      <c r="A60" s="33" t="s">
        <v>102</v>
      </c>
      <c r="B60" s="64">
        <f t="shared" si="4"/>
        <v>35</v>
      </c>
      <c r="C60" s="33" t="s">
        <v>76</v>
      </c>
      <c r="D60" s="33" t="s">
        <v>76</v>
      </c>
      <c r="E60" s="33" t="s">
        <v>142</v>
      </c>
      <c r="F60" s="33" t="s">
        <v>55</v>
      </c>
      <c r="G60" s="54" t="s">
        <v>231</v>
      </c>
      <c r="H60" s="38">
        <v>43832</v>
      </c>
      <c r="I60" s="38">
        <v>43840</v>
      </c>
      <c r="J60" s="38"/>
      <c r="K60" s="38">
        <f t="shared" si="5"/>
        <v>43854</v>
      </c>
      <c r="L60" s="38">
        <f t="shared" si="6"/>
        <v>43858</v>
      </c>
      <c r="M60" s="38">
        <f t="shared" si="7"/>
        <v>43865</v>
      </c>
      <c r="N60" s="38">
        <v>43867</v>
      </c>
      <c r="O60" s="38">
        <v>43866</v>
      </c>
      <c r="P60" s="38"/>
      <c r="Q60" s="38" t="s">
        <v>288</v>
      </c>
      <c r="R60" s="38"/>
      <c r="S60" s="38"/>
      <c r="T60" s="33" t="s">
        <v>38</v>
      </c>
    </row>
    <row r="61" spans="1:25" x14ac:dyDescent="0.25">
      <c r="A61" s="33" t="s">
        <v>88</v>
      </c>
      <c r="B61" s="64">
        <f t="shared" si="4"/>
        <v>36</v>
      </c>
      <c r="C61" s="33" t="s">
        <v>75</v>
      </c>
      <c r="D61" s="33" t="s">
        <v>75</v>
      </c>
      <c r="E61" s="33" t="s">
        <v>142</v>
      </c>
      <c r="F61" s="33" t="s">
        <v>53</v>
      </c>
      <c r="G61" s="54" t="s">
        <v>231</v>
      </c>
      <c r="H61" s="38" t="s">
        <v>189</v>
      </c>
      <c r="I61" s="38" t="s">
        <v>189</v>
      </c>
      <c r="J61" s="38"/>
      <c r="K61" s="38">
        <f t="shared" si="5"/>
        <v>43854</v>
      </c>
      <c r="L61" s="38">
        <f t="shared" si="6"/>
        <v>43858</v>
      </c>
      <c r="M61" s="38">
        <f t="shared" si="7"/>
        <v>43865</v>
      </c>
      <c r="N61" s="38">
        <v>43867</v>
      </c>
      <c r="O61" s="38">
        <v>43866</v>
      </c>
      <c r="P61" s="38"/>
      <c r="Q61" s="38" t="s">
        <v>288</v>
      </c>
      <c r="R61" s="38"/>
      <c r="S61" s="38"/>
      <c r="T61" s="33" t="s">
        <v>208</v>
      </c>
    </row>
    <row r="62" spans="1:25" x14ac:dyDescent="0.25">
      <c r="A62" s="30" t="s">
        <v>272</v>
      </c>
      <c r="B62" s="60">
        <f t="shared" si="4"/>
        <v>37</v>
      </c>
      <c r="C62" s="30"/>
      <c r="D62" s="30"/>
      <c r="E62" s="30"/>
      <c r="F62" s="30"/>
      <c r="G62" s="47"/>
      <c r="H62" s="28"/>
      <c r="I62" s="28"/>
      <c r="J62" s="28"/>
      <c r="K62" s="28">
        <f t="shared" si="5"/>
        <v>43854</v>
      </c>
      <c r="L62" s="28">
        <f t="shared" si="6"/>
        <v>43858</v>
      </c>
      <c r="M62" s="28">
        <f t="shared" si="7"/>
        <v>43865</v>
      </c>
      <c r="N62" s="28">
        <v>43867</v>
      </c>
      <c r="O62" s="28">
        <v>43866</v>
      </c>
      <c r="P62" s="28"/>
      <c r="Q62" s="28" t="s">
        <v>288</v>
      </c>
      <c r="R62" s="28"/>
      <c r="S62" s="28"/>
      <c r="T62" s="30" t="s">
        <v>273</v>
      </c>
    </row>
    <row r="63" spans="1:25" x14ac:dyDescent="0.25">
      <c r="A63" s="78" t="s">
        <v>85</v>
      </c>
      <c r="B63" s="60">
        <f t="shared" si="4"/>
        <v>38</v>
      </c>
      <c r="C63" s="30" t="s">
        <v>75</v>
      </c>
      <c r="D63" s="30" t="s">
        <v>75</v>
      </c>
      <c r="E63" s="30" t="s">
        <v>65</v>
      </c>
      <c r="F63" s="30" t="s">
        <v>49</v>
      </c>
      <c r="G63" s="47" t="s">
        <v>0</v>
      </c>
      <c r="H63" s="28">
        <v>43808</v>
      </c>
      <c r="I63" s="28">
        <v>43812</v>
      </c>
      <c r="J63" s="28"/>
      <c r="K63" s="28">
        <f t="shared" si="5"/>
        <v>43882</v>
      </c>
      <c r="L63" s="28">
        <f t="shared" si="6"/>
        <v>43886</v>
      </c>
      <c r="M63" s="28">
        <f t="shared" si="7"/>
        <v>43893</v>
      </c>
      <c r="N63" s="28">
        <v>43895</v>
      </c>
      <c r="O63" s="28">
        <v>43892</v>
      </c>
      <c r="P63" s="28"/>
      <c r="Q63" s="28" t="s">
        <v>288</v>
      </c>
      <c r="R63" s="28"/>
      <c r="S63" s="28"/>
      <c r="T63" s="30" t="s">
        <v>264</v>
      </c>
    </row>
    <row r="64" spans="1:25" x14ac:dyDescent="0.25">
      <c r="A64" s="32" t="s">
        <v>90</v>
      </c>
      <c r="B64" s="63">
        <f t="shared" si="4"/>
        <v>39</v>
      </c>
      <c r="C64" s="32" t="s">
        <v>75</v>
      </c>
      <c r="D64" s="32" t="s">
        <v>75</v>
      </c>
      <c r="E64" s="32" t="s">
        <v>66</v>
      </c>
      <c r="F64" s="32" t="s">
        <v>51</v>
      </c>
      <c r="G64" s="53" t="s">
        <v>231</v>
      </c>
      <c r="H64" s="37">
        <v>43829</v>
      </c>
      <c r="I64" s="37">
        <v>43843</v>
      </c>
      <c r="J64" s="37"/>
      <c r="K64" s="37">
        <f t="shared" si="5"/>
        <v>43882</v>
      </c>
      <c r="L64" s="37">
        <f t="shared" si="6"/>
        <v>43886</v>
      </c>
      <c r="M64" s="37">
        <f t="shared" si="7"/>
        <v>43893</v>
      </c>
      <c r="N64" s="37">
        <v>43895</v>
      </c>
      <c r="O64" s="37">
        <v>43892</v>
      </c>
      <c r="P64" s="37"/>
      <c r="Q64" s="37" t="s">
        <v>292</v>
      </c>
      <c r="R64" s="37"/>
      <c r="S64" s="37"/>
      <c r="T64" s="32" t="s">
        <v>23</v>
      </c>
    </row>
    <row r="65" spans="1:21 16376:16380" x14ac:dyDescent="0.25">
      <c r="A65" s="32" t="s">
        <v>90</v>
      </c>
      <c r="B65" s="63">
        <f t="shared" si="4"/>
        <v>39.1</v>
      </c>
      <c r="C65" s="32" t="s">
        <v>75</v>
      </c>
      <c r="D65" s="32" t="s">
        <v>76</v>
      </c>
      <c r="E65" s="32" t="s">
        <v>66</v>
      </c>
      <c r="F65" s="32" t="s">
        <v>51</v>
      </c>
      <c r="G65" s="53" t="s">
        <v>231</v>
      </c>
      <c r="H65" s="37">
        <v>43829</v>
      </c>
      <c r="I65" s="37">
        <v>43843</v>
      </c>
      <c r="J65" s="37"/>
      <c r="K65" s="37">
        <f t="shared" si="5"/>
        <v>43882</v>
      </c>
      <c r="L65" s="37">
        <f t="shared" si="6"/>
        <v>43886</v>
      </c>
      <c r="M65" s="37">
        <f t="shared" si="7"/>
        <v>43893</v>
      </c>
      <c r="N65" s="37">
        <v>43895</v>
      </c>
      <c r="O65" s="37">
        <v>43892</v>
      </c>
      <c r="P65" s="37"/>
      <c r="Q65" s="37" t="s">
        <v>292</v>
      </c>
      <c r="R65" s="37"/>
      <c r="S65" s="37"/>
      <c r="T65" s="32" t="s">
        <v>117</v>
      </c>
    </row>
    <row r="66" spans="1:21 16376:16380" x14ac:dyDescent="0.25">
      <c r="A66" s="32" t="s">
        <v>90</v>
      </c>
      <c r="B66" s="63">
        <f t="shared" si="4"/>
        <v>39.200000000000003</v>
      </c>
      <c r="C66" s="32" t="s">
        <v>75</v>
      </c>
      <c r="D66" s="32" t="s">
        <v>76</v>
      </c>
      <c r="E66" s="32" t="s">
        <v>66</v>
      </c>
      <c r="F66" s="32" t="s">
        <v>51</v>
      </c>
      <c r="G66" s="53" t="s">
        <v>231</v>
      </c>
      <c r="H66" s="37">
        <v>43829</v>
      </c>
      <c r="I66" s="37">
        <v>43843</v>
      </c>
      <c r="J66" s="37"/>
      <c r="K66" s="37">
        <f t="shared" si="5"/>
        <v>43882</v>
      </c>
      <c r="L66" s="37">
        <f t="shared" si="6"/>
        <v>43886</v>
      </c>
      <c r="M66" s="37">
        <f t="shared" si="7"/>
        <v>43893</v>
      </c>
      <c r="N66" s="37">
        <v>43895</v>
      </c>
      <c r="O66" s="37">
        <v>43892</v>
      </c>
      <c r="P66" s="37"/>
      <c r="Q66" s="37" t="s">
        <v>292</v>
      </c>
      <c r="R66" s="37"/>
      <c r="S66" s="37"/>
      <c r="T66" s="32" t="s">
        <v>25</v>
      </c>
    </row>
    <row r="67" spans="1:21 16376:16380" x14ac:dyDescent="0.25">
      <c r="A67" s="33" t="s">
        <v>19</v>
      </c>
      <c r="B67" s="64">
        <f t="shared" si="4"/>
        <v>40</v>
      </c>
      <c r="C67" s="33" t="s">
        <v>76</v>
      </c>
      <c r="D67" s="33" t="s">
        <v>76</v>
      </c>
      <c r="E67" s="33" t="s">
        <v>142</v>
      </c>
      <c r="F67" s="33" t="s">
        <v>53</v>
      </c>
      <c r="G67" s="54" t="s">
        <v>231</v>
      </c>
      <c r="H67" s="38">
        <v>43832</v>
      </c>
      <c r="I67" s="38">
        <v>43833</v>
      </c>
      <c r="J67" s="38"/>
      <c r="K67" s="38">
        <f t="shared" si="5"/>
        <v>43882</v>
      </c>
      <c r="L67" s="38">
        <f t="shared" si="6"/>
        <v>43886</v>
      </c>
      <c r="M67" s="38">
        <f t="shared" si="7"/>
        <v>43893</v>
      </c>
      <c r="N67" s="38">
        <v>43895</v>
      </c>
      <c r="O67" s="38">
        <v>43892</v>
      </c>
      <c r="P67" s="38"/>
      <c r="Q67" s="38" t="s">
        <v>189</v>
      </c>
      <c r="R67" s="38"/>
      <c r="S67" s="38"/>
      <c r="T67" s="33" t="s">
        <v>21</v>
      </c>
    </row>
    <row r="68" spans="1:21 16376:16380" x14ac:dyDescent="0.25">
      <c r="A68" s="33" t="s">
        <v>19</v>
      </c>
      <c r="B68" s="64">
        <f t="shared" si="4"/>
        <v>40.1</v>
      </c>
      <c r="C68" s="33" t="s">
        <v>76</v>
      </c>
      <c r="D68" s="33" t="s">
        <v>76</v>
      </c>
      <c r="E68" s="33" t="s">
        <v>142</v>
      </c>
      <c r="F68" s="33" t="s">
        <v>53</v>
      </c>
      <c r="G68" s="54" t="s">
        <v>231</v>
      </c>
      <c r="H68" s="38">
        <v>43832</v>
      </c>
      <c r="I68" s="38">
        <v>43833</v>
      </c>
      <c r="J68" s="38"/>
      <c r="K68" s="38">
        <f t="shared" si="5"/>
        <v>43882</v>
      </c>
      <c r="L68" s="38">
        <f t="shared" si="6"/>
        <v>43886</v>
      </c>
      <c r="M68" s="38">
        <f t="shared" si="7"/>
        <v>43893</v>
      </c>
      <c r="N68" s="38">
        <v>43895</v>
      </c>
      <c r="O68" s="38">
        <v>43892</v>
      </c>
      <c r="P68" s="38"/>
      <c r="Q68" s="38" t="s">
        <v>189</v>
      </c>
      <c r="R68" s="38"/>
      <c r="S68" s="38"/>
      <c r="T68" s="33" t="s">
        <v>39</v>
      </c>
    </row>
    <row r="69" spans="1:21 16376:16380" x14ac:dyDescent="0.25">
      <c r="A69" s="31" t="s">
        <v>114</v>
      </c>
      <c r="B69" s="31">
        <f t="shared" si="4"/>
        <v>41</v>
      </c>
      <c r="C69" s="31" t="s">
        <v>76</v>
      </c>
      <c r="D69" s="31" t="s">
        <v>76</v>
      </c>
      <c r="E69" s="31" t="s">
        <v>66</v>
      </c>
      <c r="F69" s="31" t="s">
        <v>50</v>
      </c>
      <c r="G69" s="54"/>
      <c r="H69" s="38"/>
      <c r="I69" s="38"/>
      <c r="J69" s="38"/>
      <c r="K69" s="38">
        <f t="shared" si="5"/>
        <v>43882</v>
      </c>
      <c r="L69" s="38">
        <f t="shared" si="6"/>
        <v>43886</v>
      </c>
      <c r="M69" s="38">
        <f t="shared" si="7"/>
        <v>43893</v>
      </c>
      <c r="N69" s="36">
        <v>43895</v>
      </c>
      <c r="O69" s="36">
        <v>43854</v>
      </c>
      <c r="P69" s="31"/>
      <c r="Q69" s="36" t="s">
        <v>290</v>
      </c>
      <c r="R69" s="36"/>
      <c r="S69" s="36"/>
      <c r="T69" s="31" t="s">
        <v>264</v>
      </c>
    </row>
    <row r="70" spans="1:21 16376:16380" x14ac:dyDescent="0.25">
      <c r="A70" s="31" t="s">
        <v>114</v>
      </c>
      <c r="B70" s="31">
        <f t="shared" si="4"/>
        <v>41.1</v>
      </c>
      <c r="C70" s="31" t="s">
        <v>76</v>
      </c>
      <c r="D70" s="31" t="s">
        <v>76</v>
      </c>
      <c r="E70" s="36" t="s">
        <v>66</v>
      </c>
      <c r="F70" s="36" t="s">
        <v>50</v>
      </c>
      <c r="G70" s="31"/>
      <c r="N70" s="36">
        <v>43895</v>
      </c>
      <c r="O70" s="36">
        <v>43866</v>
      </c>
      <c r="P70" s="36"/>
      <c r="Q70" s="36" t="s">
        <v>290</v>
      </c>
      <c r="R70" s="36"/>
      <c r="S70" s="36"/>
      <c r="T70" s="36" t="s">
        <v>264</v>
      </c>
      <c r="XEV70" s="31"/>
      <c r="XEW70" s="31"/>
      <c r="XEX70" s="31"/>
      <c r="XEY70" s="36"/>
      <c r="XEZ70" s="36"/>
    </row>
    <row r="71" spans="1:21 16376:16380" x14ac:dyDescent="0.25">
      <c r="A71" s="32" t="s">
        <v>201</v>
      </c>
      <c r="B71" s="32">
        <f t="shared" ref="B71:B93" si="8">IF(A70=A71,B70+0.1,ROUND(B70,0)+1)</f>
        <v>42</v>
      </c>
      <c r="C71" s="32" t="s">
        <v>76</v>
      </c>
      <c r="D71" s="32" t="s">
        <v>76</v>
      </c>
      <c r="E71" s="32" t="s">
        <v>66</v>
      </c>
      <c r="F71" s="32" t="s">
        <v>51</v>
      </c>
      <c r="G71" s="54"/>
      <c r="H71" s="38"/>
      <c r="I71" s="38"/>
      <c r="J71" s="38"/>
      <c r="K71" s="38"/>
      <c r="L71" s="38"/>
      <c r="M71" s="38"/>
      <c r="N71" s="37">
        <v>43895</v>
      </c>
      <c r="O71" s="37">
        <v>43866</v>
      </c>
      <c r="P71" s="31"/>
      <c r="Q71" s="37" t="s">
        <v>290</v>
      </c>
      <c r="R71" s="37"/>
      <c r="S71" s="37"/>
      <c r="T71" s="32" t="s">
        <v>264</v>
      </c>
    </row>
    <row r="72" spans="1:21 16376:16380" x14ac:dyDescent="0.25">
      <c r="A72" s="32" t="s">
        <v>201</v>
      </c>
      <c r="B72" s="63">
        <f t="shared" si="8"/>
        <v>42.1</v>
      </c>
      <c r="C72" s="32" t="s">
        <v>75</v>
      </c>
      <c r="D72" s="32" t="s">
        <v>75</v>
      </c>
      <c r="E72" s="32" t="s">
        <v>66</v>
      </c>
      <c r="F72" s="32" t="s">
        <v>51</v>
      </c>
      <c r="G72" s="53" t="s">
        <v>0</v>
      </c>
      <c r="H72" s="37">
        <v>43829</v>
      </c>
      <c r="I72" s="37">
        <v>43843</v>
      </c>
      <c r="J72" s="37"/>
      <c r="K72" s="37">
        <f t="shared" ref="K72:K93" si="9">WORKDAY(L72, -2)</f>
        <v>43882</v>
      </c>
      <c r="L72" s="37">
        <f t="shared" ref="L72:L93" si="10">WORKDAY(M72, -5)</f>
        <v>43886</v>
      </c>
      <c r="M72" s="37">
        <f t="shared" ref="M72:M93" si="11">WORKDAY(N72, -2)</f>
        <v>43893</v>
      </c>
      <c r="N72" s="37">
        <v>43895</v>
      </c>
      <c r="O72" s="37">
        <v>43892</v>
      </c>
      <c r="P72" s="37"/>
      <c r="Q72" s="37" t="s">
        <v>290</v>
      </c>
      <c r="R72" s="37"/>
      <c r="S72" s="37"/>
      <c r="T72" s="32" t="s">
        <v>264</v>
      </c>
    </row>
    <row r="73" spans="1:21 16376:16380" x14ac:dyDescent="0.25">
      <c r="A73" s="31" t="s">
        <v>114</v>
      </c>
      <c r="B73" s="62">
        <f t="shared" si="8"/>
        <v>43</v>
      </c>
      <c r="C73" s="31" t="s">
        <v>75</v>
      </c>
      <c r="D73" s="31" t="s">
        <v>75</v>
      </c>
      <c r="E73" s="31" t="s">
        <v>66</v>
      </c>
      <c r="F73" s="31" t="s">
        <v>50</v>
      </c>
      <c r="G73" s="52" t="s">
        <v>0</v>
      </c>
      <c r="H73" s="36">
        <v>43829</v>
      </c>
      <c r="I73" s="36">
        <v>43843</v>
      </c>
      <c r="J73" s="36"/>
      <c r="K73" s="36">
        <f t="shared" si="9"/>
        <v>43882</v>
      </c>
      <c r="L73" s="36">
        <f t="shared" si="10"/>
        <v>43886</v>
      </c>
      <c r="M73" s="36">
        <f t="shared" si="11"/>
        <v>43893</v>
      </c>
      <c r="N73" s="36">
        <v>43895</v>
      </c>
      <c r="O73" s="36">
        <v>43892</v>
      </c>
      <c r="P73" s="36"/>
      <c r="Q73" s="36" t="s">
        <v>290</v>
      </c>
      <c r="R73" s="36"/>
      <c r="S73" s="36"/>
      <c r="T73" s="31" t="s">
        <v>264</v>
      </c>
    </row>
    <row r="74" spans="1:21 16376:16380" x14ac:dyDescent="0.25">
      <c r="A74" s="30" t="s">
        <v>209</v>
      </c>
      <c r="B74" s="60">
        <f t="shared" si="8"/>
        <v>44</v>
      </c>
      <c r="C74" s="30" t="s">
        <v>76</v>
      </c>
      <c r="D74" s="30" t="s">
        <v>76</v>
      </c>
      <c r="E74" s="30" t="s">
        <v>106</v>
      </c>
      <c r="F74" s="30" t="s">
        <v>49</v>
      </c>
      <c r="G74" s="47" t="s">
        <v>231</v>
      </c>
      <c r="H74" s="28">
        <v>43869</v>
      </c>
      <c r="I74" s="28" t="s">
        <v>189</v>
      </c>
      <c r="J74" s="28"/>
      <c r="K74" s="28">
        <f t="shared" si="9"/>
        <v>43882</v>
      </c>
      <c r="L74" s="28">
        <f t="shared" si="10"/>
        <v>43886</v>
      </c>
      <c r="M74" s="28">
        <f t="shared" si="11"/>
        <v>43893</v>
      </c>
      <c r="N74" s="28">
        <v>43895</v>
      </c>
      <c r="O74" s="28">
        <v>43892</v>
      </c>
      <c r="P74" s="28"/>
      <c r="Q74" s="28" t="s">
        <v>189</v>
      </c>
      <c r="R74" s="28"/>
      <c r="S74" s="28"/>
      <c r="T74" s="30" t="s">
        <v>45</v>
      </c>
      <c r="U74" s="46"/>
    </row>
    <row r="75" spans="1:21 16376:16380" x14ac:dyDescent="0.25">
      <c r="A75" s="11" t="s">
        <v>48</v>
      </c>
      <c r="B75" s="57">
        <f t="shared" si="8"/>
        <v>45</v>
      </c>
      <c r="C75" s="11" t="s">
        <v>76</v>
      </c>
      <c r="D75" s="11" t="s">
        <v>76</v>
      </c>
      <c r="E75" s="11" t="s">
        <v>189</v>
      </c>
      <c r="F75" s="11" t="s">
        <v>59</v>
      </c>
      <c r="G75" s="48" t="s">
        <v>231</v>
      </c>
      <c r="H75" s="7">
        <v>43862</v>
      </c>
      <c r="I75" s="11" t="s">
        <v>189</v>
      </c>
      <c r="K75" s="7">
        <f t="shared" si="9"/>
        <v>43882</v>
      </c>
      <c r="L75" s="11">
        <f t="shared" si="10"/>
        <v>43886</v>
      </c>
      <c r="M75" s="11">
        <f t="shared" si="11"/>
        <v>43893</v>
      </c>
      <c r="N75" s="7">
        <v>43895</v>
      </c>
      <c r="O75" s="7">
        <v>43892</v>
      </c>
      <c r="P75" s="7"/>
      <c r="Q75" s="7" t="s">
        <v>189</v>
      </c>
      <c r="R75" s="7"/>
      <c r="S75" s="7"/>
      <c r="T75" s="46" t="s">
        <v>47</v>
      </c>
    </row>
    <row r="76" spans="1:21 16376:16380" x14ac:dyDescent="0.25">
      <c r="A76" s="34" t="s">
        <v>91</v>
      </c>
      <c r="B76" s="66">
        <f t="shared" si="8"/>
        <v>46</v>
      </c>
      <c r="C76" s="34" t="s">
        <v>75</v>
      </c>
      <c r="D76" s="34" t="s">
        <v>75</v>
      </c>
      <c r="E76" s="34" t="s">
        <v>65</v>
      </c>
      <c r="F76" s="34" t="s">
        <v>54</v>
      </c>
      <c r="G76" s="55" t="s">
        <v>231</v>
      </c>
      <c r="H76" s="39">
        <v>43815</v>
      </c>
      <c r="I76" s="39">
        <v>43833</v>
      </c>
      <c r="J76" s="39"/>
      <c r="K76" s="39">
        <f t="shared" si="9"/>
        <v>43882</v>
      </c>
      <c r="L76" s="39">
        <f t="shared" si="10"/>
        <v>43886</v>
      </c>
      <c r="M76" s="39">
        <f t="shared" si="11"/>
        <v>43893</v>
      </c>
      <c r="N76" s="39">
        <v>43895</v>
      </c>
      <c r="O76" s="39">
        <v>43892</v>
      </c>
      <c r="P76" s="39"/>
      <c r="Q76" s="39" t="s">
        <v>292</v>
      </c>
      <c r="R76" s="39"/>
      <c r="S76" s="39"/>
      <c r="T76" s="34" t="s">
        <v>24</v>
      </c>
    </row>
    <row r="77" spans="1:21 16376:16380" x14ac:dyDescent="0.25">
      <c r="A77" s="33" t="s">
        <v>95</v>
      </c>
      <c r="B77" s="66">
        <f t="shared" si="8"/>
        <v>47</v>
      </c>
      <c r="C77" s="34" t="s">
        <v>75</v>
      </c>
      <c r="D77" s="34" t="s">
        <v>76</v>
      </c>
      <c r="E77" s="34" t="s">
        <v>65</v>
      </c>
      <c r="F77" s="34" t="s">
        <v>54</v>
      </c>
      <c r="G77" s="55" t="s">
        <v>231</v>
      </c>
      <c r="H77" s="39">
        <v>43815</v>
      </c>
      <c r="I77" s="39">
        <v>43833</v>
      </c>
      <c r="J77" s="39"/>
      <c r="K77" s="39">
        <f t="shared" si="9"/>
        <v>43882</v>
      </c>
      <c r="L77" s="39">
        <f t="shared" si="10"/>
        <v>43886</v>
      </c>
      <c r="M77" s="39">
        <f t="shared" si="11"/>
        <v>43893</v>
      </c>
      <c r="N77" s="39">
        <v>43895</v>
      </c>
      <c r="O77" s="39">
        <v>43892</v>
      </c>
      <c r="P77" s="39"/>
      <c r="Q77" s="39" t="s">
        <v>292</v>
      </c>
      <c r="R77" s="39"/>
      <c r="S77" s="39"/>
      <c r="T77" s="34" t="s">
        <v>136</v>
      </c>
    </row>
    <row r="78" spans="1:21 16376:16380" x14ac:dyDescent="0.25">
      <c r="A78" s="34" t="s">
        <v>98</v>
      </c>
      <c r="B78" s="66">
        <f t="shared" si="8"/>
        <v>48</v>
      </c>
      <c r="C78" s="34" t="s">
        <v>76</v>
      </c>
      <c r="D78" s="34" t="s">
        <v>76</v>
      </c>
      <c r="E78" s="34" t="s">
        <v>65</v>
      </c>
      <c r="F78" s="34" t="s">
        <v>54</v>
      </c>
      <c r="G78" s="55" t="s">
        <v>231</v>
      </c>
      <c r="H78" s="39">
        <v>43815</v>
      </c>
      <c r="I78" s="39">
        <v>43833</v>
      </c>
      <c r="J78" s="39"/>
      <c r="K78" s="39">
        <f t="shared" si="9"/>
        <v>43882</v>
      </c>
      <c r="L78" s="39">
        <f t="shared" si="10"/>
        <v>43886</v>
      </c>
      <c r="M78" s="39">
        <f t="shared" si="11"/>
        <v>43893</v>
      </c>
      <c r="N78" s="39">
        <v>43895</v>
      </c>
      <c r="O78" s="39">
        <v>43892</v>
      </c>
      <c r="P78" s="39"/>
      <c r="Q78" s="39" t="s">
        <v>292</v>
      </c>
      <c r="R78" s="39"/>
      <c r="S78" s="39"/>
      <c r="T78" s="34" t="s">
        <v>22</v>
      </c>
    </row>
    <row r="79" spans="1:21 16376:16380" x14ac:dyDescent="0.25">
      <c r="A79" s="34" t="s">
        <v>171</v>
      </c>
      <c r="B79" s="66">
        <f t="shared" si="8"/>
        <v>49</v>
      </c>
      <c r="C79" s="34" t="s">
        <v>76</v>
      </c>
      <c r="D79" s="34" t="s">
        <v>75</v>
      </c>
      <c r="E79" s="34" t="s">
        <v>65</v>
      </c>
      <c r="F79" s="34" t="s">
        <v>55</v>
      </c>
      <c r="G79" s="55" t="s">
        <v>231</v>
      </c>
      <c r="H79" s="39">
        <v>43836</v>
      </c>
      <c r="I79" s="39">
        <v>43847</v>
      </c>
      <c r="J79" s="39"/>
      <c r="K79" s="39">
        <f t="shared" si="9"/>
        <v>43882</v>
      </c>
      <c r="L79" s="39">
        <f t="shared" si="10"/>
        <v>43886</v>
      </c>
      <c r="M79" s="39">
        <f t="shared" si="11"/>
        <v>43893</v>
      </c>
      <c r="N79" s="39">
        <v>43895</v>
      </c>
      <c r="O79" s="39">
        <v>43892</v>
      </c>
      <c r="P79" s="39"/>
      <c r="Q79" s="39" t="s">
        <v>292</v>
      </c>
      <c r="R79" s="39"/>
      <c r="S79" s="39"/>
      <c r="T79" s="34" t="s">
        <v>33</v>
      </c>
    </row>
    <row r="80" spans="1:21 16376:16380" x14ac:dyDescent="0.25">
      <c r="A80" s="84" t="s">
        <v>266</v>
      </c>
      <c r="B80" s="87">
        <f t="shared" si="8"/>
        <v>50</v>
      </c>
      <c r="C80" s="84" t="s">
        <v>76</v>
      </c>
      <c r="D80" s="84" t="s">
        <v>75</v>
      </c>
      <c r="E80" s="84" t="s">
        <v>65</v>
      </c>
      <c r="F80" s="84" t="s">
        <v>57</v>
      </c>
      <c r="G80" s="51" t="s">
        <v>2</v>
      </c>
      <c r="H80" s="35">
        <v>43814</v>
      </c>
      <c r="I80" s="35">
        <v>43843</v>
      </c>
      <c r="J80" s="35"/>
      <c r="K80" s="35">
        <f t="shared" si="9"/>
        <v>43882</v>
      </c>
      <c r="L80" s="35">
        <f t="shared" si="10"/>
        <v>43886</v>
      </c>
      <c r="M80" s="35">
        <f t="shared" si="11"/>
        <v>43893</v>
      </c>
      <c r="N80" s="86">
        <v>43895</v>
      </c>
      <c r="O80" s="86">
        <v>43892</v>
      </c>
      <c r="P80" s="35"/>
      <c r="Q80" s="86" t="s">
        <v>289</v>
      </c>
      <c r="R80" s="86" t="s">
        <v>295</v>
      </c>
      <c r="S80" s="86" t="s">
        <v>296</v>
      </c>
      <c r="T80" s="29" t="s">
        <v>34</v>
      </c>
    </row>
    <row r="81" spans="1:25" x14ac:dyDescent="0.25">
      <c r="A81" s="88" t="s">
        <v>176</v>
      </c>
      <c r="B81" s="89">
        <f t="shared" si="8"/>
        <v>51</v>
      </c>
      <c r="C81" s="88" t="s">
        <v>76</v>
      </c>
      <c r="D81" s="88" t="s">
        <v>75</v>
      </c>
      <c r="E81" s="88" t="s">
        <v>65</v>
      </c>
      <c r="F81" s="88" t="s">
        <v>54</v>
      </c>
      <c r="G81" s="55" t="s">
        <v>231</v>
      </c>
      <c r="H81" s="39">
        <v>43836</v>
      </c>
      <c r="I81" s="39">
        <v>43847</v>
      </c>
      <c r="J81" s="39"/>
      <c r="K81" s="39">
        <f t="shared" si="9"/>
        <v>43882</v>
      </c>
      <c r="L81" s="39">
        <f t="shared" si="10"/>
        <v>43886</v>
      </c>
      <c r="M81" s="39">
        <f t="shared" si="11"/>
        <v>43893</v>
      </c>
      <c r="N81" s="90">
        <v>43895</v>
      </c>
      <c r="O81" s="90">
        <v>43892</v>
      </c>
      <c r="P81" s="39"/>
      <c r="Q81" s="90" t="s">
        <v>289</v>
      </c>
      <c r="R81" s="90" t="s">
        <v>301</v>
      </c>
      <c r="S81" s="90" t="s">
        <v>302</v>
      </c>
      <c r="T81" s="34" t="s">
        <v>174</v>
      </c>
    </row>
    <row r="82" spans="1:25" x14ac:dyDescent="0.25">
      <c r="A82" s="33" t="s">
        <v>172</v>
      </c>
      <c r="B82" s="64">
        <f t="shared" si="8"/>
        <v>52</v>
      </c>
      <c r="C82" s="33" t="s">
        <v>76</v>
      </c>
      <c r="D82" s="33" t="s">
        <v>75</v>
      </c>
      <c r="E82" s="33" t="s">
        <v>142</v>
      </c>
      <c r="F82" s="33" t="s">
        <v>55</v>
      </c>
      <c r="G82" s="54" t="s">
        <v>231</v>
      </c>
      <c r="H82" s="38">
        <v>43836</v>
      </c>
      <c r="I82" s="38">
        <v>43843</v>
      </c>
      <c r="J82" s="38"/>
      <c r="K82" s="38">
        <f t="shared" si="9"/>
        <v>43880</v>
      </c>
      <c r="L82" s="38">
        <f t="shared" si="10"/>
        <v>43882</v>
      </c>
      <c r="M82" s="38">
        <f t="shared" si="11"/>
        <v>43889</v>
      </c>
      <c r="N82" s="38">
        <v>43893</v>
      </c>
      <c r="O82" s="38">
        <v>43892</v>
      </c>
      <c r="P82" s="38"/>
      <c r="Q82" s="38" t="s">
        <v>288</v>
      </c>
      <c r="R82" s="38"/>
      <c r="S82" s="38"/>
      <c r="T82" s="33" t="s">
        <v>33</v>
      </c>
    </row>
    <row r="83" spans="1:25" x14ac:dyDescent="0.25">
      <c r="A83" s="88" t="s">
        <v>176</v>
      </c>
      <c r="B83" s="89">
        <f t="shared" si="8"/>
        <v>53</v>
      </c>
      <c r="C83" s="88" t="s">
        <v>75</v>
      </c>
      <c r="D83" s="88" t="s">
        <v>75</v>
      </c>
      <c r="E83" s="88" t="s">
        <v>65</v>
      </c>
      <c r="F83" s="88" t="s">
        <v>54</v>
      </c>
      <c r="G83" s="55" t="s">
        <v>231</v>
      </c>
      <c r="H83" s="39">
        <v>43836</v>
      </c>
      <c r="I83" s="39">
        <v>43847</v>
      </c>
      <c r="J83" s="39"/>
      <c r="K83" s="39">
        <f t="shared" si="9"/>
        <v>43882</v>
      </c>
      <c r="L83" s="39">
        <f t="shared" si="10"/>
        <v>43886</v>
      </c>
      <c r="M83" s="39">
        <f t="shared" si="11"/>
        <v>43893</v>
      </c>
      <c r="N83" s="90">
        <v>43895</v>
      </c>
      <c r="O83" s="90">
        <v>43892</v>
      </c>
      <c r="P83" s="39"/>
      <c r="Q83" s="90" t="s">
        <v>289</v>
      </c>
      <c r="R83" s="90" t="s">
        <v>301</v>
      </c>
      <c r="S83" s="90" t="s">
        <v>302</v>
      </c>
      <c r="T83" s="34" t="s">
        <v>291</v>
      </c>
      <c r="U83" s="15"/>
    </row>
    <row r="84" spans="1:25" x14ac:dyDescent="0.25">
      <c r="A84" s="33" t="s">
        <v>97</v>
      </c>
      <c r="B84" s="64">
        <f t="shared" si="8"/>
        <v>54</v>
      </c>
      <c r="C84" s="33" t="s">
        <v>75</v>
      </c>
      <c r="D84" s="33" t="s">
        <v>76</v>
      </c>
      <c r="E84" s="33" t="s">
        <v>203</v>
      </c>
      <c r="F84" s="33" t="s">
        <v>53</v>
      </c>
      <c r="G84" s="54" t="s">
        <v>231</v>
      </c>
      <c r="H84" s="38">
        <v>43843</v>
      </c>
      <c r="I84" s="38">
        <v>43850</v>
      </c>
      <c r="J84" s="38"/>
      <c r="K84" s="38">
        <f t="shared" si="9"/>
        <v>43882</v>
      </c>
      <c r="L84" s="38">
        <f t="shared" si="10"/>
        <v>43886</v>
      </c>
      <c r="M84" s="38">
        <f t="shared" si="11"/>
        <v>43893</v>
      </c>
      <c r="N84" s="38">
        <v>43895</v>
      </c>
      <c r="O84" s="38">
        <v>43892</v>
      </c>
      <c r="P84" s="38"/>
      <c r="Q84" s="38" t="s">
        <v>292</v>
      </c>
      <c r="R84" s="38"/>
      <c r="S84" s="38"/>
      <c r="T84" s="33" t="s">
        <v>139</v>
      </c>
    </row>
    <row r="85" spans="1:25" x14ac:dyDescent="0.25">
      <c r="A85" s="33" t="s">
        <v>104</v>
      </c>
      <c r="B85" s="64">
        <f t="shared" si="8"/>
        <v>55</v>
      </c>
      <c r="C85" s="33" t="s">
        <v>75</v>
      </c>
      <c r="D85" s="33" t="s">
        <v>76</v>
      </c>
      <c r="E85" s="33" t="s">
        <v>203</v>
      </c>
      <c r="F85" s="33" t="s">
        <v>53</v>
      </c>
      <c r="G85" s="54" t="s">
        <v>231</v>
      </c>
      <c r="H85" s="38">
        <v>43843</v>
      </c>
      <c r="I85" s="38">
        <v>43850</v>
      </c>
      <c r="J85" s="38"/>
      <c r="K85" s="38">
        <f t="shared" si="9"/>
        <v>43882</v>
      </c>
      <c r="L85" s="38">
        <f t="shared" si="10"/>
        <v>43886</v>
      </c>
      <c r="M85" s="38">
        <f t="shared" si="11"/>
        <v>43893</v>
      </c>
      <c r="N85" s="38">
        <v>43895</v>
      </c>
      <c r="O85" s="38">
        <v>43892</v>
      </c>
      <c r="P85" s="38"/>
      <c r="Q85" s="38" t="s">
        <v>289</v>
      </c>
      <c r="R85" s="38" t="s">
        <v>305</v>
      </c>
      <c r="S85" s="38" t="s">
        <v>306</v>
      </c>
      <c r="T85" s="33" t="s">
        <v>79</v>
      </c>
      <c r="U85" s="15"/>
      <c r="W85" s="15"/>
    </row>
    <row r="86" spans="1:25" x14ac:dyDescent="0.25">
      <c r="A86" s="34" t="s">
        <v>124</v>
      </c>
      <c r="B86" s="66">
        <f t="shared" si="8"/>
        <v>56</v>
      </c>
      <c r="C86" s="34" t="s">
        <v>76</v>
      </c>
      <c r="D86" s="34" t="s">
        <v>76</v>
      </c>
      <c r="E86" s="34" t="s">
        <v>65</v>
      </c>
      <c r="F86" s="34" t="s">
        <v>54</v>
      </c>
      <c r="G86" s="55" t="s">
        <v>231</v>
      </c>
      <c r="H86" s="39">
        <v>43850</v>
      </c>
      <c r="I86" s="39">
        <v>43853</v>
      </c>
      <c r="J86" s="39"/>
      <c r="K86" s="39">
        <f t="shared" si="9"/>
        <v>43882</v>
      </c>
      <c r="L86" s="39">
        <f t="shared" si="10"/>
        <v>43886</v>
      </c>
      <c r="M86" s="39">
        <f t="shared" si="11"/>
        <v>43893</v>
      </c>
      <c r="N86" s="39">
        <v>43895</v>
      </c>
      <c r="O86" s="39">
        <v>43892</v>
      </c>
      <c r="P86" s="39"/>
      <c r="Q86" s="39" t="s">
        <v>292</v>
      </c>
      <c r="R86" s="39"/>
      <c r="S86" s="39"/>
      <c r="T86" s="34" t="s">
        <v>27</v>
      </c>
    </row>
    <row r="87" spans="1:25" s="15" customFormat="1" x14ac:dyDescent="0.25">
      <c r="A87" s="34" t="s">
        <v>124</v>
      </c>
      <c r="B87" s="66">
        <f t="shared" si="8"/>
        <v>56.1</v>
      </c>
      <c r="C87" s="34" t="s">
        <v>76</v>
      </c>
      <c r="D87" s="34" t="s">
        <v>76</v>
      </c>
      <c r="E87" s="34" t="s">
        <v>65</v>
      </c>
      <c r="F87" s="34" t="s">
        <v>54</v>
      </c>
      <c r="G87" s="55" t="s">
        <v>231</v>
      </c>
      <c r="H87" s="39">
        <v>43850</v>
      </c>
      <c r="I87" s="39">
        <v>43853</v>
      </c>
      <c r="J87" s="39"/>
      <c r="K87" s="39">
        <f t="shared" si="9"/>
        <v>43882</v>
      </c>
      <c r="L87" s="39">
        <f t="shared" si="10"/>
        <v>43886</v>
      </c>
      <c r="M87" s="39">
        <f t="shared" si="11"/>
        <v>43893</v>
      </c>
      <c r="N87" s="39">
        <v>43895</v>
      </c>
      <c r="O87" s="39">
        <v>43892</v>
      </c>
      <c r="P87" s="39"/>
      <c r="Q87" s="39" t="s">
        <v>292</v>
      </c>
      <c r="R87" s="39"/>
      <c r="S87" s="39"/>
      <c r="T87" s="34" t="s">
        <v>29</v>
      </c>
      <c r="U87" s="11"/>
      <c r="V87" s="11"/>
      <c r="W87" s="11"/>
      <c r="X87" s="11"/>
      <c r="Y87" s="11"/>
    </row>
    <row r="88" spans="1:25" s="15" customFormat="1" ht="30" x14ac:dyDescent="0.25">
      <c r="A88" s="91" t="s">
        <v>96</v>
      </c>
      <c r="B88" s="92">
        <f t="shared" si="8"/>
        <v>57</v>
      </c>
      <c r="C88" s="91" t="s">
        <v>75</v>
      </c>
      <c r="D88" s="91" t="s">
        <v>75</v>
      </c>
      <c r="E88" s="91" t="s">
        <v>142</v>
      </c>
      <c r="F88" s="91" t="s">
        <v>52</v>
      </c>
      <c r="G88" s="54" t="s">
        <v>231</v>
      </c>
      <c r="H88" s="38">
        <v>43844</v>
      </c>
      <c r="I88" s="38">
        <v>43854</v>
      </c>
      <c r="J88" s="38"/>
      <c r="K88" s="38">
        <f t="shared" si="9"/>
        <v>43882</v>
      </c>
      <c r="L88" s="38">
        <f t="shared" si="10"/>
        <v>43886</v>
      </c>
      <c r="M88" s="38">
        <f t="shared" si="11"/>
        <v>43893</v>
      </c>
      <c r="N88" s="93">
        <v>43895</v>
      </c>
      <c r="O88" s="93">
        <v>43892</v>
      </c>
      <c r="P88" s="38"/>
      <c r="Q88" s="93" t="s">
        <v>289</v>
      </c>
      <c r="R88" s="94" t="s">
        <v>303</v>
      </c>
      <c r="S88" s="94" t="s">
        <v>304</v>
      </c>
      <c r="T88" s="33" t="s">
        <v>140</v>
      </c>
      <c r="V88" s="11"/>
      <c r="X88" s="11"/>
      <c r="Y88" s="11"/>
    </row>
    <row r="89" spans="1:25" ht="30" x14ac:dyDescent="0.25">
      <c r="A89" s="91" t="s">
        <v>103</v>
      </c>
      <c r="B89" s="92">
        <f t="shared" si="8"/>
        <v>58</v>
      </c>
      <c r="C89" s="91" t="s">
        <v>75</v>
      </c>
      <c r="D89" s="91" t="s">
        <v>76</v>
      </c>
      <c r="E89" s="91" t="s">
        <v>203</v>
      </c>
      <c r="F89" s="91" t="s">
        <v>52</v>
      </c>
      <c r="G89" s="54" t="s">
        <v>2</v>
      </c>
      <c r="H89" s="38">
        <v>43850</v>
      </c>
      <c r="I89" s="38">
        <v>43857</v>
      </c>
      <c r="J89" s="38"/>
      <c r="K89" s="38">
        <f t="shared" si="9"/>
        <v>43882</v>
      </c>
      <c r="L89" s="38">
        <f t="shared" si="10"/>
        <v>43886</v>
      </c>
      <c r="M89" s="38">
        <f t="shared" si="11"/>
        <v>43893</v>
      </c>
      <c r="N89" s="93">
        <v>43895</v>
      </c>
      <c r="O89" s="93">
        <v>43892</v>
      </c>
      <c r="P89" s="38"/>
      <c r="Q89" s="93" t="s">
        <v>289</v>
      </c>
      <c r="R89" s="94" t="s">
        <v>303</v>
      </c>
      <c r="S89" s="94" t="s">
        <v>304</v>
      </c>
      <c r="T89" s="33" t="s">
        <v>78</v>
      </c>
      <c r="U89" s="15"/>
      <c r="V89" s="15"/>
      <c r="W89" s="15"/>
      <c r="X89" s="15"/>
      <c r="Y89" s="15"/>
    </row>
    <row r="90" spans="1:25" x14ac:dyDescent="0.25">
      <c r="A90" s="29" t="s">
        <v>40</v>
      </c>
      <c r="B90" s="65">
        <f t="shared" si="8"/>
        <v>59</v>
      </c>
      <c r="C90" s="29" t="s">
        <v>76</v>
      </c>
      <c r="D90" s="29" t="s">
        <v>76</v>
      </c>
      <c r="E90" s="29" t="s">
        <v>189</v>
      </c>
      <c r="F90" s="29" t="s">
        <v>58</v>
      </c>
      <c r="G90" s="51" t="s">
        <v>2</v>
      </c>
      <c r="H90" s="35">
        <v>43857</v>
      </c>
      <c r="I90" s="35" t="s">
        <v>189</v>
      </c>
      <c r="J90" s="35"/>
      <c r="K90" s="35">
        <f t="shared" si="9"/>
        <v>43893</v>
      </c>
      <c r="L90" s="35">
        <f t="shared" si="10"/>
        <v>43895</v>
      </c>
      <c r="M90" s="35">
        <f t="shared" si="11"/>
        <v>43902</v>
      </c>
      <c r="N90" s="35">
        <v>43906</v>
      </c>
      <c r="O90" s="35">
        <v>43892</v>
      </c>
      <c r="P90" s="35"/>
      <c r="Q90" s="35" t="s">
        <v>189</v>
      </c>
      <c r="R90" s="35"/>
      <c r="S90" s="35"/>
      <c r="T90" s="29" t="s">
        <v>40</v>
      </c>
      <c r="U90" s="15"/>
      <c r="V90" s="15"/>
      <c r="W90" s="15"/>
      <c r="X90" s="15"/>
      <c r="Y90" s="15"/>
    </row>
    <row r="91" spans="1:25" x14ac:dyDescent="0.25">
      <c r="A91" s="34" t="s">
        <v>28</v>
      </c>
      <c r="B91" s="66">
        <f t="shared" si="8"/>
        <v>60</v>
      </c>
      <c r="C91" s="34" t="s">
        <v>76</v>
      </c>
      <c r="D91" s="34" t="s">
        <v>76</v>
      </c>
      <c r="E91" s="34" t="s">
        <v>65</v>
      </c>
      <c r="F91" s="34" t="s">
        <v>54</v>
      </c>
      <c r="G91" s="55" t="s">
        <v>2</v>
      </c>
      <c r="H91" s="39">
        <v>43857</v>
      </c>
      <c r="I91" s="39">
        <v>43861</v>
      </c>
      <c r="J91" s="39"/>
      <c r="K91" s="39">
        <f t="shared" si="9"/>
        <v>43895</v>
      </c>
      <c r="L91" s="39">
        <f t="shared" si="10"/>
        <v>43899</v>
      </c>
      <c r="M91" s="39">
        <f t="shared" si="11"/>
        <v>43906</v>
      </c>
      <c r="N91" s="39">
        <v>43908</v>
      </c>
      <c r="O91" s="39">
        <v>43892</v>
      </c>
      <c r="P91" s="39"/>
      <c r="Q91" s="39" t="s">
        <v>189</v>
      </c>
      <c r="R91" s="39"/>
      <c r="S91" s="39"/>
      <c r="T91" s="34" t="s">
        <v>233</v>
      </c>
    </row>
    <row r="92" spans="1:25" x14ac:dyDescent="0.25">
      <c r="A92" s="33" t="s">
        <v>105</v>
      </c>
      <c r="B92" s="64">
        <f t="shared" si="8"/>
        <v>61</v>
      </c>
      <c r="C92" s="33" t="s">
        <v>76</v>
      </c>
      <c r="D92" s="33" t="s">
        <v>76</v>
      </c>
      <c r="E92" s="33" t="s">
        <v>142</v>
      </c>
      <c r="F92" s="33" t="s">
        <v>53</v>
      </c>
      <c r="G92" s="54" t="s">
        <v>2</v>
      </c>
      <c r="H92" s="38">
        <v>43857</v>
      </c>
      <c r="I92" s="38" t="s">
        <v>189</v>
      </c>
      <c r="J92" s="38"/>
      <c r="K92" s="38">
        <f t="shared" si="9"/>
        <v>43895</v>
      </c>
      <c r="L92" s="38">
        <f t="shared" si="10"/>
        <v>43899</v>
      </c>
      <c r="M92" s="38">
        <f t="shared" si="11"/>
        <v>43906</v>
      </c>
      <c r="N92" s="38">
        <v>43908</v>
      </c>
      <c r="O92" s="38">
        <v>43892</v>
      </c>
      <c r="P92" s="38"/>
      <c r="Q92" s="38"/>
      <c r="R92" s="38"/>
      <c r="S92" s="38"/>
      <c r="T92" s="33" t="s">
        <v>207</v>
      </c>
    </row>
    <row r="93" spans="1:25" ht="60" x14ac:dyDescent="0.25">
      <c r="A93" s="88" t="s">
        <v>17</v>
      </c>
      <c r="B93" s="89">
        <f t="shared" si="8"/>
        <v>62</v>
      </c>
      <c r="C93" s="88" t="s">
        <v>76</v>
      </c>
      <c r="D93" s="88" t="s">
        <v>76</v>
      </c>
      <c r="E93" s="88" t="s">
        <v>65</v>
      </c>
      <c r="F93" s="88" t="s">
        <v>54</v>
      </c>
      <c r="G93" s="55" t="s">
        <v>2</v>
      </c>
      <c r="H93" s="39">
        <v>43864</v>
      </c>
      <c r="I93" s="39">
        <v>43868</v>
      </c>
      <c r="J93" s="39"/>
      <c r="K93" s="39">
        <f t="shared" si="9"/>
        <v>43895</v>
      </c>
      <c r="L93" s="39">
        <f t="shared" si="10"/>
        <v>43899</v>
      </c>
      <c r="M93" s="39">
        <f t="shared" si="11"/>
        <v>43906</v>
      </c>
      <c r="N93" s="90">
        <v>43908</v>
      </c>
      <c r="O93" s="90">
        <v>43892</v>
      </c>
      <c r="P93" s="39"/>
      <c r="Q93" s="90" t="s">
        <v>289</v>
      </c>
      <c r="R93" s="95" t="s">
        <v>299</v>
      </c>
      <c r="S93" s="95" t="s">
        <v>300</v>
      </c>
      <c r="T93" s="34" t="s">
        <v>28</v>
      </c>
    </row>
    <row r="94" spans="1:25" x14ac:dyDescent="0.25">
      <c r="A94" s="41" t="s">
        <v>28</v>
      </c>
      <c r="B94" s="67">
        <f t="shared" ref="B94:B98" si="12">IF(A93=A94,B93+0.1,ROUND(B93,0)+1)</f>
        <v>63</v>
      </c>
      <c r="C94" s="41" t="s">
        <v>76</v>
      </c>
      <c r="D94" s="41" t="s">
        <v>76</v>
      </c>
      <c r="E94" s="41" t="s">
        <v>66</v>
      </c>
      <c r="F94" s="41" t="s">
        <v>51</v>
      </c>
      <c r="G94" s="56" t="s">
        <v>2</v>
      </c>
      <c r="H94" s="40">
        <v>43865</v>
      </c>
      <c r="I94" s="40"/>
      <c r="J94" s="40"/>
      <c r="K94" s="40">
        <f t="shared" ref="K94:K96" si="13">WORKDAY(L94, -2)</f>
        <v>43895</v>
      </c>
      <c r="L94" s="40">
        <f t="shared" ref="L94:L96" si="14">WORKDAY(M94, -5)</f>
        <v>43899</v>
      </c>
      <c r="M94" s="40">
        <f t="shared" ref="M94:M96" si="15">WORKDAY(N94, -2)</f>
        <v>43906</v>
      </c>
      <c r="N94" s="40">
        <v>43908</v>
      </c>
      <c r="O94" s="40">
        <v>43892</v>
      </c>
      <c r="P94" s="40"/>
      <c r="Q94" s="40" t="s">
        <v>189</v>
      </c>
      <c r="R94" s="40"/>
      <c r="S94" s="40"/>
      <c r="T94" s="41" t="s">
        <v>26</v>
      </c>
    </row>
    <row r="95" spans="1:25" x14ac:dyDescent="0.25">
      <c r="A95" s="34" t="s">
        <v>130</v>
      </c>
      <c r="B95" s="66">
        <f t="shared" si="12"/>
        <v>64</v>
      </c>
      <c r="C95" s="34" t="s">
        <v>76</v>
      </c>
      <c r="D95" s="34" t="s">
        <v>76</v>
      </c>
      <c r="E95" s="34" t="s">
        <v>65</v>
      </c>
      <c r="F95" s="34" t="s">
        <v>54</v>
      </c>
      <c r="G95" s="55" t="s">
        <v>2</v>
      </c>
      <c r="H95" s="39">
        <v>43871</v>
      </c>
      <c r="I95" s="39">
        <v>43875</v>
      </c>
      <c r="J95" s="39"/>
      <c r="K95" s="39">
        <f t="shared" si="13"/>
        <v>43895</v>
      </c>
      <c r="L95" s="39">
        <f t="shared" si="14"/>
        <v>43899</v>
      </c>
      <c r="M95" s="39">
        <f t="shared" si="15"/>
        <v>43906</v>
      </c>
      <c r="N95" s="39">
        <v>43908</v>
      </c>
      <c r="O95" s="39">
        <v>43892</v>
      </c>
      <c r="P95" s="39"/>
      <c r="Q95" s="39" t="s">
        <v>292</v>
      </c>
      <c r="R95" s="39"/>
      <c r="S95" s="39"/>
      <c r="T95" s="34" t="s">
        <v>131</v>
      </c>
    </row>
    <row r="96" spans="1:25" x14ac:dyDescent="0.25">
      <c r="A96" s="34" t="s">
        <v>130</v>
      </c>
      <c r="B96" s="66">
        <f t="shared" si="12"/>
        <v>64.099999999999994</v>
      </c>
      <c r="C96" s="34" t="s">
        <v>76</v>
      </c>
      <c r="D96" s="34" t="s">
        <v>76</v>
      </c>
      <c r="E96" s="34" t="s">
        <v>65</v>
      </c>
      <c r="F96" s="34" t="s">
        <v>54</v>
      </c>
      <c r="G96" s="55" t="s">
        <v>2</v>
      </c>
      <c r="H96" s="39">
        <v>43871</v>
      </c>
      <c r="I96" s="39">
        <v>43875</v>
      </c>
      <c r="J96" s="39"/>
      <c r="K96" s="39">
        <f t="shared" si="13"/>
        <v>43895</v>
      </c>
      <c r="L96" s="39">
        <f t="shared" si="14"/>
        <v>43899</v>
      </c>
      <c r="M96" s="39">
        <f t="shared" si="15"/>
        <v>43906</v>
      </c>
      <c r="N96" s="39">
        <v>43908</v>
      </c>
      <c r="O96" s="39">
        <v>43892</v>
      </c>
      <c r="P96" s="39"/>
      <c r="Q96" s="39" t="s">
        <v>292</v>
      </c>
      <c r="R96" s="39"/>
      <c r="S96" s="39"/>
      <c r="T96" s="34" t="s">
        <v>132</v>
      </c>
    </row>
    <row r="97" spans="1:20" x14ac:dyDescent="0.25">
      <c r="A97" s="33" t="s">
        <v>15</v>
      </c>
      <c r="B97" s="64">
        <f t="shared" si="12"/>
        <v>65</v>
      </c>
      <c r="C97" s="33" t="s">
        <v>76</v>
      </c>
      <c r="D97" s="33" t="s">
        <v>76</v>
      </c>
      <c r="E97" s="33" t="s">
        <v>142</v>
      </c>
      <c r="F97" s="33" t="s">
        <v>55</v>
      </c>
      <c r="G97" s="54" t="s">
        <v>231</v>
      </c>
      <c r="H97" s="38">
        <v>43844</v>
      </c>
      <c r="I97" s="38" t="s">
        <v>189</v>
      </c>
      <c r="J97" s="38"/>
      <c r="K97" s="38" t="s">
        <v>189</v>
      </c>
      <c r="L97" s="38" t="s">
        <v>189</v>
      </c>
      <c r="M97" s="38" t="s">
        <v>189</v>
      </c>
      <c r="N97" s="38" t="s">
        <v>189</v>
      </c>
      <c r="O97" s="38">
        <v>43892</v>
      </c>
      <c r="P97" s="38"/>
      <c r="Q97" s="38" t="s">
        <v>189</v>
      </c>
      <c r="R97" s="38"/>
      <c r="S97" s="38"/>
      <c r="T97" s="33" t="s">
        <v>234</v>
      </c>
    </row>
    <row r="98" spans="1:20" x14ac:dyDescent="0.25">
      <c r="A98" s="33" t="s">
        <v>77</v>
      </c>
      <c r="B98" s="64">
        <f t="shared" si="12"/>
        <v>66</v>
      </c>
      <c r="C98" s="33" t="s">
        <v>75</v>
      </c>
      <c r="D98" s="33" t="s">
        <v>76</v>
      </c>
      <c r="E98" s="33" t="s">
        <v>65</v>
      </c>
      <c r="F98" s="33" t="s">
        <v>53</v>
      </c>
      <c r="G98" s="54" t="s">
        <v>231</v>
      </c>
      <c r="H98" s="38">
        <v>43845</v>
      </c>
      <c r="I98" s="38" t="s">
        <v>189</v>
      </c>
      <c r="J98" s="38"/>
      <c r="K98" s="38" t="s">
        <v>189</v>
      </c>
      <c r="L98" s="38" t="s">
        <v>189</v>
      </c>
      <c r="M98" s="38" t="s">
        <v>189</v>
      </c>
      <c r="N98" s="38" t="s">
        <v>189</v>
      </c>
      <c r="O98" s="38">
        <v>43892</v>
      </c>
      <c r="P98" s="38"/>
      <c r="Q98" s="38" t="s">
        <v>288</v>
      </c>
      <c r="R98" s="38"/>
      <c r="S98" s="38"/>
      <c r="T98" s="33" t="s">
        <v>204</v>
      </c>
    </row>
    <row r="99" spans="1:20" x14ac:dyDescent="0.25">
      <c r="A99" s="15" t="s">
        <v>177</v>
      </c>
      <c r="H99" s="11" t="s">
        <v>189</v>
      </c>
      <c r="I99" s="11" t="s">
        <v>189</v>
      </c>
      <c r="K99" s="11" t="s">
        <v>189</v>
      </c>
      <c r="L99" s="11" t="s">
        <v>189</v>
      </c>
      <c r="M99" s="11" t="s">
        <v>189</v>
      </c>
      <c r="Q99" s="11" t="s">
        <v>189</v>
      </c>
    </row>
    <row r="100" spans="1:20" x14ac:dyDescent="0.25">
      <c r="A100" s="11" t="s">
        <v>285</v>
      </c>
      <c r="C100" s="11" t="s">
        <v>76</v>
      </c>
      <c r="E100" s="11" t="s">
        <v>65</v>
      </c>
      <c r="F100" s="11" t="s">
        <v>52</v>
      </c>
      <c r="K100" s="7">
        <v>43895</v>
      </c>
      <c r="Q100" s="11" t="s">
        <v>189</v>
      </c>
    </row>
    <row r="101" spans="1:20" x14ac:dyDescent="0.25">
      <c r="A101" s="11" t="s">
        <v>286</v>
      </c>
      <c r="C101" s="11" t="s">
        <v>76</v>
      </c>
      <c r="E101" s="15" t="s">
        <v>65</v>
      </c>
      <c r="F101" s="11" t="s">
        <v>52</v>
      </c>
      <c r="K101" s="7">
        <v>43895</v>
      </c>
      <c r="Q101" s="11" t="s">
        <v>189</v>
      </c>
    </row>
  </sheetData>
  <autoFilter ref="A9:XEZ101" xr:uid="{00000000-0009-0000-0000-000003000000}"/>
  <sortState xmlns:xlrd2="http://schemas.microsoft.com/office/spreadsheetml/2017/richdata2" ref="A4:P65">
    <sortCondition ref="G4:G65"/>
  </sortState>
  <pageMargins left="0" right="0" top="0.75" bottom="0.75" header="0.3" footer="0.3"/>
  <pageSetup paperSize="5" scale="70" orientation="landscape" r:id="rId1"/>
  <headerFooter>
    <oddHeader>&amp;LPreliminary Conversion Plan (Detail) as of 11/15/2019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/>
  </sheetViews>
  <sheetFormatPr defaultColWidth="8.85546875" defaultRowHeight="15" x14ac:dyDescent="0.25"/>
  <cols>
    <col min="1" max="1" width="57.42578125" style="11" customWidth="1"/>
    <col min="2" max="2" width="8.85546875" style="42" customWidth="1"/>
    <col min="3" max="3" width="36.28515625" style="11" bestFit="1" customWidth="1"/>
    <col min="4" max="4" width="25.140625" style="11" customWidth="1"/>
    <col min="5" max="5" width="17.7109375" style="11" customWidth="1"/>
    <col min="6" max="6" width="17.7109375" style="11" hidden="1" customWidth="1"/>
    <col min="7" max="7" width="13.140625" style="11" hidden="1" customWidth="1"/>
    <col min="8" max="8" width="20" style="11" hidden="1" customWidth="1"/>
    <col min="9" max="9" width="17.7109375" style="11" hidden="1" customWidth="1"/>
    <col min="10" max="10" width="78.28515625" style="11" customWidth="1"/>
    <col min="11" max="11" width="49.28515625" style="11" customWidth="1"/>
    <col min="12" max="12" width="38.5703125" style="11" customWidth="1"/>
    <col min="13" max="13" width="41.7109375" style="11" customWidth="1"/>
    <col min="14" max="14" width="34.7109375" style="11" customWidth="1"/>
    <col min="15" max="15" width="76.5703125" style="11" bestFit="1" customWidth="1"/>
    <col min="16" max="16384" width="8.85546875" style="11"/>
  </cols>
  <sheetData>
    <row r="1" spans="1:15" x14ac:dyDescent="0.25">
      <c r="A1" s="30" t="s">
        <v>16</v>
      </c>
      <c r="C1" s="15"/>
      <c r="M1" s="15"/>
    </row>
    <row r="2" spans="1:15" s="15" customFormat="1" x14ac:dyDescent="0.25">
      <c r="A2" s="31" t="s">
        <v>70</v>
      </c>
      <c r="B2" s="43"/>
    </row>
    <row r="3" spans="1:15" s="15" customFormat="1" x14ac:dyDescent="0.25">
      <c r="A3" s="32" t="s">
        <v>168</v>
      </c>
      <c r="B3" s="43"/>
    </row>
    <row r="4" spans="1:15" s="15" customFormat="1" x14ac:dyDescent="0.25">
      <c r="A4" s="33" t="s">
        <v>71</v>
      </c>
      <c r="B4" s="43"/>
    </row>
    <row r="5" spans="1:15" s="15" customFormat="1" x14ac:dyDescent="0.25">
      <c r="A5" s="34" t="s">
        <v>72</v>
      </c>
      <c r="B5" s="43"/>
    </row>
    <row r="6" spans="1:15" s="15" customFormat="1" x14ac:dyDescent="0.25">
      <c r="A6" s="41" t="s">
        <v>167</v>
      </c>
      <c r="B6" s="43"/>
    </row>
    <row r="7" spans="1:15" s="15" customFormat="1" x14ac:dyDescent="0.25">
      <c r="A7" s="29" t="s">
        <v>73</v>
      </c>
      <c r="B7" s="43"/>
    </row>
    <row r="8" spans="1:15" x14ac:dyDescent="0.25">
      <c r="C8" s="15"/>
    </row>
    <row r="9" spans="1:15" x14ac:dyDescent="0.25">
      <c r="A9" s="25" t="s">
        <v>18</v>
      </c>
      <c r="B9" s="26" t="s">
        <v>210</v>
      </c>
      <c r="C9" s="25" t="s">
        <v>10</v>
      </c>
      <c r="D9" s="25" t="s">
        <v>64</v>
      </c>
      <c r="E9" s="25" t="s">
        <v>30</v>
      </c>
      <c r="F9" s="25" t="s">
        <v>61</v>
      </c>
      <c r="G9" s="25" t="s">
        <v>63</v>
      </c>
      <c r="H9" s="25" t="s">
        <v>185</v>
      </c>
      <c r="I9" s="25" t="s">
        <v>62</v>
      </c>
      <c r="J9" s="25" t="s">
        <v>60</v>
      </c>
      <c r="K9" s="25"/>
      <c r="L9" s="25"/>
      <c r="M9" s="25"/>
      <c r="N9" s="25"/>
      <c r="O9" s="27"/>
    </row>
    <row r="10" spans="1:15" x14ac:dyDescent="0.25">
      <c r="A10" s="44" t="s">
        <v>237</v>
      </c>
      <c r="B10" s="45"/>
      <c r="C10" s="30" t="s">
        <v>239</v>
      </c>
      <c r="D10" s="30"/>
      <c r="E10" s="30"/>
      <c r="F10" s="30"/>
      <c r="G10" s="28"/>
      <c r="H10" s="28"/>
      <c r="I10" s="28"/>
      <c r="J10" s="44" t="s">
        <v>230</v>
      </c>
    </row>
    <row r="11" spans="1:15" x14ac:dyDescent="0.25">
      <c r="A11" s="44" t="s">
        <v>238</v>
      </c>
      <c r="B11" s="45"/>
      <c r="C11" s="30" t="s">
        <v>239</v>
      </c>
      <c r="D11" s="30"/>
      <c r="E11" s="30"/>
      <c r="F11" s="30"/>
      <c r="G11" s="28"/>
      <c r="H11" s="28"/>
      <c r="I11" s="28"/>
      <c r="J11" s="44" t="s">
        <v>230</v>
      </c>
    </row>
    <row r="12" spans="1:15" x14ac:dyDescent="0.25">
      <c r="A12" s="44" t="s">
        <v>248</v>
      </c>
      <c r="B12" s="45"/>
      <c r="C12" s="30" t="s">
        <v>239</v>
      </c>
      <c r="D12" s="30"/>
      <c r="E12" s="30"/>
      <c r="F12" s="30"/>
      <c r="G12" s="28"/>
      <c r="H12" s="28"/>
      <c r="I12" s="28"/>
      <c r="J12" s="44" t="s">
        <v>230</v>
      </c>
    </row>
    <row r="13" spans="1:15" x14ac:dyDescent="0.25">
      <c r="A13" s="44" t="s">
        <v>235</v>
      </c>
      <c r="B13" s="45"/>
      <c r="C13" s="30" t="s">
        <v>239</v>
      </c>
      <c r="D13" s="30"/>
      <c r="E13" s="30"/>
      <c r="F13" s="30"/>
      <c r="G13" s="28"/>
      <c r="H13" s="28"/>
      <c r="I13" s="28"/>
      <c r="J13" s="44" t="s">
        <v>230</v>
      </c>
    </row>
    <row r="14" spans="1:15" x14ac:dyDescent="0.25">
      <c r="A14" s="44" t="s">
        <v>216</v>
      </c>
      <c r="B14" s="45"/>
      <c r="C14" s="30" t="s">
        <v>239</v>
      </c>
      <c r="D14" s="30"/>
      <c r="E14" s="30"/>
      <c r="F14" s="30"/>
      <c r="G14" s="28"/>
      <c r="H14" s="28"/>
      <c r="I14" s="28"/>
      <c r="J14" s="44" t="s">
        <v>230</v>
      </c>
    </row>
    <row r="15" spans="1:15" x14ac:dyDescent="0.25">
      <c r="A15" s="44" t="s">
        <v>240</v>
      </c>
      <c r="B15" s="45"/>
      <c r="C15" s="30" t="s">
        <v>239</v>
      </c>
      <c r="D15" s="30"/>
      <c r="E15" s="30"/>
      <c r="F15" s="30"/>
      <c r="G15" s="28"/>
      <c r="H15" s="28"/>
      <c r="I15" s="28"/>
      <c r="J15" s="44" t="s">
        <v>230</v>
      </c>
    </row>
    <row r="16" spans="1:15" x14ac:dyDescent="0.25">
      <c r="A16" s="44" t="s">
        <v>236</v>
      </c>
      <c r="B16" s="45"/>
      <c r="C16" s="30" t="s">
        <v>250</v>
      </c>
      <c r="D16" s="30"/>
      <c r="E16" s="30"/>
      <c r="F16" s="30"/>
      <c r="G16" s="28"/>
      <c r="H16" s="28"/>
      <c r="I16" s="28"/>
      <c r="J16" s="44" t="s">
        <v>217</v>
      </c>
    </row>
    <row r="17" spans="1:10" x14ac:dyDescent="0.25">
      <c r="A17" s="44" t="s">
        <v>218</v>
      </c>
      <c r="B17" s="45"/>
      <c r="C17" s="30" t="s">
        <v>250</v>
      </c>
      <c r="D17" s="30"/>
      <c r="E17" s="30"/>
      <c r="F17" s="30"/>
      <c r="G17" s="28"/>
      <c r="H17" s="28"/>
      <c r="I17" s="28"/>
      <c r="J17" s="44" t="s">
        <v>219</v>
      </c>
    </row>
    <row r="18" spans="1:10" x14ac:dyDescent="0.25">
      <c r="A18" s="44" t="s">
        <v>211</v>
      </c>
      <c r="B18" s="45"/>
      <c r="C18" s="30"/>
      <c r="D18" s="30"/>
      <c r="E18" s="30"/>
      <c r="F18" s="30" t="s">
        <v>42</v>
      </c>
      <c r="G18" s="28">
        <v>43794</v>
      </c>
      <c r="H18" s="28">
        <v>43803</v>
      </c>
      <c r="I18" s="28">
        <v>43806</v>
      </c>
      <c r="J18" s="44"/>
    </row>
    <row r="19" spans="1:10" x14ac:dyDescent="0.25">
      <c r="A19" s="44" t="s">
        <v>212</v>
      </c>
      <c r="B19" s="45"/>
      <c r="C19" s="30"/>
      <c r="D19" s="30"/>
      <c r="E19" s="30"/>
      <c r="F19" s="30" t="s">
        <v>42</v>
      </c>
      <c r="G19" s="28">
        <v>43794</v>
      </c>
      <c r="H19" s="28">
        <v>43803</v>
      </c>
      <c r="I19" s="28">
        <v>43806</v>
      </c>
      <c r="J19" s="44"/>
    </row>
    <row r="20" spans="1:10" x14ac:dyDescent="0.25">
      <c r="A20" s="44" t="s">
        <v>245</v>
      </c>
      <c r="B20" s="45"/>
      <c r="C20" s="30" t="s">
        <v>239</v>
      </c>
      <c r="D20" s="30"/>
      <c r="E20" s="30"/>
      <c r="F20" s="30"/>
      <c r="G20" s="28"/>
      <c r="H20" s="28"/>
      <c r="I20" s="28"/>
      <c r="J20" s="44" t="s">
        <v>224</v>
      </c>
    </row>
    <row r="21" spans="1:10" x14ac:dyDescent="0.25">
      <c r="A21" s="44" t="s">
        <v>223</v>
      </c>
      <c r="B21" s="45"/>
      <c r="C21" s="30" t="s">
        <v>239</v>
      </c>
      <c r="D21" s="30"/>
      <c r="E21" s="30"/>
      <c r="F21" s="30"/>
      <c r="G21" s="28"/>
      <c r="H21" s="28"/>
      <c r="I21" s="28"/>
      <c r="J21" s="44" t="s">
        <v>224</v>
      </c>
    </row>
    <row r="22" spans="1:10" x14ac:dyDescent="0.25">
      <c r="A22" s="44" t="s">
        <v>246</v>
      </c>
      <c r="B22" s="45"/>
      <c r="C22" s="30" t="s">
        <v>250</v>
      </c>
      <c r="D22" s="30"/>
      <c r="E22" s="30"/>
      <c r="F22" s="30"/>
      <c r="G22" s="28"/>
      <c r="H22" s="28"/>
      <c r="I22" s="28"/>
      <c r="J22" s="44" t="s">
        <v>224</v>
      </c>
    </row>
    <row r="23" spans="1:10" x14ac:dyDescent="0.25">
      <c r="A23" s="44" t="s">
        <v>253</v>
      </c>
      <c r="B23" s="45"/>
      <c r="C23" s="30" t="s">
        <v>250</v>
      </c>
      <c r="D23" s="30"/>
      <c r="E23" s="30"/>
      <c r="F23" s="30"/>
      <c r="G23" s="28"/>
      <c r="H23" s="28"/>
      <c r="I23" s="28"/>
      <c r="J23" s="44" t="s">
        <v>224</v>
      </c>
    </row>
    <row r="24" spans="1:10" x14ac:dyDescent="0.25">
      <c r="A24" s="44" t="s">
        <v>257</v>
      </c>
      <c r="B24" s="45"/>
      <c r="C24" s="30" t="s">
        <v>256</v>
      </c>
      <c r="D24" s="30"/>
      <c r="E24" s="30"/>
      <c r="F24" s="30"/>
      <c r="G24" s="28"/>
      <c r="H24" s="28"/>
      <c r="I24" s="28"/>
      <c r="J24" s="44"/>
    </row>
    <row r="25" spans="1:10" x14ac:dyDescent="0.25">
      <c r="A25" s="44" t="s">
        <v>213</v>
      </c>
      <c r="B25" s="45"/>
      <c r="C25" s="30"/>
      <c r="D25" s="30"/>
      <c r="E25" s="30"/>
      <c r="F25" s="30" t="s">
        <v>42</v>
      </c>
      <c r="G25" s="28">
        <v>43800</v>
      </c>
      <c r="H25" s="28">
        <v>43808</v>
      </c>
      <c r="I25" s="28">
        <v>43814</v>
      </c>
      <c r="J25" s="44"/>
    </row>
    <row r="26" spans="1:10" x14ac:dyDescent="0.25">
      <c r="A26" s="44" t="s">
        <v>214</v>
      </c>
      <c r="B26" s="45"/>
      <c r="C26" s="30"/>
      <c r="D26" s="30"/>
      <c r="E26" s="30"/>
      <c r="F26" s="30" t="s">
        <v>42</v>
      </c>
      <c r="G26" s="28">
        <v>43800</v>
      </c>
      <c r="H26" s="28">
        <v>43808</v>
      </c>
      <c r="I26" s="28">
        <v>43814</v>
      </c>
      <c r="J26" s="44"/>
    </row>
    <row r="27" spans="1:10" x14ac:dyDescent="0.25">
      <c r="A27" s="44" t="s">
        <v>215</v>
      </c>
      <c r="B27" s="45"/>
      <c r="C27" s="30"/>
      <c r="D27" s="30"/>
      <c r="E27" s="30"/>
      <c r="F27" s="30" t="s">
        <v>0</v>
      </c>
      <c r="G27" s="28">
        <v>43801</v>
      </c>
      <c r="H27" s="28">
        <v>43808</v>
      </c>
      <c r="I27" s="28">
        <v>43857</v>
      </c>
      <c r="J27" s="44"/>
    </row>
    <row r="28" spans="1:10" x14ac:dyDescent="0.25">
      <c r="A28" s="44" t="s">
        <v>247</v>
      </c>
      <c r="B28" s="45"/>
      <c r="C28" s="30" t="s">
        <v>250</v>
      </c>
      <c r="D28" s="30"/>
      <c r="E28" s="30"/>
      <c r="F28" s="30"/>
      <c r="G28" s="28"/>
      <c r="H28" s="28"/>
      <c r="I28" s="28"/>
      <c r="J28" s="44" t="s">
        <v>220</v>
      </c>
    </row>
    <row r="29" spans="1:10" x14ac:dyDescent="0.25">
      <c r="A29" s="44" t="s">
        <v>221</v>
      </c>
      <c r="B29" s="45"/>
      <c r="C29" s="30" t="s">
        <v>250</v>
      </c>
      <c r="D29" s="30"/>
      <c r="E29" s="30"/>
      <c r="F29" s="30"/>
      <c r="G29" s="28"/>
      <c r="H29" s="28"/>
      <c r="I29" s="28"/>
      <c r="J29" s="44" t="s">
        <v>222</v>
      </c>
    </row>
    <row r="30" spans="1:10" x14ac:dyDescent="0.25">
      <c r="A30" s="44" t="s">
        <v>226</v>
      </c>
      <c r="B30" s="45"/>
      <c r="C30" s="30"/>
      <c r="D30" s="30"/>
      <c r="E30" s="30"/>
      <c r="F30" s="30"/>
      <c r="G30" s="28"/>
      <c r="H30" s="28"/>
      <c r="I30" s="28"/>
      <c r="J30" s="44"/>
    </row>
    <row r="31" spans="1:10" x14ac:dyDescent="0.25">
      <c r="A31" s="44" t="s">
        <v>225</v>
      </c>
      <c r="B31" s="45"/>
      <c r="C31" s="30"/>
      <c r="D31" s="30"/>
      <c r="E31" s="30"/>
      <c r="F31" s="30"/>
      <c r="G31" s="28"/>
      <c r="H31" s="28"/>
      <c r="I31" s="28"/>
      <c r="J31" s="44"/>
    </row>
    <row r="32" spans="1:10" x14ac:dyDescent="0.25">
      <c r="A32" s="44" t="s">
        <v>227</v>
      </c>
      <c r="B32" s="45"/>
      <c r="C32" s="30"/>
      <c r="D32" s="30"/>
      <c r="E32" s="30"/>
      <c r="F32" s="30"/>
      <c r="G32" s="28"/>
      <c r="H32" s="28"/>
      <c r="I32" s="28"/>
      <c r="J32" s="44"/>
    </row>
    <row r="33" spans="1:10" x14ac:dyDescent="0.25">
      <c r="A33" s="44" t="s">
        <v>228</v>
      </c>
      <c r="B33" s="45"/>
      <c r="C33" s="30"/>
      <c r="D33" s="30"/>
      <c r="E33" s="30"/>
      <c r="F33" s="30"/>
      <c r="G33" s="28"/>
      <c r="H33" s="28"/>
      <c r="I33" s="28"/>
      <c r="J33" s="44"/>
    </row>
    <row r="34" spans="1:10" x14ac:dyDescent="0.25">
      <c r="A34" s="44" t="s">
        <v>229</v>
      </c>
      <c r="B34" s="45"/>
      <c r="C34" s="30"/>
      <c r="D34" s="30"/>
      <c r="E34" s="30"/>
      <c r="F34" s="30"/>
      <c r="G34" s="28"/>
      <c r="H34" s="28"/>
      <c r="I34" s="28"/>
      <c r="J34" s="44"/>
    </row>
    <row r="35" spans="1:10" x14ac:dyDescent="0.25">
      <c r="A35" s="44" t="s">
        <v>241</v>
      </c>
      <c r="B35" s="45"/>
      <c r="C35" s="30"/>
      <c r="D35" s="30"/>
      <c r="E35" s="30"/>
      <c r="F35" s="30"/>
      <c r="G35" s="28"/>
      <c r="H35" s="28"/>
      <c r="I35" s="28"/>
      <c r="J35" s="44"/>
    </row>
    <row r="38" spans="1:10" x14ac:dyDescent="0.25">
      <c r="A38" s="11" t="s">
        <v>242</v>
      </c>
    </row>
    <row r="39" spans="1:10" x14ac:dyDescent="0.25">
      <c r="A39" s="11" t="s">
        <v>243</v>
      </c>
    </row>
    <row r="40" spans="1:10" x14ac:dyDescent="0.25">
      <c r="A40" s="11" t="s">
        <v>244</v>
      </c>
    </row>
    <row r="41" spans="1:10" x14ac:dyDescent="0.25">
      <c r="A41" s="11" t="s">
        <v>249</v>
      </c>
    </row>
    <row r="42" spans="1:10" x14ac:dyDescent="0.25">
      <c r="A42" s="11" t="s">
        <v>251</v>
      </c>
    </row>
    <row r="43" spans="1:10" x14ac:dyDescent="0.25">
      <c r="A43" s="11" t="s">
        <v>252</v>
      </c>
    </row>
    <row r="44" spans="1:10" x14ac:dyDescent="0.25">
      <c r="A44" s="11" t="s">
        <v>254</v>
      </c>
    </row>
    <row r="45" spans="1:10" x14ac:dyDescent="0.25">
      <c r="A45" s="11" t="s">
        <v>255</v>
      </c>
    </row>
  </sheetData>
  <autoFilter ref="A9:O34" xr:uid="{00000000-0009-0000-0000-000004000000}"/>
  <pageMargins left="0" right="0" top="0.75" bottom="0.75" header="0.3" footer="0.3"/>
  <pageSetup paperSize="5" scale="70" orientation="landscape" r:id="rId1"/>
  <headerFooter>
    <oddHeader>&amp;LPreliminary Conversion Plan (Detail) as of 11/15/2019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Summary</vt:lpstr>
      <vt:lpstr>Overview</vt:lpstr>
      <vt:lpstr>Pivot of Detail</vt:lpstr>
      <vt:lpstr>Detail</vt:lpstr>
      <vt:lpstr>Production Accounting Detail</vt:lpstr>
      <vt:lpstr>Detail!Print_Area</vt:lpstr>
      <vt:lpstr>'Production Accounting Detail'!Print_Area</vt:lpstr>
      <vt:lpstr>Detail!Print_Titles</vt:lpstr>
      <vt:lpstr>'Production Accounting Detail'!Print_Titles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</dc:creator>
  <cp:lastModifiedBy>Heath Cameron</cp:lastModifiedBy>
  <cp:lastPrinted>2019-11-21T16:53:08Z</cp:lastPrinted>
  <dcterms:created xsi:type="dcterms:W3CDTF">2019-11-07T15:06:56Z</dcterms:created>
  <dcterms:modified xsi:type="dcterms:W3CDTF">2021-01-05T18:55:13Z</dcterms:modified>
</cp:coreProperties>
</file>