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66925"/>
  <xr:revisionPtr revIDLastSave="0" documentId="8_{AF2E19B0-1BA5-4F97-93C2-9C0DADF35B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shboard" sheetId="6" r:id="rId1"/>
    <sheet name="Top 100 Drug Pricing" sheetId="5" r:id="rId2"/>
    <sheet name="Amazon Prime Pharmacy" sheetId="4" r:id="rId3"/>
    <sheet name="CostPlus Pharmacy" sheetId="3" r:id="rId4"/>
    <sheet name="GoodRx" sheetId="2" r:id="rId5"/>
    <sheet name="Walmart $4 plan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3" i="5"/>
  <c r="G4" i="5" a="1"/>
  <c r="G4" i="5"/>
  <c r="G5" i="5" a="1"/>
  <c r="G5" i="5"/>
  <c r="G6" i="5" a="1"/>
  <c r="G6" i="5"/>
  <c r="G7" i="5" a="1"/>
  <c r="G7" i="5"/>
  <c r="G8" i="5" a="1"/>
  <c r="G8" i="5"/>
  <c r="G9" i="5" a="1"/>
  <c r="G9" i="5"/>
  <c r="G10" i="5" a="1"/>
  <c r="G10" i="5"/>
  <c r="G11" i="5" a="1"/>
  <c r="G11" i="5"/>
  <c r="G12" i="5" a="1"/>
  <c r="G12" i="5"/>
  <c r="G13" i="5" a="1"/>
  <c r="G13" i="5"/>
  <c r="G14" i="5" a="1"/>
  <c r="G14" i="5"/>
  <c r="G15" i="5" a="1"/>
  <c r="G15" i="5"/>
  <c r="G16" i="5" a="1"/>
  <c r="G16" i="5"/>
  <c r="G17" i="5" a="1"/>
  <c r="G17" i="5"/>
  <c r="G18" i="5" a="1"/>
  <c r="G18" i="5"/>
  <c r="G19" i="5" a="1"/>
  <c r="G19" i="5"/>
  <c r="G20" i="5" a="1"/>
  <c r="G20" i="5"/>
  <c r="G21" i="5" a="1"/>
  <c r="G21" i="5"/>
  <c r="G22" i="5" a="1"/>
  <c r="G22" i="5"/>
  <c r="G23" i="5" a="1"/>
  <c r="G23" i="5"/>
  <c r="G24" i="5" a="1"/>
  <c r="G24" i="5"/>
  <c r="G25" i="5" a="1"/>
  <c r="G25" i="5"/>
  <c r="G26" i="5" a="1"/>
  <c r="G26" i="5"/>
  <c r="G27" i="5" a="1"/>
  <c r="G27" i="5"/>
  <c r="G28" i="5" a="1"/>
  <c r="G28" i="5"/>
  <c r="G29" i="5" a="1"/>
  <c r="G29" i="5"/>
  <c r="G30" i="5" a="1"/>
  <c r="G30" i="5"/>
  <c r="G31" i="5" a="1"/>
  <c r="G31" i="5"/>
  <c r="G32" i="5" a="1"/>
  <c r="G32" i="5"/>
  <c r="G33" i="5" a="1"/>
  <c r="G33" i="5"/>
  <c r="G34" i="5" a="1"/>
  <c r="G34" i="5"/>
  <c r="G35" i="5" a="1"/>
  <c r="G35" i="5"/>
  <c r="G36" i="5" a="1"/>
  <c r="G36" i="5"/>
  <c r="G37" i="5" a="1"/>
  <c r="G37" i="5"/>
  <c r="G38" i="5" a="1"/>
  <c r="G38" i="5"/>
  <c r="G39" i="5" a="1"/>
  <c r="G39" i="5"/>
  <c r="G40" i="5" a="1"/>
  <c r="G40" i="5"/>
  <c r="G41" i="5" a="1"/>
  <c r="G41" i="5"/>
  <c r="G42" i="5" a="1"/>
  <c r="G42" i="5"/>
  <c r="G43" i="5" a="1"/>
  <c r="G43" i="5"/>
  <c r="G44" i="5" a="1"/>
  <c r="G44" i="5"/>
  <c r="G45" i="5" a="1"/>
  <c r="G45" i="5"/>
  <c r="G46" i="5" a="1"/>
  <c r="G46" i="5"/>
  <c r="G47" i="5" a="1"/>
  <c r="G47" i="5"/>
  <c r="G48" i="5" a="1"/>
  <c r="G48" i="5"/>
  <c r="G49" i="5" a="1"/>
  <c r="G49" i="5"/>
  <c r="G50" i="5" a="1"/>
  <c r="G50" i="5"/>
  <c r="G51" i="5" a="1"/>
  <c r="G51" i="5"/>
  <c r="G52" i="5" a="1"/>
  <c r="G52" i="5"/>
  <c r="G53" i="5" a="1"/>
  <c r="G53" i="5"/>
  <c r="G54" i="5" a="1"/>
  <c r="G54" i="5"/>
  <c r="G55" i="5" a="1"/>
  <c r="G55" i="5"/>
  <c r="G56" i="5" a="1"/>
  <c r="G56" i="5"/>
  <c r="G57" i="5" a="1"/>
  <c r="G57" i="5"/>
  <c r="G58" i="5" a="1"/>
  <c r="G58" i="5"/>
  <c r="G59" i="5" a="1"/>
  <c r="G59" i="5"/>
  <c r="G60" i="5" a="1"/>
  <c r="G60" i="5"/>
  <c r="G61" i="5" a="1"/>
  <c r="G61" i="5"/>
  <c r="G62" i="5" a="1"/>
  <c r="G62" i="5"/>
  <c r="G63" i="5" a="1"/>
  <c r="G63" i="5"/>
  <c r="G64" i="5" a="1"/>
  <c r="G64" i="5"/>
  <c r="G65" i="5" a="1"/>
  <c r="G65" i="5"/>
  <c r="G66" i="5" a="1"/>
  <c r="G66" i="5"/>
  <c r="G67" i="5" a="1"/>
  <c r="G67" i="5"/>
  <c r="G68" i="5" a="1"/>
  <c r="G68" i="5"/>
  <c r="G69" i="5" a="1"/>
  <c r="G69" i="5"/>
  <c r="G70" i="5" a="1"/>
  <c r="G70" i="5"/>
  <c r="G71" i="5" a="1"/>
  <c r="G71" i="5"/>
  <c r="G72" i="5" a="1"/>
  <c r="G72" i="5"/>
  <c r="G73" i="5" a="1"/>
  <c r="G73" i="5"/>
  <c r="G74" i="5" a="1"/>
  <c r="G74" i="5"/>
  <c r="G75" i="5" a="1"/>
  <c r="G75" i="5"/>
  <c r="G76" i="5" a="1"/>
  <c r="G76" i="5"/>
  <c r="G77" i="5" a="1"/>
  <c r="G77" i="5"/>
  <c r="G78" i="5" a="1"/>
  <c r="G78" i="5"/>
  <c r="G79" i="5" a="1"/>
  <c r="G79" i="5"/>
  <c r="G80" i="5" a="1"/>
  <c r="G80" i="5"/>
  <c r="G81" i="5" a="1"/>
  <c r="G81" i="5"/>
  <c r="G82" i="5" a="1"/>
  <c r="G82" i="5"/>
  <c r="G83" i="5" a="1"/>
  <c r="G83" i="5"/>
  <c r="G84" i="5" a="1"/>
  <c r="G84" i="5"/>
  <c r="G85" i="5" a="1"/>
  <c r="G85" i="5"/>
  <c r="G86" i="5" a="1"/>
  <c r="G86" i="5"/>
  <c r="G87" i="5" a="1"/>
  <c r="G87" i="5"/>
  <c r="G88" i="5" a="1"/>
  <c r="G88" i="5"/>
  <c r="G89" i="5" a="1"/>
  <c r="G89" i="5"/>
  <c r="G90" i="5" a="1"/>
  <c r="G90" i="5"/>
  <c r="G91" i="5" a="1"/>
  <c r="G91" i="5"/>
  <c r="G92" i="5" a="1"/>
  <c r="G92" i="5"/>
  <c r="G93" i="5" a="1"/>
  <c r="G93" i="5"/>
  <c r="G94" i="5" a="1"/>
  <c r="G94" i="5"/>
  <c r="G95" i="5" a="1"/>
  <c r="G95" i="5"/>
  <c r="G96" i="5" a="1"/>
  <c r="G96" i="5"/>
  <c r="G97" i="5" a="1"/>
  <c r="G97" i="5"/>
  <c r="G98" i="5" a="1"/>
  <c r="G98" i="5"/>
  <c r="G99" i="5" a="1"/>
  <c r="G99" i="5"/>
  <c r="G100" i="5" a="1"/>
  <c r="G100" i="5"/>
  <c r="G101" i="5" a="1"/>
  <c r="G101" i="5"/>
  <c r="G102" i="5" a="1"/>
  <c r="G102" i="5"/>
  <c r="G103" i="5" a="1"/>
  <c r="G103" i="5"/>
  <c r="G104" i="5" a="1"/>
  <c r="G104" i="5"/>
  <c r="G105" i="5" a="1"/>
  <c r="G105" i="5"/>
  <c r="G106" i="5" a="1"/>
  <c r="G106" i="5"/>
  <c r="G107" i="5" a="1"/>
  <c r="G107" i="5"/>
  <c r="G108" i="5" a="1"/>
  <c r="G108" i="5"/>
  <c r="G109" i="5" a="1"/>
  <c r="G109" i="5"/>
  <c r="G110" i="5" a="1"/>
  <c r="G110" i="5"/>
  <c r="G111" i="5" a="1"/>
  <c r="G111" i="5"/>
  <c r="G112" i="5" a="1"/>
  <c r="G112" i="5"/>
  <c r="G113" i="5" a="1"/>
  <c r="G113" i="5"/>
  <c r="G114" i="5" a="1"/>
  <c r="G114" i="5"/>
  <c r="G115" i="5" a="1"/>
  <c r="G115" i="5"/>
  <c r="G116" i="5" a="1"/>
  <c r="G116" i="5"/>
  <c r="G117" i="5" a="1"/>
  <c r="G117" i="5"/>
  <c r="G118" i="5" a="1"/>
  <c r="G118" i="5"/>
  <c r="G119" i="5" a="1"/>
  <c r="G119" i="5"/>
  <c r="G120" i="5" a="1"/>
  <c r="G120" i="5"/>
  <c r="G121" i="5" a="1"/>
  <c r="G121" i="5"/>
  <c r="G122" i="5" a="1"/>
  <c r="G122" i="5"/>
  <c r="G123" i="5" a="1"/>
  <c r="G123" i="5"/>
  <c r="G124" i="5" a="1"/>
  <c r="G124" i="5"/>
  <c r="G125" i="5" a="1"/>
  <c r="G125" i="5"/>
  <c r="G126" i="5" a="1"/>
  <c r="G126" i="5"/>
  <c r="G127" i="5" a="1"/>
  <c r="G127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3" i="5"/>
  <c r="L21" i="5" a="1"/>
  <c r="L21" i="5" s="1"/>
  <c r="L24" i="5" a="1"/>
  <c r="L24" i="5" s="1"/>
  <c r="L25" i="5" a="1"/>
  <c r="L25" i="5" s="1"/>
  <c r="L27" i="5" a="1"/>
  <c r="L27" i="5" s="1"/>
  <c r="L28" i="5" a="1"/>
  <c r="L28" i="5" s="1"/>
  <c r="L30" i="5" a="1"/>
  <c r="L30" i="5" s="1"/>
  <c r="L31" i="5" a="1"/>
  <c r="L31" i="5" s="1"/>
  <c r="L33" i="5" a="1"/>
  <c r="L33" i="5" s="1"/>
  <c r="L34" i="5" a="1"/>
  <c r="L34" i="5" s="1"/>
  <c r="L36" i="5" a="1"/>
  <c r="L36" i="5" s="1"/>
  <c r="L37" i="5" a="1"/>
  <c r="L37" i="5" s="1"/>
  <c r="L39" i="5" a="1"/>
  <c r="L39" i="5" s="1"/>
  <c r="L40" i="5" a="1"/>
  <c r="L40" i="5" s="1"/>
  <c r="L42" i="5" a="1"/>
  <c r="L42" i="5" s="1"/>
  <c r="L43" i="5" a="1"/>
  <c r="L43" i="5" s="1"/>
  <c r="L45" i="5" a="1"/>
  <c r="L48" i="5" a="1"/>
  <c r="L49" i="5" a="1"/>
  <c r="L49" i="5" s="1"/>
  <c r="L51" i="5" a="1"/>
  <c r="L51" i="5" s="1"/>
  <c r="L52" i="5" a="1"/>
  <c r="L52" i="5" s="1"/>
  <c r="L54" i="5" a="1"/>
  <c r="L57" i="5" a="1"/>
  <c r="L58" i="5" a="1"/>
  <c r="L58" i="5" s="1"/>
  <c r="L60" i="5" a="1"/>
  <c r="L60" i="5" s="1"/>
  <c r="L61" i="5" a="1"/>
  <c r="L61" i="5" s="1"/>
  <c r="L63" i="5" a="1"/>
  <c r="L66" i="5" a="1"/>
  <c r="L67" i="5" a="1"/>
  <c r="L67" i="5" s="1"/>
  <c r="L69" i="5" a="1"/>
  <c r="L69" i="5" s="1"/>
  <c r="L70" i="5" a="1"/>
  <c r="L70" i="5" s="1"/>
  <c r="L72" i="5" a="1"/>
  <c r="L75" i="5" a="1"/>
  <c r="L76" i="5" a="1"/>
  <c r="L76" i="5" s="1"/>
  <c r="L78" i="5" a="1"/>
  <c r="L78" i="5" s="1"/>
  <c r="L79" i="5" a="1"/>
  <c r="L79" i="5" s="1"/>
  <c r="L81" i="5" a="1"/>
  <c r="L84" i="5" a="1"/>
  <c r="L85" i="5" a="1"/>
  <c r="L85" i="5" s="1"/>
  <c r="L87" i="5" a="1"/>
  <c r="L87" i="5" s="1"/>
  <c r="L88" i="5" a="1"/>
  <c r="L88" i="5" s="1"/>
  <c r="L90" i="5" a="1"/>
  <c r="L93" i="5" a="1"/>
  <c r="L94" i="5" a="1"/>
  <c r="L94" i="5" s="1"/>
  <c r="L96" i="5" a="1"/>
  <c r="L96" i="5" s="1"/>
  <c r="L97" i="5" a="1"/>
  <c r="L97" i="5" s="1"/>
  <c r="L99" i="5" a="1"/>
  <c r="L102" i="5" a="1"/>
  <c r="L103" i="5" a="1"/>
  <c r="L103" i="5" s="1"/>
  <c r="L105" i="5" a="1"/>
  <c r="L105" i="5" s="1"/>
  <c r="L106" i="5" a="1"/>
  <c r="L106" i="5" s="1"/>
  <c r="L108" i="5" a="1"/>
  <c r="L111" i="5" a="1"/>
  <c r="L112" i="5" a="1"/>
  <c r="L112" i="5" s="1"/>
  <c r="L114" i="5" a="1"/>
  <c r="L114" i="5" s="1"/>
  <c r="L115" i="5" a="1"/>
  <c r="L115" i="5" s="1"/>
  <c r="L117" i="5" a="1"/>
  <c r="L120" i="5" a="1"/>
  <c r="L121" i="5" a="1"/>
  <c r="L121" i="5" s="1"/>
  <c r="L123" i="5" a="1"/>
  <c r="L123" i="5" s="1"/>
  <c r="L124" i="5" a="1"/>
  <c r="L124" i="5" s="1"/>
  <c r="L126" i="5" a="1"/>
  <c r="L6" i="5" a="1"/>
  <c r="L6" i="5"/>
  <c r="L7" i="5" a="1"/>
  <c r="L7" i="5" s="1"/>
  <c r="L8" i="5" a="1"/>
  <c r="L8" i="5"/>
  <c r="L9" i="5" a="1"/>
  <c r="L9" i="5"/>
  <c r="L10" i="5" a="1"/>
  <c r="L10" i="5" s="1"/>
  <c r="L11" i="5" a="1"/>
  <c r="L11" i="5"/>
  <c r="L12" i="5" a="1"/>
  <c r="L12" i="5"/>
  <c r="L13" i="5" a="1"/>
  <c r="L13" i="5" s="1"/>
  <c r="L14" i="5" a="1"/>
  <c r="L14" i="5"/>
  <c r="L15" i="5" a="1"/>
  <c r="L15" i="5"/>
  <c r="L16" i="5" a="1"/>
  <c r="L16" i="5" s="1"/>
  <c r="L17" i="5" a="1"/>
  <c r="L17" i="5"/>
  <c r="L18" i="5" a="1"/>
  <c r="L18" i="5"/>
  <c r="L19" i="5" a="1"/>
  <c r="L19" i="5" s="1"/>
  <c r="L20" i="5" a="1"/>
  <c r="L20" i="5"/>
  <c r="L22" i="5" a="1"/>
  <c r="L22" i="5" s="1"/>
  <c r="L23" i="5" a="1"/>
  <c r="L23" i="5"/>
  <c r="L26" i="5" a="1"/>
  <c r="L26" i="5"/>
  <c r="L29" i="5" a="1"/>
  <c r="L29" i="5"/>
  <c r="L32" i="5" a="1"/>
  <c r="L32" i="5"/>
  <c r="L35" i="5" a="1"/>
  <c r="L35" i="5"/>
  <c r="L38" i="5" a="1"/>
  <c r="L38" i="5"/>
  <c r="L41" i="5" a="1"/>
  <c r="L41" i="5"/>
  <c r="L44" i="5" a="1"/>
  <c r="L44" i="5" s="1"/>
  <c r="L45" i="5"/>
  <c r="L46" i="5" a="1"/>
  <c r="L46" i="5" s="1"/>
  <c r="L47" i="5" a="1"/>
  <c r="L47" i="5"/>
  <c r="L48" i="5"/>
  <c r="L50" i="5" a="1"/>
  <c r="L50" i="5"/>
  <c r="L53" i="5" a="1"/>
  <c r="L53" i="5" s="1"/>
  <c r="L54" i="5"/>
  <c r="L55" i="5" a="1"/>
  <c r="L55" i="5" s="1"/>
  <c r="L56" i="5" a="1"/>
  <c r="L56" i="5"/>
  <c r="L57" i="5"/>
  <c r="L59" i="5" a="1"/>
  <c r="L59" i="5"/>
  <c r="L62" i="5" a="1"/>
  <c r="L62" i="5" s="1"/>
  <c r="L63" i="5"/>
  <c r="L64" i="5" a="1"/>
  <c r="L64" i="5" s="1"/>
  <c r="L65" i="5" a="1"/>
  <c r="L65" i="5"/>
  <c r="L66" i="5"/>
  <c r="L68" i="5" a="1"/>
  <c r="L68" i="5"/>
  <c r="L71" i="5" a="1"/>
  <c r="L71" i="5" s="1"/>
  <c r="L72" i="5"/>
  <c r="L73" i="5" a="1"/>
  <c r="L73" i="5" s="1"/>
  <c r="L74" i="5" a="1"/>
  <c r="L74" i="5"/>
  <c r="L75" i="5"/>
  <c r="L77" i="5" a="1"/>
  <c r="L77" i="5"/>
  <c r="L80" i="5" a="1"/>
  <c r="L80" i="5" s="1"/>
  <c r="L81" i="5"/>
  <c r="L82" i="5" a="1"/>
  <c r="L82" i="5" s="1"/>
  <c r="L83" i="5" a="1"/>
  <c r="L83" i="5"/>
  <c r="L84" i="5"/>
  <c r="L86" i="5" a="1"/>
  <c r="L86" i="5"/>
  <c r="L89" i="5" a="1"/>
  <c r="L89" i="5" s="1"/>
  <c r="L90" i="5"/>
  <c r="L91" i="5" a="1"/>
  <c r="L91" i="5" s="1"/>
  <c r="L92" i="5" a="1"/>
  <c r="L92" i="5"/>
  <c r="L93" i="5"/>
  <c r="L95" i="5" a="1"/>
  <c r="L95" i="5"/>
  <c r="L98" i="5" a="1"/>
  <c r="L98" i="5" s="1"/>
  <c r="L99" i="5"/>
  <c r="L100" i="5" a="1"/>
  <c r="L100" i="5" s="1"/>
  <c r="L101" i="5" a="1"/>
  <c r="L101" i="5"/>
  <c r="L102" i="5"/>
  <c r="L104" i="5" a="1"/>
  <c r="L104" i="5"/>
  <c r="L107" i="5" a="1"/>
  <c r="L107" i="5" s="1"/>
  <c r="L108" i="5"/>
  <c r="L109" i="5" a="1"/>
  <c r="L109" i="5" s="1"/>
  <c r="L110" i="5" a="1"/>
  <c r="L110" i="5"/>
  <c r="L111" i="5"/>
  <c r="L113" i="5" a="1"/>
  <c r="L113" i="5"/>
  <c r="L116" i="5" a="1"/>
  <c r="L116" i="5" s="1"/>
  <c r="L117" i="5"/>
  <c r="L118" i="5" a="1"/>
  <c r="L118" i="5" s="1"/>
  <c r="L119" i="5" a="1"/>
  <c r="L119" i="5"/>
  <c r="L120" i="5"/>
  <c r="L122" i="5" a="1"/>
  <c r="L122" i="5"/>
  <c r="L125" i="5" a="1"/>
  <c r="L125" i="5" s="1"/>
  <c r="L126" i="5"/>
  <c r="L127" i="5" a="1"/>
  <c r="L127" i="5" s="1"/>
  <c r="L3" i="5" a="1"/>
  <c r="L3" i="5"/>
  <c r="L4" i="5" a="1"/>
  <c r="L4" i="5"/>
  <c r="L5" i="5" a="1"/>
  <c r="L5" i="5" s="1"/>
  <c r="I3" i="5"/>
  <c r="G3" i="5" a="1"/>
  <c r="G3" i="5"/>
  <c r="E3" i="5"/>
  <c r="D3" i="5"/>
  <c r="K4" i="2" a="1"/>
  <c r="K4" i="2"/>
  <c r="K5" i="2" a="1"/>
  <c r="K5" i="2"/>
  <c r="K6" i="2" a="1"/>
  <c r="K6" i="2"/>
  <c r="K7" i="2" a="1"/>
  <c r="K7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/>
  <c r="K28" i="2" a="1"/>
  <c r="K28" i="2"/>
  <c r="K29" i="2" a="1"/>
  <c r="K29" i="2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/>
  <c r="K36" i="2" a="1"/>
  <c r="K36" i="2"/>
  <c r="K37" i="2" a="1"/>
  <c r="K37" i="2"/>
  <c r="K38" i="2" a="1"/>
  <c r="K38" i="2"/>
  <c r="K39" i="2" a="1"/>
  <c r="K39" i="2"/>
  <c r="K40" i="2" a="1"/>
  <c r="K40" i="2"/>
  <c r="K41" i="2" a="1"/>
  <c r="K41" i="2"/>
  <c r="K42" i="2" a="1"/>
  <c r="K42" i="2"/>
  <c r="K43" i="2" a="1"/>
  <c r="K43" i="2"/>
  <c r="K44" i="2" a="1"/>
  <c r="K44" i="2"/>
  <c r="K45" i="2" a="1"/>
  <c r="K45" i="2"/>
  <c r="K46" i="2" a="1"/>
  <c r="K46" i="2"/>
  <c r="K47" i="2" a="1"/>
  <c r="K47" i="2"/>
  <c r="K48" i="2" a="1"/>
  <c r="K48" i="2"/>
  <c r="K49" i="2" a="1"/>
  <c r="K49" i="2"/>
  <c r="K50" i="2" a="1"/>
  <c r="K50" i="2"/>
  <c r="K51" i="2" a="1"/>
  <c r="K51" i="2"/>
  <c r="K52" i="2" a="1"/>
  <c r="K52" i="2"/>
  <c r="K53" i="2" a="1"/>
  <c r="K53" i="2"/>
  <c r="K54" i="2" a="1"/>
  <c r="K54" i="2"/>
  <c r="K55" i="2" a="1"/>
  <c r="K55" i="2"/>
  <c r="K56" i="2" a="1"/>
  <c r="K56" i="2"/>
  <c r="K57" i="2" a="1"/>
  <c r="K57" i="2"/>
  <c r="K58" i="2" a="1"/>
  <c r="K58" i="2"/>
  <c r="K59" i="2" a="1"/>
  <c r="K59" i="2"/>
  <c r="K60" i="2" a="1"/>
  <c r="K60" i="2"/>
  <c r="K61" i="2" a="1"/>
  <c r="K61" i="2"/>
  <c r="K62" i="2" a="1"/>
  <c r="K62" i="2"/>
  <c r="K63" i="2" a="1"/>
  <c r="K63" i="2"/>
  <c r="K64" i="2" a="1"/>
  <c r="K64" i="2"/>
  <c r="K65" i="2" a="1"/>
  <c r="K65" i="2"/>
  <c r="K66" i="2" a="1"/>
  <c r="K66" i="2"/>
  <c r="K67" i="2" a="1"/>
  <c r="K67" i="2"/>
  <c r="K68" i="2" a="1"/>
  <c r="K68" i="2"/>
  <c r="K69" i="2" a="1"/>
  <c r="K69" i="2"/>
  <c r="K70" i="2" a="1"/>
  <c r="K70" i="2"/>
  <c r="K71" i="2" a="1"/>
  <c r="K71" i="2"/>
  <c r="K72" i="2" a="1"/>
  <c r="K72" i="2"/>
  <c r="K73" i="2" a="1"/>
  <c r="K73" i="2"/>
  <c r="K74" i="2" a="1"/>
  <c r="K74" i="2"/>
  <c r="K75" i="2" a="1"/>
  <c r="K75" i="2"/>
  <c r="K76" i="2" a="1"/>
  <c r="K76" i="2"/>
  <c r="K77" i="2" a="1"/>
  <c r="K77" i="2"/>
  <c r="K78" i="2" a="1"/>
  <c r="K78" i="2"/>
  <c r="K79" i="2" a="1"/>
  <c r="K79" i="2"/>
  <c r="K80" i="2" a="1"/>
  <c r="K80" i="2"/>
  <c r="K81" i="2" a="1"/>
  <c r="K81" i="2"/>
  <c r="K82" i="2" a="1"/>
  <c r="K82" i="2"/>
  <c r="K83" i="2" a="1"/>
  <c r="K83" i="2"/>
  <c r="K84" i="2" a="1"/>
  <c r="K84" i="2"/>
  <c r="K85" i="2" a="1"/>
  <c r="K85" i="2"/>
  <c r="K86" i="2" a="1"/>
  <c r="K86" i="2"/>
  <c r="K87" i="2" a="1"/>
  <c r="K87" i="2"/>
  <c r="K88" i="2" a="1"/>
  <c r="K88" i="2"/>
  <c r="K89" i="2" a="1"/>
  <c r="K89" i="2"/>
  <c r="K90" i="2" a="1"/>
  <c r="K90" i="2"/>
  <c r="K91" i="2" a="1"/>
  <c r="K91" i="2"/>
  <c r="K92" i="2" a="1"/>
  <c r="K92" i="2"/>
  <c r="K93" i="2" a="1"/>
  <c r="K93" i="2"/>
  <c r="K94" i="2" a="1"/>
  <c r="K94" i="2"/>
  <c r="K95" i="2" a="1"/>
  <c r="K95" i="2"/>
  <c r="K96" i="2" a="1"/>
  <c r="K96" i="2"/>
  <c r="K97" i="2" a="1"/>
  <c r="K97" i="2"/>
  <c r="K98" i="2" a="1"/>
  <c r="K98" i="2"/>
  <c r="K99" i="2" a="1"/>
  <c r="K99" i="2"/>
  <c r="K100" i="2" a="1"/>
  <c r="K100" i="2"/>
  <c r="K101" i="2" a="1"/>
  <c r="K101" i="2"/>
  <c r="K102" i="2" a="1"/>
  <c r="K102" i="2"/>
  <c r="K103" i="2" a="1"/>
  <c r="K103" i="2"/>
  <c r="K104" i="2" a="1"/>
  <c r="K104" i="2"/>
  <c r="K105" i="2" a="1"/>
  <c r="K105" i="2"/>
  <c r="K106" i="2" a="1"/>
  <c r="K106" i="2"/>
  <c r="K107" i="2" a="1"/>
  <c r="K107" i="2"/>
  <c r="K108" i="2" a="1"/>
  <c r="K108" i="2"/>
  <c r="K109" i="2" a="1"/>
  <c r="K109" i="2"/>
  <c r="K110" i="2" a="1"/>
  <c r="K110" i="2"/>
  <c r="K111" i="2" a="1"/>
  <c r="K111" i="2"/>
  <c r="K112" i="2" a="1"/>
  <c r="K112" i="2"/>
  <c r="K113" i="2" a="1"/>
  <c r="K113" i="2"/>
  <c r="K114" i="2" a="1"/>
  <c r="K114" i="2"/>
  <c r="K115" i="2" a="1"/>
  <c r="K115" i="2"/>
  <c r="K116" i="2" a="1"/>
  <c r="K116" i="2"/>
  <c r="K117" i="2" a="1"/>
  <c r="K117" i="2"/>
  <c r="K118" i="2" a="1"/>
  <c r="K118" i="2"/>
  <c r="K119" i="2" a="1"/>
  <c r="K119" i="2"/>
  <c r="K120" i="2" a="1"/>
  <c r="K120" i="2"/>
  <c r="K121" i="2" a="1"/>
  <c r="K121" i="2"/>
  <c r="K122" i="2" a="1"/>
  <c r="K122" i="2"/>
  <c r="K123" i="2" a="1"/>
  <c r="K123" i="2"/>
  <c r="K124" i="2" a="1"/>
  <c r="K124" i="2"/>
  <c r="K125" i="2" a="1"/>
  <c r="K125" i="2"/>
  <c r="K126" i="2" a="1"/>
  <c r="K126" i="2"/>
  <c r="K127" i="2" a="1"/>
  <c r="K127" i="2"/>
  <c r="K3" i="2" a="1"/>
  <c r="K3" i="2"/>
  <c r="F4" i="2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F100" i="2" a="1"/>
  <c r="F100" i="2"/>
  <c r="F101" i="2" a="1"/>
  <c r="F101" i="2"/>
  <c r="F102" i="2" a="1"/>
  <c r="F102" i="2"/>
  <c r="F103" i="2" a="1"/>
  <c r="F103" i="2"/>
  <c r="F104" i="2" a="1"/>
  <c r="F104" i="2"/>
  <c r="F105" i="2" a="1"/>
  <c r="F105" i="2"/>
  <c r="F106" i="2" a="1"/>
  <c r="F106" i="2"/>
  <c r="F107" i="2" a="1"/>
  <c r="F107" i="2"/>
  <c r="F108" i="2" a="1"/>
  <c r="F108" i="2"/>
  <c r="F109" i="2" a="1"/>
  <c r="F109" i="2"/>
  <c r="F110" i="2" a="1"/>
  <c r="F110" i="2"/>
  <c r="F111" i="2" a="1"/>
  <c r="F111" i="2"/>
  <c r="F112" i="2" a="1"/>
  <c r="F112" i="2"/>
  <c r="F113" i="2" a="1"/>
  <c r="F113" i="2"/>
  <c r="F114" i="2" a="1"/>
  <c r="F114" i="2"/>
  <c r="F115" i="2" a="1"/>
  <c r="F115" i="2"/>
  <c r="F116" i="2" a="1"/>
  <c r="F116" i="2"/>
  <c r="F117" i="2" a="1"/>
  <c r="F117" i="2"/>
  <c r="F118" i="2" a="1"/>
  <c r="F118" i="2"/>
  <c r="F119" i="2" a="1"/>
  <c r="F119" i="2"/>
  <c r="F120" i="2" a="1"/>
  <c r="F120" i="2"/>
  <c r="F121" i="2" a="1"/>
  <c r="F121" i="2"/>
  <c r="F122" i="2" a="1"/>
  <c r="F122" i="2"/>
  <c r="F123" i="2" a="1"/>
  <c r="F123" i="2"/>
  <c r="F124" i="2" a="1"/>
  <c r="F124" i="2"/>
  <c r="F125" i="2" a="1"/>
  <c r="F125" i="2"/>
  <c r="F126" i="2" a="1"/>
  <c r="F126" i="2"/>
  <c r="F127" i="2" a="1"/>
  <c r="F127" i="2"/>
  <c r="F3" i="2" a="1"/>
  <c r="F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<sst xmlns="http://schemas.openxmlformats.org/spreadsheetml/2006/main" count="1572" uniqueCount="949">
  <si>
    <t>Row Labels</t>
  </si>
  <si>
    <t>Times Pharmacy Had the Best Option</t>
  </si>
  <si>
    <t>Count of Medications</t>
  </si>
  <si>
    <t>Amazon Pricing</t>
  </si>
  <si>
    <t>CostPlus Pharmacy</t>
  </si>
  <si>
    <t>Amazon-6 month</t>
  </si>
  <si>
    <t>GoodRx Pricing</t>
  </si>
  <si>
    <t>Walmart</t>
  </si>
  <si>
    <t>n/a</t>
  </si>
  <si>
    <t>Grand Total</t>
  </si>
  <si>
    <t>Count of Medication</t>
  </si>
  <si>
    <t>CVS</t>
  </si>
  <si>
    <t>Rite Aid</t>
  </si>
  <si>
    <t>Wallgreens</t>
  </si>
  <si>
    <t>Weis</t>
  </si>
  <si>
    <t>Weis, Rite Aid</t>
  </si>
  <si>
    <t>(some medications have more than one deriviative for example IR and ER fomulations)</t>
  </si>
  <si>
    <t>30 Day Supply</t>
  </si>
  <si>
    <t>Source: https://clincalc.com/DrugStats/</t>
  </si>
  <si>
    <t>90 Day Supply or Greater</t>
  </si>
  <si>
    <t>Medications</t>
  </si>
  <si>
    <t>Brand Name</t>
  </si>
  <si>
    <t>Best Option</t>
  </si>
  <si>
    <t>Acetaminophen-Hydrocodone</t>
  </si>
  <si>
    <t>Norco</t>
  </si>
  <si>
    <t>Acetaminophen-Oxycodone</t>
  </si>
  <si>
    <t>Percocet</t>
  </si>
  <si>
    <t>Albuterol</t>
  </si>
  <si>
    <t>Proventil</t>
  </si>
  <si>
    <t>Albuterol HFA</t>
  </si>
  <si>
    <t>Ventolin</t>
  </si>
  <si>
    <t>Albuterol Sulfate neb</t>
  </si>
  <si>
    <t>Ventolin nebulizer</t>
  </si>
  <si>
    <t>Alendronate</t>
  </si>
  <si>
    <t>Fosamax</t>
  </si>
  <si>
    <t>Allopurinol</t>
  </si>
  <si>
    <t>Zyloprim</t>
  </si>
  <si>
    <t>Alprazolam</t>
  </si>
  <si>
    <t>Xanax</t>
  </si>
  <si>
    <t>Amiodarone</t>
  </si>
  <si>
    <t>Cordarone</t>
  </si>
  <si>
    <t>Amitriptyline</t>
  </si>
  <si>
    <t>Elavil</t>
  </si>
  <si>
    <t>Amlodipine</t>
  </si>
  <si>
    <t>Norvasc</t>
  </si>
  <si>
    <t>Apixaban</t>
  </si>
  <si>
    <t>Eliquis</t>
  </si>
  <si>
    <t>Aripiprazole</t>
  </si>
  <si>
    <t>Abilify</t>
  </si>
  <si>
    <t>Aspirin</t>
  </si>
  <si>
    <t>Atenolol</t>
  </si>
  <si>
    <t>Tenormin</t>
  </si>
  <si>
    <t>Atorvastatin</t>
  </si>
  <si>
    <t>Lipitor</t>
  </si>
  <si>
    <t>Benzonatate</t>
  </si>
  <si>
    <t>Tessalon Pearls</t>
  </si>
  <si>
    <t>Budesonide-Formoterol</t>
  </si>
  <si>
    <t>Symbicort</t>
  </si>
  <si>
    <t>Bupropion</t>
  </si>
  <si>
    <t>Wellbutrin</t>
  </si>
  <si>
    <t>Bupropion HCL Sustained Release (SR)</t>
  </si>
  <si>
    <t>Wellbutrin SR</t>
  </si>
  <si>
    <t>Bupropion XL</t>
  </si>
  <si>
    <t>Wellbutrin XL</t>
  </si>
  <si>
    <t>Buspirone</t>
  </si>
  <si>
    <t>BuSpar</t>
  </si>
  <si>
    <t>Carvedilol</t>
  </si>
  <si>
    <t>Coreg</t>
  </si>
  <si>
    <t>Celecoxib</t>
  </si>
  <si>
    <t>Celebrex</t>
  </si>
  <si>
    <t>Cetirizine</t>
  </si>
  <si>
    <t>Zyrtec</t>
  </si>
  <si>
    <t>Cholecalciferol</t>
  </si>
  <si>
    <t>Vitamin D3</t>
  </si>
  <si>
    <t>Citalopram</t>
  </si>
  <si>
    <t>Celexa</t>
  </si>
  <si>
    <t>Clonazepam</t>
  </si>
  <si>
    <t>Klonopin</t>
  </si>
  <si>
    <t>Clonidine</t>
  </si>
  <si>
    <t>Catapres</t>
  </si>
  <si>
    <t>Clonidine Extended Release</t>
  </si>
  <si>
    <t>Kapvay</t>
  </si>
  <si>
    <t>Clopidogrel</t>
  </si>
  <si>
    <t>Plavix</t>
  </si>
  <si>
    <t>Cyclobenzaprine</t>
  </si>
  <si>
    <t>Flexeril</t>
  </si>
  <si>
    <t>Cyclobenzaprine Extended Release</t>
  </si>
  <si>
    <t>Amrix</t>
  </si>
  <si>
    <t>Dextroamphetamine-Amphetamine</t>
  </si>
  <si>
    <t>Adderall</t>
  </si>
  <si>
    <t>Diazepam</t>
  </si>
  <si>
    <t>Valium</t>
  </si>
  <si>
    <t>Diclofenac Gel</t>
  </si>
  <si>
    <t>Voltaren Gel</t>
  </si>
  <si>
    <t>Diclofenac Tablets</t>
  </si>
  <si>
    <t>Voltaren</t>
  </si>
  <si>
    <t>Diltiazem</t>
  </si>
  <si>
    <t>Diltiazem HCl Extended Release</t>
  </si>
  <si>
    <t>Cardizem CD</t>
  </si>
  <si>
    <t>Duloxetine</t>
  </si>
  <si>
    <t>Cymbalta</t>
  </si>
  <si>
    <t>Ergocalciferol</t>
  </si>
  <si>
    <t>Vitamin D2</t>
  </si>
  <si>
    <t>Escitalopram</t>
  </si>
  <si>
    <t>Lexapro</t>
  </si>
  <si>
    <t>Estradiol Tablets</t>
  </si>
  <si>
    <t>Estrace</t>
  </si>
  <si>
    <t>Ethinyl Estradiol-Norethindrone</t>
  </si>
  <si>
    <t>Junel, Loestrin, Larin</t>
  </si>
  <si>
    <t>Ethinyl Estradiol-Norgestimate</t>
  </si>
  <si>
    <t>Tri-Sprintec</t>
  </si>
  <si>
    <t>Famotidine</t>
  </si>
  <si>
    <t>Pepcid 40mg (lower dose are OTC)</t>
  </si>
  <si>
    <t>Fenofibrate</t>
  </si>
  <si>
    <t>Tricor</t>
  </si>
  <si>
    <t>Ferrous Sulfate</t>
  </si>
  <si>
    <t>Iron</t>
  </si>
  <si>
    <t>Finasteride</t>
  </si>
  <si>
    <t>Proscar</t>
  </si>
  <si>
    <t>Fluoxetine</t>
  </si>
  <si>
    <t>Prozac</t>
  </si>
  <si>
    <t>Fluticasone</t>
  </si>
  <si>
    <t>Flonase</t>
  </si>
  <si>
    <t>Fluticasone-Salmeterol</t>
  </si>
  <si>
    <t>Advair</t>
  </si>
  <si>
    <t>Folic Acid</t>
  </si>
  <si>
    <t>Flovite</t>
  </si>
  <si>
    <t>Furosemide</t>
  </si>
  <si>
    <t>Lasix</t>
  </si>
  <si>
    <t>Gabapentin</t>
  </si>
  <si>
    <t>Neurontin</t>
  </si>
  <si>
    <t>Glimepiride</t>
  </si>
  <si>
    <t>Amaryl</t>
  </si>
  <si>
    <t>Glipizide</t>
  </si>
  <si>
    <t>Glucotrol</t>
  </si>
  <si>
    <t>Glipizide Extended Release</t>
  </si>
  <si>
    <t>Glucotrol XL</t>
  </si>
  <si>
    <t>Hydralazine</t>
  </si>
  <si>
    <t>Apresoline</t>
  </si>
  <si>
    <t>Hydrochlorothiazide Capsules</t>
  </si>
  <si>
    <t>Hydrodiuril</t>
  </si>
  <si>
    <t>Hydrochlorothiazide Tablets</t>
  </si>
  <si>
    <t>Microzide</t>
  </si>
  <si>
    <t>Hydrochlorothiazide-Losartan</t>
  </si>
  <si>
    <t>Hyzaar</t>
  </si>
  <si>
    <t>Hydroxyzine</t>
  </si>
  <si>
    <t>Vistaril</t>
  </si>
  <si>
    <t>Ibuprofen</t>
  </si>
  <si>
    <t>Motrin</t>
  </si>
  <si>
    <t>Insulin Aspart pens</t>
  </si>
  <si>
    <t>Novolog</t>
  </si>
  <si>
    <t>Insulin Aspart vials</t>
  </si>
  <si>
    <t>Insulin Glargine pens</t>
  </si>
  <si>
    <t>Lantus, Basaglar</t>
  </si>
  <si>
    <t>Insulin Glargine vials</t>
  </si>
  <si>
    <t>Insulin Lispro pens</t>
  </si>
  <si>
    <t>Humalog</t>
  </si>
  <si>
    <t>Insulin Lispro vials</t>
  </si>
  <si>
    <t>Lamotrigine</t>
  </si>
  <si>
    <t>Lamictal</t>
  </si>
  <si>
    <t>Lamotrigine Extended Release</t>
  </si>
  <si>
    <t>Lamictal XR</t>
  </si>
  <si>
    <t>Latanoprost</t>
  </si>
  <si>
    <t>Xalatan</t>
  </si>
  <si>
    <t>Levetiracetam</t>
  </si>
  <si>
    <t>Keppra</t>
  </si>
  <si>
    <t>Levetiracetam Extended Release</t>
  </si>
  <si>
    <t>Keppra XR</t>
  </si>
  <si>
    <t>Levothyroxine</t>
  </si>
  <si>
    <t>Synthroid, Levoxyl</t>
  </si>
  <si>
    <t>Lisdexamfetamine</t>
  </si>
  <si>
    <t>Vyvanse</t>
  </si>
  <si>
    <t>Lisinopril</t>
  </si>
  <si>
    <t>Prinvil</t>
  </si>
  <si>
    <t>Lisinopril-Hydrochlorothiazide</t>
  </si>
  <si>
    <t>Prinzide, Zestoretic</t>
  </si>
  <si>
    <t>Loratadine</t>
  </si>
  <si>
    <t>Claritin</t>
  </si>
  <si>
    <t>Lorazepam</t>
  </si>
  <si>
    <t>Atavin</t>
  </si>
  <si>
    <t>Losartan</t>
  </si>
  <si>
    <t>Cozaar</t>
  </si>
  <si>
    <t>Lovastatin</t>
  </si>
  <si>
    <t>Altoprev</t>
  </si>
  <si>
    <t>Meloxicam</t>
  </si>
  <si>
    <t>Mobic</t>
  </si>
  <si>
    <t>Metformin</t>
  </si>
  <si>
    <t>Fortamet, Glumetza</t>
  </si>
  <si>
    <t>Metformin Extended Release</t>
  </si>
  <si>
    <t>Glucophage XR</t>
  </si>
  <si>
    <t>Methylphenidate</t>
  </si>
  <si>
    <t>Ritalin</t>
  </si>
  <si>
    <t>Metoprolol Succinate</t>
  </si>
  <si>
    <t>Toprol XL</t>
  </si>
  <si>
    <t>Metoprolol Tartrate</t>
  </si>
  <si>
    <t>Lopressor</t>
  </si>
  <si>
    <t>Montelukast</t>
  </si>
  <si>
    <t>Singulair</t>
  </si>
  <si>
    <t>Naproxen</t>
  </si>
  <si>
    <t>Aleeve</t>
  </si>
  <si>
    <t>Omeprazole</t>
  </si>
  <si>
    <t>Prilosec</t>
  </si>
  <si>
    <t>Ondansetron</t>
  </si>
  <si>
    <t>Zofran</t>
  </si>
  <si>
    <t>Oxycodone</t>
  </si>
  <si>
    <t>Oxy</t>
  </si>
  <si>
    <t>Pantoprazole</t>
  </si>
  <si>
    <t>Protonix</t>
  </si>
  <si>
    <t>Paroxetine</t>
  </si>
  <si>
    <t>Paxil</t>
  </si>
  <si>
    <t>Paroxetine Extended Release</t>
  </si>
  <si>
    <t>Paxil CR</t>
  </si>
  <si>
    <t>Potassium</t>
  </si>
  <si>
    <t>KlorCon</t>
  </si>
  <si>
    <t>Potassium Chloride Extended Release</t>
  </si>
  <si>
    <t>Klor-Con Sprinkle</t>
  </si>
  <si>
    <t>Pravastatin</t>
  </si>
  <si>
    <t>Pravachol</t>
  </si>
  <si>
    <t>Prednisone</t>
  </si>
  <si>
    <t>Deltasone</t>
  </si>
  <si>
    <t>Pregabalin</t>
  </si>
  <si>
    <t>Lyrica</t>
  </si>
  <si>
    <t>Propranolol</t>
  </si>
  <si>
    <t>Inderal</t>
  </si>
  <si>
    <t>Propranolol HCl Extended Release</t>
  </si>
  <si>
    <t>Inderal LA</t>
  </si>
  <si>
    <t>Quetiapine</t>
  </si>
  <si>
    <t>Seroquel</t>
  </si>
  <si>
    <t>Quetiapine Fumarate Extended Release</t>
  </si>
  <si>
    <t>Seroquel XR</t>
  </si>
  <si>
    <t>Rivaroxaban</t>
  </si>
  <si>
    <t>Xarelto</t>
  </si>
  <si>
    <t>Rosuvastatin</t>
  </si>
  <si>
    <t>Crestor</t>
  </si>
  <si>
    <t>Sertraline</t>
  </si>
  <si>
    <t>Zoloft</t>
  </si>
  <si>
    <t>Simvastatin</t>
  </si>
  <si>
    <t>Zocor</t>
  </si>
  <si>
    <t>Sitagliptin</t>
  </si>
  <si>
    <t>Januvia</t>
  </si>
  <si>
    <t>Spironolactone</t>
  </si>
  <si>
    <t>Aldactone</t>
  </si>
  <si>
    <t>Sumatriptan</t>
  </si>
  <si>
    <t>Imitrex</t>
  </si>
  <si>
    <t>Tamsulosin</t>
  </si>
  <si>
    <t>Flomax</t>
  </si>
  <si>
    <t>Tizanidine Capsules</t>
  </si>
  <si>
    <t>Zanaflex</t>
  </si>
  <si>
    <t>Tizanidine Tablets</t>
  </si>
  <si>
    <t>Topiramate</t>
  </si>
  <si>
    <t>Topamax</t>
  </si>
  <si>
    <t>Tramadol</t>
  </si>
  <si>
    <t>Ultram</t>
  </si>
  <si>
    <t>Trazodone</t>
  </si>
  <si>
    <t>Desyrel</t>
  </si>
  <si>
    <t>Venlafaxine</t>
  </si>
  <si>
    <t>Effexor</t>
  </si>
  <si>
    <t>Venlafaxine Extended Release Capsules</t>
  </si>
  <si>
    <t>Effexor XR</t>
  </si>
  <si>
    <t>Venlafaxine Extended Release Tablets</t>
  </si>
  <si>
    <t>Verapamil</t>
  </si>
  <si>
    <t>Calan, Verelan</t>
  </si>
  <si>
    <t>Warfarin</t>
  </si>
  <si>
    <t>Coumadin</t>
  </si>
  <si>
    <t>Zolpidem</t>
  </si>
  <si>
    <t>Ambien</t>
  </si>
  <si>
    <t>Source: https://pharmacy.amazon.com/pricing?tag=googhydr-20&amp;ref=pd_sl_5wpf60lg8d_e_EDS</t>
  </si>
  <si>
    <t>Generic Name</t>
  </si>
  <si>
    <t>90 day Supply</t>
  </si>
  <si>
    <t>6 month</t>
  </si>
  <si>
    <t>Albuterol HFA (Ventolin)</t>
  </si>
  <si>
    <t>Insulin Aspart Vials</t>
  </si>
  <si>
    <t>Lamotrigine ODT</t>
  </si>
  <si>
    <t>Retail Cost</t>
  </si>
  <si>
    <t>Savings</t>
  </si>
  <si>
    <t>* Price and savings are calculated for 30 pills of the lowest strength or a single unit of a non-pill medication- pricing may vary, please refer to medication details for more accurate pricing.</t>
  </si>
  <si>
    <t>Abacavir-Lamivudine</t>
  </si>
  <si>
    <t>(Generic for Epzicom)</t>
  </si>
  <si>
    <t>Save $1,038.50</t>
  </si>
  <si>
    <t>Source: https://costplusdrugs.com/medications/categories/vitamin-deficiency/</t>
  </si>
  <si>
    <t>Acyclovir</t>
  </si>
  <si>
    <t>(Generic for Zovirax)</t>
  </si>
  <si>
    <t>Save $19.20</t>
  </si>
  <si>
    <t>Albendazole</t>
  </si>
  <si>
    <t>(Generic for Albenza)</t>
  </si>
  <si>
    <t>Save $6,112.28</t>
  </si>
  <si>
    <t>(Generic for Proventil)</t>
  </si>
  <si>
    <t>Save $16.75</t>
  </si>
  <si>
    <t>(Generic for Ventolin)</t>
  </si>
  <si>
    <t>Save $11.09</t>
  </si>
  <si>
    <t>Save $46.42</t>
  </si>
  <si>
    <t>(Generic for Fosamax)</t>
  </si>
  <si>
    <t>Save $10.01</t>
  </si>
  <si>
    <t>(Generic for Zyloprim)</t>
  </si>
  <si>
    <t>Save $6.71</t>
  </si>
  <si>
    <t>Amantadine</t>
  </si>
  <si>
    <t>(Generic for Symmetrel)</t>
  </si>
  <si>
    <t>Save $42.60</t>
  </si>
  <si>
    <t>(Generic for Pacerone)</t>
  </si>
  <si>
    <t>Save $30.30</t>
  </si>
  <si>
    <t>(Generic for Elavil)</t>
  </si>
  <si>
    <t>Save $5.51</t>
  </si>
  <si>
    <t>(Generic for Norvasc)</t>
  </si>
  <si>
    <t>Save $46.40</t>
  </si>
  <si>
    <t>Anastrozole</t>
  </si>
  <si>
    <t>(Generic for Arimidex)</t>
  </si>
  <si>
    <t>Save $123.00</t>
  </si>
  <si>
    <t>(Generic for Abilify)</t>
  </si>
  <si>
    <t>Save $671.80</t>
  </si>
  <si>
    <t>(Generic for Tenormin)</t>
  </si>
  <si>
    <t>Save $7.20</t>
  </si>
  <si>
    <t>Atomoxetine</t>
  </si>
  <si>
    <t>(Generic for Strattera)</t>
  </si>
  <si>
    <t>Save $348.30</t>
  </si>
  <si>
    <t>(Generic for Lipitor)</t>
  </si>
  <si>
    <t>Save $51.48</t>
  </si>
  <si>
    <t>Azathioprine</t>
  </si>
  <si>
    <t>(Generic for Imuran)</t>
  </si>
  <si>
    <t>Save $36.90</t>
  </si>
  <si>
    <t>Azelastine</t>
  </si>
  <si>
    <t>(Generic for Astelin)</t>
  </si>
  <si>
    <t>Save $67.51</t>
  </si>
  <si>
    <t>(Generic for Optivar)</t>
  </si>
  <si>
    <t>Save $86.22</t>
  </si>
  <si>
    <t>Baclofen</t>
  </si>
  <si>
    <t>(Generic for Lioresal)</t>
  </si>
  <si>
    <t>Save $15.53</t>
  </si>
  <si>
    <t>Benazepril</t>
  </si>
  <si>
    <t>(Generic for Lotensin)</t>
  </si>
  <si>
    <t>Save $9.90</t>
  </si>
  <si>
    <t>(Generic for Tessalon Perles)</t>
  </si>
  <si>
    <t>Save $18.90</t>
  </si>
  <si>
    <t>Benztropine Mesylate</t>
  </si>
  <si>
    <t>(Generic for Cogentin)</t>
  </si>
  <si>
    <t>Save $6.90</t>
  </si>
  <si>
    <t>Bisoprolol Fumarate</t>
  </si>
  <si>
    <t>(Generic for Zebeta)</t>
  </si>
  <si>
    <t>Brimonidine Tartrate</t>
  </si>
  <si>
    <t>(Generic for Alphagan)</t>
  </si>
  <si>
    <t>Save $61.58</t>
  </si>
  <si>
    <t>Budesonide</t>
  </si>
  <si>
    <t>(Generic for Pulmicort)</t>
  </si>
  <si>
    <t>Save $168.05</t>
  </si>
  <si>
    <t>Bumetanide</t>
  </si>
  <si>
    <t>(Generic for Bumex)</t>
  </si>
  <si>
    <t>Save $29.10</t>
  </si>
  <si>
    <t>(Generic for Wellbutrin)</t>
  </si>
  <si>
    <t>Save $16.20</t>
  </si>
  <si>
    <t>Bupropion Extended Release</t>
  </si>
  <si>
    <t>(Generic for Wellbutrin ER)</t>
  </si>
  <si>
    <t>Save $79.20</t>
  </si>
  <si>
    <t>(Generic for Wellbutrin SR)</t>
  </si>
  <si>
    <t>Save $5.40</t>
  </si>
  <si>
    <t>(Generic for Wellbutrin XL)</t>
  </si>
  <si>
    <t>Save $62.72</t>
  </si>
  <si>
    <t>(Generic for BuSpar)</t>
  </si>
  <si>
    <t>Save $5.10</t>
  </si>
  <si>
    <t>Calcitriol</t>
  </si>
  <si>
    <t>(Generic for Rocaltrol)</t>
  </si>
  <si>
    <t>Save $35.40</t>
  </si>
  <si>
    <t>Carbamazepine</t>
  </si>
  <si>
    <t>(Generic for Epitol)</t>
  </si>
  <si>
    <t>Save $21.90</t>
  </si>
  <si>
    <t>Carbidopa-Levodopa</t>
  </si>
  <si>
    <t>(Generic for Sinemet)</t>
  </si>
  <si>
    <t>Save $11.70</t>
  </si>
  <si>
    <t>(Generic for Coreg)</t>
  </si>
  <si>
    <t>Save $7.61</t>
  </si>
  <si>
    <t>Cefuroxime Axetil</t>
  </si>
  <si>
    <t>(Generic for Ceftin)</t>
  </si>
  <si>
    <t>Save $103.50</t>
  </si>
  <si>
    <t>(Generic for Celebrex)</t>
  </si>
  <si>
    <t>Save $55.73</t>
  </si>
  <si>
    <t>(Generic for Zyrtec)</t>
  </si>
  <si>
    <t>Save $10.80</t>
  </si>
  <si>
    <t>Chlorthalidone</t>
  </si>
  <si>
    <t>(Generic for Hygroton)</t>
  </si>
  <si>
    <t>Save $27.60</t>
  </si>
  <si>
    <t>Ciclopirox</t>
  </si>
  <si>
    <t>(Generic for Penlac)</t>
  </si>
  <si>
    <t>Save $70.97</t>
  </si>
  <si>
    <t>(Generic for Celexa)</t>
  </si>
  <si>
    <t>Save $13.20</t>
  </si>
  <si>
    <t>Clobetasol Propionate</t>
  </si>
  <si>
    <t>(Generic for Temovate)</t>
  </si>
  <si>
    <t>Save $292.44</t>
  </si>
  <si>
    <t>(Generic for Catapres)</t>
  </si>
  <si>
    <t>Save $4.09</t>
  </si>
  <si>
    <t>(Generic for Kapvay)</t>
  </si>
  <si>
    <t>Save $120.80</t>
  </si>
  <si>
    <t>(Generic for Plavix)</t>
  </si>
  <si>
    <t>Save $54.54</t>
  </si>
  <si>
    <t>Clotrimazole</t>
  </si>
  <si>
    <t>(Generic for Lotrimin AF)</t>
  </si>
  <si>
    <t>Save $37.56</t>
  </si>
  <si>
    <t>Clotrimazole Betamethasone</t>
  </si>
  <si>
    <t>(Generic for Lotrisone)</t>
  </si>
  <si>
    <t>Save $67.98</t>
  </si>
  <si>
    <t>Colchicine</t>
  </si>
  <si>
    <t>(Generic for Colcrys)</t>
  </si>
  <si>
    <t>Save $167.53</t>
  </si>
  <si>
    <t>Cromolyn Sodium</t>
  </si>
  <si>
    <t>(Generic for Opticrom)</t>
  </si>
  <si>
    <t>Save $31.00</t>
  </si>
  <si>
    <t>(Generic for Flexeril)</t>
  </si>
  <si>
    <t>Save $14.33</t>
  </si>
  <si>
    <t>(Generic for Amrix)</t>
  </si>
  <si>
    <t>Save $1,041.23</t>
  </si>
  <si>
    <t>Cyproheptadine</t>
  </si>
  <si>
    <t>(Generic for Periactin)</t>
  </si>
  <si>
    <t>Save $24.00</t>
  </si>
  <si>
    <t>Desmopressin Acetate</t>
  </si>
  <si>
    <t>(Generic for DDAVP)</t>
  </si>
  <si>
    <t>Save $105.00</t>
  </si>
  <si>
    <t>Desvenlafaxine Succinate Extended Release</t>
  </si>
  <si>
    <t>(Generic for Pristiq)</t>
  </si>
  <si>
    <t>Save $273.30</t>
  </si>
  <si>
    <t>Diclofenac</t>
  </si>
  <si>
    <t>(Generic for Solaraze)</t>
  </si>
  <si>
    <t>Save $801.95</t>
  </si>
  <si>
    <t>(Generic for Voltaren)</t>
  </si>
  <si>
    <t>Save $37.96</t>
  </si>
  <si>
    <t>Diclofenac Sodium Delayed Release</t>
  </si>
  <si>
    <t>Save $12.68</t>
  </si>
  <si>
    <t>Digoxin</t>
  </si>
  <si>
    <t>(Generic for Lanoxin)</t>
  </si>
  <si>
    <t>Save $19.80</t>
  </si>
  <si>
    <t>(Generic for Cardizem CD)</t>
  </si>
  <si>
    <t>Save $21.30</t>
  </si>
  <si>
    <t>Divalproex Sodium Delayed Release</t>
  </si>
  <si>
    <t>(Generic for Depakote)</t>
  </si>
  <si>
    <t>Save $18.30</t>
  </si>
  <si>
    <t>Divalproex Sodium Extended Release</t>
  </si>
  <si>
    <t>(Generic for Depakote ER)</t>
  </si>
  <si>
    <t>Save $3.95</t>
  </si>
  <si>
    <t>Donepezil</t>
  </si>
  <si>
    <t>(Generic for Aricept)</t>
  </si>
  <si>
    <t>Save $86.07</t>
  </si>
  <si>
    <t>Dorzolamide</t>
  </si>
  <si>
    <t>(Generic for Trusopt)</t>
  </si>
  <si>
    <t>Save $42.20</t>
  </si>
  <si>
    <t>Dorzolamide Timolol Maleate</t>
  </si>
  <si>
    <t>(Generic for Cosopt)</t>
  </si>
  <si>
    <t>Save $81.90</t>
  </si>
  <si>
    <t>Dosegestrel Ethinyl Estradiol-Ethinyl Estradiol</t>
  </si>
  <si>
    <t>(Generic for Viorele)</t>
  </si>
  <si>
    <t>Save $22.42</t>
  </si>
  <si>
    <t>Doxazosin Mesylate</t>
  </si>
  <si>
    <t>(Generic for Cardura)</t>
  </si>
  <si>
    <t>Save $23.10</t>
  </si>
  <si>
    <t>Doxepin</t>
  </si>
  <si>
    <t>(Generic for Adapin)</t>
  </si>
  <si>
    <t>Save $12.90</t>
  </si>
  <si>
    <t>Doxycycline Hyclate</t>
  </si>
  <si>
    <t>(Generic for Lymepak)</t>
  </si>
  <si>
    <t>Save $101.40</t>
  </si>
  <si>
    <t>(Generic for Vibramycin)</t>
  </si>
  <si>
    <t>Save $20.36</t>
  </si>
  <si>
    <t>Doxycycline Monohydrate</t>
  </si>
  <si>
    <t>(Generic for Monodox)</t>
  </si>
  <si>
    <t>Save $49.80</t>
  </si>
  <si>
    <t>Drospirenone Ethinyl Estradiol</t>
  </si>
  <si>
    <t>(Generic for Syeda)</t>
  </si>
  <si>
    <t>Save $53.64</t>
  </si>
  <si>
    <t>(Generic for Cymbalta)</t>
  </si>
  <si>
    <t>Save $115.56</t>
  </si>
  <si>
    <t>Enalapril Maleate</t>
  </si>
  <si>
    <t>(Generic for Vasotec)</t>
  </si>
  <si>
    <t>Save $14.10</t>
  </si>
  <si>
    <t>Entecavir</t>
  </si>
  <si>
    <t>(Generic for Baraclude)</t>
  </si>
  <si>
    <t>Save $956.45</t>
  </si>
  <si>
    <t>(Generic for Drisdol)</t>
  </si>
  <si>
    <t>Save $63.11</t>
  </si>
  <si>
    <t>(Generic for Lexapro)</t>
  </si>
  <si>
    <t>Save $43.80</t>
  </si>
  <si>
    <t>Esomeprazole</t>
  </si>
  <si>
    <t>(Generic for Nexium)</t>
  </si>
  <si>
    <t>Save $210.66</t>
  </si>
  <si>
    <t>(Generic for Estrace)</t>
  </si>
  <si>
    <t>Save $5.13</t>
  </si>
  <si>
    <t>Estradiol</t>
  </si>
  <si>
    <t>(Generic for Climara)</t>
  </si>
  <si>
    <t>Save $48.24</t>
  </si>
  <si>
    <t>(Generic for Dotti)</t>
  </si>
  <si>
    <t>Save $47.27</t>
  </si>
  <si>
    <t>(Generic for Vivelle-Dot)</t>
  </si>
  <si>
    <t>Save $129.30</t>
  </si>
  <si>
    <t>(Generic for Activella)</t>
  </si>
  <si>
    <t>Save $67.19</t>
  </si>
  <si>
    <t>Ezetimibe</t>
  </si>
  <si>
    <t>(Generic for Zetia)</t>
  </si>
  <si>
    <t>Save $108.62</t>
  </si>
  <si>
    <t>(Generic for Pepcid)</t>
  </si>
  <si>
    <t>Save $19.50</t>
  </si>
  <si>
    <t>(Generic for Tricor)</t>
  </si>
  <si>
    <t>Save $20.29</t>
  </si>
  <si>
    <t>Fexofenadine</t>
  </si>
  <si>
    <t>(Generic for Allegra)</t>
  </si>
  <si>
    <t>Save $4.80</t>
  </si>
  <si>
    <t>(Generic for Propecia)</t>
  </si>
  <si>
    <t>Save $45.72</t>
  </si>
  <si>
    <t>Fluconazole</t>
  </si>
  <si>
    <t>(Generic for Diflucan)</t>
  </si>
  <si>
    <t>Save $100.65</t>
  </si>
  <si>
    <t>Flucytosine</t>
  </si>
  <si>
    <t>(Generic for Ancobon)</t>
  </si>
  <si>
    <t>Save $915.83</t>
  </si>
  <si>
    <t>Fludrocortisone Acetate</t>
  </si>
  <si>
    <t>(Generic for Florinef)</t>
  </si>
  <si>
    <t>Save $13.80</t>
  </si>
  <si>
    <t>Fluocinonide</t>
  </si>
  <si>
    <t>(Generic for Lidex)</t>
  </si>
  <si>
    <t>Save $75.20</t>
  </si>
  <si>
    <t>(Generic for Prozac)</t>
  </si>
  <si>
    <t>Save $18.02</t>
  </si>
  <si>
    <t>(Generic for Flonase)</t>
  </si>
  <si>
    <t>Save $43.68</t>
  </si>
  <si>
    <t>(Generic for Advair Diskus)</t>
  </si>
  <si>
    <t>Save $219.98</t>
  </si>
  <si>
    <t>(Generic for Folic Acid)</t>
  </si>
  <si>
    <t>Save $8.40</t>
  </si>
  <si>
    <t>(Generic for Lasix)</t>
  </si>
  <si>
    <t>Save $4.48</t>
  </si>
  <si>
    <t>Gemfibrozil</t>
  </si>
  <si>
    <t>(Generic for Lopid)</t>
  </si>
  <si>
    <t>(Generic for Amaryl)</t>
  </si>
  <si>
    <t>Save $4.22</t>
  </si>
  <si>
    <t>(Generic for Glucotrol)</t>
  </si>
  <si>
    <t>Save $1.88</t>
  </si>
  <si>
    <t>(Generic for Glucotrol XL)</t>
  </si>
  <si>
    <t>Save $6.23</t>
  </si>
  <si>
    <t>Glyburide</t>
  </si>
  <si>
    <t>(Generic for Diabeta)</t>
  </si>
  <si>
    <t>Guanfacine</t>
  </si>
  <si>
    <t>(Generic for Tenex)</t>
  </si>
  <si>
    <t>Save $18.00</t>
  </si>
  <si>
    <t>Guanfacine Extended Release</t>
  </si>
  <si>
    <t>(Generic for Intuniv)</t>
  </si>
  <si>
    <t>Save $248.10</t>
  </si>
  <si>
    <t>Halobetasol Propionate</t>
  </si>
  <si>
    <t>(Generic for Ultravate)</t>
  </si>
  <si>
    <t>Save $143.16</t>
  </si>
  <si>
    <t>Haloperidol</t>
  </si>
  <si>
    <t>(Generic for Haldol)</t>
  </si>
  <si>
    <t>Save $20.40</t>
  </si>
  <si>
    <t>(Generic for Apresoline)</t>
  </si>
  <si>
    <t>Hydrochlorothiazide</t>
  </si>
  <si>
    <t>(Generic for Microzide)</t>
  </si>
  <si>
    <t>Save $4.54</t>
  </si>
  <si>
    <t>Hydrocortisone</t>
  </si>
  <si>
    <t>(Generic for Hytone)</t>
  </si>
  <si>
    <t>Save $11.50</t>
  </si>
  <si>
    <t>Hydrocortisone Perianal</t>
  </si>
  <si>
    <t>(Generic for Anusol-HC)</t>
  </si>
  <si>
    <t>Save $70.64</t>
  </si>
  <si>
    <t>(Generic for Atarax)</t>
  </si>
  <si>
    <t>Save $10.50</t>
  </si>
  <si>
    <t>(Generic for Advil)</t>
  </si>
  <si>
    <t>Save $0.60</t>
  </si>
  <si>
    <t>Imatinib</t>
  </si>
  <si>
    <t>(Generic for Gleevec)</t>
  </si>
  <si>
    <t>Save $2,485.40</t>
  </si>
  <si>
    <t>Ipratropium Bromide</t>
  </si>
  <si>
    <t>(Generic for Atrovent)</t>
  </si>
  <si>
    <t>Save $23.70</t>
  </si>
  <si>
    <t>Irbesartan</t>
  </si>
  <si>
    <t>(Generic for Avapro)</t>
  </si>
  <si>
    <t>Save $70.20</t>
  </si>
  <si>
    <t>Isosorbide Mononitrate Extended Release</t>
  </si>
  <si>
    <t>(Generic for Imdur)</t>
  </si>
  <si>
    <t>Save $10.78</t>
  </si>
  <si>
    <t>Ketoconazole</t>
  </si>
  <si>
    <t>(Generic for Nizoral)</t>
  </si>
  <si>
    <t>Save $102.07</t>
  </si>
  <si>
    <t>Ketorolac Tromethamine</t>
  </si>
  <si>
    <t>(Generic for Toradol)</t>
  </si>
  <si>
    <t>Labetalol</t>
  </si>
  <si>
    <t>(Generic for Normodyne)</t>
  </si>
  <si>
    <t>Save $10.20</t>
  </si>
  <si>
    <t>Lactulose</t>
  </si>
  <si>
    <t>(Generic for Cephulac)</t>
  </si>
  <si>
    <t>Save $20.90</t>
  </si>
  <si>
    <t>(Generic for Lamictal ODT)</t>
  </si>
  <si>
    <t>Save $21.64</t>
  </si>
  <si>
    <t>(Generic for Lamictal XR)</t>
  </si>
  <si>
    <t>Save $150.41</t>
  </si>
  <si>
    <t>Lansoprazole</t>
  </si>
  <si>
    <t>(Generic for Prevacid)</t>
  </si>
  <si>
    <t>Save $113.43</t>
  </si>
  <si>
    <t>Lansoprazole Delayed Release</t>
  </si>
  <si>
    <t>Save $148.80</t>
  </si>
  <si>
    <t>Letrozole</t>
  </si>
  <si>
    <t>(Generic for Femara)</t>
  </si>
  <si>
    <t>Save $210.30</t>
  </si>
  <si>
    <t>(Generic for Keppra)</t>
  </si>
  <si>
    <t>Save $38.84</t>
  </si>
  <si>
    <t>(Generic for Keppra XR)</t>
  </si>
  <si>
    <t>Save $88.35</t>
  </si>
  <si>
    <t>Levocetirizine Dihydrochloride</t>
  </si>
  <si>
    <t>(Generic for Xyzal)</t>
  </si>
  <si>
    <t>Save $72.90</t>
  </si>
  <si>
    <t>Levofloxacin</t>
  </si>
  <si>
    <t>(Generic for Levaquin)</t>
  </si>
  <si>
    <t>Save $312.96</t>
  </si>
  <si>
    <t>Levonorgestrel-Ethinyl Estradiol</t>
  </si>
  <si>
    <t>(Generic for Levora)</t>
  </si>
  <si>
    <t>Save $35.59</t>
  </si>
  <si>
    <t>(Generic for Aviane)</t>
  </si>
  <si>
    <t>Save $21.25</t>
  </si>
  <si>
    <t>(Generic for Synthroid)</t>
  </si>
  <si>
    <t>Save $11.74</t>
  </si>
  <si>
    <t>Lidocaine</t>
  </si>
  <si>
    <t>(Generic for Lidoderm)</t>
  </si>
  <si>
    <t>Save $200.40</t>
  </si>
  <si>
    <t>(Generic for Xylocaine)</t>
  </si>
  <si>
    <t>Save $238.17</t>
  </si>
  <si>
    <t>(Generic for Xylocaine Viscous)</t>
  </si>
  <si>
    <t>Save $15.30</t>
  </si>
  <si>
    <t>(Generic for Prinivil)</t>
  </si>
  <si>
    <t>(Generic for Zestoretic)</t>
  </si>
  <si>
    <t>Save $37.50</t>
  </si>
  <si>
    <t>Lithium Carbonate Extended Release</t>
  </si>
  <si>
    <t>(Generic for Lithobid)</t>
  </si>
  <si>
    <t>Save $9.00</t>
  </si>
  <si>
    <t>(Generic for Claritin)</t>
  </si>
  <si>
    <t>Save $4.50</t>
  </si>
  <si>
    <t>(Generic for Cozaar)</t>
  </si>
  <si>
    <t>Save $23.54</t>
  </si>
  <si>
    <t>Losartan-hydrochlorothiazide</t>
  </si>
  <si>
    <t>(Generic for Hyzaar)</t>
  </si>
  <si>
    <t>Save $31.02</t>
  </si>
  <si>
    <t>(Generic for Mevacor)</t>
  </si>
  <si>
    <t>Save $13.62</t>
  </si>
  <si>
    <t>Meclizine</t>
  </si>
  <si>
    <t>(Generic for Antivert)</t>
  </si>
  <si>
    <t>Medroxyprogesterone Acetate</t>
  </si>
  <si>
    <t>(Generic for Provera)</t>
  </si>
  <si>
    <t>(Generic for Mobic)</t>
  </si>
  <si>
    <t>Save $17.79</t>
  </si>
  <si>
    <t>Memantine</t>
  </si>
  <si>
    <t>(Generic for Namenda)</t>
  </si>
  <si>
    <t>Save $74.07</t>
  </si>
  <si>
    <t>Memantine Extended Release</t>
  </si>
  <si>
    <t>(Generic for Namenda XR)</t>
  </si>
  <si>
    <t>Save $346.52</t>
  </si>
  <si>
    <t>Mesalamine</t>
  </si>
  <si>
    <t>(Generic for Canasa)</t>
  </si>
  <si>
    <t>Save $907.84</t>
  </si>
  <si>
    <t>Mesalamine Extended Release</t>
  </si>
  <si>
    <t>(Generic for Apriso)</t>
  </si>
  <si>
    <t>Save $85.97</t>
  </si>
  <si>
    <t>(Generic for Glucophage)</t>
  </si>
  <si>
    <t>Save $16.10</t>
  </si>
  <si>
    <t>(Generic for Glucophage XR)</t>
  </si>
  <si>
    <t>Save $4.49</t>
  </si>
  <si>
    <t>Methimazole</t>
  </si>
  <si>
    <t>(Generic for Tapazole)</t>
  </si>
  <si>
    <t>Methocarbamol</t>
  </si>
  <si>
    <t>(Generic for Robaxin)</t>
  </si>
  <si>
    <t>Save $13.50</t>
  </si>
  <si>
    <t>Methotrexate</t>
  </si>
  <si>
    <t>(Generic for Trexall)</t>
  </si>
  <si>
    <t>Save $72.59</t>
  </si>
  <si>
    <t>Methylprednisolone</t>
  </si>
  <si>
    <t>(Generic for Medrol)</t>
  </si>
  <si>
    <t>Save $20.94</t>
  </si>
  <si>
    <t>Metoclopramide</t>
  </si>
  <si>
    <t>(Generic for Reglan)</t>
  </si>
  <si>
    <t>Save $5.70</t>
  </si>
  <si>
    <t>(Generic for Lopressor)</t>
  </si>
  <si>
    <t>Save $2.45</t>
  </si>
  <si>
    <t>Midodrine</t>
  </si>
  <si>
    <t>(Generic for ProAmatine)</t>
  </si>
  <si>
    <t>Save $181.20</t>
  </si>
  <si>
    <t>Minocycline</t>
  </si>
  <si>
    <t>(Generic for Minocin)</t>
  </si>
  <si>
    <t>Save $26.40</t>
  </si>
  <si>
    <t>Mirtazapine</t>
  </si>
  <si>
    <t>(Generic for Remeron SolTab)</t>
  </si>
  <si>
    <t>Save $29.28</t>
  </si>
  <si>
    <t>Mometasone Furoate</t>
  </si>
  <si>
    <t>(Generic for Elocon)</t>
  </si>
  <si>
    <t>Save $38.24</t>
  </si>
  <si>
    <t>(Generic for Singulair)</t>
  </si>
  <si>
    <t>Mycophenolate Mofetil</t>
  </si>
  <si>
    <t>(Generic for CellCept)</t>
  </si>
  <si>
    <t>Save $59.40</t>
  </si>
  <si>
    <t>Nabumetone</t>
  </si>
  <si>
    <t>(Generic for Relafen)</t>
  </si>
  <si>
    <t>Save $26.10</t>
  </si>
  <si>
    <t>Naltrexone</t>
  </si>
  <si>
    <t>(Generic for ReVia)</t>
  </si>
  <si>
    <t>Save $85.80</t>
  </si>
  <si>
    <t>(Generic for Naprosyn)</t>
  </si>
  <si>
    <t>Save $12.14</t>
  </si>
  <si>
    <t>Neomycin Polymyxin Dexamethasone</t>
  </si>
  <si>
    <t>(Generic for Maxitrol)</t>
  </si>
  <si>
    <t>Save $8.69</t>
  </si>
  <si>
    <t>Neomycin Polymyxin Hydrocortisone Otic</t>
  </si>
  <si>
    <t>(Generic for Cortisporin)</t>
  </si>
  <si>
    <t>Save $28.09</t>
  </si>
  <si>
    <t>Nifedipine Extended Release</t>
  </si>
  <si>
    <t>(Generic for Procardia XL)</t>
  </si>
  <si>
    <t>Save $30.60</t>
  </si>
  <si>
    <t>Nitroglycerin SL</t>
  </si>
  <si>
    <t>(Generic for Nitrostat)</t>
  </si>
  <si>
    <t>Save $62.29</t>
  </si>
  <si>
    <t>Norethindrone</t>
  </si>
  <si>
    <t>(Generic for Ortho Micronor)</t>
  </si>
  <si>
    <t>Save $23.67</t>
  </si>
  <si>
    <t>Norethindrone Acetate-Ethinyl Estradiol</t>
  </si>
  <si>
    <t>(Generic for Hailey Fe)</t>
  </si>
  <si>
    <t>Save $28.62</t>
  </si>
  <si>
    <t>(Generic for Junel)</t>
  </si>
  <si>
    <t>Save $17.95</t>
  </si>
  <si>
    <t>(Generic for Loestrin Fe)</t>
  </si>
  <si>
    <t>Save $111.50</t>
  </si>
  <si>
    <t>(Generic for Norterel)</t>
  </si>
  <si>
    <t>Save $22.38</t>
  </si>
  <si>
    <t>Norgestimate-Ethinyl Estradiol</t>
  </si>
  <si>
    <t>(Generic for Ortho Tri-Cyclen)</t>
  </si>
  <si>
    <t>Save $21.82</t>
  </si>
  <si>
    <t>(Generic for Tri-Lo-Spintec)</t>
  </si>
  <si>
    <t>Save $49.16</t>
  </si>
  <si>
    <t>Norgestrel-Ethinyl Estradiol</t>
  </si>
  <si>
    <t>(Generic for Cryselle)</t>
  </si>
  <si>
    <t>Save $20.52</t>
  </si>
  <si>
    <t>Nortriptyline</t>
  </si>
  <si>
    <t>(Generic for Pamelor)</t>
  </si>
  <si>
    <t>Save $9.30</t>
  </si>
  <si>
    <t>Nystatin</t>
  </si>
  <si>
    <t>(Generic for Nystex)</t>
  </si>
  <si>
    <t>Save $21.61</t>
  </si>
  <si>
    <t>(Generic for Nystop)</t>
  </si>
  <si>
    <t>Save $73.10</t>
  </si>
  <si>
    <t>Ofloxacin</t>
  </si>
  <si>
    <t>(Generic for Ocuflox)</t>
  </si>
  <si>
    <t>Save $86.47</t>
  </si>
  <si>
    <t>Ofloxacin Otic</t>
  </si>
  <si>
    <t>(Generic for Floxin Otic)</t>
  </si>
  <si>
    <t>Save $274.69</t>
  </si>
  <si>
    <t>Olanzapine</t>
  </si>
  <si>
    <t>(Generic for Zyprexa)</t>
  </si>
  <si>
    <t>Save $133.50</t>
  </si>
  <si>
    <t>Olmesartan Medoxomil</t>
  </si>
  <si>
    <t>(Generic for Benicar)</t>
  </si>
  <si>
    <t>Save $110.70</t>
  </si>
  <si>
    <t>Olmesartan Medoxomil-hydrochlorothiazide</t>
  </si>
  <si>
    <t>(Generic for Benicar HCT)</t>
  </si>
  <si>
    <t>Save $153.00</t>
  </si>
  <si>
    <t>Olopatadine</t>
  </si>
  <si>
    <t>(Generic for Patanol)</t>
  </si>
  <si>
    <t>Save $143.33</t>
  </si>
  <si>
    <t>Omega 3 Acid Ethyl Esters</t>
  </si>
  <si>
    <t>(Generic for Lovaza)</t>
  </si>
  <si>
    <t>Save $34.80</t>
  </si>
  <si>
    <t>(Generic for Prilosec)</t>
  </si>
  <si>
    <t>Save $44.78</t>
  </si>
  <si>
    <t>(Generic for Zofran ODT)</t>
  </si>
  <si>
    <t>Save $154.32</t>
  </si>
  <si>
    <t>Oseltamivir</t>
  </si>
  <si>
    <t>(Generic for Tamiflu)</t>
  </si>
  <si>
    <t>Save $91.57</t>
  </si>
  <si>
    <t>Oxcarbazepine</t>
  </si>
  <si>
    <t>(Generic for Trileptal)</t>
  </si>
  <si>
    <t>Save $39.00</t>
  </si>
  <si>
    <t>Oxybutynin Chloride</t>
  </si>
  <si>
    <t>(Generic for Ditropan)</t>
  </si>
  <si>
    <t>Oxybutynin Extended Release</t>
  </si>
  <si>
    <t>(Generic for Ditropan XL)</t>
  </si>
  <si>
    <t>Save $74.59</t>
  </si>
  <si>
    <t>(Generic for Protonix)</t>
  </si>
  <si>
    <t>Save $66.82</t>
  </si>
  <si>
    <t>(Generic for Paxil)</t>
  </si>
  <si>
    <t>Save $19.44</t>
  </si>
  <si>
    <t>(Generic for Paxil CR)</t>
  </si>
  <si>
    <t>Save $132.11</t>
  </si>
  <si>
    <t>PEG 3350-KCl-Na Bicarb-NaCl-Na Sulfate</t>
  </si>
  <si>
    <t>(Generic for Golytely)</t>
  </si>
  <si>
    <t>Save $24.84</t>
  </si>
  <si>
    <t>Penicillin Potassium</t>
  </si>
  <si>
    <t>(Generic for Beepen-VK)</t>
  </si>
  <si>
    <t>Save $1.23</t>
  </si>
  <si>
    <t>Permethrin</t>
  </si>
  <si>
    <t>(Generic for Elimite)</t>
  </si>
  <si>
    <t>Save $103.56</t>
  </si>
  <si>
    <t>Pioglitazone</t>
  </si>
  <si>
    <t>(Generic for Actos)</t>
  </si>
  <si>
    <t>Save $67.80</t>
  </si>
  <si>
    <t>Polymyxin B Trimethoprim</t>
  </si>
  <si>
    <t>(Generic for Polytrim)</t>
  </si>
  <si>
    <t>Save $15.64</t>
  </si>
  <si>
    <t>(Generic for Klor-Con)</t>
  </si>
  <si>
    <t>Save $281.22</t>
  </si>
  <si>
    <t>(Generic for Klor-Con Sprinkle)</t>
  </si>
  <si>
    <t>Save $11.91</t>
  </si>
  <si>
    <t>(Generic for Pravachol)</t>
  </si>
  <si>
    <t>Save $21.08</t>
  </si>
  <si>
    <t>Prazosin</t>
  </si>
  <si>
    <t>(Generic for Minipress)</t>
  </si>
  <si>
    <t>Save $12.60</t>
  </si>
  <si>
    <t>(Generic for Deltasone)</t>
  </si>
  <si>
    <t>Primidone</t>
  </si>
  <si>
    <t>(Generic for Mysoline)</t>
  </si>
  <si>
    <t>Save $7.50</t>
  </si>
  <si>
    <t>Promethazine</t>
  </si>
  <si>
    <t>(Generic for Phenergan)</t>
  </si>
  <si>
    <t>(Generic for Inderal)</t>
  </si>
  <si>
    <t>(Generic for Inderal LA)</t>
  </si>
  <si>
    <t>Save $47.10</t>
  </si>
  <si>
    <t>(Generic for Seroquel)</t>
  </si>
  <si>
    <t>Save $63.60</t>
  </si>
  <si>
    <t>(Generic for SEROquel XR)</t>
  </si>
  <si>
    <t>Save $494.70</t>
  </si>
  <si>
    <t>Ramipril</t>
  </si>
  <si>
    <t>(Generic for Altace)</t>
  </si>
  <si>
    <t>Save $37.80</t>
  </si>
  <si>
    <t>Ranolazine Extended Release</t>
  </si>
  <si>
    <t>(Generic for Ranexa)</t>
  </si>
  <si>
    <t>Save $165.00</t>
  </si>
  <si>
    <t>Risperidone</t>
  </si>
  <si>
    <t>(Generic for Risperdal)</t>
  </si>
  <si>
    <t>Save $56.40</t>
  </si>
  <si>
    <t>Rizatriptan Benzoate</t>
  </si>
  <si>
    <t>(Generic for Maxalt)</t>
  </si>
  <si>
    <t>Save $394.80</t>
  </si>
  <si>
    <t>Ropinirole</t>
  </si>
  <si>
    <t>(Generic for Requip)</t>
  </si>
  <si>
    <t>Save $21.71</t>
  </si>
  <si>
    <t>Ropinirole Extended Release</t>
  </si>
  <si>
    <t>(Generic for Requip XL)</t>
  </si>
  <si>
    <t>Save $62.73</t>
  </si>
  <si>
    <t>(Generic for Crestor)</t>
  </si>
  <si>
    <t>Save $113.36</t>
  </si>
  <si>
    <t>(Generic for Zoloft)</t>
  </si>
  <si>
    <t>Sevelamer Carbonate</t>
  </si>
  <si>
    <t>(Generic for Renvela)</t>
  </si>
  <si>
    <t>Save $103.20</t>
  </si>
  <si>
    <t>(Generic for Zocor)</t>
  </si>
  <si>
    <t>Save $18.73</t>
  </si>
  <si>
    <t>(Generic for Aldactone)</t>
  </si>
  <si>
    <t>Save $9.75</t>
  </si>
  <si>
    <t>Sulfamethoxazole-Trimethoprim</t>
  </si>
  <si>
    <t>(Generic for Bactrim)</t>
  </si>
  <si>
    <t>Save $13.34</t>
  </si>
  <si>
    <t>(Generic for Imitrex)</t>
  </si>
  <si>
    <t>Save $225.00</t>
  </si>
  <si>
    <t>Tacrolimus</t>
  </si>
  <si>
    <t>(Generic for Prograf)</t>
  </si>
  <si>
    <t>Save $46.13</t>
  </si>
  <si>
    <t>Tamoxifen Citrate</t>
  </si>
  <si>
    <t>(Generic for Nolvadex)</t>
  </si>
  <si>
    <t>Save $66.90</t>
  </si>
  <si>
    <t>(Generic for Flomax)</t>
  </si>
  <si>
    <t>Save $59.56</t>
  </si>
  <si>
    <t>Telmisartan</t>
  </si>
  <si>
    <t>(Generic for Micardis)</t>
  </si>
  <si>
    <t>Telmisartan-hydrochlorothiazide</t>
  </si>
  <si>
    <t>(Generic for Micardis HCT)</t>
  </si>
  <si>
    <t>Save $71.70</t>
  </si>
  <si>
    <t>Tenofovir Disoproxil Fumarate</t>
  </si>
  <si>
    <t>(Generic for Viread)</t>
  </si>
  <si>
    <t>Save $753.00</t>
  </si>
  <si>
    <t>Terbinafine</t>
  </si>
  <si>
    <t>(Generic for Lamisil)</t>
  </si>
  <si>
    <t>Save $42.90</t>
  </si>
  <si>
    <t>(Generic for Zanaflex)</t>
  </si>
  <si>
    <t>Save $22.93</t>
  </si>
  <si>
    <t>Tobramycin</t>
  </si>
  <si>
    <t>(Generic for Tobrex)</t>
  </si>
  <si>
    <t>Save $15.05</t>
  </si>
  <si>
    <t>(Generic for Topamax)</t>
  </si>
  <si>
    <t>Save $20.56</t>
  </si>
  <si>
    <t>Torsemide</t>
  </si>
  <si>
    <t>(Generic for Demadex)</t>
  </si>
  <si>
    <t>Save $14.40</t>
  </si>
  <si>
    <t>(Generic for Desyrel)</t>
  </si>
  <si>
    <t>Save $10.58</t>
  </si>
  <si>
    <t>Triamcinolone Acetonide</t>
  </si>
  <si>
    <t>(Generic for Kenalog)</t>
  </si>
  <si>
    <t>Save $4.71</t>
  </si>
  <si>
    <t>Triamterene-Hydrochlorothiazide</t>
  </si>
  <si>
    <t>(Generic for Dyazide)</t>
  </si>
  <si>
    <t>Save $6.30</t>
  </si>
  <si>
    <t>Ursodiol</t>
  </si>
  <si>
    <t>(Generic for Actigall)</t>
  </si>
  <si>
    <t>Save $173.40</t>
  </si>
  <si>
    <t>Valacyclovir</t>
  </si>
  <si>
    <t>(Generic for Valtrex)</t>
  </si>
  <si>
    <t>Save $93.95</t>
  </si>
  <si>
    <t>Valganciclovir</t>
  </si>
  <si>
    <t>(Generic for Valcyte)</t>
  </si>
  <si>
    <t>Save $1,650.23</t>
  </si>
  <si>
    <t>Valproate Sodium</t>
  </si>
  <si>
    <t>(Generic for Depakene)</t>
  </si>
  <si>
    <t>Save $2.70</t>
  </si>
  <si>
    <t>Valsartan</t>
  </si>
  <si>
    <t>(Generic for Diovan)</t>
  </si>
  <si>
    <t>Save $59.10</t>
  </si>
  <si>
    <t>Vancomycin</t>
  </si>
  <si>
    <t>(Generic for Vancocin HCl)</t>
  </si>
  <si>
    <t>Save $646.94</t>
  </si>
  <si>
    <t>(Generic for Effexor)</t>
  </si>
  <si>
    <t>Save $31.74</t>
  </si>
  <si>
    <t>(Generic for Effexor XR)</t>
  </si>
  <si>
    <t>Save $60.78</t>
  </si>
  <si>
    <t>(Generic for Coumadin)</t>
  </si>
  <si>
    <t>Save $5.19</t>
  </si>
  <si>
    <t>Ziprasidone</t>
  </si>
  <si>
    <t>(Generic for Geodon)</t>
  </si>
  <si>
    <t>Save $168.60</t>
  </si>
  <si>
    <t>Zonisamide</t>
  </si>
  <si>
    <t>(Generic for Zonegran)</t>
  </si>
  <si>
    <t>Save $39.90</t>
  </si>
  <si>
    <t>90 day supply</t>
  </si>
  <si>
    <t>Source: https://www.goodrx.com/</t>
  </si>
  <si>
    <t>Best Pharmacy With GoodRx</t>
  </si>
  <si>
    <t>Bupropion HCL Sustained Release</t>
  </si>
  <si>
    <t>Insulin Glargine-pen injectors</t>
  </si>
  <si>
    <t>30 day supply</t>
  </si>
  <si>
    <t>Source: https://i5.walmartimages.com/dfw/4ff9c6c9-9378/k2-_0769cdec-ad81-46f5-9e50-a463dbfabc2e.v1.pdf</t>
  </si>
  <si>
    <t>Bisoprolol</t>
  </si>
  <si>
    <t>Carbidopa-levodopa</t>
  </si>
  <si>
    <t>Cilostazol</t>
  </si>
  <si>
    <t>Divalproex Dr tablet</t>
  </si>
  <si>
    <t>Doxazosin</t>
  </si>
  <si>
    <t>Enalapril</t>
  </si>
  <si>
    <t>Folbee tablet</t>
  </si>
  <si>
    <t>Glyburide-metformin</t>
  </si>
  <si>
    <t>Indapamide</t>
  </si>
  <si>
    <t>Isosorbide Mononitrate ER</t>
  </si>
  <si>
    <t>Lidocaine Visc Sol</t>
  </si>
  <si>
    <t>Lithium Carb capsule</t>
  </si>
  <si>
    <t>Lithium Carb ER tablet</t>
  </si>
  <si>
    <t>Losartan-hydrochlorothiazide tablet</t>
  </si>
  <si>
    <t>Meclizine tablet</t>
  </si>
  <si>
    <t>Minoxidil tablet</t>
  </si>
  <si>
    <t>Norethindrone tablet</t>
  </si>
  <si>
    <t>Pramipexole</t>
  </si>
  <si>
    <t>Primidone tablet</t>
  </si>
  <si>
    <t>Sprintec tablet Day</t>
  </si>
  <si>
    <t>Tri-sprintec tablet</t>
  </si>
  <si>
    <t>Triamterene-hydrochlorothiazide tablet</t>
  </si>
  <si>
    <t>Triamterene-hydrochlorothiazide capsule</t>
  </si>
  <si>
    <t>Trihexyphenidyl tablet</t>
  </si>
  <si>
    <t>Valsartan-hydrochlorothiazide</t>
  </si>
  <si>
    <t>Verapamil ER tablet</t>
  </si>
  <si>
    <t>Zonisamide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</si>
</sst>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8" fontId="2" fillId="2" borderId="0" xfId="0" applyNumberFormat="1" applyFont="1" applyFill="1"/>
    <xf numFmtId="8" fontId="2" fillId="3" borderId="0" xfId="0" applyNumberFormat="1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2" fillId="4" borderId="0" xfId="0" applyFont="1" applyFill="1"/>
    <xf numFmtId="0" fontId="0" fillId="4" borderId="0" xfId="0" applyFill="1"/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95250</xdr:rowOff>
    </xdr:from>
    <xdr:to>
      <xdr:col>8</xdr:col>
      <xdr:colOff>66675</xdr:colOff>
      <xdr:row>21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B82696-38BE-9C73-15A0-1EF6F68D34AA}"/>
            </a:ext>
            <a:ext uri="{147F2762-F138-4A5C-976F-8EAC2B608ADB}">
              <a16:predDERef xmlns:a16="http://schemas.microsoft.com/office/drawing/2014/main" pred="{6DA8DE01-A453-D192-CF0C-E4ED58FAB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95250"/>
          <a:ext cx="4562475" cy="3981450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0</xdr:row>
      <xdr:rowOff>95250</xdr:rowOff>
    </xdr:from>
    <xdr:to>
      <xdr:col>16</xdr:col>
      <xdr:colOff>76200</xdr:colOff>
      <xdr:row>21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BCC284-D3E5-43BB-AC7D-B2434DE7FFA5}"/>
            </a:ext>
            <a:ext uri="{147F2762-F138-4A5C-976F-8EAC2B608ADB}">
              <a16:predDERef xmlns:a16="http://schemas.microsoft.com/office/drawing/2014/main" pred="{61B82696-38BE-9C73-15A0-1EF6F68D3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95250"/>
          <a:ext cx="4562475" cy="398145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1</xdr:row>
      <xdr:rowOff>66675</xdr:rowOff>
    </xdr:from>
    <xdr:to>
      <xdr:col>7</xdr:col>
      <xdr:colOff>542925</xdr:colOff>
      <xdr:row>20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EABEF6-6DDE-1776-5BBA-656B5943A5B1}"/>
            </a:ext>
            <a:ext uri="{147F2762-F138-4A5C-976F-8EAC2B608ADB}">
              <a16:predDERef xmlns:a16="http://schemas.microsoft.com/office/drawing/2014/main" pred="{9E919A12-B4FC-4A20-A9DE-EBAF9FA49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" y="257175"/>
          <a:ext cx="4286250" cy="3705225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</xdr:row>
      <xdr:rowOff>28575</xdr:rowOff>
    </xdr:from>
    <xdr:to>
      <xdr:col>15</xdr:col>
      <xdr:colOff>504825</xdr:colOff>
      <xdr:row>21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BB8196-0043-1C7B-16D6-2CC6AF4A2F2C}"/>
            </a:ext>
            <a:ext uri="{147F2762-F138-4A5C-976F-8EAC2B608ADB}">
              <a16:predDERef xmlns:a16="http://schemas.microsoft.com/office/drawing/2014/main" pred="{61EABEF6-6DDE-1776-5BBA-656B5943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219075"/>
          <a:ext cx="4305300" cy="380047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22</xdr:row>
      <xdr:rowOff>9525</xdr:rowOff>
    </xdr:from>
    <xdr:to>
      <xdr:col>16</xdr:col>
      <xdr:colOff>57150</xdr:colOff>
      <xdr:row>43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D56342-E2BB-91C0-D592-D3545F604A68}"/>
            </a:ext>
            <a:ext uri="{147F2762-F138-4A5C-976F-8EAC2B608ADB}">
              <a16:predDERef xmlns:a16="http://schemas.microsoft.com/office/drawing/2014/main" pred="{8CBB8196-0043-1C7B-16D6-2CC6AF4A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4200525"/>
          <a:ext cx="9372600" cy="413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A401-3C67-441E-A668-860B72C4A796}">
  <dimension ref="B2:N34"/>
  <sheetViews>
    <sheetView tabSelected="1" workbookViewId="0">
      <selection activeCell="Y14" sqref="Y14"/>
    </sheetView>
  </sheetViews>
  <sheetFormatPr defaultRowHeight="15"/>
  <cols>
    <col min="1" max="16384" width="9.140625" style="10"/>
  </cols>
  <sheetData>
    <row r="2" spans="2:1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>
      <c r="B3" s="9"/>
      <c r="C3" s="9" t="s">
        <v>0</v>
      </c>
      <c r="D3" s="9" t="s">
        <v>1</v>
      </c>
      <c r="E3" s="9"/>
      <c r="F3" s="9"/>
      <c r="G3" s="9"/>
      <c r="H3" s="9"/>
      <c r="I3" s="9"/>
      <c r="J3" s="9"/>
      <c r="K3" s="9" t="s">
        <v>0</v>
      </c>
      <c r="L3" s="9" t="s">
        <v>2</v>
      </c>
      <c r="M3" s="9"/>
      <c r="N3" s="9"/>
    </row>
    <row r="4" spans="2:14">
      <c r="B4" s="9"/>
      <c r="C4" s="9" t="s">
        <v>3</v>
      </c>
      <c r="D4" s="9">
        <v>44</v>
      </c>
      <c r="E4" s="9"/>
      <c r="F4" s="9"/>
      <c r="G4" s="9"/>
      <c r="H4" s="9"/>
      <c r="I4" s="9"/>
      <c r="J4" s="9"/>
      <c r="K4" s="9" t="s">
        <v>3</v>
      </c>
      <c r="L4" s="9">
        <v>37</v>
      </c>
      <c r="M4" s="9"/>
      <c r="N4" s="9"/>
    </row>
    <row r="5" spans="2:14">
      <c r="B5" s="9"/>
      <c r="C5" s="9" t="s">
        <v>4</v>
      </c>
      <c r="D5" s="9">
        <v>51</v>
      </c>
      <c r="E5" s="9"/>
      <c r="F5" s="9"/>
      <c r="G5" s="9"/>
      <c r="H5" s="9"/>
      <c r="I5" s="9"/>
      <c r="J5" s="9"/>
      <c r="K5" s="9" t="s">
        <v>5</v>
      </c>
      <c r="L5" s="9">
        <v>7</v>
      </c>
      <c r="M5" s="9"/>
      <c r="N5" s="9"/>
    </row>
    <row r="6" spans="2:14">
      <c r="B6" s="9"/>
      <c r="C6" s="9" t="s">
        <v>6</v>
      </c>
      <c r="D6" s="9">
        <v>26</v>
      </c>
      <c r="E6" s="9"/>
      <c r="F6" s="9"/>
      <c r="G6" s="9"/>
      <c r="H6" s="9"/>
      <c r="I6" s="9"/>
      <c r="J6" s="9"/>
      <c r="K6" s="9" t="s">
        <v>6</v>
      </c>
      <c r="L6" s="9">
        <v>68</v>
      </c>
      <c r="M6" s="9"/>
      <c r="N6" s="9"/>
    </row>
    <row r="7" spans="2:14">
      <c r="B7" s="9"/>
      <c r="C7" s="9" t="s">
        <v>7</v>
      </c>
      <c r="D7" s="9">
        <v>4</v>
      </c>
      <c r="E7" s="9"/>
      <c r="F7" s="9"/>
      <c r="G7" s="9"/>
      <c r="H7" s="9"/>
      <c r="I7" s="9"/>
      <c r="J7" s="9"/>
      <c r="K7" s="9" t="s">
        <v>8</v>
      </c>
      <c r="L7" s="9">
        <v>6</v>
      </c>
      <c r="M7" s="9"/>
      <c r="N7" s="9"/>
    </row>
    <row r="8" spans="2:14">
      <c r="B8" s="9"/>
      <c r="C8" s="9" t="s">
        <v>9</v>
      </c>
      <c r="D8" s="9">
        <v>125</v>
      </c>
      <c r="E8" s="9"/>
      <c r="F8" s="9"/>
      <c r="G8" s="9"/>
      <c r="H8" s="9"/>
      <c r="I8" s="9"/>
      <c r="J8" s="9"/>
      <c r="K8" s="9" t="s">
        <v>7</v>
      </c>
      <c r="L8" s="9">
        <v>7</v>
      </c>
      <c r="M8" s="9"/>
      <c r="N8" s="9"/>
    </row>
    <row r="9" spans="2:14">
      <c r="B9" s="9"/>
      <c r="C9" s="9"/>
      <c r="D9" s="9"/>
      <c r="E9" s="9"/>
      <c r="F9" s="9"/>
      <c r="G9" s="9"/>
      <c r="H9" s="9"/>
      <c r="I9" s="9"/>
      <c r="J9" s="9"/>
      <c r="K9" s="9" t="s">
        <v>9</v>
      </c>
      <c r="L9" s="9">
        <v>125</v>
      </c>
      <c r="M9" s="9"/>
      <c r="N9" s="9"/>
    </row>
    <row r="10" spans="2:14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20" spans="2:13">
      <c r="B20" s="9"/>
      <c r="C20" s="9"/>
      <c r="D20" s="9"/>
      <c r="E20" s="9"/>
      <c r="F20" s="9"/>
      <c r="G20" s="9"/>
      <c r="H20" s="9"/>
      <c r="I20" s="9"/>
      <c r="J20" s="9"/>
      <c r="K20" s="9" t="s">
        <v>0</v>
      </c>
      <c r="L20" s="9" t="s">
        <v>10</v>
      </c>
      <c r="M20" s="9"/>
    </row>
    <row r="21" spans="2:13">
      <c r="B21" s="9"/>
    </row>
    <row r="22" spans="2:13">
      <c r="B22" s="9"/>
    </row>
    <row r="23" spans="2:13">
      <c r="B23" s="9"/>
    </row>
    <row r="24" spans="2:13">
      <c r="B24" s="9"/>
    </row>
    <row r="25" spans="2:13">
      <c r="B25" s="9"/>
      <c r="C25" s="9" t="s">
        <v>0</v>
      </c>
      <c r="D25" s="9" t="s">
        <v>10</v>
      </c>
      <c r="E25" s="9"/>
      <c r="F25" s="9"/>
      <c r="G25" s="9"/>
      <c r="H25" s="9"/>
      <c r="I25" s="9"/>
      <c r="J25" s="9"/>
      <c r="K25" s="9" t="s">
        <v>11</v>
      </c>
      <c r="L25" s="9">
        <v>4</v>
      </c>
      <c r="M25" s="9"/>
    </row>
    <row r="26" spans="2:13">
      <c r="B26" s="9"/>
      <c r="C26" s="9" t="s">
        <v>11</v>
      </c>
      <c r="D26" s="9">
        <v>4</v>
      </c>
      <c r="E26" s="9"/>
      <c r="F26" s="9"/>
      <c r="G26" s="9"/>
      <c r="H26" s="9"/>
      <c r="I26" s="9"/>
      <c r="J26" s="9"/>
      <c r="K26" s="9" t="s">
        <v>12</v>
      </c>
      <c r="L26" s="9">
        <v>14</v>
      </c>
      <c r="M26" s="9"/>
    </row>
    <row r="27" spans="2:13">
      <c r="B27" s="9"/>
      <c r="C27" s="9" t="s">
        <v>12</v>
      </c>
      <c r="D27" s="9">
        <v>3</v>
      </c>
      <c r="E27" s="9"/>
      <c r="F27" s="9"/>
      <c r="G27" s="9"/>
      <c r="H27" s="9"/>
      <c r="I27" s="9"/>
      <c r="J27" s="9"/>
      <c r="K27" s="9" t="s">
        <v>13</v>
      </c>
      <c r="L27" s="9">
        <v>7</v>
      </c>
      <c r="M27" s="9"/>
    </row>
    <row r="28" spans="2:13">
      <c r="C28" s="9" t="s">
        <v>13</v>
      </c>
      <c r="D28" s="9">
        <v>6</v>
      </c>
      <c r="E28" s="9"/>
      <c r="F28" s="9"/>
      <c r="G28" s="9"/>
      <c r="H28" s="9"/>
      <c r="I28" s="9"/>
      <c r="J28" s="9"/>
      <c r="K28" s="9" t="s">
        <v>14</v>
      </c>
      <c r="L28" s="9">
        <v>42</v>
      </c>
      <c r="M28" s="9"/>
    </row>
    <row r="29" spans="2:13">
      <c r="C29" s="9" t="s">
        <v>14</v>
      </c>
      <c r="D29" s="9">
        <v>13</v>
      </c>
      <c r="E29" s="9"/>
      <c r="F29" s="9"/>
      <c r="G29" s="9"/>
      <c r="H29" s="9"/>
      <c r="I29" s="9"/>
      <c r="J29" s="9"/>
      <c r="K29" s="9" t="s">
        <v>15</v>
      </c>
      <c r="L29" s="9">
        <v>2</v>
      </c>
      <c r="M29" s="9"/>
    </row>
    <row r="30" spans="2:13">
      <c r="C30" s="9" t="s">
        <v>9</v>
      </c>
      <c r="D30" s="9">
        <v>26</v>
      </c>
      <c r="E30" s="9"/>
      <c r="F30" s="9"/>
      <c r="G30" s="9"/>
      <c r="H30" s="9"/>
      <c r="I30" s="9"/>
      <c r="J30" s="9"/>
      <c r="K30" s="9" t="e">
        <v>#N/A</v>
      </c>
      <c r="L30" s="9">
        <v>1</v>
      </c>
      <c r="M30" s="9"/>
    </row>
    <row r="31" spans="2:13">
      <c r="C31" s="9"/>
      <c r="D31" s="9"/>
      <c r="E31" s="9"/>
      <c r="F31" s="9"/>
      <c r="G31" s="9"/>
      <c r="H31" s="9"/>
      <c r="I31" s="9"/>
      <c r="J31" s="9"/>
      <c r="K31" s="9" t="s">
        <v>9</v>
      </c>
      <c r="L31" s="9">
        <v>68</v>
      </c>
      <c r="M31" s="9"/>
    </row>
    <row r="33" s="10" customFormat="1"/>
    <row r="34" s="10" customForma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CEC-CBAE-4CCF-A46A-34BECBBBA622}">
  <dimension ref="A1:L127"/>
  <sheetViews>
    <sheetView workbookViewId="0">
      <selection activeCell="H1" sqref="H1:I1"/>
    </sheetView>
  </sheetViews>
  <sheetFormatPr defaultRowHeight="15"/>
  <cols>
    <col min="1" max="1" width="36.42578125" bestFit="1" customWidth="1"/>
    <col min="2" max="2" width="34.5703125" customWidth="1"/>
    <col min="3" max="3" width="16.140625" bestFit="1" customWidth="1"/>
    <col min="4" max="4" width="18.28515625" bestFit="1" customWidth="1"/>
    <col min="5" max="5" width="14.85546875" bestFit="1" customWidth="1"/>
    <col min="6" max="6" width="9" bestFit="1" customWidth="1"/>
    <col min="7" max="7" width="17.85546875" bestFit="1" customWidth="1"/>
    <col min="8" max="8" width="14.85546875" customWidth="1"/>
    <col min="9" max="9" width="14.85546875" bestFit="1" customWidth="1"/>
    <col min="10" max="10" width="9" bestFit="1" customWidth="1"/>
    <col min="11" max="11" width="16.7109375" bestFit="1" customWidth="1"/>
    <col min="12" max="12" width="16.42578125" bestFit="1" customWidth="1"/>
  </cols>
  <sheetData>
    <row r="1" spans="1:12">
      <c r="A1" s="2" t="s">
        <v>16</v>
      </c>
      <c r="B1" s="2"/>
      <c r="C1" s="2"/>
      <c r="D1" s="1" t="s">
        <v>17</v>
      </c>
      <c r="E1" s="11" t="s">
        <v>18</v>
      </c>
      <c r="F1" s="11"/>
      <c r="G1" s="11"/>
      <c r="H1" s="12" t="s">
        <v>19</v>
      </c>
      <c r="I1" s="12"/>
      <c r="J1" s="2"/>
      <c r="K1" s="2"/>
      <c r="L1" s="2"/>
    </row>
    <row r="2" spans="1:12">
      <c r="A2" s="1" t="s">
        <v>20</v>
      </c>
      <c r="B2" s="1" t="s">
        <v>21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22</v>
      </c>
      <c r="H2" s="1" t="s">
        <v>3</v>
      </c>
      <c r="I2" s="1" t="s">
        <v>6</v>
      </c>
      <c r="J2" s="1" t="s">
        <v>7</v>
      </c>
      <c r="K2" s="1" t="s">
        <v>5</v>
      </c>
      <c r="L2" s="1" t="s">
        <v>22</v>
      </c>
    </row>
    <row r="3" spans="1:12">
      <c r="A3" s="2" t="s">
        <v>23</v>
      </c>
      <c r="B3" s="2" t="s">
        <v>24</v>
      </c>
      <c r="C3" s="7" t="str">
        <f>_xlfn.IFNA(VLOOKUP(A3,'Amazon Prime Pharmacy'!$1:$1048576,2,FALSE), "n/a")</f>
        <v>n/a</v>
      </c>
      <c r="D3" s="7" t="str">
        <f>_xlfn.IFNA(VLOOKUP(A3,'CostPlus Pharmacy'!$1:$1048576,4,FALSE), "n/a")</f>
        <v>n/a</v>
      </c>
      <c r="E3" s="7">
        <f>_xlfn.IFNA(MIN(GoodRx!B3:E3), "n/a")</f>
        <v>10.53</v>
      </c>
      <c r="F3" s="7" t="str">
        <f>_xlfn.IFNA(VLOOKUP(A3,'Walmart $4 plan'!$1:$1048576, 2, FALSE), "n/a")</f>
        <v>n/a</v>
      </c>
      <c r="G3" s="6" t="str" cm="1">
        <f t="array" ref="G3">_xlfn.TEXTJOIN(", ",TRUE,IF(C3:F3=MIN(C3:F3),$C$2:$F$2,""))</f>
        <v>GoodRx Pricing</v>
      </c>
      <c r="H3" s="7" t="str">
        <f>_xlfn.IFNA(VLOOKUP(A3,'Amazon Prime Pharmacy'!$1:$1048576,3,FALSE), "n/a")</f>
        <v>n/a</v>
      </c>
      <c r="I3" s="7" t="str">
        <f>IF(MIN(GoodRx!G3:J3), MIN(GoodRx!G3:J3), "n/a")</f>
        <v>n/a</v>
      </c>
      <c r="J3" s="7" t="str">
        <f>_xlfn.IFNA(VLOOKUP(A3,'Walmart $4 plan'!$1:$1048576,3, FALSE), "n/a")</f>
        <v>n/a</v>
      </c>
      <c r="K3" s="8" t="str">
        <f>_xlfn.IFNA(VLOOKUP(A3,'Amazon Prime Pharmacy'!$1:$1048576,4,FALSE), "n/a")</f>
        <v>n/a</v>
      </c>
      <c r="L3" s="2" t="str" cm="1">
        <f t="array" ref="L3">_xlfn.IFNA(_xlfn.TEXTJOIN(", ",TRUE,IF(H3:K3=MIN(H3:K3),$H$2:$K$2,"")), "none")</f>
        <v/>
      </c>
    </row>
    <row r="4" spans="1:12">
      <c r="A4" s="2" t="s">
        <v>25</v>
      </c>
      <c r="B4" s="2" t="s">
        <v>26</v>
      </c>
      <c r="C4" s="7" t="str">
        <f>_xlfn.IFNA(VLOOKUP(A4,'Amazon Prime Pharmacy'!$1:$1048576,2,FALSE), "n/a")</f>
        <v>n/a</v>
      </c>
      <c r="D4" s="7" t="str">
        <f>_xlfn.IFNA(VLOOKUP(A4,'CostPlus Pharmacy'!$1:$1048576,4,FALSE), "n/a")</f>
        <v>n/a</v>
      </c>
      <c r="E4" s="7">
        <f>_xlfn.IFNA(MIN(GoodRx!B4:E4), "n/a")</f>
        <v>6.03</v>
      </c>
      <c r="F4" s="7" t="str">
        <f>_xlfn.IFNA(VLOOKUP(A4,'Walmart $4 plan'!$1:$1048576, 2, FALSE), "n/a")</f>
        <v>n/a</v>
      </c>
      <c r="G4" s="6" t="str" cm="1">
        <f t="array" ref="G4">_xlfn.TEXTJOIN(", ",TRUE,IF(C4:F4=MIN(C4:F4),$C$2:$F$2,""))</f>
        <v>GoodRx Pricing</v>
      </c>
      <c r="H4" s="7" t="str">
        <f>_xlfn.IFNA(VLOOKUP(A4,'Amazon Prime Pharmacy'!$1:$1048576,3,FALSE), "n/a")</f>
        <v>n/a</v>
      </c>
      <c r="I4" s="7" t="str">
        <f>IF(MIN(GoodRx!G4:J4), MIN(GoodRx!G4:J4), "n/a")</f>
        <v>n/a</v>
      </c>
      <c r="J4" s="7" t="str">
        <f>_xlfn.IFNA(VLOOKUP(A4,'Walmart $4 plan'!$1:$1048576,3, FALSE), "n/a")</f>
        <v>n/a</v>
      </c>
      <c r="K4" s="8" t="str">
        <f>_xlfn.IFNA(VLOOKUP(A4,'Amazon Prime Pharmacy'!$1:$1048576,4,FALSE), "n/a")</f>
        <v>n/a</v>
      </c>
      <c r="L4" s="2" t="str" cm="1">
        <f t="array" ref="L4">_xlfn.IFNA(_xlfn.TEXTJOIN(", ",TRUE,IF(H4:K4=MIN(H4:K4),$H$2:$K$2,"")), "none")</f>
        <v/>
      </c>
    </row>
    <row r="5" spans="1:12">
      <c r="A5" s="2" t="s">
        <v>27</v>
      </c>
      <c r="B5" s="2" t="s">
        <v>28</v>
      </c>
      <c r="C5" s="7" t="str">
        <f>_xlfn.IFNA(VLOOKUP(A5,'Amazon Prime Pharmacy'!$1:$1048576,2,FALSE), "n/a")</f>
        <v>n/a</v>
      </c>
      <c r="D5" s="7">
        <f>_xlfn.IFNA(VLOOKUP(A5,'CostPlus Pharmacy'!$1:$1048576,4,FALSE), "n/a")</f>
        <v>32.340000000000003</v>
      </c>
      <c r="E5" s="7">
        <f>_xlfn.IFNA(MIN(GoodRx!B5:E5), "n/a")</f>
        <v>23.23</v>
      </c>
      <c r="F5" s="7" t="str">
        <f>_xlfn.IFNA(VLOOKUP(A5,'Walmart $4 plan'!$1:$1048576, 2, FALSE), "n/a")</f>
        <v>n/a</v>
      </c>
      <c r="G5" s="6" t="str" cm="1">
        <f t="array" ref="G5">_xlfn.TEXTJOIN(", ",TRUE,IF(C5:F5=MIN(C5:F5),$C$2:$F$2,""))</f>
        <v>GoodRx Pricing</v>
      </c>
      <c r="H5" s="7" t="str">
        <f>_xlfn.IFNA(VLOOKUP(A5,'Amazon Prime Pharmacy'!$1:$1048576,3,FALSE), "n/a")</f>
        <v>n/a</v>
      </c>
      <c r="I5" s="7">
        <f>IF(MIN(GoodRx!G5:J5), MIN(GoodRx!G5:J5), "n/a")</f>
        <v>59.7</v>
      </c>
      <c r="J5" s="7" t="str">
        <f>_xlfn.IFNA(VLOOKUP(A5,'Walmart $4 plan'!$1:$1048576,3, FALSE), "n/a")</f>
        <v>n/a</v>
      </c>
      <c r="K5" s="8" t="str">
        <f>_xlfn.IFNA(VLOOKUP(A5,'Amazon Prime Pharmacy'!$1:$1048576,4,FALSE), "n/a")</f>
        <v>n/a</v>
      </c>
      <c r="L5" s="2" t="str" cm="1">
        <f t="array" ref="L5">_xlfn.IFNA(_xlfn.TEXTJOIN(", ",TRUE,IF(H5:K5=MIN(H5:K5),$H$2:$K$2,"")), "none")</f>
        <v>GoodRx Pricing</v>
      </c>
    </row>
    <row r="6" spans="1:12">
      <c r="A6" s="2" t="s">
        <v>29</v>
      </c>
      <c r="B6" s="2" t="s">
        <v>30</v>
      </c>
      <c r="C6" s="7">
        <f>_xlfn.IFNA(VLOOKUP(A6,'Amazon Prime Pharmacy'!$1:$1048576,2,FALSE), "n/a")</f>
        <v>18.260000000000002</v>
      </c>
      <c r="D6" s="7">
        <f>_xlfn.IFNA(VLOOKUP(A6,'CostPlus Pharmacy'!$1:$1048576,4,FALSE), "n/a")</f>
        <v>43.25</v>
      </c>
      <c r="E6" s="7">
        <f>_xlfn.IFNA(MIN(GoodRx!B6:E6), "n/a")</f>
        <v>23.23</v>
      </c>
      <c r="F6" s="7">
        <f>_xlfn.IFNA(VLOOKUP(A6,'Walmart $4 plan'!$1:$1048576, 2, FALSE), "n/a")</f>
        <v>24</v>
      </c>
      <c r="G6" s="6" t="str" cm="1">
        <f t="array" ref="G6">_xlfn.TEXTJOIN(", ",TRUE,IF(C6:F6=MIN(C6:F6),$C$2:$F$2,""))</f>
        <v>Amazon Pricing</v>
      </c>
      <c r="H6" s="7">
        <f>_xlfn.IFNA(VLOOKUP(A6,'Amazon Prime Pharmacy'!$1:$1048576,3,FALSE), "n/a")</f>
        <v>53.78</v>
      </c>
      <c r="I6" s="7">
        <f>IF(MIN(GoodRx!G6:J6), MIN(GoodRx!G6:J6), "n/a")</f>
        <v>59.7</v>
      </c>
      <c r="J6" s="7" t="str">
        <f>_xlfn.IFNA(VLOOKUP(A6,'Walmart $4 plan'!$1:$1048576,3, FALSE), "n/a")</f>
        <v>n/a</v>
      </c>
      <c r="K6" s="8" t="str">
        <f>_xlfn.IFNA(VLOOKUP(A6,'Amazon Prime Pharmacy'!$1:$1048576,4,FALSE), "n/a")</f>
        <v>n/a</v>
      </c>
      <c r="L6" s="2" t="str" cm="1">
        <f t="array" ref="L6">_xlfn.IFNA(_xlfn.TEXTJOIN(", ",TRUE,IF(H6:K6=MIN(H6:K6),$H$2:$K$2,"")), "none")</f>
        <v>Amazon Pricing</v>
      </c>
    </row>
    <row r="7" spans="1:12">
      <c r="A7" s="2" t="s">
        <v>31</v>
      </c>
      <c r="B7" s="2" t="s">
        <v>32</v>
      </c>
      <c r="C7" s="7">
        <f>_xlfn.IFNA(VLOOKUP(A7,'Amazon Prime Pharmacy'!$1:$1048576,2,FALSE), "n/a")</f>
        <v>5.75</v>
      </c>
      <c r="D7" s="7">
        <f>_xlfn.IFNA(VLOOKUP(A7,'CostPlus Pharmacy'!$1:$1048576,4,FALSE), "n/a")</f>
        <v>6.5</v>
      </c>
      <c r="E7" s="7">
        <f>_xlfn.IFNA(MIN(GoodRx!B7:E7), "n/a")</f>
        <v>14.13</v>
      </c>
      <c r="F7" s="7" t="str">
        <f>_xlfn.IFNA(VLOOKUP(A7,'Walmart $4 plan'!$1:$1048576, 2, FALSE), "n/a")</f>
        <v>n/a</v>
      </c>
      <c r="G7" s="6" t="str" cm="1">
        <f t="array" ref="G7">_xlfn.TEXTJOIN(", ",TRUE,IF(C7:F7=MIN(C7:F7),$C$2:$F$2,""))</f>
        <v>Amazon Pricing</v>
      </c>
      <c r="H7" s="7">
        <f>_xlfn.IFNA(VLOOKUP(A7,'Amazon Prime Pharmacy'!$1:$1048576,3,FALSE), "n/a")</f>
        <v>16.25</v>
      </c>
      <c r="I7" s="7">
        <f>IF(MIN(GoodRx!G7:J7), MIN(GoodRx!G7:J7), "n/a")</f>
        <v>31.19</v>
      </c>
      <c r="J7" s="7" t="str">
        <f>_xlfn.IFNA(VLOOKUP(A7,'Walmart $4 plan'!$1:$1048576,3, FALSE), "n/a")</f>
        <v>n/a</v>
      </c>
      <c r="K7" s="8" t="str">
        <f>_xlfn.IFNA(VLOOKUP(A7,'Amazon Prime Pharmacy'!$1:$1048576,4,FALSE), "n/a")</f>
        <v>n/a</v>
      </c>
      <c r="L7" s="2" t="str" cm="1">
        <f t="array" ref="L7">_xlfn.IFNA(_xlfn.TEXTJOIN(", ",TRUE,IF(H7:K7=MIN(H7:K7),$H$2:$K$2,"")), "none")</f>
        <v>Amazon Pricing</v>
      </c>
    </row>
    <row r="8" spans="1:12">
      <c r="A8" s="2" t="s">
        <v>33</v>
      </c>
      <c r="B8" s="2" t="s">
        <v>34</v>
      </c>
      <c r="C8" s="7">
        <f>_xlfn.IFNA(VLOOKUP(A8,'Amazon Prime Pharmacy'!$1:$1048576,2,FALSE), "n/a")</f>
        <v>17.899999999999999</v>
      </c>
      <c r="D8" s="7">
        <f>_xlfn.IFNA(VLOOKUP(A8,'CostPlus Pharmacy'!$1:$1048576,4,FALSE), "n/a")</f>
        <v>18.600000000000001</v>
      </c>
      <c r="E8" s="7">
        <f>_xlfn.IFNA(MIN(GoodRx!B8:E8), "n/a")</f>
        <v>11.99</v>
      </c>
      <c r="F8" s="7" t="str">
        <f>_xlfn.IFNA(VLOOKUP(A8,'Walmart $4 plan'!$1:$1048576, 2, FALSE), "n/a")</f>
        <v>n/a</v>
      </c>
      <c r="G8" s="6" t="str" cm="1">
        <f t="array" ref="G8">_xlfn.TEXTJOIN(", ",TRUE,IF(C8:F8=MIN(C8:F8),$C$2:$F$2,""))</f>
        <v>GoodRx Pricing</v>
      </c>
      <c r="H8" s="7">
        <f>_xlfn.IFNA(VLOOKUP(A8,'Amazon Prime Pharmacy'!$1:$1048576,3,FALSE), "n/a")</f>
        <v>52.7</v>
      </c>
      <c r="I8" s="7">
        <f>IF(MIN(GoodRx!G8:J8), MIN(GoodRx!G8:J8), "n/a")</f>
        <v>24.43</v>
      </c>
      <c r="J8" s="7" t="str">
        <f>_xlfn.IFNA(VLOOKUP(A8,'Walmart $4 plan'!$1:$1048576,3, FALSE), "n/a")</f>
        <v>n/a</v>
      </c>
      <c r="K8" s="8" t="str">
        <f>_xlfn.IFNA(VLOOKUP(A8,'Amazon Prime Pharmacy'!$1:$1048576,4,FALSE), "n/a")</f>
        <v>n/a</v>
      </c>
      <c r="L8" s="2" t="str" cm="1">
        <f t="array" ref="L8">_xlfn.IFNA(_xlfn.TEXTJOIN(", ",TRUE,IF(H8:K8=MIN(H8:K8),$H$2:$K$2,"")), "none")</f>
        <v>GoodRx Pricing</v>
      </c>
    </row>
    <row r="9" spans="1:12">
      <c r="A9" s="2" t="s">
        <v>35</v>
      </c>
      <c r="B9" s="2" t="s">
        <v>36</v>
      </c>
      <c r="C9" s="7">
        <f>_xlfn.IFNA(VLOOKUP(A9,'Amazon Prime Pharmacy'!$1:$1048576,2,FALSE), "n/a")</f>
        <v>5.9</v>
      </c>
      <c r="D9" s="7">
        <f>_xlfn.IFNA(VLOOKUP(A9,'CostPlus Pharmacy'!$1:$1048576,4,FALSE), "n/a")</f>
        <v>4.8</v>
      </c>
      <c r="E9" s="7">
        <f>_xlfn.IFNA(MIN(GoodRx!B9:E9), "n/a")</f>
        <v>5.94</v>
      </c>
      <c r="F9" s="7" t="str">
        <f>_xlfn.IFNA(VLOOKUP(A9,'Walmart $4 plan'!$1:$1048576, 2, FALSE), "n/a")</f>
        <v>n/a</v>
      </c>
      <c r="G9" s="6" t="str" cm="1">
        <f t="array" ref="G9">_xlfn.TEXTJOIN(", ",TRUE,IF(C9:F9=MIN(C9:F9),$C$2:$F$2,""))</f>
        <v>CostPlus Pharmacy</v>
      </c>
      <c r="H9" s="7">
        <f>_xlfn.IFNA(VLOOKUP(A9,'Amazon Prime Pharmacy'!$1:$1048576,3,FALSE), "n/a")</f>
        <v>13.1</v>
      </c>
      <c r="I9" s="7">
        <f>IF(MIN(GoodRx!G9:J9), MIN(GoodRx!G9:J9), "n/a")</f>
        <v>8.83</v>
      </c>
      <c r="J9" s="7" t="str">
        <f>_xlfn.IFNA(VLOOKUP(A9,'Walmart $4 plan'!$1:$1048576,3, FALSE), "n/a")</f>
        <v>n/a</v>
      </c>
      <c r="K9" s="8">
        <f>_xlfn.IFNA(VLOOKUP(A9,'Amazon Prime Pharmacy'!$1:$1048576,4,FALSE), "n/a")</f>
        <v>23.9</v>
      </c>
      <c r="L9" s="2" t="str" cm="1">
        <f t="array" ref="L9">_xlfn.IFNA(_xlfn.TEXTJOIN(", ",TRUE,IF(H9:K9=MIN(H9:K9),$H$2:$K$2,"")), "none")</f>
        <v>GoodRx Pricing</v>
      </c>
    </row>
    <row r="10" spans="1:12">
      <c r="A10" s="2" t="s">
        <v>37</v>
      </c>
      <c r="B10" s="2" t="s">
        <v>38</v>
      </c>
      <c r="C10" s="7">
        <f>_xlfn.IFNA(VLOOKUP(A10,'Amazon Prime Pharmacy'!$1:$1048576,2,FALSE), "n/a")</f>
        <v>4.4000000000000004</v>
      </c>
      <c r="D10" s="7" t="str">
        <f>_xlfn.IFNA(VLOOKUP(A10,'CostPlus Pharmacy'!$1:$1048576,4,FALSE), "n/a")</f>
        <v>n/a</v>
      </c>
      <c r="E10" s="7">
        <f>_xlfn.IFNA(MIN(GoodRx!B10:E10), "n/a")</f>
        <v>4.8</v>
      </c>
      <c r="F10" s="7" t="str">
        <f>_xlfn.IFNA(VLOOKUP(A10,'Walmart $4 plan'!$1:$1048576, 2, FALSE), "n/a")</f>
        <v>n/a</v>
      </c>
      <c r="G10" s="6" t="str" cm="1">
        <f t="array" ref="G10">_xlfn.TEXTJOIN(", ",TRUE,IF(C10:F10=MIN(C10:F10),$C$2:$F$2,""))</f>
        <v>Amazon Pricing</v>
      </c>
      <c r="H10" s="7" t="str">
        <f>_xlfn.IFNA(VLOOKUP(A10,'Amazon Prime Pharmacy'!$1:$1048576,3,FALSE), "n/a")</f>
        <v>n/a</v>
      </c>
      <c r="I10" s="7">
        <f>IF(MIN(GoodRx!G10:J10), MIN(GoodRx!G10:J10), "n/a")</f>
        <v>5.4</v>
      </c>
      <c r="J10" s="7" t="str">
        <f>_xlfn.IFNA(VLOOKUP(A10,'Walmart $4 plan'!$1:$1048576,3, FALSE), "n/a")</f>
        <v>n/a</v>
      </c>
      <c r="K10" s="8" t="str">
        <f>_xlfn.IFNA(VLOOKUP(A10,'Amazon Prime Pharmacy'!$1:$1048576,4,FALSE), "n/a")</f>
        <v>n/a</v>
      </c>
      <c r="L10" s="2" t="str" cm="1">
        <f t="array" ref="L10">_xlfn.IFNA(_xlfn.TEXTJOIN(", ",TRUE,IF(H10:K10=MIN(H10:K10),$H$2:$K$2,"")), "none")</f>
        <v>GoodRx Pricing</v>
      </c>
    </row>
    <row r="11" spans="1:12">
      <c r="A11" s="2" t="s">
        <v>39</v>
      </c>
      <c r="B11" s="2" t="s">
        <v>40</v>
      </c>
      <c r="C11" s="7">
        <f>_xlfn.IFNA(VLOOKUP(A11,'Amazon Prime Pharmacy'!$1:$1048576,2,FALSE), "n/a")</f>
        <v>86.3</v>
      </c>
      <c r="D11" s="7">
        <f>_xlfn.IFNA(VLOOKUP(A11,'CostPlus Pharmacy'!$1:$1048576,4,FALSE), "n/a")</f>
        <v>6.3</v>
      </c>
      <c r="E11" s="7">
        <f>_xlfn.IFNA(MIN(GoodRx!B11:E11), "n/a")</f>
        <v>24.6</v>
      </c>
      <c r="F11" s="7">
        <f>_xlfn.IFNA(VLOOKUP(A11,'Walmart $4 plan'!$1:$1048576, 2, FALSE), "n/a")</f>
        <v>9</v>
      </c>
      <c r="G11" s="6" t="str" cm="1">
        <f t="array" ref="G11">_xlfn.TEXTJOIN(", ",TRUE,IF(C11:F11=MIN(C11:F11),$C$2:$F$2,""))</f>
        <v>CostPlus Pharmacy</v>
      </c>
      <c r="H11" s="7">
        <f>_xlfn.IFNA(VLOOKUP(A11,'Amazon Prime Pharmacy'!$1:$1048576,3,FALSE), "n/a")</f>
        <v>257.89999999999998</v>
      </c>
      <c r="I11" s="7">
        <f>IF(MIN(GoodRx!G11:J11), MIN(GoodRx!G11:J11), "n/a")</f>
        <v>59.3</v>
      </c>
      <c r="J11" s="7">
        <f>_xlfn.IFNA(VLOOKUP(A11,'Walmart $4 plan'!$1:$1048576,3, FALSE), "n/a")</f>
        <v>24</v>
      </c>
      <c r="K11" s="8" t="str">
        <f>_xlfn.IFNA(VLOOKUP(A11,'Amazon Prime Pharmacy'!$1:$1048576,4,FALSE), "n/a")</f>
        <v>n/a</v>
      </c>
      <c r="L11" s="2" t="str" cm="1">
        <f t="array" ref="L11">_xlfn.IFNA(_xlfn.TEXTJOIN(", ",TRUE,IF(H11:K11=MIN(H11:K11),$H$2:$K$2,"")), "none")</f>
        <v>Walmart</v>
      </c>
    </row>
    <row r="12" spans="1:12">
      <c r="A12" s="2" t="s">
        <v>41</v>
      </c>
      <c r="B12" s="2" t="s">
        <v>42</v>
      </c>
      <c r="C12" s="7">
        <f>_xlfn.IFNA(VLOOKUP(A12,'Amazon Prime Pharmacy'!$1:$1048576,2,FALSE), "n/a")</f>
        <v>2.2999999999999998</v>
      </c>
      <c r="D12" s="7">
        <f>_xlfn.IFNA(VLOOKUP(A12,'CostPlus Pharmacy'!$1:$1048576,4,FALSE), "n/a")</f>
        <v>4.5</v>
      </c>
      <c r="E12" s="7">
        <f>_xlfn.IFNA(MIN(GoodRx!B12:E12), "n/a")</f>
        <v>5.17</v>
      </c>
      <c r="F12" s="7">
        <f>_xlfn.IFNA(VLOOKUP(A12,'Walmart $4 plan'!$1:$1048576, 2, FALSE), "n/a")</f>
        <v>4</v>
      </c>
      <c r="G12" s="6" t="str" cm="1">
        <f t="array" ref="G12">_xlfn.TEXTJOIN(", ",TRUE,IF(C12:F12=MIN(C12:F12),$C$2:$F$2,""))</f>
        <v>Amazon Pricing</v>
      </c>
      <c r="H12" s="7">
        <f>_xlfn.IFNA(VLOOKUP(A12,'Amazon Prime Pharmacy'!$1:$1048576,3,FALSE), "n/a")</f>
        <v>5.9</v>
      </c>
      <c r="I12" s="7">
        <f>IF(MIN(GoodRx!G12:J12), MIN(GoodRx!G12:J12), "n/a")</f>
        <v>6.5</v>
      </c>
      <c r="J12" s="7">
        <f>_xlfn.IFNA(VLOOKUP(A12,'Walmart $4 plan'!$1:$1048576,3, FALSE), "n/a")</f>
        <v>10</v>
      </c>
      <c r="K12" s="8" t="str">
        <f>_xlfn.IFNA(VLOOKUP(A12,'Amazon Prime Pharmacy'!$1:$1048576,4,FALSE), "n/a")</f>
        <v>n/a</v>
      </c>
      <c r="L12" s="2" t="str" cm="1">
        <f t="array" ref="L12">_xlfn.IFNA(_xlfn.TEXTJOIN(", ",TRUE,IF(H12:K12=MIN(H12:K12),$H$2:$K$2,"")), "none")</f>
        <v>Amazon Pricing</v>
      </c>
    </row>
    <row r="13" spans="1:12">
      <c r="A13" s="2" t="s">
        <v>43</v>
      </c>
      <c r="B13" s="2" t="s">
        <v>44</v>
      </c>
      <c r="C13" s="7">
        <f>_xlfn.IFNA(VLOOKUP(A13,'Amazon Prime Pharmacy'!$1:$1048576,2,FALSE), "n/a")</f>
        <v>8.9</v>
      </c>
      <c r="D13" s="7">
        <f>_xlfn.IFNA(VLOOKUP(A13,'CostPlus Pharmacy'!$1:$1048576,4,FALSE), "n/a")</f>
        <v>3.6</v>
      </c>
      <c r="E13" s="7">
        <f>_xlfn.IFNA(MIN(GoodRx!B13:E13), "n/a")</f>
        <v>5.96</v>
      </c>
      <c r="F13" s="7">
        <f>_xlfn.IFNA(VLOOKUP(A13,'Walmart $4 plan'!$1:$1048576, 2, FALSE), "n/a")</f>
        <v>9</v>
      </c>
      <c r="G13" s="6" t="str" cm="1">
        <f t="array" ref="G13">_xlfn.TEXTJOIN(", ",TRUE,IF(C13:F13=MIN(C13:F13),$C$2:$F$2,""))</f>
        <v>CostPlus Pharmacy</v>
      </c>
      <c r="H13" s="7">
        <f>_xlfn.IFNA(VLOOKUP(A13,'Amazon Prime Pharmacy'!$1:$1048576,3,FALSE), "n/a")</f>
        <v>2.9</v>
      </c>
      <c r="I13" s="7">
        <f>IF(MIN(GoodRx!G13:J13), MIN(GoodRx!G13:J13), "n/a")</f>
        <v>9.48</v>
      </c>
      <c r="J13" s="7">
        <f>_xlfn.IFNA(VLOOKUP(A13,'Walmart $4 plan'!$1:$1048576,3, FALSE), "n/a")</f>
        <v>24</v>
      </c>
      <c r="K13" s="8">
        <f>_xlfn.IFNA(VLOOKUP(A13,'Amazon Prime Pharmacy'!$1:$1048576,4,FALSE), "n/a")</f>
        <v>45.5</v>
      </c>
      <c r="L13" s="2" t="str" cm="1">
        <f t="array" ref="L13">_xlfn.IFNA(_xlfn.TEXTJOIN(", ",TRUE,IF(H13:K13=MIN(H13:K13),$H$2:$K$2,"")), "none")</f>
        <v>Amazon Pricing</v>
      </c>
    </row>
    <row r="14" spans="1:12">
      <c r="A14" s="2" t="s">
        <v>45</v>
      </c>
      <c r="B14" s="2" t="s">
        <v>46</v>
      </c>
      <c r="C14" s="7">
        <f>_xlfn.IFNA(VLOOKUP(A14,'Amazon Prime Pharmacy'!$1:$1048576,2,FALSE), "n/a")</f>
        <v>270.5</v>
      </c>
      <c r="D14" s="7" t="str">
        <f>_xlfn.IFNA(VLOOKUP(A14,'CostPlus Pharmacy'!$1:$1048576,4,FALSE), "n/a")</f>
        <v>n/a</v>
      </c>
      <c r="E14" s="7">
        <f>_xlfn.IFNA(MIN(GoodRx!B14:E14), "n/a")</f>
        <v>277.26</v>
      </c>
      <c r="F14" s="7" t="str">
        <f>_xlfn.IFNA(VLOOKUP(A14,'Walmart $4 plan'!$1:$1048576, 2, FALSE), "n/a")</f>
        <v>n/a</v>
      </c>
      <c r="G14" s="6" t="str" cm="1">
        <f t="array" ref="G14">_xlfn.TEXTJOIN(", ",TRUE,IF(C14:F14=MIN(C14:F14),$C$2:$F$2,""))</f>
        <v>Amazon Pricing</v>
      </c>
      <c r="H14" s="7">
        <f>_xlfn.IFNA(VLOOKUP(A14,'Amazon Prime Pharmacy'!$1:$1048576,3,FALSE), "n/a")</f>
        <v>810.5</v>
      </c>
      <c r="I14" s="7">
        <f>IF(MIN(GoodRx!G14:J14), MIN(GoodRx!G14:J14), "n/a")</f>
        <v>800.29</v>
      </c>
      <c r="J14" s="7" t="str">
        <f>_xlfn.IFNA(VLOOKUP(A14,'Walmart $4 plan'!$1:$1048576,3, FALSE), "n/a")</f>
        <v>n/a</v>
      </c>
      <c r="K14" s="8" t="str">
        <f>_xlfn.IFNA(VLOOKUP(A14,'Amazon Prime Pharmacy'!$1:$1048576,4,FALSE), "n/a")</f>
        <v>n/a</v>
      </c>
      <c r="L14" s="2" t="str" cm="1">
        <f t="array" ref="L14">_xlfn.IFNA(_xlfn.TEXTJOIN(", ",TRUE,IF(H14:K14=MIN(H14:K14),$H$2:$K$2,"")), "none")</f>
        <v>GoodRx Pricing</v>
      </c>
    </row>
    <row r="15" spans="1:12">
      <c r="A15" s="2" t="s">
        <v>47</v>
      </c>
      <c r="B15" s="2" t="s">
        <v>48</v>
      </c>
      <c r="C15" s="7">
        <f>_xlfn.IFNA(VLOOKUP(A15,'Amazon Prime Pharmacy'!$1:$1048576,2,FALSE), "n/a")</f>
        <v>17</v>
      </c>
      <c r="D15" s="7">
        <f>_xlfn.IFNA(VLOOKUP(A15,'CostPlus Pharmacy'!$1:$1048576,4,FALSE), "n/a")</f>
        <v>6</v>
      </c>
      <c r="E15" s="7">
        <f>_xlfn.IFNA(MIN(GoodRx!B15:E15), "n/a")</f>
        <v>15.14</v>
      </c>
      <c r="F15" s="7" t="str">
        <f>_xlfn.IFNA(VLOOKUP(A15,'Walmart $4 plan'!$1:$1048576, 2, FALSE), "n/a")</f>
        <v>n/a</v>
      </c>
      <c r="G15" s="6" t="str" cm="1">
        <f t="array" ref="G15">_xlfn.TEXTJOIN(", ",TRUE,IF(C15:F15=MIN(C15:F15),$C$2:$F$2,""))</f>
        <v>CostPlus Pharmacy</v>
      </c>
      <c r="H15" s="7">
        <f>_xlfn.IFNA(VLOOKUP(A15,'Amazon Prime Pharmacy'!$1:$1048576,3,FALSE), "n/a")</f>
        <v>49.1</v>
      </c>
      <c r="I15" s="7">
        <f>IF(MIN(GoodRx!G15:J15), MIN(GoodRx!G15:J15), "n/a")</f>
        <v>30.93</v>
      </c>
      <c r="J15" s="7" t="str">
        <f>_xlfn.IFNA(VLOOKUP(A15,'Walmart $4 plan'!$1:$1048576,3, FALSE), "n/a")</f>
        <v>n/a</v>
      </c>
      <c r="K15" s="8" t="str">
        <f>_xlfn.IFNA(VLOOKUP(A15,'Amazon Prime Pharmacy'!$1:$1048576,4,FALSE), "n/a")</f>
        <v>n/a</v>
      </c>
      <c r="L15" s="2" t="str" cm="1">
        <f t="array" ref="L15">_xlfn.IFNA(_xlfn.TEXTJOIN(", ",TRUE,IF(H15:K15=MIN(H15:K15),$H$2:$K$2,"")), "none")</f>
        <v>GoodRx Pricing</v>
      </c>
    </row>
    <row r="16" spans="1:12">
      <c r="A16" s="2" t="s">
        <v>49</v>
      </c>
      <c r="B16" s="2" t="s">
        <v>49</v>
      </c>
      <c r="C16" s="7">
        <f>_xlfn.IFNA(VLOOKUP(A16,'Amazon Prime Pharmacy'!$1:$1048576,2,FALSE), "n/a")</f>
        <v>0.8</v>
      </c>
      <c r="D16" s="7" t="str">
        <f>_xlfn.IFNA(VLOOKUP(A16,'CostPlus Pharmacy'!$1:$1048576,4,FALSE), "n/a")</f>
        <v>n/a</v>
      </c>
      <c r="E16" s="7">
        <f>_xlfn.IFNA(MIN(GoodRx!B16:E16), "n/a")</f>
        <v>3.04</v>
      </c>
      <c r="F16" s="7" t="str">
        <f>_xlfn.IFNA(VLOOKUP(A16,'Walmart $4 plan'!$1:$1048576, 2, FALSE), "n/a")</f>
        <v>n/a</v>
      </c>
      <c r="G16" s="6" t="str" cm="1">
        <f t="array" ref="G16">_xlfn.TEXTJOIN(", ",TRUE,IF(C16:F16=MIN(C16:F16),$C$2:$F$2,""))</f>
        <v>Amazon Pricing</v>
      </c>
      <c r="H16" s="7">
        <f>_xlfn.IFNA(VLOOKUP(A16,'Amazon Prime Pharmacy'!$1:$1048576,3,FALSE), "n/a")</f>
        <v>1.4</v>
      </c>
      <c r="I16" s="7">
        <f>IF(MIN(GoodRx!G16:J16), MIN(GoodRx!G16:J16), "n/a")</f>
        <v>3.94</v>
      </c>
      <c r="J16" s="7" t="str">
        <f>_xlfn.IFNA(VLOOKUP(A16,'Walmart $4 plan'!$1:$1048576,3, FALSE), "n/a")</f>
        <v>n/a</v>
      </c>
      <c r="K16" s="8" t="str">
        <f>_xlfn.IFNA(VLOOKUP(A16,'Amazon Prime Pharmacy'!$1:$1048576,4,FALSE), "n/a")</f>
        <v>n/a</v>
      </c>
      <c r="L16" s="2" t="str" cm="1">
        <f t="array" ref="L16">_xlfn.IFNA(_xlfn.TEXTJOIN(", ",TRUE,IF(H16:K16=MIN(H16:K16),$H$2:$K$2,"")), "none")</f>
        <v>Amazon Pricing</v>
      </c>
    </row>
    <row r="17" spans="1:12">
      <c r="A17" s="2" t="s">
        <v>50</v>
      </c>
      <c r="B17" s="2" t="s">
        <v>51</v>
      </c>
      <c r="C17" s="7">
        <f>_xlfn.IFNA(VLOOKUP(A17,'Amazon Prime Pharmacy'!$1:$1048576,2,FALSE), "n/a")</f>
        <v>7.4</v>
      </c>
      <c r="D17" s="7">
        <f>_xlfn.IFNA(VLOOKUP(A17,'CostPlus Pharmacy'!$1:$1048576,4,FALSE), "n/a")</f>
        <v>3.6</v>
      </c>
      <c r="E17" s="7">
        <f>_xlfn.IFNA(MIN(GoodRx!B17:E17), "n/a")</f>
        <v>5.94</v>
      </c>
      <c r="F17" s="7">
        <f>_xlfn.IFNA(VLOOKUP(A17,'Walmart $4 plan'!$1:$1048576, 2, FALSE), "n/a")</f>
        <v>15</v>
      </c>
      <c r="G17" s="6" t="str" cm="1">
        <f t="array" ref="G17">_xlfn.TEXTJOIN(", ",TRUE,IF(C17:F17=MIN(C17:F17),$C$2:$F$2,""))</f>
        <v>CostPlus Pharmacy</v>
      </c>
      <c r="H17" s="7">
        <f>_xlfn.IFNA(VLOOKUP(A17,'Amazon Prime Pharmacy'!$1:$1048576,3,FALSE), "n/a")</f>
        <v>9.5</v>
      </c>
      <c r="I17" s="7">
        <f>IF(MIN(GoodRx!G17:J17), MIN(GoodRx!G17:J17), "n/a")</f>
        <v>10.5</v>
      </c>
      <c r="J17" s="7">
        <f>_xlfn.IFNA(VLOOKUP(A17,'Walmart $4 plan'!$1:$1048576,3, FALSE), "n/a")</f>
        <v>38</v>
      </c>
      <c r="K17" s="8">
        <f>_xlfn.IFNA(VLOOKUP(A17,'Amazon Prime Pharmacy'!$1:$1048576,4,FALSE), "n/a")</f>
        <v>6</v>
      </c>
      <c r="L17" s="2" t="str" cm="1">
        <f t="array" ref="L17">_xlfn.IFNA(_xlfn.TEXTJOIN(", ",TRUE,IF(H17:K17=MIN(H17:K17),$H$2:$K$2,"")), "none")</f>
        <v>Amazon-6 month</v>
      </c>
    </row>
    <row r="18" spans="1:12">
      <c r="A18" s="2" t="s">
        <v>52</v>
      </c>
      <c r="B18" s="2" t="s">
        <v>53</v>
      </c>
      <c r="C18" s="7">
        <f>_xlfn.IFNA(VLOOKUP(A18,'Amazon Prime Pharmacy'!$1:$1048576,2,FALSE), "n/a")</f>
        <v>12.5</v>
      </c>
      <c r="D18" s="7">
        <f>_xlfn.IFNA(VLOOKUP(A18,'CostPlus Pharmacy'!$1:$1048576,4,FALSE), "n/a")</f>
        <v>3.6</v>
      </c>
      <c r="E18" s="7">
        <f>_xlfn.IFNA(MIN(GoodRx!B18:E18), "n/a")</f>
        <v>6</v>
      </c>
      <c r="F18" s="7">
        <f>_xlfn.IFNA(VLOOKUP(A18,'Walmart $4 plan'!$1:$1048576, 2, FALSE), "n/a")</f>
        <v>15</v>
      </c>
      <c r="G18" s="6" t="str" cm="1">
        <f t="array" ref="G18">_xlfn.TEXTJOIN(", ",TRUE,IF(C18:F18=MIN(C18:F18),$C$2:$F$2,""))</f>
        <v>CostPlus Pharmacy</v>
      </c>
      <c r="H18" s="7">
        <f>_xlfn.IFNA(VLOOKUP(A18,'Amazon Prime Pharmacy'!$1:$1048576,3,FALSE), "n/a")</f>
        <v>26.6</v>
      </c>
      <c r="I18" s="7">
        <f>IF(MIN(GoodRx!G18:J18), MIN(GoodRx!G18:J18), "n/a")</f>
        <v>10.96</v>
      </c>
      <c r="J18" s="7">
        <f>_xlfn.IFNA(VLOOKUP(A18,'Walmart $4 plan'!$1:$1048576,3, FALSE), "n/a")</f>
        <v>38</v>
      </c>
      <c r="K18" s="8">
        <f>_xlfn.IFNA(VLOOKUP(A18,'Amazon Prime Pharmacy'!$1:$1048576,4,FALSE), "n/a")</f>
        <v>6</v>
      </c>
      <c r="L18" s="2" t="str" cm="1">
        <f t="array" ref="L18">_xlfn.IFNA(_xlfn.TEXTJOIN(", ",TRUE,IF(H18:K18=MIN(H18:K18),$H$2:$K$2,"")), "none")</f>
        <v>Amazon-6 month</v>
      </c>
    </row>
    <row r="19" spans="1:12">
      <c r="A19" s="2" t="s">
        <v>54</v>
      </c>
      <c r="B19" s="2" t="s">
        <v>55</v>
      </c>
      <c r="C19" s="7">
        <f>_xlfn.IFNA(VLOOKUP(A19,'Amazon Prime Pharmacy'!$1:$1048576,2,FALSE), "n/a")</f>
        <v>4.0999999999999996</v>
      </c>
      <c r="D19" s="7">
        <f>_xlfn.IFNA(VLOOKUP(A19,'CostPlus Pharmacy'!$1:$1048576,4,FALSE), "n/a")</f>
        <v>6.6</v>
      </c>
      <c r="E19" s="7">
        <f>_xlfn.IFNA(MIN(GoodRx!B19:E19), "n/a")</f>
        <v>10.42</v>
      </c>
      <c r="F19" s="7" t="str">
        <f>_xlfn.IFNA(VLOOKUP(A19,'Walmart $4 plan'!$1:$1048576, 2, FALSE), "n/a")</f>
        <v>n/a</v>
      </c>
      <c r="G19" s="6" t="str" cm="1">
        <f t="array" ref="G19">_xlfn.TEXTJOIN(", ",TRUE,IF(C19:F19=MIN(C19:F19),$C$2:$F$2,""))</f>
        <v>Amazon Pricing</v>
      </c>
      <c r="H19" s="7">
        <f>_xlfn.IFNA(VLOOKUP(A19,'Amazon Prime Pharmacy'!$1:$1048576,3,FALSE), "n/a")</f>
        <v>10.4</v>
      </c>
      <c r="I19" s="7">
        <f>IF(MIN(GoodRx!G19:J19), MIN(GoodRx!G19:J19), "n/a")</f>
        <v>16.75</v>
      </c>
      <c r="J19" s="7" t="str">
        <f>_xlfn.IFNA(VLOOKUP(A19,'Walmart $4 plan'!$1:$1048576,3, FALSE), "n/a")</f>
        <v>n/a</v>
      </c>
      <c r="K19" s="8" t="str">
        <f>_xlfn.IFNA(VLOOKUP(A19,'Amazon Prime Pharmacy'!$1:$1048576,4,FALSE), "n/a")</f>
        <v>n/a</v>
      </c>
      <c r="L19" s="2" t="str" cm="1">
        <f t="array" ref="L19">_xlfn.IFNA(_xlfn.TEXTJOIN(", ",TRUE,IF(H19:K19=MIN(H19:K19),$H$2:$K$2,"")), "none")</f>
        <v>Amazon Pricing</v>
      </c>
    </row>
    <row r="20" spans="1:12">
      <c r="A20" s="2" t="s">
        <v>56</v>
      </c>
      <c r="B20" s="2" t="s">
        <v>57</v>
      </c>
      <c r="C20" s="7">
        <f>_xlfn.IFNA(VLOOKUP(A20,'Amazon Prime Pharmacy'!$1:$1048576,2,FALSE), "n/a")</f>
        <v>254.38</v>
      </c>
      <c r="D20" s="7" t="str">
        <f>_xlfn.IFNA(VLOOKUP(A20,'CostPlus Pharmacy'!$1:$1048576,4,FALSE), "n/a")</f>
        <v>n/a</v>
      </c>
      <c r="E20" s="7">
        <f>_xlfn.IFNA(MIN(GoodRx!B20:E20), "n/a")</f>
        <v>204.48</v>
      </c>
      <c r="F20" s="7" t="str">
        <f>_xlfn.IFNA(VLOOKUP(A20,'Walmart $4 plan'!$1:$1048576, 2, FALSE), "n/a")</f>
        <v>n/a</v>
      </c>
      <c r="G20" s="6" t="str" cm="1">
        <f t="array" ref="G20">_xlfn.TEXTJOIN(", ",TRUE,IF(C20:F20=MIN(C20:F20),$C$2:$F$2,""))</f>
        <v>GoodRx Pricing</v>
      </c>
      <c r="H20" s="7">
        <f>_xlfn.IFNA(VLOOKUP(A20,'Amazon Prime Pharmacy'!$1:$1048576,3,FALSE), "n/a")</f>
        <v>762.14</v>
      </c>
      <c r="I20" s="7">
        <f>IF(MIN(GoodRx!G20:J20), MIN(GoodRx!G20:J20), "n/a")</f>
        <v>607.44000000000005</v>
      </c>
      <c r="J20" s="7" t="str">
        <f>_xlfn.IFNA(VLOOKUP(A20,'Walmart $4 plan'!$1:$1048576,3, FALSE), "n/a")</f>
        <v>n/a</v>
      </c>
      <c r="K20" s="8" t="str">
        <f>_xlfn.IFNA(VLOOKUP(A20,'Amazon Prime Pharmacy'!$1:$1048576,4,FALSE), "n/a")</f>
        <v>n/a</v>
      </c>
      <c r="L20" s="2" t="str" cm="1">
        <f t="array" ref="L20">_xlfn.IFNA(_xlfn.TEXTJOIN(", ",TRUE,IF(H20:K20=MIN(H20:K20),$H$2:$K$2,"")), "none")</f>
        <v>GoodRx Pricing</v>
      </c>
    </row>
    <row r="21" spans="1:12">
      <c r="A21" s="2" t="s">
        <v>58</v>
      </c>
      <c r="B21" s="2" t="s">
        <v>59</v>
      </c>
      <c r="C21" s="7">
        <f>_xlfn.IFNA(VLOOKUP(A21,'Amazon Prime Pharmacy'!$1:$1048576,2,FALSE), "n/a")</f>
        <v>5</v>
      </c>
      <c r="D21" s="7">
        <f>_xlfn.IFNA(VLOOKUP(A21,'CostPlus Pharmacy'!$1:$1048576,4,FALSE), "n/a")</f>
        <v>5.7</v>
      </c>
      <c r="E21" s="7">
        <f>_xlfn.IFNA(MIN(GoodRx!B21:E21), "n/a")</f>
        <v>6.67</v>
      </c>
      <c r="F21" s="7">
        <f>_xlfn.IFNA(VLOOKUP(A21,'Walmart $4 plan'!$1:$1048576, 2, FALSE), "n/a")</f>
        <v>15</v>
      </c>
      <c r="G21" s="6" t="str" cm="1">
        <f t="array" ref="G21">_xlfn.TEXTJOIN(", ",TRUE,IF(C21:F21=MIN(C21:F21),$C$2:$F$2,""))</f>
        <v>Amazon Pricing</v>
      </c>
      <c r="H21" s="7">
        <f>_xlfn.IFNA(VLOOKUP(A21,'Amazon Prime Pharmacy'!$1:$1048576,3,FALSE), "n/a")</f>
        <v>14</v>
      </c>
      <c r="I21" s="7">
        <f>IF(MIN(GoodRx!G21:J21), MIN(GoodRx!G21:J21), "n/a")</f>
        <v>11.01</v>
      </c>
      <c r="J21" s="7">
        <f>_xlfn.IFNA(VLOOKUP(A21,'Walmart $4 plan'!$1:$1048576,3, FALSE), "n/a")</f>
        <v>38</v>
      </c>
      <c r="K21" s="8" t="str">
        <f>_xlfn.IFNA(VLOOKUP(A21,'Amazon Prime Pharmacy'!$1:$1048576,4,FALSE), "n/a")</f>
        <v>n/a</v>
      </c>
      <c r="L21" s="2" t="str" cm="1">
        <f t="array" ref="L21">_xlfn.IFNA(_xlfn.TEXTJOIN(", ",TRUE,IF(H21:K21=MIN(H21:K21),$H$2:$K$2,"")), "none")</f>
        <v>GoodRx Pricing</v>
      </c>
    </row>
    <row r="22" spans="1:12">
      <c r="A22" s="2" t="s">
        <v>60</v>
      </c>
      <c r="B22" s="2" t="s">
        <v>61</v>
      </c>
      <c r="C22" s="7">
        <f>_xlfn.IFNA(VLOOKUP(A22,'Amazon Prime Pharmacy'!$1:$1048576,2,FALSE), "n/a")</f>
        <v>7.7</v>
      </c>
      <c r="D22" s="7">
        <f>_xlfn.IFNA(VLOOKUP(A22,'CostPlus Pharmacy'!$1:$1048576,4,FALSE), "n/a")</f>
        <v>5.0999999999999996</v>
      </c>
      <c r="E22" s="7">
        <f>_xlfn.IFNA(MIN(GoodRx!B22:E22), "n/a")</f>
        <v>9.3699999999999992</v>
      </c>
      <c r="F22" s="7">
        <f>_xlfn.IFNA(VLOOKUP(A22,'Walmart $4 plan'!$1:$1048576, 2, FALSE), "n/a")</f>
        <v>15</v>
      </c>
      <c r="G22" s="6" t="str" cm="1">
        <f t="array" ref="G22">_xlfn.TEXTJOIN(", ",TRUE,IF(C22:F22=MIN(C22:F22),$C$2:$F$2,""))</f>
        <v>CostPlus Pharmacy</v>
      </c>
      <c r="H22" s="7">
        <f>_xlfn.IFNA(VLOOKUP(A22,'Amazon Prime Pharmacy'!$1:$1048576,3,FALSE), "n/a")</f>
        <v>18.5</v>
      </c>
      <c r="I22" s="7">
        <f>IF(MIN(GoodRx!G22:J22), MIN(GoodRx!G22:J22), "n/a")</f>
        <v>18.63</v>
      </c>
      <c r="J22" s="7">
        <f>_xlfn.IFNA(VLOOKUP(A22,'Walmart $4 plan'!$1:$1048576,3, FALSE), "n/a")</f>
        <v>38</v>
      </c>
      <c r="K22" s="8" t="str">
        <f>_xlfn.IFNA(VLOOKUP(A22,'Amazon Prime Pharmacy'!$1:$1048576,4,FALSE), "n/a")</f>
        <v>n/a</v>
      </c>
      <c r="L22" s="2" t="str" cm="1">
        <f t="array" ref="L22">_xlfn.IFNA(_xlfn.TEXTJOIN(", ",TRUE,IF(H22:K22=MIN(H22:K22),$H$2:$K$2,"")), "none")</f>
        <v>Amazon Pricing</v>
      </c>
    </row>
    <row r="23" spans="1:12">
      <c r="A23" s="2" t="s">
        <v>62</v>
      </c>
      <c r="B23" s="2" t="s">
        <v>63</v>
      </c>
      <c r="C23" s="7">
        <f>_xlfn.IFNA(VLOOKUP(A23,'Amazon Prime Pharmacy'!$1:$1048576,2,FALSE), "n/a")</f>
        <v>8.6</v>
      </c>
      <c r="D23" s="7">
        <f>_xlfn.IFNA(VLOOKUP(A23,'CostPlus Pharmacy'!$1:$1048576,4,FALSE), "n/a")</f>
        <v>4.8</v>
      </c>
      <c r="E23" s="7">
        <f>_xlfn.IFNA(MIN(GoodRx!B23:E23), "n/a")</f>
        <v>10.09</v>
      </c>
      <c r="F23" s="7">
        <f>_xlfn.IFNA(VLOOKUP(A23,'Walmart $4 plan'!$1:$1048576, 2, FALSE), "n/a")</f>
        <v>15</v>
      </c>
      <c r="G23" s="6" t="str" cm="1">
        <f t="array" ref="G23">_xlfn.TEXTJOIN(", ",TRUE,IF(C23:F23=MIN(C23:F23),$C$2:$F$2,""))</f>
        <v>CostPlus Pharmacy</v>
      </c>
      <c r="H23" s="7">
        <f>_xlfn.IFNA(VLOOKUP(A23,'Amazon Prime Pharmacy'!$1:$1048576,3,FALSE), "n/a")</f>
        <v>21.2</v>
      </c>
      <c r="I23" s="7">
        <f>IF(MIN(GoodRx!G23:J23), MIN(GoodRx!G23:J23), "n/a")</f>
        <v>15.77</v>
      </c>
      <c r="J23" s="7">
        <f>_xlfn.IFNA(VLOOKUP(A23,'Walmart $4 plan'!$1:$1048576,3, FALSE), "n/a")</f>
        <v>38</v>
      </c>
      <c r="K23" s="8" t="str">
        <f>_xlfn.IFNA(VLOOKUP(A23,'Amazon Prime Pharmacy'!$1:$1048576,4,FALSE), "n/a")</f>
        <v>n/a</v>
      </c>
      <c r="L23" s="2" t="str" cm="1">
        <f t="array" ref="L23">_xlfn.IFNA(_xlfn.TEXTJOIN(", ",TRUE,IF(H23:K23=MIN(H23:K23),$H$2:$K$2,"")), "none")</f>
        <v>GoodRx Pricing</v>
      </c>
    </row>
    <row r="24" spans="1:12">
      <c r="A24" s="2" t="s">
        <v>64</v>
      </c>
      <c r="B24" s="2" t="s">
        <v>65</v>
      </c>
      <c r="C24" s="7">
        <f>_xlfn.IFNA(VLOOKUP(A24,'Amazon Prime Pharmacy'!$1:$1048576,2,FALSE), "n/a")</f>
        <v>2</v>
      </c>
      <c r="D24" s="7">
        <f>_xlfn.IFNA(VLOOKUP(A24,'CostPlus Pharmacy'!$1:$1048576,4,FALSE), "n/a")</f>
        <v>3.9</v>
      </c>
      <c r="E24" s="7">
        <f>_xlfn.IFNA(MIN(GoodRx!B24:E24), "n/a")</f>
        <v>4.54</v>
      </c>
      <c r="F24" s="7">
        <f>_xlfn.IFNA(VLOOKUP(A24,'Walmart $4 plan'!$1:$1048576, 2, FALSE), "n/a")</f>
        <v>4</v>
      </c>
      <c r="G24" s="6" t="str" cm="1">
        <f t="array" ref="G24">_xlfn.TEXTJOIN(", ",TRUE,IF(C24:F24=MIN(C24:F24),$C$2:$F$2,""))</f>
        <v>Amazon Pricing</v>
      </c>
      <c r="H24" s="7">
        <f>_xlfn.IFNA(VLOOKUP(A24,'Amazon Prime Pharmacy'!$1:$1048576,3,FALSE), "n/a")</f>
        <v>5</v>
      </c>
      <c r="I24" s="7">
        <f>IF(MIN(GoodRx!G24:J24), MIN(GoodRx!G24:J24), "n/a")</f>
        <v>7.61</v>
      </c>
      <c r="J24" s="7">
        <f>_xlfn.IFNA(VLOOKUP(A24,'Walmart $4 plan'!$1:$1048576,3, FALSE), "n/a")</f>
        <v>10</v>
      </c>
      <c r="K24" s="8" t="str">
        <f>_xlfn.IFNA(VLOOKUP(A24,'Amazon Prime Pharmacy'!$1:$1048576,4,FALSE), "n/a")</f>
        <v>n/a</v>
      </c>
      <c r="L24" s="2" t="str" cm="1">
        <f t="array" ref="L24">_xlfn.IFNA(_xlfn.TEXTJOIN(", ",TRUE,IF(H24:K24=MIN(H24:K24),$H$2:$K$2,"")), "none")</f>
        <v>Amazon Pricing</v>
      </c>
    </row>
    <row r="25" spans="1:12">
      <c r="A25" s="2" t="s">
        <v>66</v>
      </c>
      <c r="B25" s="2" t="s">
        <v>67</v>
      </c>
      <c r="C25" s="7">
        <f>_xlfn.IFNA(VLOOKUP(A25,'Amazon Prime Pharmacy'!$1:$1048576,2,FALSE), "n/a")</f>
        <v>2</v>
      </c>
      <c r="D25" s="7">
        <f>_xlfn.IFNA(VLOOKUP(A25,'CostPlus Pharmacy'!$1:$1048576,4,FALSE), "n/a")</f>
        <v>3.9</v>
      </c>
      <c r="E25" s="7">
        <f>_xlfn.IFNA(MIN(GoodRx!B25:E25), "n/a")</f>
        <v>4.9000000000000004</v>
      </c>
      <c r="F25" s="7">
        <f>_xlfn.IFNA(VLOOKUP(A25,'Walmart $4 plan'!$1:$1048576, 2, FALSE), "n/a")</f>
        <v>15</v>
      </c>
      <c r="G25" s="6" t="str" cm="1">
        <f t="array" ref="G25">_xlfn.TEXTJOIN(", ",TRUE,IF(C25:F25=MIN(C25:F25),$C$2:$F$2,""))</f>
        <v>Amazon Pricing</v>
      </c>
      <c r="H25" s="7">
        <f>_xlfn.IFNA(VLOOKUP(A25,'Amazon Prime Pharmacy'!$1:$1048576,3,FALSE), "n/a")</f>
        <v>5</v>
      </c>
      <c r="I25" s="7">
        <f>IF(MIN(GoodRx!G25:J25), MIN(GoodRx!G25:J25), "n/a")</f>
        <v>8.1300000000000008</v>
      </c>
      <c r="J25" s="7">
        <f>_xlfn.IFNA(VLOOKUP(A25,'Walmart $4 plan'!$1:$1048576,3, FALSE), "n/a")</f>
        <v>38</v>
      </c>
      <c r="K25" s="8" t="str">
        <f>_xlfn.IFNA(VLOOKUP(A25,'Amazon Prime Pharmacy'!$1:$1048576,4,FALSE), "n/a")</f>
        <v>n/a</v>
      </c>
      <c r="L25" s="2" t="str" cm="1">
        <f t="array" ref="L25">_xlfn.IFNA(_xlfn.TEXTJOIN(", ",TRUE,IF(H25:K25=MIN(H25:K25),$H$2:$K$2,"")), "none")</f>
        <v>Amazon Pricing</v>
      </c>
    </row>
    <row r="26" spans="1:12">
      <c r="A26" s="2" t="s">
        <v>68</v>
      </c>
      <c r="B26" s="2" t="s">
        <v>69</v>
      </c>
      <c r="C26" s="7">
        <f>_xlfn.IFNA(VLOOKUP(A26,'Amazon Prime Pharmacy'!$1:$1048576,2,FALSE), "n/a")</f>
        <v>13.4</v>
      </c>
      <c r="D26" s="7">
        <f>_xlfn.IFNA(VLOOKUP(A26,'CostPlus Pharmacy'!$1:$1048576,4,FALSE), "n/a")</f>
        <v>4.2</v>
      </c>
      <c r="E26" s="7">
        <f>_xlfn.IFNA(MIN(GoodRx!B26:E26), "n/a")</f>
        <v>12.01</v>
      </c>
      <c r="F26" s="7" t="str">
        <f>_xlfn.IFNA(VLOOKUP(A26,'Walmart $4 plan'!$1:$1048576, 2, FALSE), "n/a")</f>
        <v>n/a</v>
      </c>
      <c r="G26" s="6" t="str" cm="1">
        <f t="array" ref="G26">_xlfn.TEXTJOIN(", ",TRUE,IF(C26:F26=MIN(C26:F26),$C$2:$F$2,""))</f>
        <v>CostPlus Pharmacy</v>
      </c>
      <c r="H26" s="7">
        <f>_xlfn.IFNA(VLOOKUP(A26,'Amazon Prime Pharmacy'!$1:$1048576,3,FALSE), "n/a")</f>
        <v>39.200000000000003</v>
      </c>
      <c r="I26" s="7">
        <f>IF(MIN(GoodRx!G26:J26), MIN(GoodRx!G26:J26), "n/a")</f>
        <v>21.54</v>
      </c>
      <c r="J26" s="7" t="str">
        <f>_xlfn.IFNA(VLOOKUP(A26,'Walmart $4 plan'!$1:$1048576,3, FALSE), "n/a")</f>
        <v>n/a</v>
      </c>
      <c r="K26" s="8" t="str">
        <f>_xlfn.IFNA(VLOOKUP(A26,'Amazon Prime Pharmacy'!$1:$1048576,4,FALSE), "n/a")</f>
        <v>n/a</v>
      </c>
      <c r="L26" s="2" t="str" cm="1">
        <f t="array" ref="L26">_xlfn.IFNA(_xlfn.TEXTJOIN(", ",TRUE,IF(H26:K26=MIN(H26:K26),$H$2:$K$2,"")), "none")</f>
        <v>GoodRx Pricing</v>
      </c>
    </row>
    <row r="27" spans="1:12">
      <c r="A27" s="2" t="s">
        <v>70</v>
      </c>
      <c r="B27" s="2" t="s">
        <v>71</v>
      </c>
      <c r="C27" s="7">
        <f>_xlfn.IFNA(VLOOKUP(A27,'Amazon Prime Pharmacy'!$1:$1048576,2,FALSE), "n/a")</f>
        <v>2.9</v>
      </c>
      <c r="D27" s="7">
        <f>_xlfn.IFNA(VLOOKUP(A27,'CostPlus Pharmacy'!$1:$1048576,4,FALSE), "n/a")</f>
        <v>3.9</v>
      </c>
      <c r="E27" s="7">
        <f>_xlfn.IFNA(MIN(GoodRx!B27:E27), "n/a")</f>
        <v>3.16</v>
      </c>
      <c r="F27" s="7" t="str">
        <f>_xlfn.IFNA(VLOOKUP(A27,'Walmart $4 plan'!$1:$1048576, 2, FALSE), "n/a")</f>
        <v>n/a</v>
      </c>
      <c r="G27" s="6" t="str" cm="1">
        <f t="array" ref="G27">_xlfn.TEXTJOIN(", ",TRUE,IF(C27:F27=MIN(C27:F27),$C$2:$F$2,""))</f>
        <v>Amazon Pricing</v>
      </c>
      <c r="H27" s="7">
        <f>_xlfn.IFNA(VLOOKUP(A27,'Amazon Prime Pharmacy'!$1:$1048576,3,FALSE), "n/a")</f>
        <v>4.0999999999999996</v>
      </c>
      <c r="I27" s="7">
        <f>IF(MIN(GoodRx!G27:J27), MIN(GoodRx!G27:J27), "n/a")</f>
        <v>4.47</v>
      </c>
      <c r="J27" s="7" t="str">
        <f>_xlfn.IFNA(VLOOKUP(A27,'Walmart $4 plan'!$1:$1048576,3, FALSE), "n/a")</f>
        <v>n/a</v>
      </c>
      <c r="K27" s="8" t="str">
        <f>_xlfn.IFNA(VLOOKUP(A27,'Amazon Prime Pharmacy'!$1:$1048576,4,FALSE), "n/a")</f>
        <v>n/a</v>
      </c>
      <c r="L27" s="2" t="str" cm="1">
        <f t="array" ref="L27">_xlfn.IFNA(_xlfn.TEXTJOIN(", ",TRUE,IF(H27:K27=MIN(H27:K27),$H$2:$K$2,"")), "none")</f>
        <v>Amazon Pricing</v>
      </c>
    </row>
    <row r="28" spans="1:12">
      <c r="A28" s="2" t="s">
        <v>72</v>
      </c>
      <c r="B28" s="2" t="s">
        <v>73</v>
      </c>
      <c r="C28" s="7">
        <f>_xlfn.IFNA(VLOOKUP(A28,'Amazon Prime Pharmacy'!$1:$1048576,2,FALSE), "n/a")</f>
        <v>2.6</v>
      </c>
      <c r="D28" s="7" t="str">
        <f>_xlfn.IFNA(VLOOKUP(A28,'CostPlus Pharmacy'!$1:$1048576,4,FALSE), "n/a")</f>
        <v>n/a</v>
      </c>
      <c r="E28" s="7">
        <f>_xlfn.IFNA(MIN(GoodRx!B28:E28), "n/a")</f>
        <v>1.62</v>
      </c>
      <c r="F28" s="7" t="str">
        <f>_xlfn.IFNA(VLOOKUP(A28,'Walmart $4 plan'!$1:$1048576, 2, FALSE), "n/a")</f>
        <v>n/a</v>
      </c>
      <c r="G28" s="6" t="str" cm="1">
        <f t="array" ref="G28">_xlfn.TEXTJOIN(", ",TRUE,IF(C28:F28=MIN(C28:F28),$C$2:$F$2,""))</f>
        <v>GoodRx Pricing</v>
      </c>
      <c r="H28" s="7">
        <f>_xlfn.IFNA(VLOOKUP(A28,'Amazon Prime Pharmacy'!$1:$1048576,3,FALSE), "n/a")</f>
        <v>6.8</v>
      </c>
      <c r="I28" s="7">
        <f>IF(MIN(GoodRx!G28:J28), MIN(GoodRx!G28:J28), "n/a")</f>
        <v>4.8600000000000003</v>
      </c>
      <c r="J28" s="7" t="str">
        <f>_xlfn.IFNA(VLOOKUP(A28,'Walmart $4 plan'!$1:$1048576,3, FALSE), "n/a")</f>
        <v>n/a</v>
      </c>
      <c r="K28" s="8" t="str">
        <f>_xlfn.IFNA(VLOOKUP(A28,'Amazon Prime Pharmacy'!$1:$1048576,4,FALSE), "n/a")</f>
        <v>n/a</v>
      </c>
      <c r="L28" s="2" t="str" cm="1">
        <f t="array" ref="L28">_xlfn.IFNA(_xlfn.TEXTJOIN(", ",TRUE,IF(H28:K28=MIN(H28:K28),$H$2:$K$2,"")), "none")</f>
        <v>GoodRx Pricing</v>
      </c>
    </row>
    <row r="29" spans="1:12">
      <c r="A29" s="2" t="s">
        <v>74</v>
      </c>
      <c r="B29" s="2" t="s">
        <v>75</v>
      </c>
      <c r="C29" s="7">
        <f>_xlfn.IFNA(VLOOKUP(A29,'Amazon Prime Pharmacy'!$1:$1048576,2,FALSE), "n/a")</f>
        <v>15.2</v>
      </c>
      <c r="D29" s="7">
        <f>_xlfn.IFNA(VLOOKUP(A29,'CostPlus Pharmacy'!$1:$1048576,4,FALSE), "n/a")</f>
        <v>3.9</v>
      </c>
      <c r="E29" s="7">
        <f>_xlfn.IFNA(MIN(GoodRx!B29:E29), "n/a")</f>
        <v>5.99</v>
      </c>
      <c r="F29" s="7">
        <f>_xlfn.IFNA(VLOOKUP(A29,'Walmart $4 plan'!$1:$1048576, 2, FALSE), "n/a")</f>
        <v>4</v>
      </c>
      <c r="G29" s="6" t="str" cm="1">
        <f t="array" ref="G29">_xlfn.TEXTJOIN(", ",TRUE,IF(C29:F29=MIN(C29:F29),$C$2:$F$2,""))</f>
        <v>CostPlus Pharmacy</v>
      </c>
      <c r="H29" s="7">
        <f>_xlfn.IFNA(VLOOKUP(A29,'Amazon Prime Pharmacy'!$1:$1048576,3,FALSE), "n/a")</f>
        <v>44.6</v>
      </c>
      <c r="I29" s="7">
        <f>IF(MIN(GoodRx!G29:J29), MIN(GoodRx!G29:J29), "n/a")</f>
        <v>10.92</v>
      </c>
      <c r="J29" s="7">
        <f>_xlfn.IFNA(VLOOKUP(A29,'Walmart $4 plan'!$1:$1048576,3, FALSE), "n/a")</f>
        <v>10</v>
      </c>
      <c r="K29" s="8" t="str">
        <f>_xlfn.IFNA(VLOOKUP(A29,'Amazon Prime Pharmacy'!$1:$1048576,4,FALSE), "n/a")</f>
        <v>n/a</v>
      </c>
      <c r="L29" s="2" t="str" cm="1">
        <f t="array" ref="L29">_xlfn.IFNA(_xlfn.TEXTJOIN(", ",TRUE,IF(H29:K29=MIN(H29:K29),$H$2:$K$2,"")), "none")</f>
        <v>Walmart</v>
      </c>
    </row>
    <row r="30" spans="1:12">
      <c r="A30" s="2" t="s">
        <v>76</v>
      </c>
      <c r="B30" s="2" t="s">
        <v>77</v>
      </c>
      <c r="C30" s="7">
        <f>_xlfn.IFNA(VLOOKUP(A30,'Amazon Prime Pharmacy'!$1:$1048576,2,FALSE), "n/a")</f>
        <v>4.7</v>
      </c>
      <c r="D30" s="7" t="str">
        <f>_xlfn.IFNA(VLOOKUP(A30,'CostPlus Pharmacy'!$1:$1048576,4,FALSE), "n/a")</f>
        <v>n/a</v>
      </c>
      <c r="E30" s="7">
        <f>_xlfn.IFNA(MIN(GoodRx!B30:E30), "n/a")</f>
        <v>5.0199999999999996</v>
      </c>
      <c r="F30" s="7" t="str">
        <f>_xlfn.IFNA(VLOOKUP(A30,'Walmart $4 plan'!$1:$1048576, 2, FALSE), "n/a")</f>
        <v>n/a</v>
      </c>
      <c r="G30" s="6" t="str" cm="1">
        <f t="array" ref="G30">_xlfn.TEXTJOIN(", ",TRUE,IF(C30:F30=MIN(C30:F30),$C$2:$F$2,""))</f>
        <v>Amazon Pricing</v>
      </c>
      <c r="H30" s="7" t="str">
        <f>_xlfn.IFNA(VLOOKUP(A30,'Amazon Prime Pharmacy'!$1:$1048576,3,FALSE), "n/a")</f>
        <v>n/a</v>
      </c>
      <c r="I30" s="7">
        <f>IF(MIN(GoodRx!G30:J30), MIN(GoodRx!G30:J30), "n/a")</f>
        <v>6.06</v>
      </c>
      <c r="J30" s="7" t="str">
        <f>_xlfn.IFNA(VLOOKUP(A30,'Walmart $4 plan'!$1:$1048576,3, FALSE), "n/a")</f>
        <v>n/a</v>
      </c>
      <c r="K30" s="8" t="str">
        <f>_xlfn.IFNA(VLOOKUP(A30,'Amazon Prime Pharmacy'!$1:$1048576,4,FALSE), "n/a")</f>
        <v>n/a</v>
      </c>
      <c r="L30" s="2" t="str" cm="1">
        <f t="array" ref="L30">_xlfn.IFNA(_xlfn.TEXTJOIN(", ",TRUE,IF(H30:K30=MIN(H30:K30),$H$2:$K$2,"")), "none")</f>
        <v>GoodRx Pricing</v>
      </c>
    </row>
    <row r="31" spans="1:12">
      <c r="A31" s="2" t="s">
        <v>78</v>
      </c>
      <c r="B31" s="2" t="s">
        <v>79</v>
      </c>
      <c r="C31" s="7">
        <f>_xlfn.IFNA(VLOOKUP(A31,'Amazon Prime Pharmacy'!$1:$1048576,2,FALSE), "n/a")</f>
        <v>3.8</v>
      </c>
      <c r="D31" s="7">
        <f>_xlfn.IFNA(VLOOKUP(A31,'CostPlus Pharmacy'!$1:$1048576,4,FALSE), "n/a")</f>
        <v>4.2</v>
      </c>
      <c r="E31" s="7">
        <f>_xlfn.IFNA(MIN(GoodRx!B31:E31), "n/a")</f>
        <v>4.08</v>
      </c>
      <c r="F31" s="7">
        <f>_xlfn.IFNA(VLOOKUP(A31,'Walmart $4 plan'!$1:$1048576, 2, FALSE), "n/a")</f>
        <v>15</v>
      </c>
      <c r="G31" s="6" t="str" cm="1">
        <f t="array" ref="G31">_xlfn.TEXTJOIN(", ",TRUE,IF(C31:F31=MIN(C31:F31),$C$2:$F$2,""))</f>
        <v>Amazon Pricing</v>
      </c>
      <c r="H31" s="7">
        <f>_xlfn.IFNA(VLOOKUP(A31,'Amazon Prime Pharmacy'!$1:$1048576,3,FALSE), "n/a")</f>
        <v>6.8</v>
      </c>
      <c r="I31" s="7">
        <f>IF(MIN(GoodRx!G31:J31), MIN(GoodRx!G31:J31), "n/a")</f>
        <v>7.27</v>
      </c>
      <c r="J31" s="7">
        <f>_xlfn.IFNA(VLOOKUP(A31,'Walmart $4 plan'!$1:$1048576,3, FALSE), "n/a")</f>
        <v>38</v>
      </c>
      <c r="K31" s="8" t="str">
        <f>_xlfn.IFNA(VLOOKUP(A31,'Amazon Prime Pharmacy'!$1:$1048576,4,FALSE), "n/a")</f>
        <v>n/a</v>
      </c>
      <c r="L31" s="2" t="str" cm="1">
        <f t="array" ref="L31">_xlfn.IFNA(_xlfn.TEXTJOIN(", ",TRUE,IF(H31:K31=MIN(H31:K31),$H$2:$K$2,"")), "none")</f>
        <v>Amazon Pricing</v>
      </c>
    </row>
    <row r="32" spans="1:12">
      <c r="A32" s="2" t="s">
        <v>80</v>
      </c>
      <c r="B32" s="2" t="s">
        <v>81</v>
      </c>
      <c r="C32" s="7">
        <f>_xlfn.IFNA(VLOOKUP(A32,'Amazon Prime Pharmacy'!$1:$1048576,2,FALSE), "n/a")</f>
        <v>27.5</v>
      </c>
      <c r="D32" s="7">
        <f>_xlfn.IFNA(VLOOKUP(A32,'CostPlus Pharmacy'!$1:$1048576,4,FALSE), "n/a")</f>
        <v>11.4</v>
      </c>
      <c r="E32" s="7">
        <f>_xlfn.IFNA(MIN(GoodRx!B32:E32), "n/a")</f>
        <v>18.22</v>
      </c>
      <c r="F32" s="7" t="str">
        <f>_xlfn.IFNA(VLOOKUP(A32,'Walmart $4 plan'!$1:$1048576, 2, FALSE), "n/a")</f>
        <v>n/a</v>
      </c>
      <c r="G32" s="6" t="str" cm="1">
        <f t="array" ref="G32">_xlfn.TEXTJOIN(", ",TRUE,IF(C32:F32=MIN(C32:F32),$C$2:$F$2,""))</f>
        <v>CostPlus Pharmacy</v>
      </c>
      <c r="H32" s="7">
        <f>_xlfn.IFNA(VLOOKUP(A32,'Amazon Prime Pharmacy'!$1:$1048576,3,FALSE), "n/a")</f>
        <v>81.5</v>
      </c>
      <c r="I32" s="7">
        <f>IF(MIN(GoodRx!G32:J32), MIN(GoodRx!G32:J32), "n/a")</f>
        <v>37.200000000000003</v>
      </c>
      <c r="J32" s="7" t="str">
        <f>_xlfn.IFNA(VLOOKUP(A32,'Walmart $4 plan'!$1:$1048576,3, FALSE), "n/a")</f>
        <v>n/a</v>
      </c>
      <c r="K32" s="8" t="str">
        <f>_xlfn.IFNA(VLOOKUP(A32,'Amazon Prime Pharmacy'!$1:$1048576,4,FALSE), "n/a")</f>
        <v>n/a</v>
      </c>
      <c r="L32" s="2" t="str" cm="1">
        <f t="array" ref="L32">_xlfn.IFNA(_xlfn.TEXTJOIN(", ",TRUE,IF(H32:K32=MIN(H32:K32),$H$2:$K$2,"")), "none")</f>
        <v>GoodRx Pricing</v>
      </c>
    </row>
    <row r="33" spans="1:12">
      <c r="A33" s="2" t="s">
        <v>82</v>
      </c>
      <c r="B33" s="2" t="s">
        <v>83</v>
      </c>
      <c r="C33" s="7">
        <f>_xlfn.IFNA(VLOOKUP(A33,'Amazon Prime Pharmacy'!$1:$1048576,2,FALSE), "n/a")</f>
        <v>12.8</v>
      </c>
      <c r="D33" s="7">
        <f>_xlfn.IFNA(VLOOKUP(A33,'CostPlus Pharmacy'!$1:$1048576,4,FALSE), "n/a")</f>
        <v>5.7</v>
      </c>
      <c r="E33" s="7">
        <f>_xlfn.IFNA(MIN(GoodRx!B33:E33), "n/a")</f>
        <v>9.2899999999999991</v>
      </c>
      <c r="F33" s="7">
        <f>_xlfn.IFNA(VLOOKUP(A33,'Walmart $4 plan'!$1:$1048576, 2, FALSE), "n/a")</f>
        <v>15</v>
      </c>
      <c r="G33" s="6" t="str" cm="1">
        <f t="array" ref="G33">_xlfn.TEXTJOIN(", ",TRUE,IF(C33:F33=MIN(C33:F33),$C$2:$F$2,""))</f>
        <v>CostPlus Pharmacy</v>
      </c>
      <c r="H33" s="7">
        <f>_xlfn.IFNA(VLOOKUP(A33,'Amazon Prime Pharmacy'!$1:$1048576,3,FALSE), "n/a")</f>
        <v>27.5</v>
      </c>
      <c r="I33" s="7">
        <f>IF(MIN(GoodRx!G33:J33), MIN(GoodRx!G33:J33), "n/a")</f>
        <v>13.38</v>
      </c>
      <c r="J33" s="7">
        <f>_xlfn.IFNA(VLOOKUP(A33,'Walmart $4 plan'!$1:$1048576,3, FALSE), "n/a")</f>
        <v>38</v>
      </c>
      <c r="K33" s="8" t="str">
        <f>_xlfn.IFNA(VLOOKUP(A33,'Amazon Prime Pharmacy'!$1:$1048576,4,FALSE), "n/a")</f>
        <v>n/a</v>
      </c>
      <c r="L33" s="2" t="str" cm="1">
        <f t="array" ref="L33">_xlfn.IFNA(_xlfn.TEXTJOIN(", ",TRUE,IF(H33:K33=MIN(H33:K33),$H$2:$K$2,"")), "none")</f>
        <v>GoodRx Pricing</v>
      </c>
    </row>
    <row r="34" spans="1:12">
      <c r="A34" s="2" t="s">
        <v>84</v>
      </c>
      <c r="B34" s="2" t="s">
        <v>85</v>
      </c>
      <c r="C34" s="7">
        <f>_xlfn.IFNA(VLOOKUP(A34,'Amazon Prime Pharmacy'!$1:$1048576,2,FALSE), "n/a")</f>
        <v>8.6</v>
      </c>
      <c r="D34" s="7">
        <f>_xlfn.IFNA(VLOOKUP(A34,'CostPlus Pharmacy'!$1:$1048576,4,FALSE), "n/a")</f>
        <v>3.9</v>
      </c>
      <c r="E34" s="7">
        <f>_xlfn.IFNA(MIN(GoodRx!B34:E34), "n/a")</f>
        <v>8.64</v>
      </c>
      <c r="F34" s="7" t="str">
        <f>_xlfn.IFNA(VLOOKUP(A34,'Walmart $4 plan'!$1:$1048576, 2, FALSE), "n/a")</f>
        <v>n/a</v>
      </c>
      <c r="G34" s="6" t="str" cm="1">
        <f t="array" ref="G34">_xlfn.TEXTJOIN(", ",TRUE,IF(C34:F34=MIN(C34:F34),$C$2:$F$2,""))</f>
        <v>CostPlus Pharmacy</v>
      </c>
      <c r="H34" s="7">
        <f>_xlfn.IFNA(VLOOKUP(A34,'Amazon Prime Pharmacy'!$1:$1048576,3,FALSE), "n/a")</f>
        <v>16.7</v>
      </c>
      <c r="I34" s="7">
        <f>IF(MIN(GoodRx!G34:J34), MIN(GoodRx!G34:J34), "n/a")</f>
        <v>9.9600000000000009</v>
      </c>
      <c r="J34" s="7" t="str">
        <f>_xlfn.IFNA(VLOOKUP(A34,'Walmart $4 plan'!$1:$1048576,3, FALSE), "n/a")</f>
        <v>n/a</v>
      </c>
      <c r="K34" s="8" t="str">
        <f>_xlfn.IFNA(VLOOKUP(A34,'Amazon Prime Pharmacy'!$1:$1048576,4,FALSE), "n/a")</f>
        <v>n/a</v>
      </c>
      <c r="L34" s="2" t="str" cm="1">
        <f t="array" ref="L34">_xlfn.IFNA(_xlfn.TEXTJOIN(", ",TRUE,IF(H34:K34=MIN(H34:K34),$H$2:$K$2,"")), "none")</f>
        <v>GoodRx Pricing</v>
      </c>
    </row>
    <row r="35" spans="1:12">
      <c r="A35" s="2" t="s">
        <v>86</v>
      </c>
      <c r="B35" s="2" t="s">
        <v>87</v>
      </c>
      <c r="C35" s="7">
        <f>_xlfn.IFNA(VLOOKUP(A35,'Amazon Prime Pharmacy'!$1:$1048576,2,FALSE), "n/a")</f>
        <v>358.1</v>
      </c>
      <c r="D35" s="7">
        <f>_xlfn.IFNA(VLOOKUP(A35,'CostPlus Pharmacy'!$1:$1048576,4,FALSE), "n/a")</f>
        <v>53.1</v>
      </c>
      <c r="E35" s="7">
        <f>_xlfn.IFNA(MIN(GoodRx!B35:E35), "n/a")</f>
        <v>160.53</v>
      </c>
      <c r="F35" s="7" t="str">
        <f>_xlfn.IFNA(VLOOKUP(A35,'Walmart $4 plan'!$1:$1048576, 2, FALSE), "n/a")</f>
        <v>n/a</v>
      </c>
      <c r="G35" s="6" t="str" cm="1">
        <f t="array" ref="G35">_xlfn.TEXTJOIN(", ",TRUE,IF(C35:F35=MIN(C35:F35),$C$2:$F$2,""))</f>
        <v>CostPlus Pharmacy</v>
      </c>
      <c r="H35" s="7">
        <f>_xlfn.IFNA(VLOOKUP(A35,'Amazon Prime Pharmacy'!$1:$1048576,3,FALSE), "n/a")</f>
        <v>1079.3</v>
      </c>
      <c r="I35" s="7">
        <f>IF(MIN(GoodRx!G35:J35), MIN(GoodRx!G35:J35), "n/a")</f>
        <v>463.49</v>
      </c>
      <c r="J35" s="7" t="str">
        <f>_xlfn.IFNA(VLOOKUP(A35,'Walmart $4 plan'!$1:$1048576,3, FALSE), "n/a")</f>
        <v>n/a</v>
      </c>
      <c r="K35" s="8" t="str">
        <f>_xlfn.IFNA(VLOOKUP(A35,'Amazon Prime Pharmacy'!$1:$1048576,4,FALSE), "n/a")</f>
        <v>n/a</v>
      </c>
      <c r="L35" s="2" t="str" cm="1">
        <f t="array" ref="L35">_xlfn.IFNA(_xlfn.TEXTJOIN(", ",TRUE,IF(H35:K35=MIN(H35:K35),$H$2:$K$2,"")), "none")</f>
        <v>GoodRx Pricing</v>
      </c>
    </row>
    <row r="36" spans="1:12">
      <c r="A36" s="2" t="s">
        <v>88</v>
      </c>
      <c r="B36" s="2" t="s">
        <v>89</v>
      </c>
      <c r="C36" s="7" t="str">
        <f>_xlfn.IFNA(VLOOKUP(A36,'Amazon Prime Pharmacy'!$1:$1048576,2,FALSE), "n/a")</f>
        <v>n/a</v>
      </c>
      <c r="D36" s="7" t="str">
        <f>_xlfn.IFNA(VLOOKUP(A36,'CostPlus Pharmacy'!$1:$1048576,4,FALSE), "n/a")</f>
        <v>n/a</v>
      </c>
      <c r="E36" s="7">
        <f>_xlfn.IFNA(MIN(GoodRx!B36:E36), "n/a")</f>
        <v>13.2</v>
      </c>
      <c r="F36" s="7" t="str">
        <f>_xlfn.IFNA(VLOOKUP(A36,'Walmart $4 plan'!$1:$1048576, 2, FALSE), "n/a")</f>
        <v>n/a</v>
      </c>
      <c r="G36" s="6" t="str" cm="1">
        <f t="array" ref="G36">_xlfn.TEXTJOIN(", ",TRUE,IF(C36:F36=MIN(C36:F36),$C$2:$F$2,""))</f>
        <v>GoodRx Pricing</v>
      </c>
      <c r="H36" s="7" t="str">
        <f>_xlfn.IFNA(VLOOKUP(A36,'Amazon Prime Pharmacy'!$1:$1048576,3,FALSE), "n/a")</f>
        <v>n/a</v>
      </c>
      <c r="I36" s="7" t="str">
        <f>IF(MIN(GoodRx!G36:J36), MIN(GoodRx!G36:J36), "n/a")</f>
        <v>n/a</v>
      </c>
      <c r="J36" s="7" t="str">
        <f>_xlfn.IFNA(VLOOKUP(A36,'Walmart $4 plan'!$1:$1048576,3, FALSE), "n/a")</f>
        <v>n/a</v>
      </c>
      <c r="K36" s="8" t="str">
        <f>_xlfn.IFNA(VLOOKUP(A36,'Amazon Prime Pharmacy'!$1:$1048576,4,FALSE), "n/a")</f>
        <v>n/a</v>
      </c>
      <c r="L36" s="2" t="str" cm="1">
        <f t="array" ref="L36">_xlfn.IFNA(_xlfn.TEXTJOIN(", ",TRUE,IF(H36:K36=MIN(H36:K36),$H$2:$K$2,"")), "none")</f>
        <v/>
      </c>
    </row>
    <row r="37" spans="1:12">
      <c r="A37" s="2" t="s">
        <v>90</v>
      </c>
      <c r="B37" s="2" t="s">
        <v>91</v>
      </c>
      <c r="C37" s="7">
        <f>_xlfn.IFNA(VLOOKUP(A37,'Amazon Prime Pharmacy'!$1:$1048576,2,FALSE), "n/a")</f>
        <v>1.1000000000000001</v>
      </c>
      <c r="D37" s="7" t="str">
        <f>_xlfn.IFNA(VLOOKUP(A37,'CostPlus Pharmacy'!$1:$1048576,4,FALSE), "n/a")</f>
        <v>n/a</v>
      </c>
      <c r="E37" s="7">
        <f>_xlfn.IFNA(MIN(GoodRx!B37:E37), "n/a")</f>
        <v>10.4</v>
      </c>
      <c r="F37" s="7" t="str">
        <f>_xlfn.IFNA(VLOOKUP(A37,'Walmart $4 plan'!$1:$1048576, 2, FALSE), "n/a")</f>
        <v>n/a</v>
      </c>
      <c r="G37" s="6" t="str" cm="1">
        <f t="array" ref="G37">_xlfn.TEXTJOIN(", ",TRUE,IF(C37:F37=MIN(C37:F37),$C$2:$F$2,""))</f>
        <v>Amazon Pricing</v>
      </c>
      <c r="H37" s="7" t="str">
        <f>_xlfn.IFNA(VLOOKUP(A37,'Amazon Prime Pharmacy'!$1:$1048576,3,FALSE), "n/a")</f>
        <v>n/a</v>
      </c>
      <c r="I37" s="7">
        <f>IF(MIN(GoodRx!G37:J37), MIN(GoodRx!G37:J37), "n/a")</f>
        <v>22.2</v>
      </c>
      <c r="J37" s="7" t="str">
        <f>_xlfn.IFNA(VLOOKUP(A37,'Walmart $4 plan'!$1:$1048576,3, FALSE), "n/a")</f>
        <v>n/a</v>
      </c>
      <c r="K37" s="8" t="str">
        <f>_xlfn.IFNA(VLOOKUP(A37,'Amazon Prime Pharmacy'!$1:$1048576,4,FALSE), "n/a")</f>
        <v>n/a</v>
      </c>
      <c r="L37" s="2" t="str" cm="1">
        <f t="array" ref="L37">_xlfn.IFNA(_xlfn.TEXTJOIN(", ",TRUE,IF(H37:K37=MIN(H37:K37),$H$2:$K$2,"")), "none")</f>
        <v>GoodRx Pricing</v>
      </c>
    </row>
    <row r="38" spans="1:12">
      <c r="A38" s="2" t="s">
        <v>92</v>
      </c>
      <c r="B38" s="2" t="s">
        <v>93</v>
      </c>
      <c r="C38" s="7">
        <f>_xlfn.IFNA(VLOOKUP(A38,'Amazon Prime Pharmacy'!$1:$1048576,2,FALSE), "n/a")</f>
        <v>9.5</v>
      </c>
      <c r="D38" s="7">
        <f>_xlfn.IFNA(VLOOKUP(A38,'CostPlus Pharmacy'!$1:$1048576,4,FALSE), "n/a")</f>
        <v>14.54</v>
      </c>
      <c r="E38" s="7">
        <f>_xlfn.IFNA(MIN(GoodRx!B38:E38), "n/a")</f>
        <v>16.02</v>
      </c>
      <c r="F38" s="7" t="str">
        <f>_xlfn.IFNA(VLOOKUP(A38,'Walmart $4 plan'!$1:$1048576, 2, FALSE), "n/a")</f>
        <v>n/a</v>
      </c>
      <c r="G38" s="6" t="str" cm="1">
        <f t="array" ref="G38">_xlfn.TEXTJOIN(", ",TRUE,IF(C38:F38=MIN(C38:F38),$C$2:$F$2,""))</f>
        <v>Amazon Pricing</v>
      </c>
      <c r="H38" s="7">
        <f>_xlfn.IFNA(VLOOKUP(A38,'Amazon Prime Pharmacy'!$1:$1048576,3,FALSE), "n/a")</f>
        <v>27.5</v>
      </c>
      <c r="I38" s="7">
        <f>IF(MIN(GoodRx!G38:J38), MIN(GoodRx!G38:J38), "n/a")</f>
        <v>40.07</v>
      </c>
      <c r="J38" s="7" t="str">
        <f>_xlfn.IFNA(VLOOKUP(A38,'Walmart $4 plan'!$1:$1048576,3, FALSE), "n/a")</f>
        <v>n/a</v>
      </c>
      <c r="K38" s="8" t="str">
        <f>_xlfn.IFNA(VLOOKUP(A38,'Amazon Prime Pharmacy'!$1:$1048576,4,FALSE), "n/a")</f>
        <v>n/a</v>
      </c>
      <c r="L38" s="2" t="str" cm="1">
        <f t="array" ref="L38">_xlfn.IFNA(_xlfn.TEXTJOIN(", ",TRUE,IF(H38:K38=MIN(H38:K38),$H$2:$K$2,"")), "none")</f>
        <v>Amazon Pricing</v>
      </c>
    </row>
    <row r="39" spans="1:12">
      <c r="A39" s="2" t="s">
        <v>94</v>
      </c>
      <c r="B39" s="2" t="s">
        <v>95</v>
      </c>
      <c r="C39" s="7">
        <f>_xlfn.IFNA(VLOOKUP(A39,'Amazon Prime Pharmacy'!$1:$1048576,2,FALSE), "n/a")</f>
        <v>20.3</v>
      </c>
      <c r="D39" s="7" t="str">
        <f>_xlfn.IFNA(VLOOKUP(A39,'CostPlus Pharmacy'!$1:$1048576,4,FALSE), "n/a")</f>
        <v>n/a</v>
      </c>
      <c r="E39" s="7">
        <f>_xlfn.IFNA(MIN(GoodRx!B39:E39), "n/a")</f>
        <v>4.88</v>
      </c>
      <c r="F39" s="7" t="str">
        <f>_xlfn.IFNA(VLOOKUP(A39,'Walmart $4 plan'!$1:$1048576, 2, FALSE), "n/a")</f>
        <v>n/a</v>
      </c>
      <c r="G39" s="6" t="str" cm="1">
        <f t="array" ref="G39">_xlfn.TEXTJOIN(", ",TRUE,IF(C39:F39=MIN(C39:F39),$C$2:$F$2,""))</f>
        <v>GoodRx Pricing</v>
      </c>
      <c r="H39" s="7">
        <f>_xlfn.IFNA(VLOOKUP(A39,'Amazon Prime Pharmacy'!$1:$1048576,3,FALSE), "n/a")</f>
        <v>59.9</v>
      </c>
      <c r="I39" s="7">
        <f>IF(MIN(GoodRx!G39:J39), MIN(GoodRx!G39:J39), "n/a")</f>
        <v>6.18</v>
      </c>
      <c r="J39" s="7" t="str">
        <f>_xlfn.IFNA(VLOOKUP(A39,'Walmart $4 plan'!$1:$1048576,3, FALSE), "n/a")</f>
        <v>n/a</v>
      </c>
      <c r="K39" s="8" t="str">
        <f>_xlfn.IFNA(VLOOKUP(A39,'Amazon Prime Pharmacy'!$1:$1048576,4,FALSE), "n/a")</f>
        <v>n/a</v>
      </c>
      <c r="L39" s="2" t="str" cm="1">
        <f t="array" ref="L39">_xlfn.IFNA(_xlfn.TEXTJOIN(", ",TRUE,IF(H39:K39=MIN(H39:K39),$H$2:$K$2,"")), "none")</f>
        <v>GoodRx Pricing</v>
      </c>
    </row>
    <row r="40" spans="1:12">
      <c r="A40" s="2" t="s">
        <v>96</v>
      </c>
      <c r="B40" s="2"/>
      <c r="C40" s="7" t="str">
        <f>_xlfn.IFNA(VLOOKUP(A40,'Amazon Prime Pharmacy'!$1:$1048576,2,FALSE), "n/a")</f>
        <v>n/a</v>
      </c>
      <c r="D40" s="7" t="str">
        <f>_xlfn.IFNA(VLOOKUP(A40,'CostPlus Pharmacy'!$1:$1048576,4,FALSE), "n/a")</f>
        <v>n/a</v>
      </c>
      <c r="E40" s="7">
        <f>_xlfn.IFNA(MIN(GoodRx!B40:E40), "n/a")</f>
        <v>7.92</v>
      </c>
      <c r="F40" s="7">
        <f>_xlfn.IFNA(VLOOKUP(A40,'Walmart $4 plan'!$1:$1048576, 2, FALSE), "n/a")</f>
        <v>9</v>
      </c>
      <c r="G40" s="6" t="str" cm="1">
        <f t="array" ref="G40">_xlfn.TEXTJOIN(", ",TRUE,IF(C40:F40=MIN(C40:F40),$C$2:$F$2,""))</f>
        <v>GoodRx Pricing</v>
      </c>
      <c r="H40" s="7" t="str">
        <f>_xlfn.IFNA(VLOOKUP(A40,'Amazon Prime Pharmacy'!$1:$1048576,3,FALSE), "n/a")</f>
        <v>n/a</v>
      </c>
      <c r="I40" s="7">
        <f>IF(MIN(GoodRx!G40:J40), MIN(GoodRx!G40:J40), "n/a")</f>
        <v>14.75</v>
      </c>
      <c r="J40" s="7">
        <f>_xlfn.IFNA(VLOOKUP(A40,'Walmart $4 plan'!$1:$1048576,3, FALSE), "n/a")</f>
        <v>24</v>
      </c>
      <c r="K40" s="8" t="str">
        <f>_xlfn.IFNA(VLOOKUP(A40,'Amazon Prime Pharmacy'!$1:$1048576,4,FALSE), "n/a")</f>
        <v>n/a</v>
      </c>
      <c r="L40" s="2" t="str" cm="1">
        <f t="array" ref="L40">_xlfn.IFNA(_xlfn.TEXTJOIN(", ",TRUE,IF(H40:K40=MIN(H40:K40),$H$2:$K$2,"")), "none")</f>
        <v>GoodRx Pricing</v>
      </c>
    </row>
    <row r="41" spans="1:12">
      <c r="A41" s="2" t="s">
        <v>97</v>
      </c>
      <c r="B41" s="2" t="s">
        <v>98</v>
      </c>
      <c r="C41" s="7">
        <f>_xlfn.IFNA(VLOOKUP(A41,'Amazon Prime Pharmacy'!$1:$1048576,2,FALSE), "n/a")</f>
        <v>40.700000000000003</v>
      </c>
      <c r="D41" s="7">
        <f>_xlfn.IFNA(VLOOKUP(A41,'CostPlus Pharmacy'!$1:$1048576,4,FALSE), "n/a")</f>
        <v>6.9</v>
      </c>
      <c r="E41" s="7">
        <f>_xlfn.IFNA(MIN(GoodRx!B41:E41), "n/a")</f>
        <v>31.6</v>
      </c>
      <c r="F41" s="7">
        <f>_xlfn.IFNA(VLOOKUP(A41,'Walmart $4 plan'!$1:$1048576, 2, FALSE), "n/a")</f>
        <v>9</v>
      </c>
      <c r="G41" s="6" t="str" cm="1">
        <f t="array" ref="G41">_xlfn.TEXTJOIN(", ",TRUE,IF(C41:F41=MIN(C41:F41),$C$2:$F$2,""))</f>
        <v>CostPlus Pharmacy</v>
      </c>
      <c r="H41" s="7">
        <f>_xlfn.IFNA(VLOOKUP(A41,'Amazon Prime Pharmacy'!$1:$1048576,3,FALSE), "n/a")</f>
        <v>121.1</v>
      </c>
      <c r="I41" s="7">
        <f>IF(MIN(GoodRx!G41:J41), MIN(GoodRx!G41:J41), "n/a")</f>
        <v>78.2</v>
      </c>
      <c r="J41" s="7">
        <f>_xlfn.IFNA(VLOOKUP(A41,'Walmart $4 plan'!$1:$1048576,3, FALSE), "n/a")</f>
        <v>24</v>
      </c>
      <c r="K41" s="8" t="str">
        <f>_xlfn.IFNA(VLOOKUP(A41,'Amazon Prime Pharmacy'!$1:$1048576,4,FALSE), "n/a")</f>
        <v>n/a</v>
      </c>
      <c r="L41" s="2" t="str" cm="1">
        <f t="array" ref="L41">_xlfn.IFNA(_xlfn.TEXTJOIN(", ",TRUE,IF(H41:K41=MIN(H41:K41),$H$2:$K$2,"")), "none")</f>
        <v>Walmart</v>
      </c>
    </row>
    <row r="42" spans="1:12">
      <c r="A42" s="2" t="s">
        <v>99</v>
      </c>
      <c r="B42" s="2" t="s">
        <v>100</v>
      </c>
      <c r="C42" s="7">
        <f>_xlfn.IFNA(VLOOKUP(A42,'Amazon Prime Pharmacy'!$1:$1048576,2,FALSE), "n/a")</f>
        <v>14.9</v>
      </c>
      <c r="D42" s="7">
        <f>_xlfn.IFNA(VLOOKUP(A42,'CostPlus Pharmacy'!$1:$1048576,4,FALSE), "n/a")</f>
        <v>4.2</v>
      </c>
      <c r="E42" s="7">
        <f>_xlfn.IFNA(MIN(GoodRx!B42:E42), "n/a")</f>
        <v>11</v>
      </c>
      <c r="F42" s="7">
        <f>_xlfn.IFNA(VLOOKUP(A42,'Walmart $4 plan'!$1:$1048576, 2, FALSE), "n/a")</f>
        <v>15</v>
      </c>
      <c r="G42" s="6" t="str" cm="1">
        <f t="array" ref="G42">_xlfn.TEXTJOIN(", ",TRUE,IF(C42:F42=MIN(C42:F42),$C$2:$F$2,""))</f>
        <v>CostPlus Pharmacy</v>
      </c>
      <c r="H42" s="7">
        <f>_xlfn.IFNA(VLOOKUP(A42,'Amazon Prime Pharmacy'!$1:$1048576,3,FALSE), "n/a")</f>
        <v>43.7</v>
      </c>
      <c r="I42" s="7">
        <f>IF(MIN(GoodRx!G42:J42), MIN(GoodRx!G42:J42), "n/a")</f>
        <v>18.5</v>
      </c>
      <c r="J42" s="7">
        <f>_xlfn.IFNA(VLOOKUP(A42,'Walmart $4 plan'!$1:$1048576,3, FALSE), "n/a")</f>
        <v>38</v>
      </c>
      <c r="K42" s="8" t="str">
        <f>_xlfn.IFNA(VLOOKUP(A42,'Amazon Prime Pharmacy'!$1:$1048576,4,FALSE), "n/a")</f>
        <v>n/a</v>
      </c>
      <c r="L42" s="2" t="str" cm="1">
        <f t="array" ref="L42">_xlfn.IFNA(_xlfn.TEXTJOIN(", ",TRUE,IF(H42:K42=MIN(H42:K42),$H$2:$K$2,"")), "none")</f>
        <v>GoodRx Pricing</v>
      </c>
    </row>
    <row r="43" spans="1:12">
      <c r="A43" s="2" t="s">
        <v>101</v>
      </c>
      <c r="B43" s="2" t="s">
        <v>102</v>
      </c>
      <c r="C43" s="7">
        <f>_xlfn.IFNA(VLOOKUP(A43,'Amazon Prime Pharmacy'!$1:$1048576,2,FALSE), "n/a")</f>
        <v>4.42</v>
      </c>
      <c r="D43" s="7">
        <f>_xlfn.IFNA(VLOOKUP(A43,'CostPlus Pharmacy'!$1:$1048576,4,FALSE), "n/a")</f>
        <v>8.4</v>
      </c>
      <c r="E43" s="7">
        <f>_xlfn.IFNA(MIN(GoodRx!B43:E43), "n/a")</f>
        <v>4.43</v>
      </c>
      <c r="F43" s="7" t="str">
        <f>_xlfn.IFNA(VLOOKUP(A43,'Walmart $4 plan'!$1:$1048576, 2, FALSE), "n/a")</f>
        <v>n/a</v>
      </c>
      <c r="G43" s="6" t="str" cm="1">
        <f t="array" ref="G43">_xlfn.TEXTJOIN(", ",TRUE,IF(C43:F43=MIN(C43:F43),$C$2:$F$2,""))</f>
        <v>Amazon Pricing</v>
      </c>
      <c r="H43" s="7">
        <f>_xlfn.IFNA(VLOOKUP(A43,'Amazon Prime Pharmacy'!$1:$1048576,3,FALSE), "n/a")</f>
        <v>8.18</v>
      </c>
      <c r="I43" s="7">
        <f>IF(MIN(GoodRx!G43:J43), MIN(GoodRx!G43:J43), "n/a")</f>
        <v>5.8</v>
      </c>
      <c r="J43" s="7" t="str">
        <f>_xlfn.IFNA(VLOOKUP(A43,'Walmart $4 plan'!$1:$1048576,3, FALSE), "n/a")</f>
        <v>n/a</v>
      </c>
      <c r="K43" s="8">
        <f>_xlfn.IFNA(VLOOKUP(A43,'Amazon Prime Pharmacy'!$1:$1048576,4,FALSE), "n/a")</f>
        <v>6</v>
      </c>
      <c r="L43" s="2" t="str" cm="1">
        <f t="array" ref="L43">_xlfn.IFNA(_xlfn.TEXTJOIN(", ",TRUE,IF(H43:K43=MIN(H43:K43),$H$2:$K$2,"")), "none")</f>
        <v>GoodRx Pricing</v>
      </c>
    </row>
    <row r="44" spans="1:12">
      <c r="A44" s="2" t="s">
        <v>103</v>
      </c>
      <c r="B44" s="2" t="s">
        <v>104</v>
      </c>
      <c r="C44" s="7">
        <f>_xlfn.IFNA(VLOOKUP(A44,'Amazon Prime Pharmacy'!$1:$1048576,2,FALSE), "n/a")</f>
        <v>14.9</v>
      </c>
      <c r="D44" s="7">
        <f>_xlfn.IFNA(VLOOKUP(A44,'CostPlus Pharmacy'!$1:$1048576,4,FALSE), "n/a")</f>
        <v>3.9</v>
      </c>
      <c r="E44" s="7">
        <f>_xlfn.IFNA(MIN(GoodRx!B44:E44), "n/a")</f>
        <v>10.24</v>
      </c>
      <c r="F44" s="7">
        <f>_xlfn.IFNA(VLOOKUP(A44,'Walmart $4 plan'!$1:$1048576, 2, FALSE), "n/a")</f>
        <v>15</v>
      </c>
      <c r="G44" s="6" t="str" cm="1">
        <f t="array" ref="G44">_xlfn.TEXTJOIN(", ",TRUE,IF(C44:F44=MIN(C44:F44),$C$2:$F$2,""))</f>
        <v>CostPlus Pharmacy</v>
      </c>
      <c r="H44" s="7">
        <f>_xlfn.IFNA(VLOOKUP(A44,'Amazon Prime Pharmacy'!$1:$1048576,3,FALSE), "n/a")</f>
        <v>43.7</v>
      </c>
      <c r="I44" s="7">
        <f>IF(MIN(GoodRx!G44:J44), MIN(GoodRx!G44:J44), "n/a")</f>
        <v>17.399999999999999</v>
      </c>
      <c r="J44" s="7">
        <f>_xlfn.IFNA(VLOOKUP(A44,'Walmart $4 plan'!$1:$1048576,3, FALSE), "n/a")</f>
        <v>38</v>
      </c>
      <c r="K44" s="8" t="str">
        <f>_xlfn.IFNA(VLOOKUP(A44,'Amazon Prime Pharmacy'!$1:$1048576,4,FALSE), "n/a")</f>
        <v>n/a</v>
      </c>
      <c r="L44" s="2" t="str" cm="1">
        <f t="array" ref="L44">_xlfn.IFNA(_xlfn.TEXTJOIN(", ",TRUE,IF(H44:K44=MIN(H44:K44),$H$2:$K$2,"")), "none")</f>
        <v>GoodRx Pricing</v>
      </c>
    </row>
    <row r="45" spans="1:12">
      <c r="A45" s="2" t="s">
        <v>105</v>
      </c>
      <c r="B45" s="2" t="s">
        <v>106</v>
      </c>
      <c r="C45" s="7">
        <f>_xlfn.IFNA(VLOOKUP(A45,'Amazon Prime Pharmacy'!$1:$1048576,2,FALSE), "n/a")</f>
        <v>6.2</v>
      </c>
      <c r="D45" s="7">
        <f>_xlfn.IFNA(VLOOKUP(A45,'CostPlus Pharmacy'!$1:$1048576,4,FALSE), "n/a")</f>
        <v>6.3</v>
      </c>
      <c r="E45" s="7">
        <f>_xlfn.IFNA(MIN(GoodRx!B45:E45), "n/a")</f>
        <v>5.99</v>
      </c>
      <c r="F45" s="7" t="str">
        <f>_xlfn.IFNA(VLOOKUP(A45,'Walmart $4 plan'!$1:$1048576, 2, FALSE), "n/a")</f>
        <v>n/a</v>
      </c>
      <c r="G45" s="6" t="str" cm="1">
        <f t="array" ref="G45">_xlfn.TEXTJOIN(", ",TRUE,IF(C45:F45=MIN(C45:F45),$C$2:$F$2,""))</f>
        <v>GoodRx Pricing</v>
      </c>
      <c r="H45" s="7">
        <f>_xlfn.IFNA(VLOOKUP(A45,'Amazon Prime Pharmacy'!$1:$1048576,3,FALSE), "n/a")</f>
        <v>11.3</v>
      </c>
      <c r="I45" s="7">
        <f>IF(MIN(GoodRx!G45:J45), MIN(GoodRx!G45:J45), "n/a")</f>
        <v>11.21</v>
      </c>
      <c r="J45" s="7" t="str">
        <f>_xlfn.IFNA(VLOOKUP(A45,'Walmart $4 plan'!$1:$1048576,3, FALSE), "n/a")</f>
        <v>n/a</v>
      </c>
      <c r="K45" s="8">
        <f>_xlfn.IFNA(VLOOKUP(A45,'Amazon Prime Pharmacy'!$1:$1048576,4,FALSE), "n/a")</f>
        <v>10.3</v>
      </c>
      <c r="L45" s="2" t="str" cm="1">
        <f t="array" ref="L45">_xlfn.IFNA(_xlfn.TEXTJOIN(", ",TRUE,IF(H45:K45=MIN(H45:K45),$H$2:$K$2,"")), "none")</f>
        <v>Amazon-6 month</v>
      </c>
    </row>
    <row r="46" spans="1:12">
      <c r="A46" s="2" t="s">
        <v>107</v>
      </c>
      <c r="B46" s="2" t="s">
        <v>108</v>
      </c>
      <c r="C46" s="7">
        <f>_xlfn.IFNA(VLOOKUP(A46,'Amazon Prime Pharmacy'!$1:$1048576,2,FALSE), "n/a")</f>
        <v>8.69</v>
      </c>
      <c r="D46" s="7">
        <f>_xlfn.IFNA(VLOOKUP(A46,'CostPlus Pharmacy'!$1:$1048576,4,FALSE), "n/a")</f>
        <v>42.2</v>
      </c>
      <c r="E46" s="7">
        <f>_xlfn.IFNA(MIN(GoodRx!B46:E46), "n/a")</f>
        <v>9.52</v>
      </c>
      <c r="F46" s="7" t="str">
        <f>_xlfn.IFNA(VLOOKUP(A46,'Walmart $4 plan'!$1:$1048576, 2, FALSE), "n/a")</f>
        <v>n/a</v>
      </c>
      <c r="G46" s="6" t="str" cm="1">
        <f t="array" ref="G46">_xlfn.TEXTJOIN(", ",TRUE,IF(C46:F46=MIN(C46:F46),$C$2:$F$2,""))</f>
        <v>Amazon Pricing</v>
      </c>
      <c r="H46" s="7">
        <f>_xlfn.IFNA(VLOOKUP(A46,'Amazon Prime Pharmacy'!$1:$1048576,3,FALSE), "n/a")</f>
        <v>25.07</v>
      </c>
      <c r="I46" s="7">
        <f>IF(MIN(GoodRx!G46:J46), MIN(GoodRx!G46:J46), "n/a")</f>
        <v>19.55</v>
      </c>
      <c r="J46" s="7" t="str">
        <f>_xlfn.IFNA(VLOOKUP(A46,'Walmart $4 plan'!$1:$1048576,3, FALSE), "n/a")</f>
        <v>n/a</v>
      </c>
      <c r="K46" s="8" t="str">
        <f>_xlfn.IFNA(VLOOKUP(A46,'Amazon Prime Pharmacy'!$1:$1048576,4,FALSE), "n/a")</f>
        <v>n/a</v>
      </c>
      <c r="L46" s="2" t="str" cm="1">
        <f t="array" ref="L46">_xlfn.IFNA(_xlfn.TEXTJOIN(", ",TRUE,IF(H46:K46=MIN(H46:K46),$H$2:$K$2,"")), "none")</f>
        <v>GoodRx Pricing</v>
      </c>
    </row>
    <row r="47" spans="1:12">
      <c r="A47" s="2" t="s">
        <v>109</v>
      </c>
      <c r="B47" s="2" t="s">
        <v>110</v>
      </c>
      <c r="C47" s="7">
        <f>_xlfn.IFNA(VLOOKUP(A47,'Amazon Prime Pharmacy'!$1:$1048576,2,FALSE), "n/a")</f>
        <v>7.5</v>
      </c>
      <c r="D47" s="7" t="str">
        <f>_xlfn.IFNA(VLOOKUP(A47,'CostPlus Pharmacy'!$1:$1048576,4,FALSE), "n/a")</f>
        <v>n/a</v>
      </c>
      <c r="E47" s="7">
        <f>_xlfn.IFNA(MIN(GoodRx!B47:E47), "n/a")</f>
        <v>9.52</v>
      </c>
      <c r="F47" s="7" t="str">
        <f>_xlfn.IFNA(VLOOKUP(A47,'Walmart $4 plan'!$1:$1048576, 2, FALSE), "n/a")</f>
        <v>n/a</v>
      </c>
      <c r="G47" s="6" t="str" cm="1">
        <f t="array" ref="G47">_xlfn.TEXTJOIN(", ",TRUE,IF(C47:F47=MIN(C47:F47),$C$2:$F$2,""))</f>
        <v>Amazon Pricing</v>
      </c>
      <c r="H47" s="7">
        <f>_xlfn.IFNA(VLOOKUP(A47,'Amazon Prime Pharmacy'!$1:$1048576,3,FALSE), "n/a")</f>
        <v>12.26</v>
      </c>
      <c r="I47" s="7">
        <f>IF(MIN(GoodRx!G47:J47), MIN(GoodRx!G47:J47), "n/a")</f>
        <v>24.41</v>
      </c>
      <c r="J47" s="7" t="str">
        <f>_xlfn.IFNA(VLOOKUP(A47,'Walmart $4 plan'!$1:$1048576,3, FALSE), "n/a")</f>
        <v>n/a</v>
      </c>
      <c r="K47" s="8" t="str">
        <f>_xlfn.IFNA(VLOOKUP(A47,'Amazon Prime Pharmacy'!$1:$1048576,4,FALSE), "n/a")</f>
        <v>n/a</v>
      </c>
      <c r="L47" s="2" t="str" cm="1">
        <f t="array" ref="L47">_xlfn.IFNA(_xlfn.TEXTJOIN(", ",TRUE,IF(H47:K47=MIN(H47:K47),$H$2:$K$2,"")), "none")</f>
        <v>Amazon Pricing</v>
      </c>
    </row>
    <row r="48" spans="1:12">
      <c r="A48" s="2" t="s">
        <v>111</v>
      </c>
      <c r="B48" s="2" t="s">
        <v>112</v>
      </c>
      <c r="C48" s="7">
        <f>_xlfn.IFNA(VLOOKUP(A48,'Amazon Prime Pharmacy'!$1:$1048576,2,FALSE), "n/a")</f>
        <v>9.8000000000000007</v>
      </c>
      <c r="D48" s="7">
        <f>_xlfn.IFNA(VLOOKUP(A48,'CostPlus Pharmacy'!$1:$1048576,4,FALSE), "n/a")</f>
        <v>4.2</v>
      </c>
      <c r="E48" s="7">
        <f>_xlfn.IFNA(MIN(GoodRx!B48:E48), "n/a")</f>
        <v>9.24</v>
      </c>
      <c r="F48" s="7" t="str">
        <f>_xlfn.IFNA(VLOOKUP(A48,'Walmart $4 plan'!$1:$1048576, 2, FALSE), "n/a")</f>
        <v>n/a</v>
      </c>
      <c r="G48" s="6" t="str" cm="1">
        <f t="array" ref="G48">_xlfn.TEXTJOIN(", ",TRUE,IF(C48:F48=MIN(C48:F48),$C$2:$F$2,""))</f>
        <v>CostPlus Pharmacy</v>
      </c>
      <c r="H48" s="7">
        <f>_xlfn.IFNA(VLOOKUP(A48,'Amazon Prime Pharmacy'!$1:$1048576,3,FALSE), "n/a")</f>
        <v>23.9</v>
      </c>
      <c r="I48" s="7">
        <f>IF(MIN(GoodRx!G48:J48), MIN(GoodRx!G48:J48), "n/a")</f>
        <v>13.21</v>
      </c>
      <c r="J48" s="7" t="str">
        <f>_xlfn.IFNA(VLOOKUP(A48,'Walmart $4 plan'!$1:$1048576,3, FALSE), "n/a")</f>
        <v>n/a</v>
      </c>
      <c r="K48" s="8" t="str">
        <f>_xlfn.IFNA(VLOOKUP(A48,'Amazon Prime Pharmacy'!$1:$1048576,4,FALSE), "n/a")</f>
        <v>n/a</v>
      </c>
      <c r="L48" s="2" t="str" cm="1">
        <f t="array" ref="L48">_xlfn.IFNA(_xlfn.TEXTJOIN(", ",TRUE,IF(H48:K48=MIN(H48:K48),$H$2:$K$2,"")), "none")</f>
        <v>GoodRx Pricing</v>
      </c>
    </row>
    <row r="49" spans="1:12">
      <c r="A49" s="2" t="s">
        <v>113</v>
      </c>
      <c r="B49" s="2" t="s">
        <v>114</v>
      </c>
      <c r="C49" s="7">
        <f>_xlfn.IFNA(VLOOKUP(A49,'Amazon Prime Pharmacy'!$1:$1048576,2,FALSE), "n/a")</f>
        <v>11.9</v>
      </c>
      <c r="D49" s="7">
        <f>_xlfn.IFNA(VLOOKUP(A49,'CostPlus Pharmacy'!$1:$1048576,4,FALSE), "n/a")</f>
        <v>7.5</v>
      </c>
      <c r="E49" s="7">
        <f>_xlfn.IFNA(MIN(GoodRx!B49:E49), "n/a")</f>
        <v>10.64</v>
      </c>
      <c r="F49" s="7">
        <f>_xlfn.IFNA(VLOOKUP(A49,'Walmart $4 plan'!$1:$1048576, 2, FALSE), "n/a")</f>
        <v>9</v>
      </c>
      <c r="G49" s="6" t="str" cm="1">
        <f t="array" ref="G49">_xlfn.TEXTJOIN(", ",TRUE,IF(C49:F49=MIN(C49:F49),$C$2:$F$2,""))</f>
        <v>CostPlus Pharmacy</v>
      </c>
      <c r="H49" s="7">
        <f>_xlfn.IFNA(VLOOKUP(A49,'Amazon Prime Pharmacy'!$1:$1048576,3,FALSE), "n/a")</f>
        <v>34.700000000000003</v>
      </c>
      <c r="I49" s="7">
        <f>IF(MIN(GoodRx!G49:J49), MIN(GoodRx!G49:J49), "n/a")</f>
        <v>17.41</v>
      </c>
      <c r="J49" s="7">
        <f>_xlfn.IFNA(VLOOKUP(A49,'Walmart $4 plan'!$1:$1048576,3, FALSE), "n/a")</f>
        <v>24</v>
      </c>
      <c r="K49" s="8" t="str">
        <f>_xlfn.IFNA(VLOOKUP(A49,'Amazon Prime Pharmacy'!$1:$1048576,4,FALSE), "n/a")</f>
        <v>n/a</v>
      </c>
      <c r="L49" s="2" t="str" cm="1">
        <f t="array" ref="L49">_xlfn.IFNA(_xlfn.TEXTJOIN(", ",TRUE,IF(H49:K49=MIN(H49:K49),$H$2:$K$2,"")), "none")</f>
        <v>GoodRx Pricing</v>
      </c>
    </row>
    <row r="50" spans="1:12">
      <c r="A50" s="2" t="s">
        <v>115</v>
      </c>
      <c r="B50" s="2" t="s">
        <v>116</v>
      </c>
      <c r="C50" s="7">
        <f>_xlfn.IFNA(VLOOKUP(A50,'Amazon Prime Pharmacy'!$1:$1048576,2,FALSE), "n/a")</f>
        <v>0</v>
      </c>
      <c r="D50" s="7" t="str">
        <f>_xlfn.IFNA(VLOOKUP(A50,'CostPlus Pharmacy'!$1:$1048576,4,FALSE), "n/a")</f>
        <v>n/a</v>
      </c>
      <c r="E50" s="7">
        <f>_xlfn.IFNA(MIN(GoodRx!B50:E50), "n/a")</f>
        <v>3.81</v>
      </c>
      <c r="F50" s="7" t="str">
        <f>_xlfn.IFNA(VLOOKUP(A50,'Walmart $4 plan'!$1:$1048576, 2, FALSE), "n/a")</f>
        <v>n/a</v>
      </c>
      <c r="G50" s="6" t="str" cm="1">
        <f t="array" ref="G50">_xlfn.TEXTJOIN(", ",TRUE,IF(C50:F50=MIN(C50:F50),$C$2:$F$2,""))</f>
        <v>Amazon Pricing</v>
      </c>
      <c r="H50" s="7">
        <f>_xlfn.IFNA(VLOOKUP(A50,'Amazon Prime Pharmacy'!$1:$1048576,3,FALSE), "n/a")</f>
        <v>1.4</v>
      </c>
      <c r="I50" s="7">
        <f>IF(MIN(GoodRx!G50:J50), MIN(GoodRx!G50:J50), "n/a")</f>
        <v>7.13</v>
      </c>
      <c r="J50" s="7" t="str">
        <f>_xlfn.IFNA(VLOOKUP(A50,'Walmart $4 plan'!$1:$1048576,3, FALSE), "n/a")</f>
        <v>n/a</v>
      </c>
      <c r="K50" s="8" t="str">
        <f>_xlfn.IFNA(VLOOKUP(A50,'Amazon Prime Pharmacy'!$1:$1048576,4,FALSE), "n/a")</f>
        <v>n/a</v>
      </c>
      <c r="L50" s="2" t="str" cm="1">
        <f t="array" ref="L50">_xlfn.IFNA(_xlfn.TEXTJOIN(", ",TRUE,IF(H50:K50=MIN(H50:K50),$H$2:$K$2,"")), "none")</f>
        <v>Amazon Pricing</v>
      </c>
    </row>
    <row r="51" spans="1:12">
      <c r="A51" s="2" t="s">
        <v>117</v>
      </c>
      <c r="B51" s="2" t="s">
        <v>118</v>
      </c>
      <c r="C51" s="7">
        <f>_xlfn.IFNA(VLOOKUP(A51,'Amazon Prime Pharmacy'!$1:$1048576,2,FALSE), "n/a")</f>
        <v>4.0999999999999996</v>
      </c>
      <c r="D51" s="7">
        <f>_xlfn.IFNA(VLOOKUP(A51,'CostPlus Pharmacy'!$1:$1048576,4,FALSE), "n/a")</f>
        <v>4.5</v>
      </c>
      <c r="E51" s="7">
        <f>_xlfn.IFNA(MIN(GoodRx!B51:E51), "n/a")</f>
        <v>10.44</v>
      </c>
      <c r="F51" s="7" t="str">
        <f>_xlfn.IFNA(VLOOKUP(A51,'Walmart $4 plan'!$1:$1048576, 2, FALSE), "n/a")</f>
        <v>n/a</v>
      </c>
      <c r="G51" s="6" t="str" cm="1">
        <f t="array" ref="G51">_xlfn.TEXTJOIN(", ",TRUE,IF(C51:F51=MIN(C51:F51),$C$2:$F$2,""))</f>
        <v>Amazon Pricing</v>
      </c>
      <c r="H51" s="7">
        <f>_xlfn.IFNA(VLOOKUP(A51,'Amazon Prime Pharmacy'!$1:$1048576,3,FALSE), "n/a")</f>
        <v>10.4</v>
      </c>
      <c r="I51" s="7">
        <f>IF(MIN(GoodRx!G51:J51), MIN(GoodRx!G51:J51), "n/a")</f>
        <v>16.82</v>
      </c>
      <c r="J51" s="7" t="str">
        <f>_xlfn.IFNA(VLOOKUP(A51,'Walmart $4 plan'!$1:$1048576,3, FALSE), "n/a")</f>
        <v>n/a</v>
      </c>
      <c r="K51" s="8" t="str">
        <f>_xlfn.IFNA(VLOOKUP(A51,'Amazon Prime Pharmacy'!$1:$1048576,4,FALSE), "n/a")</f>
        <v>n/a</v>
      </c>
      <c r="L51" s="2" t="str" cm="1">
        <f t="array" ref="L51">_xlfn.IFNA(_xlfn.TEXTJOIN(", ",TRUE,IF(H51:K51=MIN(H51:K51),$H$2:$K$2,"")), "none")</f>
        <v>Amazon Pricing</v>
      </c>
    </row>
    <row r="52" spans="1:12">
      <c r="A52" s="2" t="s">
        <v>119</v>
      </c>
      <c r="B52" s="2" t="s">
        <v>120</v>
      </c>
      <c r="C52" s="7">
        <f>_xlfn.IFNA(VLOOKUP(A52,'Amazon Prime Pharmacy'!$1:$1048576,2,FALSE), "n/a")</f>
        <v>12.5</v>
      </c>
      <c r="D52" s="7">
        <f>_xlfn.IFNA(VLOOKUP(A52,'CostPlus Pharmacy'!$1:$1048576,4,FALSE), "n/a")</f>
        <v>3.9</v>
      </c>
      <c r="E52" s="7">
        <f>_xlfn.IFNA(MIN(GoodRx!B52:E52), "n/a")</f>
        <v>6.95</v>
      </c>
      <c r="F52" s="7">
        <f>_xlfn.IFNA(VLOOKUP(A52,'Walmart $4 plan'!$1:$1048576, 2, FALSE), "n/a")</f>
        <v>4</v>
      </c>
      <c r="G52" s="6" t="str" cm="1">
        <f t="array" ref="G52">_xlfn.TEXTJOIN(", ",TRUE,IF(C52:F52=MIN(C52:F52),$C$2:$F$2,""))</f>
        <v>CostPlus Pharmacy</v>
      </c>
      <c r="H52" s="7">
        <f>_xlfn.IFNA(VLOOKUP(A52,'Amazon Prime Pharmacy'!$1:$1048576,3,FALSE), "n/a")</f>
        <v>35.6</v>
      </c>
      <c r="I52" s="7">
        <f>IF(MIN(GoodRx!G52:J52), MIN(GoodRx!G52:J52), "n/a")</f>
        <v>11.56</v>
      </c>
      <c r="J52" s="7">
        <f>_xlfn.IFNA(VLOOKUP(A52,'Walmart $4 plan'!$1:$1048576,3, FALSE), "n/a")</f>
        <v>10</v>
      </c>
      <c r="K52" s="8" t="str">
        <f>_xlfn.IFNA(VLOOKUP(A52,'Amazon Prime Pharmacy'!$1:$1048576,4,FALSE), "n/a")</f>
        <v>n/a</v>
      </c>
      <c r="L52" s="2" t="str" cm="1">
        <f t="array" ref="L52">_xlfn.IFNA(_xlfn.TEXTJOIN(", ",TRUE,IF(H52:K52=MIN(H52:K52),$H$2:$K$2,"")), "none")</f>
        <v>Walmart</v>
      </c>
    </row>
    <row r="53" spans="1:12">
      <c r="A53" s="2" t="s">
        <v>121</v>
      </c>
      <c r="B53" s="2" t="s">
        <v>122</v>
      </c>
      <c r="C53" s="7">
        <f>_xlfn.IFNA(VLOOKUP(A53,'Amazon Prime Pharmacy'!$1:$1048576,2,FALSE), "n/a")</f>
        <v>7.22</v>
      </c>
      <c r="D53" s="7">
        <f>_xlfn.IFNA(VLOOKUP(A53,'CostPlus Pharmacy'!$1:$1048576,4,FALSE), "n/a")</f>
        <v>7.42</v>
      </c>
      <c r="E53" s="7">
        <f>_xlfn.IFNA(MIN(GoodRx!B53:E53), "n/a")</f>
        <v>12.22</v>
      </c>
      <c r="F53" s="7" t="str">
        <f>_xlfn.IFNA(VLOOKUP(A53,'Walmart $4 plan'!$1:$1048576, 2, FALSE), "n/a")</f>
        <v>n/a</v>
      </c>
      <c r="G53" s="6" t="str" cm="1">
        <f t="array" ref="G53">_xlfn.TEXTJOIN(", ",TRUE,IF(C53:F53=MIN(C53:F53),$C$2:$F$2,""))</f>
        <v>Amazon Pricing</v>
      </c>
      <c r="H53" s="7">
        <f>_xlfn.IFNA(VLOOKUP(A53,'Amazon Prime Pharmacy'!$1:$1048576,3,FALSE), "n/a")</f>
        <v>20.18</v>
      </c>
      <c r="I53" s="7">
        <f>IF(MIN(GoodRx!G53:J53), MIN(GoodRx!G53:J53), "n/a")</f>
        <v>22.15</v>
      </c>
      <c r="J53" s="7" t="str">
        <f>_xlfn.IFNA(VLOOKUP(A53,'Walmart $4 plan'!$1:$1048576,3, FALSE), "n/a")</f>
        <v>n/a</v>
      </c>
      <c r="K53" s="8">
        <f>_xlfn.IFNA(VLOOKUP(A53,'Amazon Prime Pharmacy'!$1:$1048576,4,FALSE), "n/a")</f>
        <v>38.9</v>
      </c>
      <c r="L53" s="2" t="str" cm="1">
        <f t="array" ref="L53">_xlfn.IFNA(_xlfn.TEXTJOIN(", ",TRUE,IF(H53:K53=MIN(H53:K53),$H$2:$K$2,"")), "none")</f>
        <v>Amazon Pricing</v>
      </c>
    </row>
    <row r="54" spans="1:12">
      <c r="A54" s="2" t="s">
        <v>123</v>
      </c>
      <c r="B54" s="2" t="s">
        <v>124</v>
      </c>
      <c r="C54" s="7">
        <f>_xlfn.IFNA(VLOOKUP(A54,'Amazon Prime Pharmacy'!$1:$1048576,2,FALSE), "n/a")</f>
        <v>113.5</v>
      </c>
      <c r="D54" s="7">
        <f>_xlfn.IFNA(VLOOKUP(A54,'CostPlus Pharmacy'!$1:$1048576,4,FALSE), "n/a")</f>
        <v>110.04</v>
      </c>
      <c r="E54" s="7">
        <f>_xlfn.IFNA(MIN(GoodRx!B54:E54), "n/a")</f>
        <v>116.11</v>
      </c>
      <c r="F54" s="7" t="str">
        <f>_xlfn.IFNA(VLOOKUP(A54,'Walmart $4 plan'!$1:$1048576, 2, FALSE), "n/a")</f>
        <v>n/a</v>
      </c>
      <c r="G54" s="6" t="str" cm="1">
        <f t="array" ref="G54">_xlfn.TEXTJOIN(", ",TRUE,IF(C54:F54=MIN(C54:F54),$C$2:$F$2,""))</f>
        <v>CostPlus Pharmacy</v>
      </c>
      <c r="H54" s="7">
        <f>_xlfn.IFNA(VLOOKUP(A54,'Amazon Prime Pharmacy'!$1:$1048576,3,FALSE), "n/a")</f>
        <v>268.7</v>
      </c>
      <c r="I54" s="7">
        <f>IF(MIN(GoodRx!G54:J54), MIN(GoodRx!G54:J54), "n/a")</f>
        <v>332.83</v>
      </c>
      <c r="J54" s="7" t="str">
        <f>_xlfn.IFNA(VLOOKUP(A54,'Walmart $4 plan'!$1:$1048576,3, FALSE), "n/a")</f>
        <v>n/a</v>
      </c>
      <c r="K54" s="8">
        <f>_xlfn.IFNA(VLOOKUP(A54,'Amazon Prime Pharmacy'!$1:$1048576,4,FALSE), "n/a")</f>
        <v>533.29999999999995</v>
      </c>
      <c r="L54" s="2" t="str" cm="1">
        <f t="array" ref="L54">_xlfn.IFNA(_xlfn.TEXTJOIN(", ",TRUE,IF(H54:K54=MIN(H54:K54),$H$2:$K$2,"")), "none")</f>
        <v>Amazon Pricing</v>
      </c>
    </row>
    <row r="55" spans="1:12">
      <c r="A55" s="2" t="s">
        <v>125</v>
      </c>
      <c r="B55" s="2" t="s">
        <v>126</v>
      </c>
      <c r="C55" s="7">
        <f>_xlfn.IFNA(VLOOKUP(A55,'Amazon Prime Pharmacy'!$1:$1048576,2,FALSE), "n/a")</f>
        <v>3.8</v>
      </c>
      <c r="D55" s="7">
        <f>_xlfn.IFNA(VLOOKUP(A55,'CostPlus Pharmacy'!$1:$1048576,4,FALSE), "n/a")</f>
        <v>3.6</v>
      </c>
      <c r="E55" s="7">
        <f>_xlfn.IFNA(MIN(GoodRx!B55:E55), "n/a")</f>
        <v>4.3899999999999997</v>
      </c>
      <c r="F55" s="7">
        <f>_xlfn.IFNA(VLOOKUP(A55,'Walmart $4 plan'!$1:$1048576, 2, FALSE), "n/a")</f>
        <v>4</v>
      </c>
      <c r="G55" s="6" t="str" cm="1">
        <f t="array" ref="G55">_xlfn.TEXTJOIN(", ",TRUE,IF(C55:F55=MIN(C55:F55),$C$2:$F$2,""))</f>
        <v>CostPlus Pharmacy</v>
      </c>
      <c r="H55" s="7">
        <f>_xlfn.IFNA(VLOOKUP(A55,'Amazon Prime Pharmacy'!$1:$1048576,3,FALSE), "n/a")</f>
        <v>5.9</v>
      </c>
      <c r="I55" s="7">
        <f>IF(MIN(GoodRx!G55:J55), MIN(GoodRx!G55:J55), "n/a")</f>
        <v>6.94</v>
      </c>
      <c r="J55" s="7">
        <f>_xlfn.IFNA(VLOOKUP(A55,'Walmart $4 plan'!$1:$1048576,3, FALSE), "n/a")</f>
        <v>10</v>
      </c>
      <c r="K55" s="8">
        <f>_xlfn.IFNA(VLOOKUP(A55,'Amazon Prime Pharmacy'!$1:$1048576,4,FALSE), "n/a")</f>
        <v>6</v>
      </c>
      <c r="L55" s="2" t="str" cm="1">
        <f t="array" ref="L55">_xlfn.IFNA(_xlfn.TEXTJOIN(", ",TRUE,IF(H55:K55=MIN(H55:K55),$H$2:$K$2,"")), "none")</f>
        <v>Amazon Pricing</v>
      </c>
    </row>
    <row r="56" spans="1:12">
      <c r="A56" s="2" t="s">
        <v>127</v>
      </c>
      <c r="B56" s="2" t="s">
        <v>128</v>
      </c>
      <c r="C56" s="7">
        <f>_xlfn.IFNA(VLOOKUP(A56,'Amazon Prime Pharmacy'!$1:$1048576,2,FALSE), "n/a")</f>
        <v>9.8000000000000007</v>
      </c>
      <c r="D56" s="7">
        <f>_xlfn.IFNA(VLOOKUP(A56,'CostPlus Pharmacy'!$1:$1048576,4,FALSE), "n/a")</f>
        <v>4.2</v>
      </c>
      <c r="E56" s="7">
        <f>_xlfn.IFNA(MIN(GoodRx!B56:E56), "n/a")</f>
        <v>4.83</v>
      </c>
      <c r="F56" s="7">
        <f>_xlfn.IFNA(VLOOKUP(A56,'Walmart $4 plan'!$1:$1048576, 2, FALSE), "n/a")</f>
        <v>15</v>
      </c>
      <c r="G56" s="6" t="str" cm="1">
        <f t="array" ref="G56">_xlfn.TEXTJOIN(", ",TRUE,IF(C56:F56=MIN(C56:F56),$C$2:$F$2,""))</f>
        <v>CostPlus Pharmacy</v>
      </c>
      <c r="H56" s="7">
        <f>_xlfn.IFNA(VLOOKUP(A56,'Amazon Prime Pharmacy'!$1:$1048576,3,FALSE), "n/a")</f>
        <v>6.8</v>
      </c>
      <c r="I56" s="7">
        <f>IF(MIN(GoodRx!G56:J56), MIN(GoodRx!G56:J56), "n/a")</f>
        <v>5.5</v>
      </c>
      <c r="J56" s="7">
        <f>_xlfn.IFNA(VLOOKUP(A56,'Walmart $4 plan'!$1:$1048576,3, FALSE), "n/a")</f>
        <v>38</v>
      </c>
      <c r="K56" s="8" t="str">
        <f>_xlfn.IFNA(VLOOKUP(A56,'Amazon Prime Pharmacy'!$1:$1048576,4,FALSE), "n/a")</f>
        <v>n/a</v>
      </c>
      <c r="L56" s="2" t="str" cm="1">
        <f t="array" ref="L56">_xlfn.IFNA(_xlfn.TEXTJOIN(", ",TRUE,IF(H56:K56=MIN(H56:K56),$H$2:$K$2,"")), "none")</f>
        <v>GoodRx Pricing</v>
      </c>
    </row>
    <row r="57" spans="1:12">
      <c r="A57" s="2" t="s">
        <v>129</v>
      </c>
      <c r="B57" s="2" t="s">
        <v>130</v>
      </c>
      <c r="C57" s="7">
        <f>_xlfn.IFNA(VLOOKUP(A57,'Amazon Prime Pharmacy'!$1:$1048576,2,FALSE), "n/a")</f>
        <v>3.2</v>
      </c>
      <c r="D57" s="7" t="str">
        <f>_xlfn.IFNA(VLOOKUP(A57,'CostPlus Pharmacy'!$1:$1048576,4,FALSE), "n/a")</f>
        <v>n/a</v>
      </c>
      <c r="E57" s="7">
        <f>_xlfn.IFNA(MIN(GoodRx!B57:E57), "n/a")</f>
        <v>3.01</v>
      </c>
      <c r="F57" s="7" t="str">
        <f>_xlfn.IFNA(VLOOKUP(A57,'Walmart $4 plan'!$1:$1048576, 2, FALSE), "n/a")</f>
        <v>n/a</v>
      </c>
      <c r="G57" s="6" t="str" cm="1">
        <f t="array" ref="G57">_xlfn.TEXTJOIN(", ",TRUE,IF(C57:F57=MIN(C57:F57),$C$2:$F$2,""))</f>
        <v>GoodRx Pricing</v>
      </c>
      <c r="H57" s="7" t="str">
        <f>_xlfn.IFNA(VLOOKUP(A57,'Amazon Prime Pharmacy'!$1:$1048576,3,FALSE), "n/a")</f>
        <v>n/a</v>
      </c>
      <c r="I57" s="7">
        <f>IF(MIN(GoodRx!G57:J57), MIN(GoodRx!G57:J57), "n/a")</f>
        <v>8.9</v>
      </c>
      <c r="J57" s="7" t="str">
        <f>_xlfn.IFNA(VLOOKUP(A57,'Walmart $4 plan'!$1:$1048576,3, FALSE), "n/a")</f>
        <v>n/a</v>
      </c>
      <c r="K57" s="8" t="str">
        <f>_xlfn.IFNA(VLOOKUP(A57,'Amazon Prime Pharmacy'!$1:$1048576,4,FALSE), "n/a")</f>
        <v>n/a</v>
      </c>
      <c r="L57" s="2" t="str" cm="1">
        <f t="array" ref="L57">_xlfn.IFNA(_xlfn.TEXTJOIN(", ",TRUE,IF(H57:K57=MIN(H57:K57),$H$2:$K$2,"")), "none")</f>
        <v>GoodRx Pricing</v>
      </c>
    </row>
    <row r="58" spans="1:12">
      <c r="A58" s="2" t="s">
        <v>131</v>
      </c>
      <c r="B58" s="2" t="s">
        <v>132</v>
      </c>
      <c r="C58" s="7">
        <f>_xlfn.IFNA(VLOOKUP(A58,'Amazon Prime Pharmacy'!$1:$1048576,2,FALSE), "n/a")</f>
        <v>2.9</v>
      </c>
      <c r="D58" s="7">
        <f>_xlfn.IFNA(VLOOKUP(A58,'CostPlus Pharmacy'!$1:$1048576,4,FALSE), "n/a")</f>
        <v>3.6</v>
      </c>
      <c r="E58" s="7">
        <f>_xlfn.IFNA(MIN(GoodRx!B58:E58), "n/a")</f>
        <v>5.07</v>
      </c>
      <c r="F58" s="7">
        <f>_xlfn.IFNA(VLOOKUP(A58,'Walmart $4 plan'!$1:$1048576, 2, FALSE), "n/a")</f>
        <v>4</v>
      </c>
      <c r="G58" s="6" t="str" cm="1">
        <f t="array" ref="G58">_xlfn.TEXTJOIN(", ",TRUE,IF(C58:F58=MIN(C58:F58),$C$2:$F$2,""))</f>
        <v>Amazon Pricing</v>
      </c>
      <c r="H58" s="7">
        <f>_xlfn.IFNA(VLOOKUP(A58,'Amazon Prime Pharmacy'!$1:$1048576,3,FALSE), "n/a")</f>
        <v>5.9</v>
      </c>
      <c r="I58" s="7">
        <f>IF(MIN(GoodRx!G58:J58), MIN(GoodRx!G58:J58), "n/a")</f>
        <v>6.2</v>
      </c>
      <c r="J58" s="7">
        <f>_xlfn.IFNA(VLOOKUP(A58,'Walmart $4 plan'!$1:$1048576,3, FALSE), "n/a")</f>
        <v>10</v>
      </c>
      <c r="K58" s="8" t="str">
        <f>_xlfn.IFNA(VLOOKUP(A58,'Amazon Prime Pharmacy'!$1:$1048576,4,FALSE), "n/a")</f>
        <v>n/a</v>
      </c>
      <c r="L58" s="2" t="str" cm="1">
        <f t="array" ref="L58">_xlfn.IFNA(_xlfn.TEXTJOIN(", ",TRUE,IF(H58:K58=MIN(H58:K58),$H$2:$K$2,"")), "none")</f>
        <v>Amazon Pricing</v>
      </c>
    </row>
    <row r="59" spans="1:12">
      <c r="A59" s="2" t="s">
        <v>133</v>
      </c>
      <c r="B59" s="2" t="s">
        <v>134</v>
      </c>
      <c r="C59" s="7">
        <f>_xlfn.IFNA(VLOOKUP(A59,'Amazon Prime Pharmacy'!$1:$1048576,2,FALSE), "n/a")</f>
        <v>2</v>
      </c>
      <c r="D59" s="7">
        <f>_xlfn.IFNA(VLOOKUP(A59,'CostPlus Pharmacy'!$1:$1048576,4,FALSE), "n/a")</f>
        <v>4.2</v>
      </c>
      <c r="E59" s="7">
        <f>_xlfn.IFNA(MIN(GoodRx!B59:E59), "n/a")</f>
        <v>4.5599999999999996</v>
      </c>
      <c r="F59" s="7">
        <f>_xlfn.IFNA(VLOOKUP(A59,'Walmart $4 plan'!$1:$1048576, 2, FALSE), "n/a")</f>
        <v>4</v>
      </c>
      <c r="G59" s="6" t="str" cm="1">
        <f t="array" ref="G59">_xlfn.TEXTJOIN(", ",TRUE,IF(C59:F59=MIN(C59:F59),$C$2:$F$2,""))</f>
        <v>Amazon Pricing</v>
      </c>
      <c r="H59" s="7">
        <f>_xlfn.IFNA(VLOOKUP(A59,'Amazon Prime Pharmacy'!$1:$1048576,3,FALSE), "n/a")</f>
        <v>5</v>
      </c>
      <c r="I59" s="7">
        <f>IF(MIN(GoodRx!G59:J59), MIN(GoodRx!G59:J59), "n/a")</f>
        <v>8.17</v>
      </c>
      <c r="J59" s="7">
        <f>_xlfn.IFNA(VLOOKUP(A59,'Walmart $4 plan'!$1:$1048576,3, FALSE), "n/a")</f>
        <v>10</v>
      </c>
      <c r="K59" s="8">
        <f>_xlfn.IFNA(VLOOKUP(A59,'Amazon Prime Pharmacy'!$1:$1048576,4,FALSE), "n/a")</f>
        <v>4.2</v>
      </c>
      <c r="L59" s="2" t="str" cm="1">
        <f t="array" ref="L59">_xlfn.IFNA(_xlfn.TEXTJOIN(", ",TRUE,IF(H59:K59=MIN(H59:K59),$H$2:$K$2,"")), "none")</f>
        <v>Amazon-6 month</v>
      </c>
    </row>
    <row r="60" spans="1:12">
      <c r="A60" s="2" t="s">
        <v>135</v>
      </c>
      <c r="B60" s="2" t="s">
        <v>136</v>
      </c>
      <c r="C60" s="7">
        <f>_xlfn.IFNA(VLOOKUP(A60,'Amazon Prime Pharmacy'!$1:$1048576,2,FALSE), "n/a")</f>
        <v>2.9</v>
      </c>
      <c r="D60" s="7">
        <f>_xlfn.IFNA(VLOOKUP(A60,'CostPlus Pharmacy'!$1:$1048576,4,FALSE), "n/a")</f>
        <v>6.6</v>
      </c>
      <c r="E60" s="7">
        <f>_xlfn.IFNA(MIN(GoodRx!B60:E60), "n/a")</f>
        <v>4.92</v>
      </c>
      <c r="F60" s="7">
        <f>_xlfn.IFNA(VLOOKUP(A60,'Walmart $4 plan'!$1:$1048576, 2, FALSE), "n/a")</f>
        <v>9</v>
      </c>
      <c r="G60" s="6" t="str" cm="1">
        <f t="array" ref="G60">_xlfn.TEXTJOIN(", ",TRUE,IF(C60:F60=MIN(C60:F60),$C$2:$F$2,""))</f>
        <v>Amazon Pricing</v>
      </c>
      <c r="H60" s="7">
        <f>_xlfn.IFNA(VLOOKUP(A60,'Amazon Prime Pharmacy'!$1:$1048576,3,FALSE), "n/a")</f>
        <v>7.7</v>
      </c>
      <c r="I60" s="7">
        <f>IF(MIN(GoodRx!G60:J60), MIN(GoodRx!G60:J60), "n/a")</f>
        <v>5.76</v>
      </c>
      <c r="J60" s="7">
        <f>_xlfn.IFNA(VLOOKUP(A60,'Walmart $4 plan'!$1:$1048576,3, FALSE), "n/a")</f>
        <v>24</v>
      </c>
      <c r="K60" s="8" t="str">
        <f>_xlfn.IFNA(VLOOKUP(A60,'Amazon Prime Pharmacy'!$1:$1048576,4,FALSE), "n/a")</f>
        <v>n/a</v>
      </c>
      <c r="L60" s="2" t="str" cm="1">
        <f t="array" ref="L60">_xlfn.IFNA(_xlfn.TEXTJOIN(", ",TRUE,IF(H60:K60=MIN(H60:K60),$H$2:$K$2,"")), "none")</f>
        <v>GoodRx Pricing</v>
      </c>
    </row>
    <row r="61" spans="1:12">
      <c r="A61" s="2" t="s">
        <v>137</v>
      </c>
      <c r="B61" s="2" t="s">
        <v>138</v>
      </c>
      <c r="C61" s="7">
        <f>_xlfn.IFNA(VLOOKUP(A61,'Amazon Prime Pharmacy'!$1:$1048576,2,FALSE), "n/a")</f>
        <v>2.9</v>
      </c>
      <c r="D61" s="7">
        <f>_xlfn.IFNA(VLOOKUP(A61,'CostPlus Pharmacy'!$1:$1048576,4,FALSE), "n/a")</f>
        <v>4.2</v>
      </c>
      <c r="E61" s="7">
        <f>_xlfn.IFNA(MIN(GoodRx!B61:E61), "n/a")</f>
        <v>5.36</v>
      </c>
      <c r="F61" s="7">
        <f>_xlfn.IFNA(VLOOKUP(A61,'Walmart $4 plan'!$1:$1048576, 2, FALSE), "n/a")</f>
        <v>15</v>
      </c>
      <c r="G61" s="6" t="str" cm="1">
        <f t="array" ref="G61">_xlfn.TEXTJOIN(", ",TRUE,IF(C61:F61=MIN(C61:F61),$C$2:$F$2,""))</f>
        <v>Amazon Pricing</v>
      </c>
      <c r="H61" s="7">
        <f>_xlfn.IFNA(VLOOKUP(A61,'Amazon Prime Pharmacy'!$1:$1048576,3,FALSE), "n/a")</f>
        <v>7.7</v>
      </c>
      <c r="I61" s="7">
        <f>IF(MIN(GoodRx!G61:J61), MIN(GoodRx!G61:J61), "n/a")</f>
        <v>7.07</v>
      </c>
      <c r="J61" s="7">
        <f>_xlfn.IFNA(VLOOKUP(A61,'Walmart $4 plan'!$1:$1048576,3, FALSE), "n/a")</f>
        <v>38</v>
      </c>
      <c r="K61" s="8" t="str">
        <f>_xlfn.IFNA(VLOOKUP(A61,'Amazon Prime Pharmacy'!$1:$1048576,4,FALSE), "n/a")</f>
        <v>n/a</v>
      </c>
      <c r="L61" s="2" t="str" cm="1">
        <f t="array" ref="L61">_xlfn.IFNA(_xlfn.TEXTJOIN(", ",TRUE,IF(H61:K61=MIN(H61:K61),$H$2:$K$2,"")), "none")</f>
        <v>GoodRx Pricing</v>
      </c>
    </row>
    <row r="62" spans="1:12">
      <c r="A62" s="2" t="s">
        <v>139</v>
      </c>
      <c r="B62" s="2" t="s">
        <v>140</v>
      </c>
      <c r="C62" s="7">
        <f>_xlfn.IFNA(VLOOKUP(A62,'Amazon Prime Pharmacy'!$1:$1048576,2,FALSE), "n/a")</f>
        <v>3.8</v>
      </c>
      <c r="D62" s="7" t="str">
        <f>_xlfn.IFNA(VLOOKUP(A62,'CostPlus Pharmacy'!$1:$1048576,4,FALSE), "n/a")</f>
        <v>n/a</v>
      </c>
      <c r="E62" s="7">
        <f>_xlfn.IFNA(MIN(GoodRx!B62:E62), "n/a")</f>
        <v>5.84</v>
      </c>
      <c r="F62" s="7">
        <f>_xlfn.IFNA(VLOOKUP(A62,'Walmart $4 plan'!$1:$1048576, 2, FALSE), "n/a")</f>
        <v>15</v>
      </c>
      <c r="G62" s="6" t="str" cm="1">
        <f t="array" ref="G62">_xlfn.TEXTJOIN(", ",TRUE,IF(C62:F62=MIN(C62:F62),$C$2:$F$2,""))</f>
        <v>Amazon Pricing</v>
      </c>
      <c r="H62" s="7">
        <f>_xlfn.IFNA(VLOOKUP(A62,'Amazon Prime Pharmacy'!$1:$1048576,3,FALSE), "n/a")</f>
        <v>10.4</v>
      </c>
      <c r="I62" s="7">
        <f>IF(MIN(GoodRx!G62:J62), MIN(GoodRx!G62:J62), "n/a")</f>
        <v>8.52</v>
      </c>
      <c r="J62" s="7">
        <f>_xlfn.IFNA(VLOOKUP(A62,'Walmart $4 plan'!$1:$1048576,3, FALSE), "n/a")</f>
        <v>38</v>
      </c>
      <c r="K62" s="8">
        <f>_xlfn.IFNA(VLOOKUP(A62,'Amazon Prime Pharmacy'!$1:$1048576,4,FALSE), "n/a")</f>
        <v>6</v>
      </c>
      <c r="L62" s="2" t="str" cm="1">
        <f t="array" ref="L62">_xlfn.IFNA(_xlfn.TEXTJOIN(", ",TRUE,IF(H62:K62=MIN(H62:K62),$H$2:$K$2,"")), "none")</f>
        <v>Amazon-6 month</v>
      </c>
    </row>
    <row r="63" spans="1:12">
      <c r="A63" s="2" t="s">
        <v>141</v>
      </c>
      <c r="B63" s="2" t="s">
        <v>142</v>
      </c>
      <c r="C63" s="7">
        <f>_xlfn.IFNA(VLOOKUP(A63,'Amazon Prime Pharmacy'!$1:$1048576,2,FALSE), "n/a")</f>
        <v>3.8</v>
      </c>
      <c r="D63" s="7" t="str">
        <f>_xlfn.IFNA(VLOOKUP(A63,'CostPlus Pharmacy'!$1:$1048576,4,FALSE), "n/a")</f>
        <v>n/a</v>
      </c>
      <c r="E63" s="7">
        <f>_xlfn.IFNA(MIN(GoodRx!B63:E63), "n/a")</f>
        <v>4.67</v>
      </c>
      <c r="F63" s="7">
        <f>_xlfn.IFNA(VLOOKUP(A63,'Walmart $4 plan'!$1:$1048576, 2, FALSE), "n/a")</f>
        <v>15</v>
      </c>
      <c r="G63" s="6" t="str" cm="1">
        <f t="array" ref="G63">_xlfn.TEXTJOIN(", ",TRUE,IF(C63:F63=MIN(C63:F63),$C$2:$F$2,""))</f>
        <v>Amazon Pricing</v>
      </c>
      <c r="H63" s="7">
        <f>_xlfn.IFNA(VLOOKUP(A63,'Amazon Prime Pharmacy'!$1:$1048576,3,FALSE), "n/a")</f>
        <v>5</v>
      </c>
      <c r="I63" s="7">
        <f>IF(MIN(GoodRx!G63:J63), MIN(GoodRx!G63:J63), "n/a")</f>
        <v>5.01</v>
      </c>
      <c r="J63" s="7">
        <f>_xlfn.IFNA(VLOOKUP(A63,'Walmart $4 plan'!$1:$1048576,3, FALSE), "n/a")</f>
        <v>38</v>
      </c>
      <c r="K63" s="8">
        <f>_xlfn.IFNA(VLOOKUP(A63,'Amazon Prime Pharmacy'!$1:$1048576,4,FALSE), "n/a")</f>
        <v>6</v>
      </c>
      <c r="L63" s="2" t="str" cm="1">
        <f t="array" ref="L63">_xlfn.IFNA(_xlfn.TEXTJOIN(", ",TRUE,IF(H63:K63=MIN(H63:K63),$H$2:$K$2,"")), "none")</f>
        <v>Amazon Pricing</v>
      </c>
    </row>
    <row r="64" spans="1:12">
      <c r="A64" s="2" t="s">
        <v>143</v>
      </c>
      <c r="B64" s="2" t="s">
        <v>144</v>
      </c>
      <c r="C64" s="7">
        <f>_xlfn.IFNA(VLOOKUP(A64,'Amazon Prime Pharmacy'!$1:$1048576,2,FALSE), "n/a")</f>
        <v>3.8</v>
      </c>
      <c r="D64" s="7" t="str">
        <f>_xlfn.IFNA(VLOOKUP(A64,'CostPlus Pharmacy'!$1:$1048576,4,FALSE), "n/a")</f>
        <v>n/a</v>
      </c>
      <c r="E64" s="7">
        <f>_xlfn.IFNA(MIN(GoodRx!B64:E64), "n/a")</f>
        <v>9.69</v>
      </c>
      <c r="F64" s="7" t="str">
        <f>_xlfn.IFNA(VLOOKUP(A64,'Walmart $4 plan'!$1:$1048576, 2, FALSE), "n/a")</f>
        <v>n/a</v>
      </c>
      <c r="G64" s="6" t="str" cm="1">
        <f t="array" ref="G64">_xlfn.TEXTJOIN(", ",TRUE,IF(C64:F64=MIN(C64:F64),$C$2:$F$2,""))</f>
        <v>Amazon Pricing</v>
      </c>
      <c r="H64" s="7">
        <f>_xlfn.IFNA(VLOOKUP(A64,'Amazon Prime Pharmacy'!$1:$1048576,3,FALSE), "n/a")</f>
        <v>9.5</v>
      </c>
      <c r="I64" s="7">
        <f>IF(MIN(GoodRx!G64:J64), MIN(GoodRx!G64:J64), "n/a")</f>
        <v>14.54</v>
      </c>
      <c r="J64" s="7" t="str">
        <f>_xlfn.IFNA(VLOOKUP(A64,'Walmart $4 plan'!$1:$1048576,3, FALSE), "n/a")</f>
        <v>n/a</v>
      </c>
      <c r="K64" s="8" t="str">
        <f>_xlfn.IFNA(VLOOKUP(A64,'Amazon Prime Pharmacy'!$1:$1048576,4,FALSE), "n/a")</f>
        <v>n/a</v>
      </c>
      <c r="L64" s="2" t="str" cm="1">
        <f t="array" ref="L64">_xlfn.IFNA(_xlfn.TEXTJOIN(", ",TRUE,IF(H64:K64=MIN(H64:K64),$H$2:$K$2,"")), "none")</f>
        <v>Amazon Pricing</v>
      </c>
    </row>
    <row r="65" spans="1:12">
      <c r="A65" s="2" t="s">
        <v>145</v>
      </c>
      <c r="B65" s="2" t="s">
        <v>146</v>
      </c>
      <c r="C65" s="7">
        <f>_xlfn.IFNA(VLOOKUP(A65,'Amazon Prime Pharmacy'!$1:$1048576,2,FALSE), "n/a")</f>
        <v>1.7</v>
      </c>
      <c r="D65" s="7">
        <f>_xlfn.IFNA(VLOOKUP(A65,'CostPlus Pharmacy'!$1:$1048576,4,FALSE), "n/a")</f>
        <v>4.8</v>
      </c>
      <c r="E65" s="7">
        <f>_xlfn.IFNA(MIN(GoodRx!B65:E65), "n/a")</f>
        <v>8.6199999999999992</v>
      </c>
      <c r="F65" s="7" t="str">
        <f>_xlfn.IFNA(VLOOKUP(A65,'Walmart $4 plan'!$1:$1048576, 2, FALSE), "n/a")</f>
        <v>n/a</v>
      </c>
      <c r="G65" s="6" t="str" cm="1">
        <f t="array" ref="G65">_xlfn.TEXTJOIN(", ",TRUE,IF(C65:F65=MIN(C65:F65),$C$2:$F$2,""))</f>
        <v>Amazon Pricing</v>
      </c>
      <c r="H65" s="7">
        <f>_xlfn.IFNA(VLOOKUP(A65,'Amazon Prime Pharmacy'!$1:$1048576,3,FALSE), "n/a")</f>
        <v>4.0999999999999996</v>
      </c>
      <c r="I65" s="7">
        <f>IF(MIN(GoodRx!G65:J65), MIN(GoodRx!G65:J65), "n/a")</f>
        <v>11.37</v>
      </c>
      <c r="J65" s="7" t="str">
        <f>_xlfn.IFNA(VLOOKUP(A65,'Walmart $4 plan'!$1:$1048576,3, FALSE), "n/a")</f>
        <v>n/a</v>
      </c>
      <c r="K65" s="8" t="str">
        <f>_xlfn.IFNA(VLOOKUP(A65,'Amazon Prime Pharmacy'!$1:$1048576,4,FALSE), "n/a")</f>
        <v>n/a</v>
      </c>
      <c r="L65" s="2" t="str" cm="1">
        <f t="array" ref="L65">_xlfn.IFNA(_xlfn.TEXTJOIN(", ",TRUE,IF(H65:K65=MIN(H65:K65),$H$2:$K$2,"")), "none")</f>
        <v>Amazon Pricing</v>
      </c>
    </row>
    <row r="66" spans="1:12">
      <c r="A66" s="2" t="s">
        <v>147</v>
      </c>
      <c r="B66" s="2" t="s">
        <v>148</v>
      </c>
      <c r="C66" s="7">
        <f>_xlfn.IFNA(VLOOKUP(A66,'Amazon Prime Pharmacy'!$1:$1048576,2,FALSE), "n/a")</f>
        <v>2.6</v>
      </c>
      <c r="D66" s="7">
        <f>_xlfn.IFNA(VLOOKUP(A66,'CostPlus Pharmacy'!$1:$1048576,4,FALSE), "n/a")</f>
        <v>3.9</v>
      </c>
      <c r="E66" s="7">
        <f>_xlfn.IFNA(MIN(GoodRx!B66:E66), "n/a")</f>
        <v>8.1199999999999992</v>
      </c>
      <c r="F66" s="7" t="str">
        <f>_xlfn.IFNA(VLOOKUP(A66,'Walmart $4 plan'!$1:$1048576, 2, FALSE), "n/a")</f>
        <v>n/a</v>
      </c>
      <c r="G66" s="6" t="str" cm="1">
        <f t="array" ref="G66">_xlfn.TEXTJOIN(", ",TRUE,IF(C66:F66=MIN(C66:F66),$C$2:$F$2,""))</f>
        <v>Amazon Pricing</v>
      </c>
      <c r="H66" s="7">
        <f>_xlfn.IFNA(VLOOKUP(A66,'Amazon Prime Pharmacy'!$1:$1048576,3,FALSE), "n/a")</f>
        <v>6.8</v>
      </c>
      <c r="I66" s="7">
        <f>IF(MIN(GoodRx!G66:J66), MIN(GoodRx!G66:J66), "n/a")</f>
        <v>13.69</v>
      </c>
      <c r="J66" s="7" t="str">
        <f>_xlfn.IFNA(VLOOKUP(A66,'Walmart $4 plan'!$1:$1048576,3, FALSE), "n/a")</f>
        <v>n/a</v>
      </c>
      <c r="K66" s="8" t="str">
        <f>_xlfn.IFNA(VLOOKUP(A66,'Amazon Prime Pharmacy'!$1:$1048576,4,FALSE), "n/a")</f>
        <v>n/a</v>
      </c>
      <c r="L66" s="2" t="str" cm="1">
        <f t="array" ref="L66">_xlfn.IFNA(_xlfn.TEXTJOIN(", ",TRUE,IF(H66:K66=MIN(H66:K66),$H$2:$K$2,"")), "none")</f>
        <v>Amazon Pricing</v>
      </c>
    </row>
    <row r="67" spans="1:12">
      <c r="A67" s="2" t="s">
        <v>149</v>
      </c>
      <c r="B67" s="2" t="s">
        <v>150</v>
      </c>
      <c r="C67" s="7">
        <f>_xlfn.IFNA(VLOOKUP(A67,'Amazon Prime Pharmacy'!$1:$1048576,2,FALSE), "n/a")</f>
        <v>274.7</v>
      </c>
      <c r="D67" s="7" t="str">
        <f>_xlfn.IFNA(VLOOKUP(A67,'CostPlus Pharmacy'!$1:$1048576,4,FALSE), "n/a")</f>
        <v>n/a</v>
      </c>
      <c r="E67" s="7">
        <f>_xlfn.IFNA(MIN(GoodRx!B67:E67), "n/a")</f>
        <v>111.91</v>
      </c>
      <c r="F67" s="7" t="str">
        <f>_xlfn.IFNA(VLOOKUP(A67,'Walmart $4 plan'!$1:$1048576, 2, FALSE), "n/a")</f>
        <v>n/a</v>
      </c>
      <c r="G67" s="6" t="str" cm="1">
        <f t="array" ref="G67">_xlfn.TEXTJOIN(", ",TRUE,IF(C67:F67=MIN(C67:F67),$C$2:$F$2,""))</f>
        <v>GoodRx Pricing</v>
      </c>
      <c r="H67" s="7">
        <f>_xlfn.IFNA(VLOOKUP(A67,'Amazon Prime Pharmacy'!$1:$1048576,3,FALSE), "n/a")</f>
        <v>823.1</v>
      </c>
      <c r="I67" s="7">
        <f>IF(MIN(GoodRx!G67:J67), MIN(GoodRx!G67:J67), "n/a")</f>
        <v>326.73</v>
      </c>
      <c r="J67" s="7" t="str">
        <f>_xlfn.IFNA(VLOOKUP(A67,'Walmart $4 plan'!$1:$1048576,3, FALSE), "n/a")</f>
        <v>n/a</v>
      </c>
      <c r="K67" s="8" t="str">
        <f>_xlfn.IFNA(VLOOKUP(A67,'Amazon Prime Pharmacy'!$1:$1048576,4,FALSE), "n/a")</f>
        <v>n/a</v>
      </c>
      <c r="L67" s="2" t="str" cm="1">
        <f t="array" ref="L67">_xlfn.IFNA(_xlfn.TEXTJOIN(", ",TRUE,IF(H67:K67=MIN(H67:K67),$H$2:$K$2,"")), "none")</f>
        <v>GoodRx Pricing</v>
      </c>
    </row>
    <row r="68" spans="1:12">
      <c r="A68" s="2" t="s">
        <v>151</v>
      </c>
      <c r="B68" s="2" t="s">
        <v>150</v>
      </c>
      <c r="C68" s="7">
        <f>_xlfn.IFNA(VLOOKUP(A68,'Amazon Prime Pharmacy'!$1:$1048576,2,FALSE), "n/a")</f>
        <v>148.1</v>
      </c>
      <c r="D68" s="7" t="str">
        <f>_xlfn.IFNA(VLOOKUP(A68,'CostPlus Pharmacy'!$1:$1048576,4,FALSE), "n/a")</f>
        <v>n/a</v>
      </c>
      <c r="E68" s="7">
        <f>_xlfn.IFNA(MIN(GoodRx!B68:E68), "n/a")</f>
        <v>58.83</v>
      </c>
      <c r="F68" s="7" t="str">
        <f>_xlfn.IFNA(VLOOKUP(A68,'Walmart $4 plan'!$1:$1048576, 2, FALSE), "n/a")</f>
        <v>n/a</v>
      </c>
      <c r="G68" s="6" t="str" cm="1">
        <f t="array" ref="G68">_xlfn.TEXTJOIN(", ",TRUE,IF(C68:F68=MIN(C68:F68),$C$2:$F$2,""))</f>
        <v>GoodRx Pricing</v>
      </c>
      <c r="H68" s="7">
        <f>_xlfn.IFNA(VLOOKUP(A68,'Amazon Prime Pharmacy'!$1:$1048576,3,FALSE), "n/a")</f>
        <v>443.3</v>
      </c>
      <c r="I68" s="7">
        <f>IF(MIN(GoodRx!G68:J68), MIN(GoodRx!G68:J68), "n/a")</f>
        <v>167.49</v>
      </c>
      <c r="J68" s="7" t="str">
        <f>_xlfn.IFNA(VLOOKUP(A68,'Walmart $4 plan'!$1:$1048576,3, FALSE), "n/a")</f>
        <v>n/a</v>
      </c>
      <c r="K68" s="8" t="str">
        <f>_xlfn.IFNA(VLOOKUP(A68,'Amazon Prime Pharmacy'!$1:$1048576,4,FALSE), "n/a")</f>
        <v>n/a</v>
      </c>
      <c r="L68" s="2" t="str" cm="1">
        <f t="array" ref="L68">_xlfn.IFNA(_xlfn.TEXTJOIN(", ",TRUE,IF(H68:K68=MIN(H68:K68),$H$2:$K$2,"")), "none")</f>
        <v>GoodRx Pricing</v>
      </c>
    </row>
    <row r="69" spans="1:12">
      <c r="A69" s="2" t="s">
        <v>152</v>
      </c>
      <c r="B69" s="2" t="s">
        <v>153</v>
      </c>
      <c r="C69" s="7">
        <f>_xlfn.IFNA(VLOOKUP(A69,'Amazon Prime Pharmacy'!$1:$1048576,2,FALSE), "n/a")</f>
        <v>93.8</v>
      </c>
      <c r="D69" s="7" t="str">
        <f>_xlfn.IFNA(VLOOKUP(A69,'CostPlus Pharmacy'!$1:$1048576,4,FALSE), "n/a")</f>
        <v>n/a</v>
      </c>
      <c r="E69" s="7">
        <f>_xlfn.IFNA(MIN(GoodRx!B69:E69), "n/a")</f>
        <v>62.19</v>
      </c>
      <c r="F69" s="7" t="str">
        <f>_xlfn.IFNA(VLOOKUP(A69,'Walmart $4 plan'!$1:$1048576, 2, FALSE), "n/a")</f>
        <v>n/a</v>
      </c>
      <c r="G69" s="6" t="str" cm="1">
        <f t="array" ref="G69">_xlfn.TEXTJOIN(", ",TRUE,IF(C69:F69=MIN(C69:F69),$C$2:$F$2,""))</f>
        <v>GoodRx Pricing</v>
      </c>
      <c r="H69" s="7">
        <f>_xlfn.IFNA(VLOOKUP(A69,'Amazon Prime Pharmacy'!$1:$1048576,3,FALSE), "n/a")</f>
        <v>280.39999999999998</v>
      </c>
      <c r="I69" s="7">
        <f>IF(MIN(GoodRx!G69:J69), MIN(GoodRx!G69:J69), "n/a")</f>
        <v>180.57</v>
      </c>
      <c r="J69" s="7" t="str">
        <f>_xlfn.IFNA(VLOOKUP(A69,'Walmart $4 plan'!$1:$1048576,3, FALSE), "n/a")</f>
        <v>n/a</v>
      </c>
      <c r="K69" s="8" t="str">
        <f>_xlfn.IFNA(VLOOKUP(A69,'Amazon Prime Pharmacy'!$1:$1048576,4,FALSE), "n/a")</f>
        <v>n/a</v>
      </c>
      <c r="L69" s="2" t="str" cm="1">
        <f t="array" ref="L69">_xlfn.IFNA(_xlfn.TEXTJOIN(", ",TRUE,IF(H69:K69=MIN(H69:K69),$H$2:$K$2,"")), "none")</f>
        <v>GoodRx Pricing</v>
      </c>
    </row>
    <row r="70" spans="1:12">
      <c r="A70" s="2" t="s">
        <v>154</v>
      </c>
      <c r="B70" s="2" t="s">
        <v>153</v>
      </c>
      <c r="C70" s="7" t="str">
        <f>_xlfn.IFNA(VLOOKUP(A70,'Amazon Prime Pharmacy'!$1:$1048576,2,FALSE), "n/a")</f>
        <v>n/a</v>
      </c>
      <c r="D70" s="7" t="str">
        <f>_xlfn.IFNA(VLOOKUP(A70,'CostPlus Pharmacy'!$1:$1048576,4,FALSE), "n/a")</f>
        <v>n/a</v>
      </c>
      <c r="E70" s="7">
        <f>_xlfn.IFNA(MIN(GoodRx!B70:E70), "n/a")</f>
        <v>91.76</v>
      </c>
      <c r="F70" s="7" t="str">
        <f>_xlfn.IFNA(VLOOKUP(A70,'Walmart $4 plan'!$1:$1048576, 2, FALSE), "n/a")</f>
        <v>n/a</v>
      </c>
      <c r="G70" s="6" t="str" cm="1">
        <f t="array" ref="G70">_xlfn.TEXTJOIN(", ",TRUE,IF(C70:F70=MIN(C70:F70),$C$2:$F$2,""))</f>
        <v>GoodRx Pricing</v>
      </c>
      <c r="H70" s="7" t="str">
        <f>_xlfn.IFNA(VLOOKUP(A70,'Amazon Prime Pharmacy'!$1:$1048576,3,FALSE), "n/a")</f>
        <v>n/a</v>
      </c>
      <c r="I70" s="7">
        <f>IF(MIN(GoodRx!G70:J70), MIN(GoodRx!G70:J70), "n/a")</f>
        <v>269.37</v>
      </c>
      <c r="J70" s="7" t="str">
        <f>_xlfn.IFNA(VLOOKUP(A70,'Walmart $4 plan'!$1:$1048576,3, FALSE), "n/a")</f>
        <v>n/a</v>
      </c>
      <c r="K70" s="8" t="str">
        <f>_xlfn.IFNA(VLOOKUP(A70,'Amazon Prime Pharmacy'!$1:$1048576,4,FALSE), "n/a")</f>
        <v>n/a</v>
      </c>
      <c r="L70" s="2" t="str" cm="1">
        <f t="array" ref="L70">_xlfn.IFNA(_xlfn.TEXTJOIN(", ",TRUE,IF(H70:K70=MIN(H70:K70),$H$2:$K$2,"")), "none")</f>
        <v>GoodRx Pricing</v>
      </c>
    </row>
    <row r="71" spans="1:12">
      <c r="A71" s="2" t="s">
        <v>155</v>
      </c>
      <c r="B71" s="2" t="s">
        <v>156</v>
      </c>
      <c r="C71" s="7">
        <f>_xlfn.IFNA(VLOOKUP(A71,'Amazon Prime Pharmacy'!$1:$1048576,2,FALSE), "n/a")</f>
        <v>78.349999999999994</v>
      </c>
      <c r="D71" s="7" t="str">
        <f>_xlfn.IFNA(VLOOKUP(A71,'CostPlus Pharmacy'!$1:$1048576,4,FALSE), "n/a")</f>
        <v>n/a</v>
      </c>
      <c r="E71" s="7">
        <f>_xlfn.IFNA(MIN(GoodRx!B71:E71), "n/a")</f>
        <v>78.27</v>
      </c>
      <c r="F71" s="7" t="str">
        <f>_xlfn.IFNA(VLOOKUP(A71,'Walmart $4 plan'!$1:$1048576, 2, FALSE), "n/a")</f>
        <v>n/a</v>
      </c>
      <c r="G71" s="6" t="str" cm="1">
        <f t="array" ref="G71">_xlfn.TEXTJOIN(", ",TRUE,IF(C71:F71=MIN(C71:F71),$C$2:$F$2,""))</f>
        <v>GoodRx Pricing</v>
      </c>
      <c r="H71" s="7">
        <f>_xlfn.IFNA(VLOOKUP(A71,'Amazon Prime Pharmacy'!$1:$1048576,3,FALSE), "n/a")</f>
        <v>439.7</v>
      </c>
      <c r="I71" s="7">
        <f>IF(MIN(GoodRx!G71:J71), MIN(GoodRx!G71:J71), "n/a")</f>
        <v>222.81</v>
      </c>
      <c r="J71" s="7" t="str">
        <f>_xlfn.IFNA(VLOOKUP(A71,'Walmart $4 plan'!$1:$1048576,3, FALSE), "n/a")</f>
        <v>n/a</v>
      </c>
      <c r="K71" s="8" t="str">
        <f>_xlfn.IFNA(VLOOKUP(A71,'Amazon Prime Pharmacy'!$1:$1048576,4,FALSE), "n/a")</f>
        <v>n/a</v>
      </c>
      <c r="L71" s="2" t="str" cm="1">
        <f t="array" ref="L71">_xlfn.IFNA(_xlfn.TEXTJOIN(", ",TRUE,IF(H71:K71=MIN(H71:K71),$H$2:$K$2,"")), "none")</f>
        <v>GoodRx Pricing</v>
      </c>
    </row>
    <row r="72" spans="1:12">
      <c r="A72" s="2" t="s">
        <v>157</v>
      </c>
      <c r="B72" s="2" t="s">
        <v>156</v>
      </c>
      <c r="C72" s="7">
        <f>_xlfn.IFNA(VLOOKUP(A72,'Amazon Prime Pharmacy'!$1:$1048576,2,FALSE), "n/a")</f>
        <v>43.4</v>
      </c>
      <c r="D72" s="7" t="str">
        <f>_xlfn.IFNA(VLOOKUP(A72,'CostPlus Pharmacy'!$1:$1048576,4,FALSE), "n/a")</f>
        <v>n/a</v>
      </c>
      <c r="E72" s="7">
        <f>_xlfn.IFNA(MIN(GoodRx!B72:E72), "n/a")</f>
        <v>43.43</v>
      </c>
      <c r="F72" s="7" t="str">
        <f>_xlfn.IFNA(VLOOKUP(A72,'Walmart $4 plan'!$1:$1048576, 2, FALSE), "n/a")</f>
        <v>n/a</v>
      </c>
      <c r="G72" s="6" t="str" cm="1">
        <f t="array" ref="G72">_xlfn.TEXTJOIN(", ",TRUE,IF(C72:F72=MIN(C72:F72),$C$2:$F$2,""))</f>
        <v>Amazon Pricing</v>
      </c>
      <c r="H72" s="7">
        <f>_xlfn.IFNA(VLOOKUP(A72,'Amazon Prime Pharmacy'!$1:$1048576,3,FALSE), "n/a")</f>
        <v>83.3</v>
      </c>
      <c r="I72" s="7">
        <f>IF(MIN(GoodRx!G72:J72), MIN(GoodRx!G72:J72), "n/a")</f>
        <v>118.29</v>
      </c>
      <c r="J72" s="7" t="str">
        <f>_xlfn.IFNA(VLOOKUP(A72,'Walmart $4 plan'!$1:$1048576,3, FALSE), "n/a")</f>
        <v>n/a</v>
      </c>
      <c r="K72" s="8" t="str">
        <f>_xlfn.IFNA(VLOOKUP(A72,'Amazon Prime Pharmacy'!$1:$1048576,4,FALSE), "n/a")</f>
        <v>n/a</v>
      </c>
      <c r="L72" s="2" t="str" cm="1">
        <f t="array" ref="L72">_xlfn.IFNA(_xlfn.TEXTJOIN(", ",TRUE,IF(H72:K72=MIN(H72:K72),$H$2:$K$2,"")), "none")</f>
        <v>Amazon Pricing</v>
      </c>
    </row>
    <row r="73" spans="1:12">
      <c r="A73" s="2" t="s">
        <v>158</v>
      </c>
      <c r="B73" s="2" t="s">
        <v>159</v>
      </c>
      <c r="C73" s="7">
        <f>_xlfn.IFNA(VLOOKUP(A73,'Amazon Prime Pharmacy'!$1:$1048576,2,FALSE), "n/a")</f>
        <v>26.9</v>
      </c>
      <c r="D73" s="7">
        <f>_xlfn.IFNA(VLOOKUP(A73,'CostPlus Pharmacy'!$1:$1048576,4,FALSE), "n/a")</f>
        <v>4.2</v>
      </c>
      <c r="E73" s="7">
        <f>_xlfn.IFNA(MIN(GoodRx!B73:E73), "n/a")</f>
        <v>8.2100000000000009</v>
      </c>
      <c r="F73" s="7">
        <f>_xlfn.IFNA(VLOOKUP(A73,'Walmart $4 plan'!$1:$1048576, 2, FALSE), "n/a")</f>
        <v>9</v>
      </c>
      <c r="G73" s="6" t="str" cm="1">
        <f t="array" ref="G73">_xlfn.TEXTJOIN(", ",TRUE,IF(C73:F73=MIN(C73:F73),$C$2:$F$2,""))</f>
        <v>CostPlus Pharmacy</v>
      </c>
      <c r="H73" s="7">
        <f>_xlfn.IFNA(VLOOKUP(A73,'Amazon Prime Pharmacy'!$1:$1048576,3,FALSE), "n/a")</f>
        <v>79.7</v>
      </c>
      <c r="I73" s="7">
        <f>IF(MIN(GoodRx!G73:J73), MIN(GoodRx!G73:J73), "n/a")</f>
        <v>10.119999999999999</v>
      </c>
      <c r="J73" s="7">
        <f>_xlfn.IFNA(VLOOKUP(A73,'Walmart $4 plan'!$1:$1048576,3, FALSE), "n/a")</f>
        <v>24</v>
      </c>
      <c r="K73" s="8" t="str">
        <f>_xlfn.IFNA(VLOOKUP(A73,'Amazon Prime Pharmacy'!$1:$1048576,4,FALSE), "n/a")</f>
        <v>n/a</v>
      </c>
      <c r="L73" s="2" t="str" cm="1">
        <f t="array" ref="L73">_xlfn.IFNA(_xlfn.TEXTJOIN(", ",TRUE,IF(H73:K73=MIN(H73:K73),$H$2:$K$2,"")), "none")</f>
        <v>GoodRx Pricing</v>
      </c>
    </row>
    <row r="74" spans="1:12">
      <c r="A74" s="2" t="s">
        <v>160</v>
      </c>
      <c r="B74" s="2" t="s">
        <v>161</v>
      </c>
      <c r="C74" s="7">
        <f>_xlfn.IFNA(VLOOKUP(A74,'Amazon Prime Pharmacy'!$1:$1048576,2,FALSE), "n/a")</f>
        <v>38.6</v>
      </c>
      <c r="D74" s="7">
        <f>_xlfn.IFNA(VLOOKUP(A74,'CostPlus Pharmacy'!$1:$1048576,4,FALSE), "n/a")</f>
        <v>8.4</v>
      </c>
      <c r="E74" s="7">
        <f>_xlfn.IFNA(MIN(GoodRx!B74:E74), "n/a")</f>
        <v>37.49</v>
      </c>
      <c r="F74" s="7" t="str">
        <f>_xlfn.IFNA(VLOOKUP(A74,'Walmart $4 plan'!$1:$1048576, 2, FALSE), "n/a")</f>
        <v>n/a</v>
      </c>
      <c r="G74" s="6" t="str" cm="1">
        <f t="array" ref="G74">_xlfn.TEXTJOIN(", ",TRUE,IF(C74:F74=MIN(C74:F74),$C$2:$F$2,""))</f>
        <v>CostPlus Pharmacy</v>
      </c>
      <c r="H74" s="7">
        <f>_xlfn.IFNA(VLOOKUP(A74,'Amazon Prime Pharmacy'!$1:$1048576,3,FALSE), "n/a")</f>
        <v>114.85</v>
      </c>
      <c r="I74" s="7">
        <f>IF(MIN(GoodRx!G74:J74), MIN(GoodRx!G74:J74), "n/a")</f>
        <v>103.47</v>
      </c>
      <c r="J74" s="7" t="str">
        <f>_xlfn.IFNA(VLOOKUP(A74,'Walmart $4 plan'!$1:$1048576,3, FALSE), "n/a")</f>
        <v>n/a</v>
      </c>
      <c r="K74" s="8" t="str">
        <f>_xlfn.IFNA(VLOOKUP(A74,'Amazon Prime Pharmacy'!$1:$1048576,4,FALSE), "n/a")</f>
        <v>n/a</v>
      </c>
      <c r="L74" s="2" t="str" cm="1">
        <f t="array" ref="L74">_xlfn.IFNA(_xlfn.TEXTJOIN(", ",TRUE,IF(H74:K74=MIN(H74:K74),$H$2:$K$2,"")), "none")</f>
        <v>GoodRx Pricing</v>
      </c>
    </row>
    <row r="75" spans="1:12">
      <c r="A75" s="2" t="s">
        <v>162</v>
      </c>
      <c r="B75" s="2" t="s">
        <v>163</v>
      </c>
      <c r="C75" s="7">
        <f>_xlfn.IFNA(VLOOKUP(A75,'Amazon Prime Pharmacy'!$1:$1048576,2,FALSE), "n/a")</f>
        <v>12.5</v>
      </c>
      <c r="D75" s="7" t="str">
        <f>_xlfn.IFNA(VLOOKUP(A75,'CostPlus Pharmacy'!$1:$1048576,4,FALSE), "n/a")</f>
        <v>n/a</v>
      </c>
      <c r="E75" s="7">
        <f>_xlfn.IFNA(MIN(GoodRx!B75:E75), "n/a")</f>
        <v>12.77</v>
      </c>
      <c r="F75" s="7" t="str">
        <f>_xlfn.IFNA(VLOOKUP(A75,'Walmart $4 plan'!$1:$1048576, 2, FALSE), "n/a")</f>
        <v>n/a</v>
      </c>
      <c r="G75" s="6" t="str" cm="1">
        <f t="array" ref="G75">_xlfn.TEXTJOIN(", ",TRUE,IF(C75:F75=MIN(C75:F75),$C$2:$F$2,""))</f>
        <v>Amazon Pricing</v>
      </c>
      <c r="H75" s="7">
        <f>_xlfn.IFNA(VLOOKUP(A75,'Amazon Prime Pharmacy'!$1:$1048576,3,FALSE), "n/a")</f>
        <v>24.59</v>
      </c>
      <c r="I75" s="7">
        <f>IF(MIN(GoodRx!G75:J75), MIN(GoodRx!G75:J75), "n/a")</f>
        <v>22.63</v>
      </c>
      <c r="J75" s="7" t="str">
        <f>_xlfn.IFNA(VLOOKUP(A75,'Walmart $4 plan'!$1:$1048576,3, FALSE), "n/a")</f>
        <v>n/a</v>
      </c>
      <c r="K75" s="8" t="str">
        <f>_xlfn.IFNA(VLOOKUP(A75,'Amazon Prime Pharmacy'!$1:$1048576,4,FALSE), "n/a")</f>
        <v>n/a</v>
      </c>
      <c r="L75" s="2" t="str" cm="1">
        <f t="array" ref="L75">_xlfn.IFNA(_xlfn.TEXTJOIN(", ",TRUE,IF(H75:K75=MIN(H75:K75),$H$2:$K$2,"")), "none")</f>
        <v>GoodRx Pricing</v>
      </c>
    </row>
    <row r="76" spans="1:12">
      <c r="A76" s="2" t="s">
        <v>164</v>
      </c>
      <c r="B76" s="2" t="s">
        <v>165</v>
      </c>
      <c r="C76" s="7">
        <f>_xlfn.IFNA(VLOOKUP(A76,'Amazon Prime Pharmacy'!$1:$1048576,2,FALSE), "n/a")</f>
        <v>8.9</v>
      </c>
      <c r="D76" s="7">
        <f>_xlfn.IFNA(VLOOKUP(A76,'CostPlus Pharmacy'!$1:$1048576,4,FALSE), "n/a")</f>
        <v>4.2</v>
      </c>
      <c r="E76" s="7">
        <f>_xlfn.IFNA(MIN(GoodRx!B76:E76), "n/a")</f>
        <v>8.74</v>
      </c>
      <c r="F76" s="7">
        <f>_xlfn.IFNA(VLOOKUP(A76,'Walmart $4 plan'!$1:$1048576, 2, FALSE), "n/a")</f>
        <v>9</v>
      </c>
      <c r="G76" s="6" t="str" cm="1">
        <f t="array" ref="G76">_xlfn.TEXTJOIN(", ",TRUE,IF(C76:F76=MIN(C76:F76),$C$2:$F$2,""))</f>
        <v>CostPlus Pharmacy</v>
      </c>
      <c r="H76" s="7">
        <f>_xlfn.IFNA(VLOOKUP(A76,'Amazon Prime Pharmacy'!$1:$1048576,3,FALSE), "n/a")</f>
        <v>25.7</v>
      </c>
      <c r="I76" s="7">
        <f>IF(MIN(GoodRx!G76:J76), MIN(GoodRx!G76:J76), "n/a")</f>
        <v>16.940000000000001</v>
      </c>
      <c r="J76" s="7">
        <f>_xlfn.IFNA(VLOOKUP(A76,'Walmart $4 plan'!$1:$1048576,3, FALSE), "n/a")</f>
        <v>24</v>
      </c>
      <c r="K76" s="8" t="str">
        <f>_xlfn.IFNA(VLOOKUP(A76,'Amazon Prime Pharmacy'!$1:$1048576,4,FALSE), "n/a")</f>
        <v>n/a</v>
      </c>
      <c r="L76" s="2" t="str" cm="1">
        <f t="array" ref="L76">_xlfn.IFNA(_xlfn.TEXTJOIN(", ",TRUE,IF(H76:K76=MIN(H76:K76),$H$2:$K$2,"")), "none")</f>
        <v>GoodRx Pricing</v>
      </c>
    </row>
    <row r="77" spans="1:12">
      <c r="A77" s="2" t="s">
        <v>166</v>
      </c>
      <c r="B77" s="2" t="s">
        <v>167</v>
      </c>
      <c r="C77" s="7">
        <f>_xlfn.IFNA(VLOOKUP(A77,'Amazon Prime Pharmacy'!$1:$1048576,2,FALSE), "n/a")</f>
        <v>17.3</v>
      </c>
      <c r="D77" s="7">
        <f>_xlfn.IFNA(VLOOKUP(A77,'CostPlus Pharmacy'!$1:$1048576,4,FALSE), "n/a")</f>
        <v>6.3</v>
      </c>
      <c r="E77" s="7">
        <f>_xlfn.IFNA(MIN(GoodRx!B77:E77), "n/a")</f>
        <v>14.52</v>
      </c>
      <c r="F77" s="7" t="str">
        <f>_xlfn.IFNA(VLOOKUP(A77,'Walmart $4 plan'!$1:$1048576, 2, FALSE), "n/a")</f>
        <v>n/a</v>
      </c>
      <c r="G77" s="6" t="str" cm="1">
        <f t="array" ref="G77">_xlfn.TEXTJOIN(", ",TRUE,IF(C77:F77=MIN(C77:F77),$C$2:$F$2,""))</f>
        <v>CostPlus Pharmacy</v>
      </c>
      <c r="H77" s="7">
        <f>_xlfn.IFNA(VLOOKUP(A77,'Amazon Prime Pharmacy'!$1:$1048576,3,FALSE), "n/a")</f>
        <v>43.7</v>
      </c>
      <c r="I77" s="7">
        <f>IF(MIN(GoodRx!G77:J77), MIN(GoodRx!G77:J77), "n/a")</f>
        <v>29.05</v>
      </c>
      <c r="J77" s="7" t="str">
        <f>_xlfn.IFNA(VLOOKUP(A77,'Walmart $4 plan'!$1:$1048576,3, FALSE), "n/a")</f>
        <v>n/a</v>
      </c>
      <c r="K77" s="8" t="str">
        <f>_xlfn.IFNA(VLOOKUP(A77,'Amazon Prime Pharmacy'!$1:$1048576,4,FALSE), "n/a")</f>
        <v>n/a</v>
      </c>
      <c r="L77" s="2" t="str" cm="1">
        <f t="array" ref="L77">_xlfn.IFNA(_xlfn.TEXTJOIN(", ",TRUE,IF(H77:K77=MIN(H77:K77),$H$2:$K$2,"")), "none")</f>
        <v>GoodRx Pricing</v>
      </c>
    </row>
    <row r="78" spans="1:12">
      <c r="A78" s="2" t="s">
        <v>168</v>
      </c>
      <c r="B78" s="2" t="s">
        <v>169</v>
      </c>
      <c r="C78" s="7">
        <f>_xlfn.IFNA(VLOOKUP(A78,'Amazon Prime Pharmacy'!$1:$1048576,2,FALSE), "n/a")</f>
        <v>3.8</v>
      </c>
      <c r="D78" s="7">
        <f>_xlfn.IFNA(VLOOKUP(A78,'CostPlus Pharmacy'!$1:$1048576,4,FALSE), "n/a")</f>
        <v>4.2</v>
      </c>
      <c r="E78" s="7">
        <f>_xlfn.IFNA(MIN(GoodRx!B78:E78), "n/a")</f>
        <v>7.55</v>
      </c>
      <c r="F78" s="7">
        <f>_xlfn.IFNA(VLOOKUP(A78,'Walmart $4 plan'!$1:$1048576, 2, FALSE), "n/a")</f>
        <v>4</v>
      </c>
      <c r="G78" s="6" t="str" cm="1">
        <f t="array" ref="G78">_xlfn.TEXTJOIN(", ",TRUE,IF(C78:F78=MIN(C78:F78),$C$2:$F$2,""))</f>
        <v>Amazon Pricing</v>
      </c>
      <c r="H78" s="7">
        <f>_xlfn.IFNA(VLOOKUP(A78,'Amazon Prime Pharmacy'!$1:$1048576,3,FALSE), "n/a")</f>
        <v>9.5</v>
      </c>
      <c r="I78" s="7">
        <f>IF(MIN(GoodRx!G78:J78), MIN(GoodRx!G78:J78), "n/a")</f>
        <v>11.13</v>
      </c>
      <c r="J78" s="7">
        <f>_xlfn.IFNA(VLOOKUP(A78,'Walmart $4 plan'!$1:$1048576,3, FALSE), "n/a")</f>
        <v>10</v>
      </c>
      <c r="K78" s="8" t="str">
        <f>_xlfn.IFNA(VLOOKUP(A78,'Amazon Prime Pharmacy'!$1:$1048576,4,FALSE), "n/a")</f>
        <v>n/a</v>
      </c>
      <c r="L78" s="2" t="str" cm="1">
        <f t="array" ref="L78">_xlfn.IFNA(_xlfn.TEXTJOIN(", ",TRUE,IF(H78:K78=MIN(H78:K78),$H$2:$K$2,"")), "none")</f>
        <v>Amazon Pricing</v>
      </c>
    </row>
    <row r="79" spans="1:12">
      <c r="A79" s="2" t="s">
        <v>170</v>
      </c>
      <c r="B79" s="2" t="s">
        <v>171</v>
      </c>
      <c r="C79" s="7" t="str">
        <f>_xlfn.IFNA(VLOOKUP(A79,'Amazon Prime Pharmacy'!$1:$1048576,2,FALSE), "n/a")</f>
        <v>n/a</v>
      </c>
      <c r="D79" s="7" t="str">
        <f>_xlfn.IFNA(VLOOKUP(A79,'CostPlus Pharmacy'!$1:$1048576,4,FALSE), "n/a")</f>
        <v>n/a</v>
      </c>
      <c r="E79" s="7">
        <f>_xlfn.IFNA(MIN(GoodRx!B79:E79), "n/a")</f>
        <v>365.71</v>
      </c>
      <c r="F79" s="7" t="str">
        <f>_xlfn.IFNA(VLOOKUP(A79,'Walmart $4 plan'!$1:$1048576, 2, FALSE), "n/a")</f>
        <v>n/a</v>
      </c>
      <c r="G79" s="6" t="str" cm="1">
        <f t="array" ref="G79">_xlfn.TEXTJOIN(", ",TRUE,IF(C79:F79=MIN(C79:F79),$C$2:$F$2,""))</f>
        <v>GoodRx Pricing</v>
      </c>
      <c r="H79" s="7" t="str">
        <f>_xlfn.IFNA(VLOOKUP(A79,'Amazon Prime Pharmacy'!$1:$1048576,3,FALSE), "n/a")</f>
        <v>n/a</v>
      </c>
      <c r="I79" s="7" t="str">
        <f>IF(MIN(GoodRx!G79:J79), MIN(GoodRx!G79:J79), "n/a")</f>
        <v>n/a</v>
      </c>
      <c r="J79" s="7" t="str">
        <f>_xlfn.IFNA(VLOOKUP(A79,'Walmart $4 plan'!$1:$1048576,3, FALSE), "n/a")</f>
        <v>n/a</v>
      </c>
      <c r="K79" s="8" t="str">
        <f>_xlfn.IFNA(VLOOKUP(A79,'Amazon Prime Pharmacy'!$1:$1048576,4,FALSE), "n/a")</f>
        <v>n/a</v>
      </c>
      <c r="L79" s="2" t="str" cm="1">
        <f t="array" ref="L79">_xlfn.IFNA(_xlfn.TEXTJOIN(", ",TRUE,IF(H79:K79=MIN(H79:K79),$H$2:$K$2,"")), "none")</f>
        <v/>
      </c>
    </row>
    <row r="80" spans="1:12">
      <c r="A80" s="2" t="s">
        <v>172</v>
      </c>
      <c r="B80" s="2" t="s">
        <v>173</v>
      </c>
      <c r="C80" s="7">
        <f>_xlfn.IFNA(VLOOKUP(A80,'Amazon Prime Pharmacy'!$1:$1048576,2,FALSE), "n/a")</f>
        <v>3.8</v>
      </c>
      <c r="D80" s="7">
        <f>_xlfn.IFNA(VLOOKUP(A80,'CostPlus Pharmacy'!$1:$1048576,4,FALSE), "n/a")</f>
        <v>3.6</v>
      </c>
      <c r="E80" s="7">
        <f>_xlfn.IFNA(MIN(GoodRx!B80:E80), "n/a")</f>
        <v>4.6399999999999997</v>
      </c>
      <c r="F80" s="7">
        <f>_xlfn.IFNA(VLOOKUP(A80,'Walmart $4 plan'!$1:$1048576, 2, FALSE), "n/a")</f>
        <v>15</v>
      </c>
      <c r="G80" s="6" t="str" cm="1">
        <f t="array" ref="G80">_xlfn.TEXTJOIN(", ",TRUE,IF(C80:F80=MIN(C80:F80),$C$2:$F$2,""))</f>
        <v>CostPlus Pharmacy</v>
      </c>
      <c r="H80" s="7">
        <f>_xlfn.IFNA(VLOOKUP(A80,'Amazon Prime Pharmacy'!$1:$1048576,3,FALSE), "n/a")</f>
        <v>10.4</v>
      </c>
      <c r="I80" s="7">
        <f>IF(MIN(GoodRx!G80:J80), MIN(GoodRx!G80:J80), "n/a")</f>
        <v>4.92</v>
      </c>
      <c r="J80" s="7">
        <f>_xlfn.IFNA(VLOOKUP(A80,'Walmart $4 plan'!$1:$1048576,3, FALSE), "n/a")</f>
        <v>38</v>
      </c>
      <c r="K80" s="8" t="str">
        <f>_xlfn.IFNA(VLOOKUP(A80,'Amazon Prime Pharmacy'!$1:$1048576,4,FALSE), "n/a")</f>
        <v>n/a</v>
      </c>
      <c r="L80" s="2" t="str" cm="1">
        <f t="array" ref="L80">_xlfn.IFNA(_xlfn.TEXTJOIN(", ",TRUE,IF(H80:K80=MIN(H80:K80),$H$2:$K$2,"")), "none")</f>
        <v>GoodRx Pricing</v>
      </c>
    </row>
    <row r="81" spans="1:12">
      <c r="A81" s="2" t="s">
        <v>174</v>
      </c>
      <c r="B81" s="2" t="s">
        <v>175</v>
      </c>
      <c r="C81" s="7">
        <f>_xlfn.IFNA(VLOOKUP(A81,'Amazon Prime Pharmacy'!$1:$1048576,2,FALSE), "n/a")</f>
        <v>8.9</v>
      </c>
      <c r="D81" s="7">
        <f>_xlfn.IFNA(VLOOKUP(A81,'CostPlus Pharmacy'!$1:$1048576,4,FALSE), "n/a")</f>
        <v>4.5</v>
      </c>
      <c r="E81" s="7">
        <f>_xlfn.IFNA(MIN(GoodRx!B81:E81), "n/a")</f>
        <v>5.97</v>
      </c>
      <c r="F81" s="7">
        <f>_xlfn.IFNA(VLOOKUP(A81,'Walmart $4 plan'!$1:$1048576, 2, FALSE), "n/a")</f>
        <v>15</v>
      </c>
      <c r="G81" s="6" t="str" cm="1">
        <f t="array" ref="G81">_xlfn.TEXTJOIN(", ",TRUE,IF(C81:F81=MIN(C81:F81),$C$2:$F$2,""))</f>
        <v>CostPlus Pharmacy</v>
      </c>
      <c r="H81" s="7">
        <f>_xlfn.IFNA(VLOOKUP(A81,'Amazon Prime Pharmacy'!$1:$1048576,3,FALSE), "n/a")</f>
        <v>14.9</v>
      </c>
      <c r="I81" s="7">
        <f>IF(MIN(GoodRx!G81:J81), MIN(GoodRx!G81:J81), "n/a")</f>
        <v>10.97</v>
      </c>
      <c r="J81" s="7">
        <f>_xlfn.IFNA(VLOOKUP(A81,'Walmart $4 plan'!$1:$1048576,3, FALSE), "n/a")</f>
        <v>38</v>
      </c>
      <c r="K81" s="8">
        <f>_xlfn.IFNA(VLOOKUP(A81,'Amazon Prime Pharmacy'!$1:$1048576,4,FALSE), "n/a")</f>
        <v>27.5</v>
      </c>
      <c r="L81" s="2" t="str" cm="1">
        <f t="array" ref="L81">_xlfn.IFNA(_xlfn.TEXTJOIN(", ",TRUE,IF(H81:K81=MIN(H81:K81),$H$2:$K$2,"")), "none")</f>
        <v>GoodRx Pricing</v>
      </c>
    </row>
    <row r="82" spans="1:12">
      <c r="A82" s="2" t="s">
        <v>176</v>
      </c>
      <c r="B82" s="2" t="s">
        <v>177</v>
      </c>
      <c r="C82" s="7">
        <f>_xlfn.IFNA(VLOOKUP(A82,'Amazon Prime Pharmacy'!$1:$1048576,2,FALSE), "n/a")</f>
        <v>3.5</v>
      </c>
      <c r="D82" s="7">
        <f>_xlfn.IFNA(VLOOKUP(A82,'CostPlus Pharmacy'!$1:$1048576,4,FALSE), "n/a")</f>
        <v>4.5</v>
      </c>
      <c r="E82" s="7">
        <f>_xlfn.IFNA(MIN(GoodRx!B82:E82), "n/a")</f>
        <v>4.16</v>
      </c>
      <c r="F82" s="7" t="str">
        <f>_xlfn.IFNA(VLOOKUP(A82,'Walmart $4 plan'!$1:$1048576, 2, FALSE), "n/a")</f>
        <v>n/a</v>
      </c>
      <c r="G82" s="6" t="str" cm="1">
        <f t="array" ref="G82">_xlfn.TEXTJOIN(", ",TRUE,IF(C82:F82=MIN(C82:F82),$C$2:$F$2,""))</f>
        <v>Amazon Pricing</v>
      </c>
      <c r="H82" s="7">
        <f>_xlfn.IFNA(VLOOKUP(A82,'Amazon Prime Pharmacy'!$1:$1048576,3,FALSE), "n/a")</f>
        <v>5.9</v>
      </c>
      <c r="I82" s="7">
        <f>IF(MIN(GoodRx!G82:J82), MIN(GoodRx!G82:J82), "n/a")</f>
        <v>6.86</v>
      </c>
      <c r="J82" s="7" t="str">
        <f>_xlfn.IFNA(VLOOKUP(A82,'Walmart $4 plan'!$1:$1048576,3, FALSE), "n/a")</f>
        <v>n/a</v>
      </c>
      <c r="K82" s="8" t="str">
        <f>_xlfn.IFNA(VLOOKUP(A82,'Amazon Prime Pharmacy'!$1:$1048576,4,FALSE), "n/a")</f>
        <v>n/a</v>
      </c>
      <c r="L82" s="2" t="str" cm="1">
        <f t="array" ref="L82">_xlfn.IFNA(_xlfn.TEXTJOIN(", ",TRUE,IF(H82:K82=MIN(H82:K82),$H$2:$K$2,"")), "none")</f>
        <v>Amazon Pricing</v>
      </c>
    </row>
    <row r="83" spans="1:12">
      <c r="A83" s="2" t="s">
        <v>178</v>
      </c>
      <c r="B83" s="2" t="s">
        <v>179</v>
      </c>
      <c r="C83" s="7">
        <f>_xlfn.IFNA(VLOOKUP(A83,'Amazon Prime Pharmacy'!$1:$1048576,2,FALSE), "n/a")</f>
        <v>4.0999999999999996</v>
      </c>
      <c r="D83" s="7" t="str">
        <f>_xlfn.IFNA(VLOOKUP(A83,'CostPlus Pharmacy'!$1:$1048576,4,FALSE), "n/a")</f>
        <v>n/a</v>
      </c>
      <c r="E83" s="7">
        <f>_xlfn.IFNA(MIN(GoodRx!B83:E83), "n/a")</f>
        <v>5.48</v>
      </c>
      <c r="F83" s="7" t="str">
        <f>_xlfn.IFNA(VLOOKUP(A83,'Walmart $4 plan'!$1:$1048576, 2, FALSE), "n/a")</f>
        <v>n/a</v>
      </c>
      <c r="G83" s="6" t="str" cm="1">
        <f t="array" ref="G83">_xlfn.TEXTJOIN(", ",TRUE,IF(C83:F83=MIN(C83:F83),$C$2:$F$2,""))</f>
        <v>Amazon Pricing</v>
      </c>
      <c r="H83" s="7" t="str">
        <f>_xlfn.IFNA(VLOOKUP(A83,'Amazon Prime Pharmacy'!$1:$1048576,3,FALSE), "n/a")</f>
        <v>n/a</v>
      </c>
      <c r="I83" s="7">
        <f>IF(MIN(GoodRx!G83:J83), MIN(GoodRx!G83:J83), "n/a")</f>
        <v>7.44</v>
      </c>
      <c r="J83" s="7" t="str">
        <f>_xlfn.IFNA(VLOOKUP(A83,'Walmart $4 plan'!$1:$1048576,3, FALSE), "n/a")</f>
        <v>n/a</v>
      </c>
      <c r="K83" s="8" t="str">
        <f>_xlfn.IFNA(VLOOKUP(A83,'Amazon Prime Pharmacy'!$1:$1048576,4,FALSE), "n/a")</f>
        <v>n/a</v>
      </c>
      <c r="L83" s="2" t="str" cm="1">
        <f t="array" ref="L83">_xlfn.IFNA(_xlfn.TEXTJOIN(", ",TRUE,IF(H83:K83=MIN(H83:K83),$H$2:$K$2,"")), "none")</f>
        <v>GoodRx Pricing</v>
      </c>
    </row>
    <row r="84" spans="1:12">
      <c r="A84" s="2" t="s">
        <v>180</v>
      </c>
      <c r="B84" s="2" t="s">
        <v>181</v>
      </c>
      <c r="C84" s="7">
        <f>_xlfn.IFNA(VLOOKUP(A84,'Amazon Prime Pharmacy'!$1:$1048576,2,FALSE), "n/a")</f>
        <v>8.6</v>
      </c>
      <c r="D84" s="7">
        <f>_xlfn.IFNA(VLOOKUP(A84,'CostPlus Pharmacy'!$1:$1048576,4,FALSE), "n/a")</f>
        <v>4.5</v>
      </c>
      <c r="E84" s="7">
        <f>_xlfn.IFNA(MIN(GoodRx!B84:E84), "n/a")</f>
        <v>9.61</v>
      </c>
      <c r="F84" s="7">
        <f>_xlfn.IFNA(VLOOKUP(A84,'Walmart $4 plan'!$1:$1048576, 2, FALSE), "n/a")</f>
        <v>9</v>
      </c>
      <c r="G84" s="6" t="str" cm="1">
        <f t="array" ref="G84">_xlfn.TEXTJOIN(", ",TRUE,IF(C84:F84=MIN(C84:F84),$C$2:$F$2,""))</f>
        <v>CostPlus Pharmacy</v>
      </c>
      <c r="H84" s="7">
        <f>_xlfn.IFNA(VLOOKUP(A84,'Amazon Prime Pharmacy'!$1:$1048576,3,FALSE), "n/a")</f>
        <v>20.3</v>
      </c>
      <c r="I84" s="7">
        <f>IF(MIN(GoodRx!G84:J84), MIN(GoodRx!G84:J84), "n/a")</f>
        <v>14.32</v>
      </c>
      <c r="J84" s="7">
        <f>_xlfn.IFNA(VLOOKUP(A84,'Walmart $4 plan'!$1:$1048576,3, FALSE), "n/a")</f>
        <v>24</v>
      </c>
      <c r="K84" s="8">
        <f>_xlfn.IFNA(VLOOKUP(A84,'Amazon Prime Pharmacy'!$1:$1048576,4,FALSE), "n/a")</f>
        <v>38.299999999999997</v>
      </c>
      <c r="L84" s="2" t="str" cm="1">
        <f t="array" ref="L84">_xlfn.IFNA(_xlfn.TEXTJOIN(", ",TRUE,IF(H84:K84=MIN(H84:K84),$H$2:$K$2,"")), "none")</f>
        <v>GoodRx Pricing</v>
      </c>
    </row>
    <row r="85" spans="1:12">
      <c r="A85" s="2" t="s">
        <v>182</v>
      </c>
      <c r="B85" s="2" t="s">
        <v>183</v>
      </c>
      <c r="C85" s="7">
        <f>_xlfn.IFNA(VLOOKUP(A85,'Amazon Prime Pharmacy'!$1:$1048576,2,FALSE), "n/a")</f>
        <v>8.3000000000000007</v>
      </c>
      <c r="D85" s="7">
        <f>_xlfn.IFNA(VLOOKUP(A85,'CostPlus Pharmacy'!$1:$1048576,4,FALSE), "n/a")</f>
        <v>3.9</v>
      </c>
      <c r="E85" s="7">
        <f>_xlfn.IFNA(MIN(GoodRx!B85:E85), "n/a")</f>
        <v>5.32</v>
      </c>
      <c r="F85" s="7" t="str">
        <f>_xlfn.IFNA(VLOOKUP(A85,'Walmart $4 plan'!$1:$1048576, 2, FALSE), "n/a")</f>
        <v>n/a</v>
      </c>
      <c r="G85" s="6" t="str" cm="1">
        <f t="array" ref="G85">_xlfn.TEXTJOIN(", ",TRUE,IF(C85:F85=MIN(C85:F85),$C$2:$F$2,""))</f>
        <v>CostPlus Pharmacy</v>
      </c>
      <c r="H85" s="7">
        <f>_xlfn.IFNA(VLOOKUP(A85,'Amazon Prime Pharmacy'!$1:$1048576,3,FALSE), "n/a")</f>
        <v>23.9</v>
      </c>
      <c r="I85" s="7">
        <f>IF(MIN(GoodRx!G85:J85), MIN(GoodRx!G85:J85), "n/a")</f>
        <v>9.9700000000000006</v>
      </c>
      <c r="J85" s="7" t="str">
        <f>_xlfn.IFNA(VLOOKUP(A85,'Walmart $4 plan'!$1:$1048576,3, FALSE), "n/a")</f>
        <v>n/a</v>
      </c>
      <c r="K85" s="8" t="str">
        <f>_xlfn.IFNA(VLOOKUP(A85,'Amazon Prime Pharmacy'!$1:$1048576,4,FALSE), "n/a")</f>
        <v>n/a</v>
      </c>
      <c r="L85" s="2" t="str" cm="1">
        <f t="array" ref="L85">_xlfn.IFNA(_xlfn.TEXTJOIN(", ",TRUE,IF(H85:K85=MIN(H85:K85),$H$2:$K$2,"")), "none")</f>
        <v>GoodRx Pricing</v>
      </c>
    </row>
    <row r="86" spans="1:12">
      <c r="A86" s="2" t="s">
        <v>184</v>
      </c>
      <c r="B86" s="2" t="s">
        <v>185</v>
      </c>
      <c r="C86" s="7">
        <f>_xlfn.IFNA(VLOOKUP(A86,'Amazon Prime Pharmacy'!$1:$1048576,2,FALSE), "n/a")</f>
        <v>3.8</v>
      </c>
      <c r="D86" s="7">
        <f>_xlfn.IFNA(VLOOKUP(A86,'CostPlus Pharmacy'!$1:$1048576,4,FALSE), "n/a")</f>
        <v>3.6</v>
      </c>
      <c r="E86" s="7">
        <f>_xlfn.IFNA(MIN(GoodRx!B86:E86), "n/a")</f>
        <v>6.19</v>
      </c>
      <c r="F86" s="7" t="str">
        <f>_xlfn.IFNA(VLOOKUP(A86,'Walmart $4 plan'!$1:$1048576, 2, FALSE), "n/a")</f>
        <v>n/a</v>
      </c>
      <c r="G86" s="6" t="str" cm="1">
        <f t="array" ref="G86">_xlfn.TEXTJOIN(", ",TRUE,IF(C86:F86=MIN(C86:F86),$C$2:$F$2,""))</f>
        <v>CostPlus Pharmacy</v>
      </c>
      <c r="H86" s="7">
        <f>_xlfn.IFNA(VLOOKUP(A86,'Amazon Prime Pharmacy'!$1:$1048576,3,FALSE), "n/a")</f>
        <v>10.4</v>
      </c>
      <c r="I86" s="7">
        <f>IF(MIN(GoodRx!G86:J86), MIN(GoodRx!G86:J86), "n/a")</f>
        <v>10.43</v>
      </c>
      <c r="J86" s="7" t="str">
        <f>_xlfn.IFNA(VLOOKUP(A86,'Walmart $4 plan'!$1:$1048576,3, FALSE), "n/a")</f>
        <v>n/a</v>
      </c>
      <c r="K86" s="8" t="str">
        <f>_xlfn.IFNA(VLOOKUP(A86,'Amazon Prime Pharmacy'!$1:$1048576,4,FALSE), "n/a")</f>
        <v>n/a</v>
      </c>
      <c r="L86" s="2" t="str" cm="1">
        <f t="array" ref="L86">_xlfn.IFNA(_xlfn.TEXTJOIN(", ",TRUE,IF(H86:K86=MIN(H86:K86),$H$2:$K$2,"")), "none")</f>
        <v>Amazon Pricing</v>
      </c>
    </row>
    <row r="87" spans="1:12">
      <c r="A87" s="2" t="s">
        <v>186</v>
      </c>
      <c r="B87" s="2" t="s">
        <v>187</v>
      </c>
      <c r="C87" s="7">
        <f>_xlfn.IFNA(VLOOKUP(A87,'Amazon Prime Pharmacy'!$1:$1048576,2,FALSE), "n/a")</f>
        <v>5</v>
      </c>
      <c r="D87" s="7">
        <f>_xlfn.IFNA(VLOOKUP(A87,'CostPlus Pharmacy'!$1:$1048576,4,FALSE), "n/a")</f>
        <v>3.9</v>
      </c>
      <c r="E87" s="7">
        <f>_xlfn.IFNA(MIN(GoodRx!B87:E87), "n/a")</f>
        <v>4.1399999999999997</v>
      </c>
      <c r="F87" s="7">
        <f>_xlfn.IFNA(VLOOKUP(A87,'Walmart $4 plan'!$1:$1048576, 2, FALSE), "n/a")</f>
        <v>4</v>
      </c>
      <c r="G87" s="6" t="str" cm="1">
        <f t="array" ref="G87">_xlfn.TEXTJOIN(", ",TRUE,IF(C87:F87=MIN(C87:F87),$C$2:$F$2,""))</f>
        <v>CostPlus Pharmacy</v>
      </c>
      <c r="H87" s="7">
        <f>_xlfn.IFNA(VLOOKUP(A87,'Amazon Prime Pharmacy'!$1:$1048576,3,FALSE), "n/a")</f>
        <v>5</v>
      </c>
      <c r="I87" s="7">
        <f>IF(MIN(GoodRx!G87:J87), MIN(GoodRx!G87:J87), "n/a")</f>
        <v>6.43</v>
      </c>
      <c r="J87" s="7">
        <f>_xlfn.IFNA(VLOOKUP(A87,'Walmart $4 plan'!$1:$1048576,3, FALSE), "n/a")</f>
        <v>10</v>
      </c>
      <c r="K87" s="8">
        <f>_xlfn.IFNA(VLOOKUP(A87,'Amazon Prime Pharmacy'!$1:$1048576,4,FALSE), "n/a")</f>
        <v>4.2</v>
      </c>
      <c r="L87" s="2" t="str" cm="1">
        <f t="array" ref="L87">_xlfn.IFNA(_xlfn.TEXTJOIN(", ",TRUE,IF(H87:K87=MIN(H87:K87),$H$2:$K$2,"")), "none")</f>
        <v>Amazon-6 month</v>
      </c>
    </row>
    <row r="88" spans="1:12">
      <c r="A88" s="2" t="s">
        <v>188</v>
      </c>
      <c r="B88" s="2" t="s">
        <v>189</v>
      </c>
      <c r="C88" s="7">
        <f>_xlfn.IFNA(VLOOKUP(A88,'Amazon Prime Pharmacy'!$1:$1048576,2,FALSE), "n/a")</f>
        <v>7.7</v>
      </c>
      <c r="D88" s="7">
        <f>_xlfn.IFNA(VLOOKUP(A88,'CostPlus Pharmacy'!$1:$1048576,4,FALSE), "n/a")</f>
        <v>4.5</v>
      </c>
      <c r="E88" s="7">
        <f>_xlfn.IFNA(MIN(GoodRx!B88:E88), "n/a")</f>
        <v>5.07</v>
      </c>
      <c r="F88" s="7">
        <f>_xlfn.IFNA(VLOOKUP(A88,'Walmart $4 plan'!$1:$1048576, 2, FALSE), "n/a")</f>
        <v>4</v>
      </c>
      <c r="G88" s="6" t="str" cm="1">
        <f t="array" ref="G88">_xlfn.TEXTJOIN(", ",TRUE,IF(C88:F88=MIN(C88:F88),$C$2:$F$2,""))</f>
        <v>Walmart</v>
      </c>
      <c r="H88" s="7">
        <f>_xlfn.IFNA(VLOOKUP(A88,'Amazon Prime Pharmacy'!$1:$1048576,3,FALSE), "n/a")</f>
        <v>22.1</v>
      </c>
      <c r="I88" s="7">
        <f>IF(MIN(GoodRx!G88:J88), MIN(GoodRx!G88:J88), "n/a")</f>
        <v>10.37</v>
      </c>
      <c r="J88" s="7">
        <f>_xlfn.IFNA(VLOOKUP(A88,'Walmart $4 plan'!$1:$1048576,3, FALSE), "n/a")</f>
        <v>10</v>
      </c>
      <c r="K88" s="8" t="str">
        <f>_xlfn.IFNA(VLOOKUP(A88,'Amazon Prime Pharmacy'!$1:$1048576,4,FALSE), "n/a")</f>
        <v>n/a</v>
      </c>
      <c r="L88" s="2" t="str" cm="1">
        <f t="array" ref="L88">_xlfn.IFNA(_xlfn.TEXTJOIN(", ",TRUE,IF(H88:K88=MIN(H88:K88),$H$2:$K$2,"")), "none")</f>
        <v>Walmart</v>
      </c>
    </row>
    <row r="89" spans="1:12">
      <c r="A89" s="2" t="s">
        <v>190</v>
      </c>
      <c r="B89" s="2" t="s">
        <v>191</v>
      </c>
      <c r="C89" s="7" t="str">
        <f>_xlfn.IFNA(VLOOKUP(A89,'Amazon Prime Pharmacy'!$1:$1048576,2,FALSE), "n/a")</f>
        <v>n/a</v>
      </c>
      <c r="D89" s="7" t="str">
        <f>_xlfn.IFNA(VLOOKUP(A89,'CostPlus Pharmacy'!$1:$1048576,4,FALSE), "n/a")</f>
        <v>n/a</v>
      </c>
      <c r="E89" s="7">
        <f>_xlfn.IFNA(MIN(GoodRx!B89:E89), "n/a")</f>
        <v>6.12</v>
      </c>
      <c r="F89" s="7" t="str">
        <f>_xlfn.IFNA(VLOOKUP(A89,'Walmart $4 plan'!$1:$1048576, 2, FALSE), "n/a")</f>
        <v>n/a</v>
      </c>
      <c r="G89" s="6" t="str" cm="1">
        <f t="array" ref="G89">_xlfn.TEXTJOIN(", ",TRUE,IF(C89:F89=MIN(C89:F89),$C$2:$F$2,""))</f>
        <v>GoodRx Pricing</v>
      </c>
      <c r="H89" s="7" t="str">
        <f>_xlfn.IFNA(VLOOKUP(A89,'Amazon Prime Pharmacy'!$1:$1048576,3,FALSE), "n/a")</f>
        <v>n/a</v>
      </c>
      <c r="I89" s="7" t="str">
        <f>IF(MIN(GoodRx!G89:J89), MIN(GoodRx!G89:J89), "n/a")</f>
        <v>n/a</v>
      </c>
      <c r="J89" s="7" t="str">
        <f>_xlfn.IFNA(VLOOKUP(A89,'Walmart $4 plan'!$1:$1048576,3, FALSE), "n/a")</f>
        <v>n/a</v>
      </c>
      <c r="K89" s="8" t="str">
        <f>_xlfn.IFNA(VLOOKUP(A89,'Amazon Prime Pharmacy'!$1:$1048576,4,FALSE), "n/a")</f>
        <v>n/a</v>
      </c>
      <c r="L89" s="2" t="str" cm="1">
        <f t="array" ref="L89">_xlfn.IFNA(_xlfn.TEXTJOIN(", ",TRUE,IF(H89:K89=MIN(H89:K89),$H$2:$K$2,"")), "none")</f>
        <v/>
      </c>
    </row>
    <row r="90" spans="1:12">
      <c r="A90" s="2" t="s">
        <v>192</v>
      </c>
      <c r="B90" s="2" t="s">
        <v>193</v>
      </c>
      <c r="C90" s="7">
        <f>_xlfn.IFNA(VLOOKUP(A90,'Amazon Prime Pharmacy'!$1:$1048576,2,FALSE), "n/a")</f>
        <v>6.8</v>
      </c>
      <c r="D90" s="7" t="str">
        <f>_xlfn.IFNA(VLOOKUP(A90,'CostPlus Pharmacy'!$1:$1048576,4,FALSE), "n/a")</f>
        <v>n/a</v>
      </c>
      <c r="E90" s="7">
        <f>_xlfn.IFNA(MIN(GoodRx!B90:E90), "n/a")</f>
        <v>6.9</v>
      </c>
      <c r="F90" s="7">
        <f>_xlfn.IFNA(VLOOKUP(A90,'Walmart $4 plan'!$1:$1048576, 2, FALSE), "n/a")</f>
        <v>9</v>
      </c>
      <c r="G90" s="6" t="str" cm="1">
        <f t="array" ref="G90">_xlfn.TEXTJOIN(", ",TRUE,IF(C90:F90=MIN(C90:F90),$C$2:$F$2,""))</f>
        <v>Amazon Pricing</v>
      </c>
      <c r="H90" s="7">
        <f>_xlfn.IFNA(VLOOKUP(A90,'Amazon Prime Pharmacy'!$1:$1048576,3,FALSE), "n/a")</f>
        <v>5.9</v>
      </c>
      <c r="I90" s="7">
        <f>IF(MIN(GoodRx!G90:J90), MIN(GoodRx!G90:J90), "n/a")</f>
        <v>9.3000000000000007</v>
      </c>
      <c r="J90" s="7">
        <f>_xlfn.IFNA(VLOOKUP(A90,'Walmart $4 plan'!$1:$1048576,3, FALSE), "n/a")</f>
        <v>24</v>
      </c>
      <c r="K90" s="8">
        <f>_xlfn.IFNA(VLOOKUP(A90,'Amazon Prime Pharmacy'!$1:$1048576,4,FALSE), "n/a")</f>
        <v>9.5</v>
      </c>
      <c r="L90" s="2" t="str" cm="1">
        <f t="array" ref="L90">_xlfn.IFNA(_xlfn.TEXTJOIN(", ",TRUE,IF(H90:K90=MIN(H90:K90),$H$2:$K$2,"")), "none")</f>
        <v>Amazon Pricing</v>
      </c>
    </row>
    <row r="91" spans="1:12">
      <c r="A91" s="2" t="s">
        <v>194</v>
      </c>
      <c r="B91" s="2" t="s">
        <v>195</v>
      </c>
      <c r="C91" s="7">
        <f>_xlfn.IFNA(VLOOKUP(A91,'Amazon Prime Pharmacy'!$1:$1048576,2,FALSE), "n/a")</f>
        <v>2</v>
      </c>
      <c r="D91" s="7">
        <f>_xlfn.IFNA(VLOOKUP(A91,'CostPlus Pharmacy'!$1:$1048576,4,FALSE), "n/a")</f>
        <v>3.9</v>
      </c>
      <c r="E91" s="7">
        <f>_xlfn.IFNA(MIN(GoodRx!B91:E91), "n/a")</f>
        <v>4.24</v>
      </c>
      <c r="F91" s="7">
        <f>_xlfn.IFNA(VLOOKUP(A91,'Walmart $4 plan'!$1:$1048576, 2, FALSE), "n/a")</f>
        <v>15</v>
      </c>
      <c r="G91" s="6" t="str" cm="1">
        <f t="array" ref="G91">_xlfn.TEXTJOIN(", ",TRUE,IF(C91:F91=MIN(C91:F91),$C$2:$F$2,""))</f>
        <v>Amazon Pricing</v>
      </c>
      <c r="H91" s="7">
        <f>_xlfn.IFNA(VLOOKUP(A91,'Amazon Prime Pharmacy'!$1:$1048576,3,FALSE), "n/a")</f>
        <v>5</v>
      </c>
      <c r="I91" s="7">
        <f>IF(MIN(GoodRx!G91:J91), MIN(GoodRx!G91:J91), "n/a")</f>
        <v>6.37</v>
      </c>
      <c r="J91" s="7">
        <f>_xlfn.IFNA(VLOOKUP(A91,'Walmart $4 plan'!$1:$1048576,3, FALSE), "n/a")</f>
        <v>38</v>
      </c>
      <c r="K91" s="8">
        <f>_xlfn.IFNA(VLOOKUP(A91,'Amazon Prime Pharmacy'!$1:$1048576,4,FALSE), "n/a")</f>
        <v>7.8</v>
      </c>
      <c r="L91" s="2" t="str" cm="1">
        <f t="array" ref="L91">_xlfn.IFNA(_xlfn.TEXTJOIN(", ",TRUE,IF(H91:K91=MIN(H91:K91),$H$2:$K$2,"")), "none")</f>
        <v>Amazon Pricing</v>
      </c>
    </row>
    <row r="92" spans="1:12">
      <c r="A92" s="2" t="s">
        <v>196</v>
      </c>
      <c r="B92" s="2" t="s">
        <v>197</v>
      </c>
      <c r="C92" s="7">
        <f>_xlfn.IFNA(VLOOKUP(A92,'Amazon Prime Pharmacy'!$1:$1048576,2,FALSE), "n/a")</f>
        <v>12.8</v>
      </c>
      <c r="D92" s="7">
        <f>_xlfn.IFNA(VLOOKUP(A92,'CostPlus Pharmacy'!$1:$1048576,4,FALSE), "n/a")</f>
        <v>27</v>
      </c>
      <c r="E92" s="7">
        <f>_xlfn.IFNA(MIN(GoodRx!B92:E92), "n/a")</f>
        <v>9.27</v>
      </c>
      <c r="F92" s="7" t="str">
        <f>_xlfn.IFNA(VLOOKUP(A92,'Walmart $4 plan'!$1:$1048576, 2, FALSE), "n/a")</f>
        <v>n/a</v>
      </c>
      <c r="G92" s="6" t="str" cm="1">
        <f t="array" ref="G92">_xlfn.TEXTJOIN(", ",TRUE,IF(C92:F92=MIN(C92:F92),$C$2:$F$2,""))</f>
        <v>GoodRx Pricing</v>
      </c>
      <c r="H92" s="7">
        <f>_xlfn.IFNA(VLOOKUP(A92,'Amazon Prime Pharmacy'!$1:$1048576,3,FALSE), "n/a")</f>
        <v>22.1</v>
      </c>
      <c r="I92" s="7">
        <f>IF(MIN(GoodRx!G92:J92), MIN(GoodRx!G92:J92), "n/a")</f>
        <v>13.32</v>
      </c>
      <c r="J92" s="7" t="str">
        <f>_xlfn.IFNA(VLOOKUP(A92,'Walmart $4 plan'!$1:$1048576,3, FALSE), "n/a")</f>
        <v>n/a</v>
      </c>
      <c r="K92" s="8">
        <f>_xlfn.IFNA(VLOOKUP(A92,'Amazon Prime Pharmacy'!$1:$1048576,4,FALSE), "n/a")</f>
        <v>41.9</v>
      </c>
      <c r="L92" s="2" t="str" cm="1">
        <f t="array" ref="L92">_xlfn.IFNA(_xlfn.TEXTJOIN(", ",TRUE,IF(H92:K92=MIN(H92:K92),$H$2:$K$2,"")), "none")</f>
        <v>GoodRx Pricing</v>
      </c>
    </row>
    <row r="93" spans="1:12">
      <c r="A93" s="2" t="s">
        <v>198</v>
      </c>
      <c r="B93" s="2" t="s">
        <v>199</v>
      </c>
      <c r="C93" s="7">
        <f>_xlfn.IFNA(VLOOKUP(A93,'Amazon Prime Pharmacy'!$1:$1048576,2,FALSE), "n/a")</f>
        <v>2.2999999999999998</v>
      </c>
      <c r="D93" s="7">
        <f>_xlfn.IFNA(VLOOKUP(A93,'CostPlus Pharmacy'!$1:$1048576,4,FALSE), "n/a")</f>
        <v>4.5</v>
      </c>
      <c r="E93" s="7">
        <f>_xlfn.IFNA(MIN(GoodRx!B93:E93), "n/a")</f>
        <v>6.9</v>
      </c>
      <c r="F93" s="7" t="str">
        <f>_xlfn.IFNA(VLOOKUP(A93,'Walmart $4 plan'!$1:$1048576, 2, FALSE), "n/a")</f>
        <v>n/a</v>
      </c>
      <c r="G93" s="6" t="str" cm="1">
        <f t="array" ref="G93">_xlfn.TEXTJOIN(", ",TRUE,IF(C93:F93=MIN(C93:F93),$C$2:$F$2,""))</f>
        <v>Amazon Pricing</v>
      </c>
      <c r="H93" s="7">
        <f>_xlfn.IFNA(VLOOKUP(A93,'Amazon Prime Pharmacy'!$1:$1048576,3,FALSE), "n/a")</f>
        <v>5.9</v>
      </c>
      <c r="I93" s="7">
        <f>IF(MIN(GoodRx!G93:J93), MIN(GoodRx!G93:J93), "n/a")</f>
        <v>11.7</v>
      </c>
      <c r="J93" s="7" t="str">
        <f>_xlfn.IFNA(VLOOKUP(A93,'Walmart $4 plan'!$1:$1048576,3, FALSE), "n/a")</f>
        <v>n/a</v>
      </c>
      <c r="K93" s="8" t="str">
        <f>_xlfn.IFNA(VLOOKUP(A93,'Amazon Prime Pharmacy'!$1:$1048576,4,FALSE), "n/a")</f>
        <v>n/a</v>
      </c>
      <c r="L93" s="2" t="str" cm="1">
        <f t="array" ref="L93">_xlfn.IFNA(_xlfn.TEXTJOIN(", ",TRUE,IF(H93:K93=MIN(H93:K93),$H$2:$K$2,"")), "none")</f>
        <v>Amazon Pricing</v>
      </c>
    </row>
    <row r="94" spans="1:12">
      <c r="A94" s="2" t="s">
        <v>200</v>
      </c>
      <c r="B94" s="2" t="s">
        <v>201</v>
      </c>
      <c r="C94" s="7">
        <f>_xlfn.IFNA(VLOOKUP(A94,'Amazon Prime Pharmacy'!$1:$1048576,2,FALSE), "n/a")</f>
        <v>14.6</v>
      </c>
      <c r="D94" s="7">
        <f>_xlfn.IFNA(VLOOKUP(A94,'CostPlus Pharmacy'!$1:$1048576,4,FALSE), "n/a")</f>
        <v>4.2</v>
      </c>
      <c r="E94" s="7">
        <f>_xlfn.IFNA(MIN(GoodRx!B94:E94), "n/a")</f>
        <v>6.24</v>
      </c>
      <c r="F94" s="7" t="str">
        <f>_xlfn.IFNA(VLOOKUP(A94,'Walmart $4 plan'!$1:$1048576, 2, FALSE), "n/a")</f>
        <v>n/a</v>
      </c>
      <c r="G94" s="6" t="str" cm="1">
        <f t="array" ref="G94">_xlfn.TEXTJOIN(", ",TRUE,IF(C94:F94=MIN(C94:F94),$C$2:$F$2,""))</f>
        <v>CostPlus Pharmacy</v>
      </c>
      <c r="H94" s="7">
        <f>_xlfn.IFNA(VLOOKUP(A94,'Amazon Prime Pharmacy'!$1:$1048576,3,FALSE), "n/a")</f>
        <v>11.3</v>
      </c>
      <c r="I94" s="7">
        <f>IF(MIN(GoodRx!G94:J94), MIN(GoodRx!G94:J94), "n/a")</f>
        <v>12.04</v>
      </c>
      <c r="J94" s="7" t="str">
        <f>_xlfn.IFNA(VLOOKUP(A94,'Walmart $4 plan'!$1:$1048576,3, FALSE), "n/a")</f>
        <v>n/a</v>
      </c>
      <c r="K94" s="8">
        <f>_xlfn.IFNA(VLOOKUP(A94,'Amazon Prime Pharmacy'!$1:$1048576,4,FALSE), "n/a")</f>
        <v>20.3</v>
      </c>
      <c r="L94" s="2" t="str" cm="1">
        <f t="array" ref="L94">_xlfn.IFNA(_xlfn.TEXTJOIN(", ",TRUE,IF(H94:K94=MIN(H94:K94),$H$2:$K$2,"")), "none")</f>
        <v>Amazon Pricing</v>
      </c>
    </row>
    <row r="95" spans="1:12">
      <c r="A95" s="2" t="s">
        <v>202</v>
      </c>
      <c r="B95" s="2" t="s">
        <v>203</v>
      </c>
      <c r="C95" s="7">
        <f>_xlfn.IFNA(VLOOKUP(A95,'Amazon Prime Pharmacy'!$1:$1048576,2,FALSE), "n/a")</f>
        <v>14.9</v>
      </c>
      <c r="D95" s="7">
        <f>_xlfn.IFNA(VLOOKUP(A95,'CostPlus Pharmacy'!$1:$1048576,4,FALSE), "n/a")</f>
        <v>6.3</v>
      </c>
      <c r="E95" s="7">
        <f>_xlfn.IFNA(MIN(GoodRx!B95:E95), "n/a")</f>
        <v>10.51</v>
      </c>
      <c r="F95" s="7" t="str">
        <f>_xlfn.IFNA(VLOOKUP(A95,'Walmart $4 plan'!$1:$1048576, 2, FALSE), "n/a")</f>
        <v>n/a</v>
      </c>
      <c r="G95" s="6" t="str" cm="1">
        <f t="array" ref="G95">_xlfn.TEXTJOIN(", ",TRUE,IF(C95:F95=MIN(C95:F95),$C$2:$F$2,""))</f>
        <v>CostPlus Pharmacy</v>
      </c>
      <c r="H95" s="7">
        <f>_xlfn.IFNA(VLOOKUP(A95,'Amazon Prime Pharmacy'!$1:$1048576,3,FALSE), "n/a")</f>
        <v>42.8</v>
      </c>
      <c r="I95" s="7">
        <f>IF(MIN(GoodRx!G95:J95), MIN(GoodRx!G95:J95), "n/a")</f>
        <v>13.76</v>
      </c>
      <c r="J95" s="7" t="str">
        <f>_xlfn.IFNA(VLOOKUP(A95,'Walmart $4 plan'!$1:$1048576,3, FALSE), "n/a")</f>
        <v>n/a</v>
      </c>
      <c r="K95" s="8" t="str">
        <f>_xlfn.IFNA(VLOOKUP(A95,'Amazon Prime Pharmacy'!$1:$1048576,4,FALSE), "n/a")</f>
        <v>n/a</v>
      </c>
      <c r="L95" s="2" t="str" cm="1">
        <f t="array" ref="L95">_xlfn.IFNA(_xlfn.TEXTJOIN(", ",TRUE,IF(H95:K95=MIN(H95:K95),$H$2:$K$2,"")), "none")</f>
        <v>GoodRx Pricing</v>
      </c>
    </row>
    <row r="96" spans="1:12">
      <c r="A96" s="2" t="s">
        <v>204</v>
      </c>
      <c r="B96" s="2" t="s">
        <v>205</v>
      </c>
      <c r="C96" s="7" t="str">
        <f>_xlfn.IFNA(VLOOKUP(A96,'Amazon Prime Pharmacy'!$1:$1048576,2,FALSE), "n/a")</f>
        <v>n/a</v>
      </c>
      <c r="D96" s="7" t="str">
        <f>_xlfn.IFNA(VLOOKUP(A96,'CostPlus Pharmacy'!$1:$1048576,4,FALSE), "n/a")</f>
        <v>n/a</v>
      </c>
      <c r="E96" s="7">
        <f>_xlfn.IFNA(MIN(GoodRx!B96:E96), "n/a")</f>
        <v>9.68</v>
      </c>
      <c r="F96" s="7" t="str">
        <f>_xlfn.IFNA(VLOOKUP(A96,'Walmart $4 plan'!$1:$1048576, 2, FALSE), "n/a")</f>
        <v>n/a</v>
      </c>
      <c r="G96" s="6" t="str" cm="1">
        <f t="array" ref="G96">_xlfn.TEXTJOIN(", ",TRUE,IF(C96:F96=MIN(C96:F96),$C$2:$F$2,""))</f>
        <v>GoodRx Pricing</v>
      </c>
      <c r="H96" s="7" t="str">
        <f>_xlfn.IFNA(VLOOKUP(A96,'Amazon Prime Pharmacy'!$1:$1048576,3,FALSE), "n/a")</f>
        <v>n/a</v>
      </c>
      <c r="I96" s="7" t="str">
        <f>IF(MIN(GoodRx!G96:J96), MIN(GoodRx!G96:J96), "n/a")</f>
        <v>n/a</v>
      </c>
      <c r="J96" s="7" t="str">
        <f>_xlfn.IFNA(VLOOKUP(A96,'Walmart $4 plan'!$1:$1048576,3, FALSE), "n/a")</f>
        <v>n/a</v>
      </c>
      <c r="K96" s="8" t="str">
        <f>_xlfn.IFNA(VLOOKUP(A96,'Amazon Prime Pharmacy'!$1:$1048576,4,FALSE), "n/a")</f>
        <v>n/a</v>
      </c>
      <c r="L96" s="2" t="str" cm="1">
        <f t="array" ref="L96">_xlfn.IFNA(_xlfn.TEXTJOIN(", ",TRUE,IF(H96:K96=MIN(H96:K96),$H$2:$K$2,"")), "none")</f>
        <v/>
      </c>
    </row>
    <row r="97" spans="1:12">
      <c r="A97" s="2" t="s">
        <v>206</v>
      </c>
      <c r="B97" s="2" t="s">
        <v>207</v>
      </c>
      <c r="C97" s="7">
        <f>_xlfn.IFNA(VLOOKUP(A97,'Amazon Prime Pharmacy'!$1:$1048576,2,FALSE), "n/a")</f>
        <v>14.9</v>
      </c>
      <c r="D97" s="7">
        <f>_xlfn.IFNA(VLOOKUP(A97,'CostPlus Pharmacy'!$1:$1048576,4,FALSE), "n/a")</f>
        <v>4.5</v>
      </c>
      <c r="E97" s="7">
        <f>_xlfn.IFNA(MIN(GoodRx!B97:E97), "n/a")</f>
        <v>10.65</v>
      </c>
      <c r="F97" s="7" t="str">
        <f>_xlfn.IFNA(VLOOKUP(A97,'Walmart $4 plan'!$1:$1048576, 2, FALSE), "n/a")</f>
        <v>n/a</v>
      </c>
      <c r="G97" s="6" t="str" cm="1">
        <f t="array" ref="G97">_xlfn.TEXTJOIN(", ",TRUE,IF(C97:F97=MIN(C97:F97),$C$2:$F$2,""))</f>
        <v>CostPlus Pharmacy</v>
      </c>
      <c r="H97" s="7">
        <f>_xlfn.IFNA(VLOOKUP(A97,'Amazon Prime Pharmacy'!$1:$1048576,3,FALSE), "n/a")</f>
        <v>24.8</v>
      </c>
      <c r="I97" s="7">
        <f>IF(MIN(GoodRx!G97:J97), MIN(GoodRx!G97:J97), "n/a")</f>
        <v>17.45</v>
      </c>
      <c r="J97" s="7" t="str">
        <f>_xlfn.IFNA(VLOOKUP(A97,'Walmart $4 plan'!$1:$1048576,3, FALSE), "n/a")</f>
        <v>n/a</v>
      </c>
      <c r="K97" s="8">
        <f>_xlfn.IFNA(VLOOKUP(A97,'Amazon Prime Pharmacy'!$1:$1048576,4,FALSE), "n/a")</f>
        <v>47.3</v>
      </c>
      <c r="L97" s="2" t="str" cm="1">
        <f t="array" ref="L97">_xlfn.IFNA(_xlfn.TEXTJOIN(", ",TRUE,IF(H97:K97=MIN(H97:K97),$H$2:$K$2,"")), "none")</f>
        <v>GoodRx Pricing</v>
      </c>
    </row>
    <row r="98" spans="1:12">
      <c r="A98" s="2" t="s">
        <v>208</v>
      </c>
      <c r="B98" s="2" t="s">
        <v>209</v>
      </c>
      <c r="C98" s="7">
        <f>_xlfn.IFNA(VLOOKUP(A98,'Amazon Prime Pharmacy'!$1:$1048576,2,FALSE), "n/a")</f>
        <v>15.2</v>
      </c>
      <c r="D98" s="7">
        <f>_xlfn.IFNA(VLOOKUP(A98,'CostPlus Pharmacy'!$1:$1048576,4,FALSE), "n/a")</f>
        <v>4.5</v>
      </c>
      <c r="E98" s="7">
        <f>_xlfn.IFNA(MIN(GoodRx!B98:E98), "n/a")</f>
        <v>5.94</v>
      </c>
      <c r="F98" s="7">
        <f>_xlfn.IFNA(VLOOKUP(A98,'Walmart $4 plan'!$1:$1048576, 2, FALSE), "n/a")</f>
        <v>4</v>
      </c>
      <c r="G98" s="6" t="str" cm="1">
        <f t="array" ref="G98">_xlfn.TEXTJOIN(", ",TRUE,IF(C98:F98=MIN(C98:F98),$C$2:$F$2,""))</f>
        <v>Walmart</v>
      </c>
      <c r="H98" s="7">
        <f>_xlfn.IFNA(VLOOKUP(A98,'Amazon Prime Pharmacy'!$1:$1048576,3,FALSE), "n/a")</f>
        <v>44.6</v>
      </c>
      <c r="I98" s="7">
        <f>IF(MIN(GoodRx!G98:J98), MIN(GoodRx!G98:J98), "n/a")</f>
        <v>12.35</v>
      </c>
      <c r="J98" s="7">
        <f>_xlfn.IFNA(VLOOKUP(A98,'Walmart $4 plan'!$1:$1048576,3, FALSE), "n/a")</f>
        <v>10</v>
      </c>
      <c r="K98" s="8" t="str">
        <f>_xlfn.IFNA(VLOOKUP(A98,'Amazon Prime Pharmacy'!$1:$1048576,4,FALSE), "n/a")</f>
        <v>n/a</v>
      </c>
      <c r="L98" s="2" t="str" cm="1">
        <f t="array" ref="L98">_xlfn.IFNA(_xlfn.TEXTJOIN(", ",TRUE,IF(H98:K98=MIN(H98:K98),$H$2:$K$2,"")), "none")</f>
        <v>Walmart</v>
      </c>
    </row>
    <row r="99" spans="1:12">
      <c r="A99" s="2" t="s">
        <v>210</v>
      </c>
      <c r="B99" s="2" t="s">
        <v>211</v>
      </c>
      <c r="C99" s="7">
        <f>_xlfn.IFNA(VLOOKUP(A99,'Amazon Prime Pharmacy'!$1:$1048576,2,FALSE), "n/a")</f>
        <v>35.299999999999997</v>
      </c>
      <c r="D99" s="7">
        <f>_xlfn.IFNA(VLOOKUP(A99,'CostPlus Pharmacy'!$1:$1048576,4,FALSE), "n/a")</f>
        <v>17.7</v>
      </c>
      <c r="E99" s="7">
        <f>_xlfn.IFNA(MIN(GoodRx!B99:E99), "n/a")</f>
        <v>29.4</v>
      </c>
      <c r="F99" s="7">
        <f>_xlfn.IFNA(VLOOKUP(A99,'Walmart $4 plan'!$1:$1048576, 2, FALSE), "n/a")</f>
        <v>9</v>
      </c>
      <c r="G99" s="6" t="str" cm="1">
        <f t="array" ref="G99">_xlfn.TEXTJOIN(", ",TRUE,IF(C99:F99=MIN(C99:F99),$C$2:$F$2,""))</f>
        <v>Walmart</v>
      </c>
      <c r="H99" s="7">
        <f>_xlfn.IFNA(VLOOKUP(A99,'Amazon Prime Pharmacy'!$1:$1048576,3,FALSE), "n/a")</f>
        <v>104.9</v>
      </c>
      <c r="I99" s="7">
        <f>IF(MIN(GoodRx!G99:J99), MIN(GoodRx!G99:J99), "n/a")</f>
        <v>79.2</v>
      </c>
      <c r="J99" s="7">
        <f>_xlfn.IFNA(VLOOKUP(A99,'Walmart $4 plan'!$1:$1048576,3, FALSE), "n/a")</f>
        <v>24</v>
      </c>
      <c r="K99" s="8" t="str">
        <f>_xlfn.IFNA(VLOOKUP(A99,'Amazon Prime Pharmacy'!$1:$1048576,4,FALSE), "n/a")</f>
        <v>n/a</v>
      </c>
      <c r="L99" s="2" t="str" cm="1">
        <f t="array" ref="L99">_xlfn.IFNA(_xlfn.TEXTJOIN(", ",TRUE,IF(H99:K99=MIN(H99:K99),$H$2:$K$2,"")), "none")</f>
        <v>Walmart</v>
      </c>
    </row>
    <row r="100" spans="1:12">
      <c r="A100" s="2" t="s">
        <v>212</v>
      </c>
      <c r="B100" s="2" t="s">
        <v>213</v>
      </c>
      <c r="C100" s="7">
        <f>_xlfn.IFNA(VLOOKUP(A100,'Amazon Prime Pharmacy'!$1:$1048576,2,FALSE), "n/a")</f>
        <v>8.6</v>
      </c>
      <c r="D100" s="7">
        <f>_xlfn.IFNA(VLOOKUP(A100,'CostPlus Pharmacy'!$1:$1048576,4,FALSE), "n/a")</f>
        <v>3.57</v>
      </c>
      <c r="E100" s="7">
        <f>_xlfn.IFNA(MIN(GoodRx!B100:E100), "n/a")</f>
        <v>9.0399999999999991</v>
      </c>
      <c r="F100" s="7" t="str">
        <f>_xlfn.IFNA(VLOOKUP(A100,'Walmart $4 plan'!$1:$1048576, 2, FALSE), "n/a")</f>
        <v>n/a</v>
      </c>
      <c r="G100" s="6" t="str" cm="1">
        <f t="array" ref="G100">_xlfn.TEXTJOIN(", ",TRUE,IF(C100:F100=MIN(C100:F100),$C$2:$F$2,""))</f>
        <v>CostPlus Pharmacy</v>
      </c>
      <c r="H100" s="7">
        <f>_xlfn.IFNA(VLOOKUP(A100,'Amazon Prime Pharmacy'!$1:$1048576,3,FALSE), "n/a")</f>
        <v>11.3</v>
      </c>
      <c r="I100" s="7">
        <f>IF(MIN(GoodRx!G100:J100), MIN(GoodRx!G100:J100), "n/a")</f>
        <v>18.12</v>
      </c>
      <c r="J100" s="7" t="str">
        <f>_xlfn.IFNA(VLOOKUP(A100,'Walmart $4 plan'!$1:$1048576,3, FALSE), "n/a")</f>
        <v>n/a</v>
      </c>
      <c r="K100" s="8" t="str">
        <f>_xlfn.IFNA(VLOOKUP(A100,'Amazon Prime Pharmacy'!$1:$1048576,4,FALSE), "n/a")</f>
        <v>n/a</v>
      </c>
      <c r="L100" s="2" t="str" cm="1">
        <f t="array" ref="L100">_xlfn.IFNA(_xlfn.TEXTJOIN(", ",TRUE,IF(H100:K100=MIN(H100:K100),$H$2:$K$2,"")), "none")</f>
        <v>Amazon Pricing</v>
      </c>
    </row>
    <row r="101" spans="1:12">
      <c r="A101" s="2" t="s">
        <v>214</v>
      </c>
      <c r="B101" s="2" t="s">
        <v>215</v>
      </c>
      <c r="C101" s="7">
        <f>_xlfn.IFNA(VLOOKUP(A101,'Amazon Prime Pharmacy'!$1:$1048576,2,FALSE), "n/a")</f>
        <v>5.9</v>
      </c>
      <c r="D101" s="7">
        <f>_xlfn.IFNA(VLOOKUP(A101,'CostPlus Pharmacy'!$1:$1048576,4,FALSE), "n/a")</f>
        <v>6.3</v>
      </c>
      <c r="E101" s="7">
        <f>_xlfn.IFNA(MIN(GoodRx!B101:E101), "n/a")</f>
        <v>9.15</v>
      </c>
      <c r="F101" s="7" t="str">
        <f>_xlfn.IFNA(VLOOKUP(A101,'Walmart $4 plan'!$1:$1048576, 2, FALSE), "n/a")</f>
        <v>n/a</v>
      </c>
      <c r="G101" s="6" t="str" cm="1">
        <f t="array" ref="G101">_xlfn.TEXTJOIN(", ",TRUE,IF(C101:F101=MIN(C101:F101),$C$2:$F$2,""))</f>
        <v>Amazon Pricing</v>
      </c>
      <c r="H101" s="7">
        <f>_xlfn.IFNA(VLOOKUP(A101,'Amazon Prime Pharmacy'!$1:$1048576,3,FALSE), "n/a")</f>
        <v>16.7</v>
      </c>
      <c r="I101" s="7">
        <f>IF(MIN(GoodRx!G101:J101), MIN(GoodRx!G101:J101), "n/a")</f>
        <v>18.45</v>
      </c>
      <c r="J101" s="7" t="str">
        <f>_xlfn.IFNA(VLOOKUP(A101,'Walmart $4 plan'!$1:$1048576,3, FALSE), "n/a")</f>
        <v>n/a</v>
      </c>
      <c r="K101" s="8" t="str">
        <f>_xlfn.IFNA(VLOOKUP(A101,'Amazon Prime Pharmacy'!$1:$1048576,4,FALSE), "n/a")</f>
        <v>n/a</v>
      </c>
      <c r="L101" s="2" t="str" cm="1">
        <f t="array" ref="L101">_xlfn.IFNA(_xlfn.TEXTJOIN(", ",TRUE,IF(H101:K101=MIN(H101:K101),$H$2:$K$2,"")), "none")</f>
        <v>Amazon Pricing</v>
      </c>
    </row>
    <row r="102" spans="1:12">
      <c r="A102" s="2" t="s">
        <v>216</v>
      </c>
      <c r="B102" s="2" t="s">
        <v>217</v>
      </c>
      <c r="C102" s="7">
        <f>_xlfn.IFNA(VLOOKUP(A102,'Amazon Prime Pharmacy'!$1:$1048576,2,FALSE), "n/a")</f>
        <v>12.5</v>
      </c>
      <c r="D102" s="7">
        <f>_xlfn.IFNA(VLOOKUP(A102,'CostPlus Pharmacy'!$1:$1048576,4,FALSE), "n/a")</f>
        <v>4.8</v>
      </c>
      <c r="E102" s="7">
        <f>_xlfn.IFNA(MIN(GoodRx!B102:E102), "n/a")</f>
        <v>9.6</v>
      </c>
      <c r="F102" s="7" t="str">
        <f>_xlfn.IFNA(VLOOKUP(A102,'Walmart $4 plan'!$1:$1048576, 2, FALSE), "n/a")</f>
        <v>n/a</v>
      </c>
      <c r="G102" s="6" t="str" cm="1">
        <f t="array" ref="G102">_xlfn.TEXTJOIN(", ",TRUE,IF(C102:F102=MIN(C102:F102),$C$2:$F$2,""))</f>
        <v>CostPlus Pharmacy</v>
      </c>
      <c r="H102" s="7">
        <f>_xlfn.IFNA(VLOOKUP(A102,'Amazon Prime Pharmacy'!$1:$1048576,3,FALSE), "n/a")</f>
        <v>35.6</v>
      </c>
      <c r="I102" s="7">
        <f>IF(MIN(GoodRx!G102:J102), MIN(GoodRx!G102:J102), "n/a")</f>
        <v>14.29</v>
      </c>
      <c r="J102" s="7" t="str">
        <f>_xlfn.IFNA(VLOOKUP(A102,'Walmart $4 plan'!$1:$1048576,3, FALSE), "n/a")</f>
        <v>n/a</v>
      </c>
      <c r="K102" s="8" t="str">
        <f>_xlfn.IFNA(VLOOKUP(A102,'Amazon Prime Pharmacy'!$1:$1048576,4,FALSE), "n/a")</f>
        <v>n/a</v>
      </c>
      <c r="L102" s="2" t="str" cm="1">
        <f t="array" ref="L102">_xlfn.IFNA(_xlfn.TEXTJOIN(", ",TRUE,IF(H102:K102=MIN(H102:K102),$H$2:$K$2,"")), "none")</f>
        <v>GoodRx Pricing</v>
      </c>
    </row>
    <row r="103" spans="1:12">
      <c r="A103" s="2" t="s">
        <v>218</v>
      </c>
      <c r="B103" s="2" t="s">
        <v>219</v>
      </c>
      <c r="C103" s="7">
        <f>_xlfn.IFNA(VLOOKUP(A103,'Amazon Prime Pharmacy'!$1:$1048576,2,FALSE), "n/a")</f>
        <v>1.7</v>
      </c>
      <c r="D103" s="7">
        <f>_xlfn.IFNA(VLOOKUP(A103,'CostPlus Pharmacy'!$1:$1048576,4,FALSE), "n/a")</f>
        <v>5.0999999999999996</v>
      </c>
      <c r="E103" s="7">
        <f>_xlfn.IFNA(MIN(GoodRx!B103:E103), "n/a")</f>
        <v>4.8499999999999996</v>
      </c>
      <c r="F103" s="7" t="str">
        <f>_xlfn.IFNA(VLOOKUP(A103,'Walmart $4 plan'!$1:$1048576, 2, FALSE), "n/a")</f>
        <v>n/a</v>
      </c>
      <c r="G103" s="6" t="str" cm="1">
        <f t="array" ref="G103">_xlfn.TEXTJOIN(", ",TRUE,IF(C103:F103=MIN(C103:F103),$C$2:$F$2,""))</f>
        <v>Amazon Pricing</v>
      </c>
      <c r="H103" s="7">
        <f>_xlfn.IFNA(VLOOKUP(A103,'Amazon Prime Pharmacy'!$1:$1048576,3,FALSE), "n/a")</f>
        <v>4.0999999999999996</v>
      </c>
      <c r="I103" s="7">
        <f>IF(MIN(GoodRx!G103:J103), MIN(GoodRx!G103:J103), "n/a")</f>
        <v>11.5</v>
      </c>
      <c r="J103" s="7" t="str">
        <f>_xlfn.IFNA(VLOOKUP(A103,'Walmart $4 plan'!$1:$1048576,3, FALSE), "n/a")</f>
        <v>n/a</v>
      </c>
      <c r="K103" s="8" t="str">
        <f>_xlfn.IFNA(VLOOKUP(A103,'Amazon Prime Pharmacy'!$1:$1048576,4,FALSE), "n/a")</f>
        <v>n/a</v>
      </c>
      <c r="L103" s="2" t="str" cm="1">
        <f t="array" ref="L103">_xlfn.IFNA(_xlfn.TEXTJOIN(", ",TRUE,IF(H103:K103=MIN(H103:K103),$H$2:$K$2,"")), "none")</f>
        <v>Amazon Pricing</v>
      </c>
    </row>
    <row r="104" spans="1:12">
      <c r="A104" s="2" t="s">
        <v>220</v>
      </c>
      <c r="B104" s="2" t="s">
        <v>221</v>
      </c>
      <c r="C104" s="7">
        <f>_xlfn.IFNA(VLOOKUP(A104,'Amazon Prime Pharmacy'!$1:$1048576,2,FALSE), "n/a")</f>
        <v>49.7</v>
      </c>
      <c r="D104" s="7" t="str">
        <f>_xlfn.IFNA(VLOOKUP(A104,'CostPlus Pharmacy'!$1:$1048576,4,FALSE), "n/a")</f>
        <v>n/a</v>
      </c>
      <c r="E104" s="7">
        <f>_xlfn.IFNA(MIN(GoodRx!B104:E104), "n/a")</f>
        <v>13.66</v>
      </c>
      <c r="F104" s="7" t="str">
        <f>_xlfn.IFNA(VLOOKUP(A104,'Walmart $4 plan'!$1:$1048576, 2, FALSE), "n/a")</f>
        <v>n/a</v>
      </c>
      <c r="G104" s="6" t="str" cm="1">
        <f t="array" ref="G104">_xlfn.TEXTJOIN(", ",TRUE,IF(C104:F104=MIN(C104:F104),$C$2:$F$2,""))</f>
        <v>GoodRx Pricing</v>
      </c>
      <c r="H104" s="7" t="str">
        <f>_xlfn.IFNA(VLOOKUP(A104,'Amazon Prime Pharmacy'!$1:$1048576,3,FALSE), "n/a")</f>
        <v>n/a</v>
      </c>
      <c r="I104" s="7">
        <f>IF(MIN(GoodRx!G104:J104), MIN(GoodRx!G104:J104), "n/a")</f>
        <v>22.88</v>
      </c>
      <c r="J104" s="7" t="str">
        <f>_xlfn.IFNA(VLOOKUP(A104,'Walmart $4 plan'!$1:$1048576,3, FALSE), "n/a")</f>
        <v>n/a</v>
      </c>
      <c r="K104" s="8" t="str">
        <f>_xlfn.IFNA(VLOOKUP(A104,'Amazon Prime Pharmacy'!$1:$1048576,4,FALSE), "n/a")</f>
        <v>n/a</v>
      </c>
      <c r="L104" s="2" t="str" cm="1">
        <f t="array" ref="L104">_xlfn.IFNA(_xlfn.TEXTJOIN(", ",TRUE,IF(H104:K104=MIN(H104:K104),$H$2:$K$2,"")), "none")</f>
        <v>GoodRx Pricing</v>
      </c>
    </row>
    <row r="105" spans="1:12">
      <c r="A105" s="2" t="s">
        <v>222</v>
      </c>
      <c r="B105" s="2" t="s">
        <v>223</v>
      </c>
      <c r="C105" s="7">
        <f>_xlfn.IFNA(VLOOKUP(A105,'Amazon Prime Pharmacy'!$1:$1048576,2,FALSE), "n/a")</f>
        <v>4.4000000000000004</v>
      </c>
      <c r="D105" s="7">
        <f>_xlfn.IFNA(VLOOKUP(A105,'CostPlus Pharmacy'!$1:$1048576,4,FALSE), "n/a")</f>
        <v>4.2</v>
      </c>
      <c r="E105" s="7">
        <f>_xlfn.IFNA(MIN(GoodRx!B105:E105), "n/a")</f>
        <v>5.34</v>
      </c>
      <c r="F105" s="7" t="str">
        <f>_xlfn.IFNA(VLOOKUP(A105,'Walmart $4 plan'!$1:$1048576, 2, FALSE), "n/a")</f>
        <v>n/a</v>
      </c>
      <c r="G105" s="6" t="str" cm="1">
        <f t="array" ref="G105">_xlfn.TEXTJOIN(", ",TRUE,IF(C105:F105=MIN(C105:F105),$C$2:$F$2,""))</f>
        <v>CostPlus Pharmacy</v>
      </c>
      <c r="H105" s="7">
        <f>_xlfn.IFNA(VLOOKUP(A105,'Amazon Prime Pharmacy'!$1:$1048576,3,FALSE), "n/a")</f>
        <v>7.7</v>
      </c>
      <c r="I105" s="7">
        <f>IF(MIN(GoodRx!G105:J105), MIN(GoodRx!G105:J105), "n/a")</f>
        <v>7.04</v>
      </c>
      <c r="J105" s="7" t="str">
        <f>_xlfn.IFNA(VLOOKUP(A105,'Walmart $4 plan'!$1:$1048576,3, FALSE), "n/a")</f>
        <v>n/a</v>
      </c>
      <c r="K105" s="8">
        <f>_xlfn.IFNA(VLOOKUP(A105,'Amazon Prime Pharmacy'!$1:$1048576,4,FALSE), "n/a")</f>
        <v>13.1</v>
      </c>
      <c r="L105" s="2" t="str" cm="1">
        <f t="array" ref="L105">_xlfn.IFNA(_xlfn.TEXTJOIN(", ",TRUE,IF(H105:K105=MIN(H105:K105),$H$2:$K$2,"")), "none")</f>
        <v>GoodRx Pricing</v>
      </c>
    </row>
    <row r="106" spans="1:12">
      <c r="A106" s="2" t="s">
        <v>224</v>
      </c>
      <c r="B106" s="2" t="s">
        <v>225</v>
      </c>
      <c r="C106" s="7">
        <f>_xlfn.IFNA(VLOOKUP(A106,'Amazon Prime Pharmacy'!$1:$1048576,2,FALSE), "n/a")</f>
        <v>16.7</v>
      </c>
      <c r="D106" s="7">
        <f>_xlfn.IFNA(VLOOKUP(A106,'CostPlus Pharmacy'!$1:$1048576,4,FALSE), "n/a")</f>
        <v>11.1</v>
      </c>
      <c r="E106" s="7">
        <f>_xlfn.IFNA(MIN(GoodRx!B106:E106), "n/a")</f>
        <v>13.79</v>
      </c>
      <c r="F106" s="7" t="str">
        <f>_xlfn.IFNA(VLOOKUP(A106,'Walmart $4 plan'!$1:$1048576, 2, FALSE), "n/a")</f>
        <v>n/a</v>
      </c>
      <c r="G106" s="6" t="str" cm="1">
        <f t="array" ref="G106">_xlfn.TEXTJOIN(", ",TRUE,IF(C106:F106=MIN(C106:F106),$C$2:$F$2,""))</f>
        <v>CostPlus Pharmacy</v>
      </c>
      <c r="H106" s="7">
        <f>_xlfn.IFNA(VLOOKUP(A106,'Amazon Prime Pharmacy'!$1:$1048576,3,FALSE), "n/a")</f>
        <v>32.9</v>
      </c>
      <c r="I106" s="7">
        <f>IF(MIN(GoodRx!G106:J106), MIN(GoodRx!G106:J106), "n/a")</f>
        <v>31.15</v>
      </c>
      <c r="J106" s="7" t="str">
        <f>_xlfn.IFNA(VLOOKUP(A106,'Walmart $4 plan'!$1:$1048576,3, FALSE), "n/a")</f>
        <v>n/a</v>
      </c>
      <c r="K106" s="8">
        <f>_xlfn.IFNA(VLOOKUP(A106,'Amazon Prime Pharmacy'!$1:$1048576,4,FALSE), "n/a")</f>
        <v>63.5</v>
      </c>
      <c r="L106" s="2" t="str" cm="1">
        <f t="array" ref="L106">_xlfn.IFNA(_xlfn.TEXTJOIN(", ",TRUE,IF(H106:K106=MIN(H106:K106),$H$2:$K$2,"")), "none")</f>
        <v>GoodRx Pricing</v>
      </c>
    </row>
    <row r="107" spans="1:12">
      <c r="A107" s="2" t="s">
        <v>226</v>
      </c>
      <c r="B107" s="2" t="s">
        <v>227</v>
      </c>
      <c r="C107" s="7">
        <f>_xlfn.IFNA(VLOOKUP(A107,'Amazon Prime Pharmacy'!$1:$1048576,2,FALSE), "n/a")</f>
        <v>24.2</v>
      </c>
      <c r="D107" s="7">
        <f>_xlfn.IFNA(VLOOKUP(A107,'CostPlus Pharmacy'!$1:$1048576,4,FALSE), "n/a")</f>
        <v>3.6</v>
      </c>
      <c r="E107" s="7">
        <f>_xlfn.IFNA(MIN(GoodRx!B107:E107), "n/a")</f>
        <v>8.56</v>
      </c>
      <c r="F107" s="7">
        <f>_xlfn.IFNA(VLOOKUP(A107,'Walmart $4 plan'!$1:$1048576, 2, FALSE), "n/a")</f>
        <v>9</v>
      </c>
      <c r="G107" s="6" t="str" cm="1">
        <f t="array" ref="G107">_xlfn.TEXTJOIN(", ",TRUE,IF(C107:F107=MIN(C107:F107),$C$2:$F$2,""))</f>
        <v>CostPlus Pharmacy</v>
      </c>
      <c r="H107" s="7">
        <f>_xlfn.IFNA(VLOOKUP(A107,'Amazon Prime Pharmacy'!$1:$1048576,3,FALSE), "n/a")</f>
        <v>71.599999999999994</v>
      </c>
      <c r="I107" s="7">
        <f>IF(MIN(GoodRx!G107:J107), MIN(GoodRx!G107:J107), "n/a")</f>
        <v>11.19</v>
      </c>
      <c r="J107" s="7">
        <f>_xlfn.IFNA(VLOOKUP(A107,'Walmart $4 plan'!$1:$1048576,3, FALSE), "n/a")</f>
        <v>24</v>
      </c>
      <c r="K107" s="8" t="str">
        <f>_xlfn.IFNA(VLOOKUP(A107,'Amazon Prime Pharmacy'!$1:$1048576,4,FALSE), "n/a")</f>
        <v>n/a</v>
      </c>
      <c r="L107" s="2" t="str" cm="1">
        <f t="array" ref="L107">_xlfn.IFNA(_xlfn.TEXTJOIN(", ",TRUE,IF(H107:K107=MIN(H107:K107),$H$2:$K$2,"")), "none")</f>
        <v>GoodRx Pricing</v>
      </c>
    </row>
    <row r="108" spans="1:12">
      <c r="A108" s="2" t="s">
        <v>228</v>
      </c>
      <c r="B108" s="2" t="s">
        <v>229</v>
      </c>
      <c r="C108" s="7">
        <f>_xlfn.IFNA(VLOOKUP(A108,'Amazon Prime Pharmacy'!$1:$1048576,2,FALSE), "n/a")</f>
        <v>53.6</v>
      </c>
      <c r="D108" s="7">
        <f>_xlfn.IFNA(VLOOKUP(A108,'CostPlus Pharmacy'!$1:$1048576,4,FALSE), "n/a")</f>
        <v>11.1</v>
      </c>
      <c r="E108" s="7">
        <f>_xlfn.IFNA(MIN(GoodRx!B108:E108), "n/a")</f>
        <v>14.84</v>
      </c>
      <c r="F108" s="7" t="str">
        <f>_xlfn.IFNA(VLOOKUP(A108,'Walmart $4 plan'!$1:$1048576, 2, FALSE), "n/a")</f>
        <v>n/a</v>
      </c>
      <c r="G108" s="6" t="str" cm="1">
        <f t="array" ref="G108">_xlfn.TEXTJOIN(", ",TRUE,IF(C108:F108=MIN(C108:F108),$C$2:$F$2,""))</f>
        <v>CostPlus Pharmacy</v>
      </c>
      <c r="H108" s="7">
        <f>_xlfn.IFNA(VLOOKUP(A108,'Amazon Prime Pharmacy'!$1:$1048576,3,FALSE), "n/a")</f>
        <v>159.80000000000001</v>
      </c>
      <c r="I108" s="7">
        <f>IF(MIN(GoodRx!G108:J108), MIN(GoodRx!G108:J108), "n/a")</f>
        <v>30.02</v>
      </c>
      <c r="J108" s="7" t="str">
        <f>_xlfn.IFNA(VLOOKUP(A108,'Walmart $4 plan'!$1:$1048576,3, FALSE), "n/a")</f>
        <v>n/a</v>
      </c>
      <c r="K108" s="8" t="str">
        <f>_xlfn.IFNA(VLOOKUP(A108,'Amazon Prime Pharmacy'!$1:$1048576,4,FALSE), "n/a")</f>
        <v>n/a</v>
      </c>
      <c r="L108" s="2" t="str" cm="1">
        <f t="array" ref="L108">_xlfn.IFNA(_xlfn.TEXTJOIN(", ",TRUE,IF(H108:K108=MIN(H108:K108),$H$2:$K$2,"")), "none")</f>
        <v>GoodRx Pricing</v>
      </c>
    </row>
    <row r="109" spans="1:12">
      <c r="A109" s="2" t="s">
        <v>230</v>
      </c>
      <c r="B109" s="2" t="s">
        <v>231</v>
      </c>
      <c r="C109" s="7">
        <f>_xlfn.IFNA(VLOOKUP(A109,'Amazon Prime Pharmacy'!$1:$1048576,2,FALSE), "n/a")</f>
        <v>264.2</v>
      </c>
      <c r="D109" s="7" t="str">
        <f>_xlfn.IFNA(VLOOKUP(A109,'CostPlus Pharmacy'!$1:$1048576,4,FALSE), "n/a")</f>
        <v>n/a</v>
      </c>
      <c r="E109" s="7">
        <f>_xlfn.IFNA(MIN(GoodRx!B109:E109), "n/a")</f>
        <v>270.98</v>
      </c>
      <c r="F109" s="7" t="str">
        <f>_xlfn.IFNA(VLOOKUP(A109,'Walmart $4 plan'!$1:$1048576, 2, FALSE), "n/a")</f>
        <v>n/a</v>
      </c>
      <c r="G109" s="6" t="str" cm="1">
        <f t="array" ref="G109">_xlfn.TEXTJOIN(", ",TRUE,IF(C109:F109=MIN(C109:F109),$C$2:$F$2,""))</f>
        <v>Amazon Pricing</v>
      </c>
      <c r="H109" s="7">
        <f>_xlfn.IFNA(VLOOKUP(A109,'Amazon Prime Pharmacy'!$1:$1048576,3,FALSE), "n/a")</f>
        <v>791.6</v>
      </c>
      <c r="I109" s="7">
        <f>IF(MIN(GoodRx!G109:J109), MIN(GoodRx!G109:J109), "n/a")</f>
        <v>781.78</v>
      </c>
      <c r="J109" s="7" t="str">
        <f>_xlfn.IFNA(VLOOKUP(A109,'Walmart $4 plan'!$1:$1048576,3, FALSE), "n/a")</f>
        <v>n/a</v>
      </c>
      <c r="K109" s="8" t="str">
        <f>_xlfn.IFNA(VLOOKUP(A109,'Amazon Prime Pharmacy'!$1:$1048576,4,FALSE), "n/a")</f>
        <v>n/a</v>
      </c>
      <c r="L109" s="2" t="str" cm="1">
        <f t="array" ref="L109">_xlfn.IFNA(_xlfn.TEXTJOIN(", ",TRUE,IF(H109:K109=MIN(H109:K109),$H$2:$K$2,"")), "none")</f>
        <v>GoodRx Pricing</v>
      </c>
    </row>
    <row r="110" spans="1:12">
      <c r="A110" s="2" t="s">
        <v>232</v>
      </c>
      <c r="B110" s="2" t="s">
        <v>233</v>
      </c>
      <c r="C110" s="7">
        <f>_xlfn.IFNA(VLOOKUP(A110,'Amazon Prime Pharmacy'!$1:$1048576,2,FALSE), "n/a")</f>
        <v>14.6</v>
      </c>
      <c r="D110" s="7">
        <f>_xlfn.IFNA(VLOOKUP(A110,'CostPlus Pharmacy'!$1:$1048576,4,FALSE), "n/a")</f>
        <v>6.6</v>
      </c>
      <c r="E110" s="7">
        <f>_xlfn.IFNA(MIN(GoodRx!B110:E110), "n/a")</f>
        <v>9.2100000000000009</v>
      </c>
      <c r="F110" s="7" t="str">
        <f>_xlfn.IFNA(VLOOKUP(A110,'Walmart $4 plan'!$1:$1048576, 2, FALSE), "n/a")</f>
        <v>n/a</v>
      </c>
      <c r="G110" s="6" t="str" cm="1">
        <f t="array" ref="G110">_xlfn.TEXTJOIN(", ",TRUE,IF(C110:F110=MIN(C110:F110),$C$2:$F$2,""))</f>
        <v>CostPlus Pharmacy</v>
      </c>
      <c r="H110" s="7">
        <f>_xlfn.IFNA(VLOOKUP(A110,'Amazon Prime Pharmacy'!$1:$1048576,3,FALSE), "n/a")</f>
        <v>23</v>
      </c>
      <c r="I110" s="7">
        <f>IF(MIN(GoodRx!G110:J110), MIN(GoodRx!G110:J110), "n/a")</f>
        <v>13.14</v>
      </c>
      <c r="J110" s="7" t="str">
        <f>_xlfn.IFNA(VLOOKUP(A110,'Walmart $4 plan'!$1:$1048576,3, FALSE), "n/a")</f>
        <v>n/a</v>
      </c>
      <c r="K110" s="8">
        <f>_xlfn.IFNA(VLOOKUP(A110,'Amazon Prime Pharmacy'!$1:$1048576,4,FALSE), "n/a")</f>
        <v>43.7</v>
      </c>
      <c r="L110" s="2" t="str" cm="1">
        <f t="array" ref="L110">_xlfn.IFNA(_xlfn.TEXTJOIN(", ",TRUE,IF(H110:K110=MIN(H110:K110),$H$2:$K$2,"")), "none")</f>
        <v>GoodRx Pricing</v>
      </c>
    </row>
    <row r="111" spans="1:12">
      <c r="A111" s="2" t="s">
        <v>234</v>
      </c>
      <c r="B111" s="2" t="s">
        <v>235</v>
      </c>
      <c r="C111" s="7">
        <f>_xlfn.IFNA(VLOOKUP(A111,'Amazon Prime Pharmacy'!$1:$1048576,2,FALSE), "n/a")</f>
        <v>12.2</v>
      </c>
      <c r="D111" s="7">
        <f>_xlfn.IFNA(VLOOKUP(A111,'CostPlus Pharmacy'!$1:$1048576,4,FALSE), "n/a")</f>
        <v>4.2</v>
      </c>
      <c r="E111" s="7">
        <f>_xlfn.IFNA(MIN(GoodRx!B111:E111), "n/a")</f>
        <v>9.18</v>
      </c>
      <c r="F111" s="7">
        <f>_xlfn.IFNA(VLOOKUP(A111,'Walmart $4 plan'!$1:$1048576, 2, FALSE), "n/a")</f>
        <v>9</v>
      </c>
      <c r="G111" s="6" t="str" cm="1">
        <f t="array" ref="G111">_xlfn.TEXTJOIN(", ",TRUE,IF(C111:F111=MIN(C111:F111),$C$2:$F$2,""))</f>
        <v>CostPlus Pharmacy</v>
      </c>
      <c r="H111" s="7">
        <f>_xlfn.IFNA(VLOOKUP(A111,'Amazon Prime Pharmacy'!$1:$1048576,3,FALSE), "n/a")</f>
        <v>23.9</v>
      </c>
      <c r="I111" s="7">
        <f>IF(MIN(GoodRx!G111:J111), MIN(GoodRx!G111:J111), "n/a")</f>
        <v>13.03</v>
      </c>
      <c r="J111" s="7">
        <f>_xlfn.IFNA(VLOOKUP(A111,'Walmart $4 plan'!$1:$1048576,3, FALSE), "n/a")</f>
        <v>24</v>
      </c>
      <c r="K111" s="8" t="str">
        <f>_xlfn.IFNA(VLOOKUP(A111,'Amazon Prime Pharmacy'!$1:$1048576,4,FALSE), "n/a")</f>
        <v>n/a</v>
      </c>
      <c r="L111" s="2" t="str" cm="1">
        <f t="array" ref="L111">_xlfn.IFNA(_xlfn.TEXTJOIN(", ",TRUE,IF(H111:K111=MIN(H111:K111),$H$2:$K$2,"")), "none")</f>
        <v>GoodRx Pricing</v>
      </c>
    </row>
    <row r="112" spans="1:12">
      <c r="A112" s="2" t="s">
        <v>236</v>
      </c>
      <c r="B112" s="2" t="s">
        <v>237</v>
      </c>
      <c r="C112" s="7">
        <f>_xlfn.IFNA(VLOOKUP(A112,'Amazon Prime Pharmacy'!$1:$1048576,2,FALSE), "n/a")</f>
        <v>12.6</v>
      </c>
      <c r="D112" s="7">
        <f>_xlfn.IFNA(VLOOKUP(A112,'CostPlus Pharmacy'!$1:$1048576,4,FALSE), "n/a")</f>
        <v>3.6</v>
      </c>
      <c r="E112" s="7">
        <f>_xlfn.IFNA(MIN(GoodRx!B112:E112), "n/a")</f>
        <v>5.16</v>
      </c>
      <c r="F112" s="7">
        <f>_xlfn.IFNA(VLOOKUP(A112,'Walmart $4 plan'!$1:$1048576, 2, FALSE), "n/a")</f>
        <v>9</v>
      </c>
      <c r="G112" s="6" t="str" cm="1">
        <f t="array" ref="G112">_xlfn.TEXTJOIN(", ",TRUE,IF(C112:F112=MIN(C112:F112),$C$2:$F$2,""))</f>
        <v>CostPlus Pharmacy</v>
      </c>
      <c r="H112" s="7">
        <f>_xlfn.IFNA(VLOOKUP(A112,'Amazon Prime Pharmacy'!$1:$1048576,3,FALSE), "n/a")</f>
        <v>37.799999999999997</v>
      </c>
      <c r="I112" s="7">
        <f>IF(MIN(GoodRx!G112:J112), MIN(GoodRx!G112:J112), "n/a")</f>
        <v>9.48</v>
      </c>
      <c r="J112" s="7">
        <f>_xlfn.IFNA(VLOOKUP(A112,'Walmart $4 plan'!$1:$1048576,3, FALSE), "n/a")</f>
        <v>24</v>
      </c>
      <c r="K112" s="8" t="str">
        <f>_xlfn.IFNA(VLOOKUP(A112,'Amazon Prime Pharmacy'!$1:$1048576,4,FALSE), "n/a")</f>
        <v>n/a</v>
      </c>
      <c r="L112" s="2" t="str" cm="1">
        <f t="array" ref="L112">_xlfn.IFNA(_xlfn.TEXTJOIN(", ",TRUE,IF(H112:K112=MIN(H112:K112),$H$2:$K$2,"")), "none")</f>
        <v>GoodRx Pricing</v>
      </c>
    </row>
    <row r="113" spans="1:12">
      <c r="A113" s="2" t="s">
        <v>238</v>
      </c>
      <c r="B113" s="2" t="s">
        <v>239</v>
      </c>
      <c r="C113" s="7">
        <f>_xlfn.IFNA(VLOOKUP(A113,'Amazon Prime Pharmacy'!$1:$1048576,2,FALSE), "n/a")</f>
        <v>532.4</v>
      </c>
      <c r="D113" s="7" t="str">
        <f>_xlfn.IFNA(VLOOKUP(A113,'CostPlus Pharmacy'!$1:$1048576,4,FALSE), "n/a")</f>
        <v>n/a</v>
      </c>
      <c r="E113" s="7">
        <f>_xlfn.IFNA(MIN(GoodRx!B113:E113), "n/a")</f>
        <v>530.03</v>
      </c>
      <c r="F113" s="7" t="str">
        <f>_xlfn.IFNA(VLOOKUP(A113,'Walmart $4 plan'!$1:$1048576, 2, FALSE), "n/a")</f>
        <v>n/a</v>
      </c>
      <c r="G113" s="6" t="str" cm="1">
        <f t="array" ref="G113">_xlfn.TEXTJOIN(", ",TRUE,IF(C113:F113=MIN(C113:F113),$C$2:$F$2,""))</f>
        <v>GoodRx Pricing</v>
      </c>
      <c r="H113" s="7">
        <f>_xlfn.IFNA(VLOOKUP(A113,'Amazon Prime Pharmacy'!$1:$1048576,3,FALSE), "n/a")</f>
        <v>1596.2</v>
      </c>
      <c r="I113" s="7">
        <f>IF(MIN(GoodRx!G113:J113), MIN(GoodRx!G113:J113), "n/a")</f>
        <v>1568.82</v>
      </c>
      <c r="J113" s="7" t="str">
        <f>_xlfn.IFNA(VLOOKUP(A113,'Walmart $4 plan'!$1:$1048576,3, FALSE), "n/a")</f>
        <v>n/a</v>
      </c>
      <c r="K113" s="8" t="str">
        <f>_xlfn.IFNA(VLOOKUP(A113,'Amazon Prime Pharmacy'!$1:$1048576,4,FALSE), "n/a")</f>
        <v>n/a</v>
      </c>
      <c r="L113" s="2" t="str" cm="1">
        <f t="array" ref="L113">_xlfn.IFNA(_xlfn.TEXTJOIN(", ",TRUE,IF(H113:K113=MIN(H113:K113),$H$2:$K$2,"")), "none")</f>
        <v>GoodRx Pricing</v>
      </c>
    </row>
    <row r="114" spans="1:12">
      <c r="A114" s="2" t="s">
        <v>240</v>
      </c>
      <c r="B114" s="2" t="s">
        <v>241</v>
      </c>
      <c r="C114" s="7">
        <f>_xlfn.IFNA(VLOOKUP(A114,'Amazon Prime Pharmacy'!$1:$1048576,2,FALSE), "n/a")</f>
        <v>6.8</v>
      </c>
      <c r="D114" s="7">
        <f>_xlfn.IFNA(VLOOKUP(A114,'CostPlus Pharmacy'!$1:$1048576,4,FALSE), "n/a")</f>
        <v>4.5</v>
      </c>
      <c r="E114" s="7">
        <f>_xlfn.IFNA(MIN(GoodRx!B114:E114), "n/a")</f>
        <v>4.33</v>
      </c>
      <c r="F114" s="7" t="str">
        <f>_xlfn.IFNA(VLOOKUP(A114,'Walmart $4 plan'!$1:$1048576, 2, FALSE), "n/a")</f>
        <v>n/a</v>
      </c>
      <c r="G114" s="6" t="str" cm="1">
        <f t="array" ref="G114">_xlfn.TEXTJOIN(", ",TRUE,IF(C114:F114=MIN(C114:F114),$C$2:$F$2,""))</f>
        <v>GoodRx Pricing</v>
      </c>
      <c r="H114" s="7">
        <f>_xlfn.IFNA(VLOOKUP(A114,'Amazon Prime Pharmacy'!$1:$1048576,3,FALSE), "n/a")</f>
        <v>8.6</v>
      </c>
      <c r="I114" s="7">
        <f>IF(MIN(GoodRx!G114:J114), MIN(GoodRx!G114:J114), "n/a")</f>
        <v>12.72</v>
      </c>
      <c r="J114" s="7" t="str">
        <f>_xlfn.IFNA(VLOOKUP(A114,'Walmart $4 plan'!$1:$1048576,3, FALSE), "n/a")</f>
        <v>n/a</v>
      </c>
      <c r="K114" s="8">
        <f>_xlfn.IFNA(VLOOKUP(A114,'Amazon Prime Pharmacy'!$1:$1048576,4,FALSE), "n/a")</f>
        <v>6</v>
      </c>
      <c r="L114" s="2" t="str" cm="1">
        <f t="array" ref="L114">_xlfn.IFNA(_xlfn.TEXTJOIN(", ",TRUE,IF(H114:K114=MIN(H114:K114),$H$2:$K$2,"")), "none")</f>
        <v>Amazon-6 month</v>
      </c>
    </row>
    <row r="115" spans="1:12">
      <c r="A115" s="2" t="s">
        <v>242</v>
      </c>
      <c r="B115" s="2" t="s">
        <v>243</v>
      </c>
      <c r="C115" s="7">
        <f>_xlfn.IFNA(VLOOKUP(A115,'Amazon Prime Pharmacy'!$1:$1048576,2,FALSE), "n/a")</f>
        <v>9.85</v>
      </c>
      <c r="D115" s="7">
        <f>_xlfn.IFNA(VLOOKUP(A115,'CostPlus Pharmacy'!$1:$1048576,4,FALSE), "n/a")</f>
        <v>9</v>
      </c>
      <c r="E115" s="7">
        <f>_xlfn.IFNA(MIN(GoodRx!B115:E115), "n/a")</f>
        <v>17.77</v>
      </c>
      <c r="F115" s="7" t="str">
        <f>_xlfn.IFNA(VLOOKUP(A115,'Walmart $4 plan'!$1:$1048576, 2, FALSE), "n/a")</f>
        <v>n/a</v>
      </c>
      <c r="G115" s="6" t="str" cm="1">
        <f t="array" ref="G115">_xlfn.TEXTJOIN(", ",TRUE,IF(C115:F115=MIN(C115:F115),$C$2:$F$2,""))</f>
        <v>CostPlus Pharmacy</v>
      </c>
      <c r="H115" s="7">
        <f>_xlfn.IFNA(VLOOKUP(A115,'Amazon Prime Pharmacy'!$1:$1048576,3,FALSE), "n/a")</f>
        <v>56.6</v>
      </c>
      <c r="I115" s="7">
        <f>IF(MIN(GoodRx!G115:J115), MIN(GoodRx!G115:J115), "n/a")</f>
        <v>34.39</v>
      </c>
      <c r="J115" s="7" t="str">
        <f>_xlfn.IFNA(VLOOKUP(A115,'Walmart $4 plan'!$1:$1048576,3, FALSE), "n/a")</f>
        <v>n/a</v>
      </c>
      <c r="K115" s="8">
        <f>_xlfn.IFNA(VLOOKUP(A115,'Amazon Prime Pharmacy'!$1:$1048576,4,FALSE), "n/a")</f>
        <v>144.5</v>
      </c>
      <c r="L115" s="2" t="str" cm="1">
        <f t="array" ref="L115">_xlfn.IFNA(_xlfn.TEXTJOIN(", ",TRUE,IF(H115:K115=MIN(H115:K115),$H$2:$K$2,"")), "none")</f>
        <v>GoodRx Pricing</v>
      </c>
    </row>
    <row r="116" spans="1:12">
      <c r="A116" s="2" t="s">
        <v>244</v>
      </c>
      <c r="B116" s="2" t="s">
        <v>245</v>
      </c>
      <c r="C116" s="7">
        <f>_xlfn.IFNA(VLOOKUP(A116,'Amazon Prime Pharmacy'!$1:$1048576,2,FALSE), "n/a")</f>
        <v>4.7</v>
      </c>
      <c r="D116" s="7">
        <f>_xlfn.IFNA(VLOOKUP(A116,'CostPlus Pharmacy'!$1:$1048576,4,FALSE), "n/a")</f>
        <v>4.5</v>
      </c>
      <c r="E116" s="7">
        <f>_xlfn.IFNA(MIN(GoodRx!B116:E116), "n/a")</f>
        <v>7.05</v>
      </c>
      <c r="F116" s="7" t="str">
        <f>_xlfn.IFNA(VLOOKUP(A116,'Walmart $4 plan'!$1:$1048576, 2, FALSE), "n/a")</f>
        <v>n/a</v>
      </c>
      <c r="G116" s="6" t="str" cm="1">
        <f t="array" ref="G116">_xlfn.TEXTJOIN(", ",TRUE,IF(C116:F116=MIN(C116:F116),$C$2:$F$2,""))</f>
        <v>CostPlus Pharmacy</v>
      </c>
      <c r="H116" s="7">
        <f>_xlfn.IFNA(VLOOKUP(A116,'Amazon Prime Pharmacy'!$1:$1048576,3,FALSE), "n/a")</f>
        <v>12.2</v>
      </c>
      <c r="I116" s="7">
        <f>IF(MIN(GoodRx!G116:J116), MIN(GoodRx!G116:J116), "n/a")</f>
        <v>14.06</v>
      </c>
      <c r="J116" s="7" t="str">
        <f>_xlfn.IFNA(VLOOKUP(A116,'Walmart $4 plan'!$1:$1048576,3, FALSE), "n/a")</f>
        <v>n/a</v>
      </c>
      <c r="K116" s="8">
        <f>_xlfn.IFNA(VLOOKUP(A116,'Amazon Prime Pharmacy'!$1:$1048576,4,FALSE), "n/a")</f>
        <v>22.1</v>
      </c>
      <c r="L116" s="2" t="str" cm="1">
        <f t="array" ref="L116">_xlfn.IFNA(_xlfn.TEXTJOIN(", ",TRUE,IF(H116:K116=MIN(H116:K116),$H$2:$K$2,"")), "none")</f>
        <v>Amazon Pricing</v>
      </c>
    </row>
    <row r="117" spans="1:12">
      <c r="A117" s="2" t="s">
        <v>246</v>
      </c>
      <c r="B117" s="2" t="s">
        <v>247</v>
      </c>
      <c r="C117" s="7">
        <f>_xlfn.IFNA(VLOOKUP(A117,'Amazon Prime Pharmacy'!$1:$1048576,2,FALSE), "n/a")</f>
        <v>16.399999999999999</v>
      </c>
      <c r="D117" s="7" t="str">
        <f>_xlfn.IFNA(VLOOKUP(A117,'CostPlus Pharmacy'!$1:$1048576,4,FALSE), "n/a")</f>
        <v>n/a</v>
      </c>
      <c r="E117" s="7">
        <f>_xlfn.IFNA(MIN(GoodRx!B117:E117), "n/a")</f>
        <v>12.05</v>
      </c>
      <c r="F117" s="7" t="str">
        <f>_xlfn.IFNA(VLOOKUP(A117,'Walmart $4 plan'!$1:$1048576, 2, FALSE), "n/a")</f>
        <v>n/a</v>
      </c>
      <c r="G117" s="6" t="str" cm="1">
        <f t="array" ref="G117">_xlfn.TEXTJOIN(", ",TRUE,IF(C117:F117=MIN(C117:F117),$C$2:$F$2,""))</f>
        <v>GoodRx Pricing</v>
      </c>
      <c r="H117" s="7">
        <f>_xlfn.IFNA(VLOOKUP(A117,'Amazon Prime Pharmacy'!$1:$1048576,3,FALSE), "n/a")</f>
        <v>48.2</v>
      </c>
      <c r="I117" s="7">
        <f>IF(MIN(GoodRx!G117:J117), MIN(GoodRx!G117:J117), "n/a")</f>
        <v>21.66</v>
      </c>
      <c r="J117" s="7" t="str">
        <f>_xlfn.IFNA(VLOOKUP(A117,'Walmart $4 plan'!$1:$1048576,3, FALSE), "n/a")</f>
        <v>n/a</v>
      </c>
      <c r="K117" s="8" t="str">
        <f>_xlfn.IFNA(VLOOKUP(A117,'Amazon Prime Pharmacy'!$1:$1048576,4,FALSE), "n/a")</f>
        <v>n/a</v>
      </c>
      <c r="L117" s="2" t="str" cm="1">
        <f t="array" ref="L117">_xlfn.IFNA(_xlfn.TEXTJOIN(", ",TRUE,IF(H117:K117=MIN(H117:K117),$H$2:$K$2,"")), "none")</f>
        <v>GoodRx Pricing</v>
      </c>
    </row>
    <row r="118" spans="1:12">
      <c r="A118" s="2" t="s">
        <v>248</v>
      </c>
      <c r="B118" s="2" t="s">
        <v>247</v>
      </c>
      <c r="C118" s="7">
        <f>_xlfn.IFNA(VLOOKUP(A118,'Amazon Prime Pharmacy'!$1:$1048576,2,FALSE), "n/a")</f>
        <v>7.7</v>
      </c>
      <c r="D118" s="7">
        <f>_xlfn.IFNA(VLOOKUP(A118,'CostPlus Pharmacy'!$1:$1048576,4,FALSE), "n/a")</f>
        <v>3.6</v>
      </c>
      <c r="E118" s="7">
        <f>_xlfn.IFNA(MIN(GoodRx!B118:E118), "n/a")</f>
        <v>7.01</v>
      </c>
      <c r="F118" s="7" t="str">
        <f>_xlfn.IFNA(VLOOKUP(A118,'Walmart $4 plan'!$1:$1048576, 2, FALSE), "n/a")</f>
        <v>n/a</v>
      </c>
      <c r="G118" s="6" t="str" cm="1">
        <f t="array" ref="G118">_xlfn.TEXTJOIN(", ",TRUE,IF(C118:F118=MIN(C118:F118),$C$2:$F$2,""))</f>
        <v>CostPlus Pharmacy</v>
      </c>
      <c r="H118" s="7">
        <f>_xlfn.IFNA(VLOOKUP(A118,'Amazon Prime Pharmacy'!$1:$1048576,3,FALSE), "n/a")</f>
        <v>22.1</v>
      </c>
      <c r="I118" s="7">
        <f>IF(MIN(GoodRx!G118:J118), MIN(GoodRx!G118:J118), "n/a")</f>
        <v>12.03</v>
      </c>
      <c r="J118" s="7" t="str">
        <f>_xlfn.IFNA(VLOOKUP(A118,'Walmart $4 plan'!$1:$1048576,3, FALSE), "n/a")</f>
        <v>n/a</v>
      </c>
      <c r="K118" s="8" t="str">
        <f>_xlfn.IFNA(VLOOKUP(A118,'Amazon Prime Pharmacy'!$1:$1048576,4,FALSE), "n/a")</f>
        <v>n/a</v>
      </c>
      <c r="L118" s="2" t="str" cm="1">
        <f t="array" ref="L118">_xlfn.IFNA(_xlfn.TEXTJOIN(", ",TRUE,IF(H118:K118=MIN(H118:K118),$H$2:$K$2,"")), "none")</f>
        <v>GoodRx Pricing</v>
      </c>
    </row>
    <row r="119" spans="1:12">
      <c r="A119" s="2" t="s">
        <v>249</v>
      </c>
      <c r="B119" s="2" t="s">
        <v>250</v>
      </c>
      <c r="C119" s="7">
        <f>_xlfn.IFNA(VLOOKUP(A119,'Amazon Prime Pharmacy'!$1:$1048576,2,FALSE), "n/a")</f>
        <v>15.5</v>
      </c>
      <c r="D119" s="7">
        <f>_xlfn.IFNA(VLOOKUP(A119,'CostPlus Pharmacy'!$1:$1048576,4,FALSE), "n/a")</f>
        <v>3.9</v>
      </c>
      <c r="E119" s="7">
        <f>_xlfn.IFNA(MIN(GoodRx!B119:E119), "n/a")</f>
        <v>8.4600000000000009</v>
      </c>
      <c r="F119" s="7">
        <f>_xlfn.IFNA(VLOOKUP(A119,'Walmart $4 plan'!$1:$1048576, 2, FALSE), "n/a")</f>
        <v>9</v>
      </c>
      <c r="G119" s="6" t="str" cm="1">
        <f t="array" ref="G119">_xlfn.TEXTJOIN(", ",TRUE,IF(C119:F119=MIN(C119:F119),$C$2:$F$2,""))</f>
        <v>CostPlus Pharmacy</v>
      </c>
      <c r="H119" s="7">
        <f>_xlfn.IFNA(VLOOKUP(A119,'Amazon Prime Pharmacy'!$1:$1048576,3,FALSE), "n/a")</f>
        <v>44.6</v>
      </c>
      <c r="I119" s="7">
        <f>IF(MIN(GoodRx!G119:J119), MIN(GoodRx!G119:J119), "n/a")</f>
        <v>10.87</v>
      </c>
      <c r="J119" s="7">
        <f>_xlfn.IFNA(VLOOKUP(A119,'Walmart $4 plan'!$1:$1048576,3, FALSE), "n/a")</f>
        <v>24</v>
      </c>
      <c r="K119" s="8" t="str">
        <f>_xlfn.IFNA(VLOOKUP(A119,'Amazon Prime Pharmacy'!$1:$1048576,4,FALSE), "n/a")</f>
        <v>n/a</v>
      </c>
      <c r="L119" s="2" t="str" cm="1">
        <f t="array" ref="L119">_xlfn.IFNA(_xlfn.TEXTJOIN(", ",TRUE,IF(H119:K119=MIN(H119:K119),$H$2:$K$2,"")), "none")</f>
        <v>GoodRx Pricing</v>
      </c>
    </row>
    <row r="120" spans="1:12">
      <c r="A120" s="2" t="s">
        <v>251</v>
      </c>
      <c r="B120" s="2" t="s">
        <v>252</v>
      </c>
      <c r="C120" s="7">
        <f>_xlfn.IFNA(VLOOKUP(A120,'Amazon Prime Pharmacy'!$1:$1048576,2,FALSE), "n/a")</f>
        <v>10.5</v>
      </c>
      <c r="D120" s="7" t="str">
        <f>_xlfn.IFNA(VLOOKUP(A120,'CostPlus Pharmacy'!$1:$1048576,4,FALSE), "n/a")</f>
        <v>n/a</v>
      </c>
      <c r="E120" s="7">
        <f>_xlfn.IFNA(MIN(GoodRx!B120:E120), "n/a")</f>
        <v>6.36</v>
      </c>
      <c r="F120" s="7" t="str">
        <f>_xlfn.IFNA(VLOOKUP(A120,'Walmart $4 plan'!$1:$1048576, 2, FALSE), "n/a")</f>
        <v>n/a</v>
      </c>
      <c r="G120" s="6" t="str" cm="1">
        <f t="array" ref="G120">_xlfn.TEXTJOIN(", ",TRUE,IF(C120:F120=MIN(C120:F120),$C$2:$F$2,""))</f>
        <v>GoodRx Pricing</v>
      </c>
      <c r="H120" s="7" t="str">
        <f>_xlfn.IFNA(VLOOKUP(A120,'Amazon Prime Pharmacy'!$1:$1048576,3,FALSE), "n/a")</f>
        <v>n/a</v>
      </c>
      <c r="I120" s="7">
        <f>IF(MIN(GoodRx!G120:J120), MIN(GoodRx!G120:J120), "n/a")</f>
        <v>9.99</v>
      </c>
      <c r="J120" s="7" t="str">
        <f>_xlfn.IFNA(VLOOKUP(A120,'Walmart $4 plan'!$1:$1048576,3, FALSE), "n/a")</f>
        <v>n/a</v>
      </c>
      <c r="K120" s="8" t="str">
        <f>_xlfn.IFNA(VLOOKUP(A120,'Amazon Prime Pharmacy'!$1:$1048576,4,FALSE), "n/a")</f>
        <v>n/a</v>
      </c>
      <c r="L120" s="2" t="str" cm="1">
        <f t="array" ref="L120">_xlfn.IFNA(_xlfn.TEXTJOIN(", ",TRUE,IF(H120:K120=MIN(H120:K120),$H$2:$K$2,"")), "none")</f>
        <v>GoodRx Pricing</v>
      </c>
    </row>
    <row r="121" spans="1:12">
      <c r="A121" s="2" t="s">
        <v>253</v>
      </c>
      <c r="B121" s="2" t="s">
        <v>254</v>
      </c>
      <c r="C121" s="7">
        <f>_xlfn.IFNA(VLOOKUP(A121,'Amazon Prime Pharmacy'!$1:$1048576,2,FALSE), "n/a")</f>
        <v>3.8</v>
      </c>
      <c r="D121" s="7">
        <f>_xlfn.IFNA(VLOOKUP(A121,'CostPlus Pharmacy'!$1:$1048576,4,FALSE), "n/a")</f>
        <v>4.8</v>
      </c>
      <c r="E121" s="7">
        <f>_xlfn.IFNA(MIN(GoodRx!B121:E121), "n/a")</f>
        <v>5.99</v>
      </c>
      <c r="F121" s="7">
        <f>_xlfn.IFNA(VLOOKUP(A121,'Walmart $4 plan'!$1:$1048576, 2, FALSE), "n/a")</f>
        <v>4</v>
      </c>
      <c r="G121" s="6" t="str" cm="1">
        <f t="array" ref="G121">_xlfn.TEXTJOIN(", ",TRUE,IF(C121:F121=MIN(C121:F121),$C$2:$F$2,""))</f>
        <v>Amazon Pricing</v>
      </c>
      <c r="H121" s="7">
        <f>_xlfn.IFNA(VLOOKUP(A121,'Amazon Prime Pharmacy'!$1:$1048576,3,FALSE), "n/a")</f>
        <v>9.5</v>
      </c>
      <c r="I121" s="7">
        <f>IF(MIN(GoodRx!G121:J121), MIN(GoodRx!G121:J121), "n/a")</f>
        <v>12.92</v>
      </c>
      <c r="J121" s="7">
        <f>_xlfn.IFNA(VLOOKUP(A121,'Walmart $4 plan'!$1:$1048576,3, FALSE), "n/a")</f>
        <v>10</v>
      </c>
      <c r="K121" s="8" t="str">
        <f>_xlfn.IFNA(VLOOKUP(A121,'Amazon Prime Pharmacy'!$1:$1048576,4,FALSE), "n/a")</f>
        <v>n/a</v>
      </c>
      <c r="L121" s="2" t="str" cm="1">
        <f t="array" ref="L121">_xlfn.IFNA(_xlfn.TEXTJOIN(", ",TRUE,IF(H121:K121=MIN(H121:K121),$H$2:$K$2,"")), "none")</f>
        <v>Amazon Pricing</v>
      </c>
    </row>
    <row r="122" spans="1:12">
      <c r="A122" s="2" t="s">
        <v>255</v>
      </c>
      <c r="B122" s="2" t="s">
        <v>256</v>
      </c>
      <c r="C122" s="7">
        <f>_xlfn.IFNA(VLOOKUP(A122,'Amazon Prime Pharmacy'!$1:$1048576,2,FALSE), "n/a")</f>
        <v>11.9</v>
      </c>
      <c r="D122" s="7">
        <f>_xlfn.IFNA(VLOOKUP(A122,'CostPlus Pharmacy'!$1:$1048576,4,FALSE), "n/a")</f>
        <v>6</v>
      </c>
      <c r="E122" s="7">
        <f>_xlfn.IFNA(MIN(GoodRx!B122:E122), "n/a")</f>
        <v>10.01</v>
      </c>
      <c r="F122" s="7">
        <f>_xlfn.IFNA(VLOOKUP(A122,'Walmart $4 plan'!$1:$1048576, 2, FALSE), "n/a")</f>
        <v>15</v>
      </c>
      <c r="G122" s="6" t="str" cm="1">
        <f t="array" ref="G122">_xlfn.TEXTJOIN(", ",TRUE,IF(C122:F122=MIN(C122:F122),$C$2:$F$2,""))</f>
        <v>CostPlus Pharmacy</v>
      </c>
      <c r="H122" s="7">
        <f>_xlfn.IFNA(VLOOKUP(A122,'Amazon Prime Pharmacy'!$1:$1048576,3,FALSE), "n/a")</f>
        <v>34.700000000000003</v>
      </c>
      <c r="I122" s="7">
        <f>IF(MIN(GoodRx!G122:J122), MIN(GoodRx!G122:J122), "n/a")</f>
        <v>12.53</v>
      </c>
      <c r="J122" s="7">
        <f>_xlfn.IFNA(VLOOKUP(A122,'Walmart $4 plan'!$1:$1048576,3, FALSE), "n/a")</f>
        <v>38</v>
      </c>
      <c r="K122" s="8" t="str">
        <f>_xlfn.IFNA(VLOOKUP(A122,'Amazon Prime Pharmacy'!$1:$1048576,4,FALSE), "n/a")</f>
        <v>n/a</v>
      </c>
      <c r="L122" s="2" t="str" cm="1">
        <f t="array" ref="L122">_xlfn.IFNA(_xlfn.TEXTJOIN(", ",TRUE,IF(H122:K122=MIN(H122:K122),$H$2:$K$2,"")), "none")</f>
        <v>GoodRx Pricing</v>
      </c>
    </row>
    <row r="123" spans="1:12">
      <c r="A123" s="2" t="s">
        <v>257</v>
      </c>
      <c r="B123" s="2" t="s">
        <v>258</v>
      </c>
      <c r="C123" s="7">
        <f>_xlfn.IFNA(VLOOKUP(A123,'Amazon Prime Pharmacy'!$1:$1048576,2,FALSE), "n/a")</f>
        <v>14.9</v>
      </c>
      <c r="D123" s="7">
        <f>_xlfn.IFNA(VLOOKUP(A123,'CostPlus Pharmacy'!$1:$1048576,4,FALSE), "n/a")</f>
        <v>6</v>
      </c>
      <c r="E123" s="7">
        <f>_xlfn.IFNA(MIN(GoodRx!B123:E123), "n/a")</f>
        <v>11.5</v>
      </c>
      <c r="F123" s="7">
        <f>_xlfn.IFNA(VLOOKUP(A123,'Walmart $4 plan'!$1:$1048576, 2, FALSE), "n/a")</f>
        <v>15</v>
      </c>
      <c r="G123" s="6" t="str" cm="1">
        <f t="array" ref="G123">_xlfn.TEXTJOIN(", ",TRUE,IF(C123:F123=MIN(C123:F123),$C$2:$F$2,""))</f>
        <v>CostPlus Pharmacy</v>
      </c>
      <c r="H123" s="7">
        <f>_xlfn.IFNA(VLOOKUP(A123,'Amazon Prime Pharmacy'!$1:$1048576,3,FALSE), "n/a")</f>
        <v>43.7</v>
      </c>
      <c r="I123" s="7">
        <f>IF(MIN(GoodRx!G123:J123), MIN(GoodRx!G123:J123), "n/a")</f>
        <v>19.989999999999998</v>
      </c>
      <c r="J123" s="7">
        <f>_xlfn.IFNA(VLOOKUP(A123,'Walmart $4 plan'!$1:$1048576,3, FALSE), "n/a")</f>
        <v>38</v>
      </c>
      <c r="K123" s="8" t="str">
        <f>_xlfn.IFNA(VLOOKUP(A123,'Amazon Prime Pharmacy'!$1:$1048576,4,FALSE), "n/a")</f>
        <v>n/a</v>
      </c>
      <c r="L123" s="2" t="str" cm="1">
        <f t="array" ref="L123">_xlfn.IFNA(_xlfn.TEXTJOIN(", ",TRUE,IF(H123:K123=MIN(H123:K123),$H$2:$K$2,"")), "none")</f>
        <v>GoodRx Pricing</v>
      </c>
    </row>
    <row r="124" spans="1:12">
      <c r="A124" s="2" t="s">
        <v>259</v>
      </c>
      <c r="B124" s="2" t="s">
        <v>258</v>
      </c>
      <c r="C124" s="7">
        <f>_xlfn.IFNA(VLOOKUP(A124,'Amazon Prime Pharmacy'!$1:$1048576,2,FALSE), "n/a")</f>
        <v>37</v>
      </c>
      <c r="D124" s="7" t="str">
        <f>_xlfn.IFNA(VLOOKUP(A124,'CostPlus Pharmacy'!$1:$1048576,4,FALSE), "n/a")</f>
        <v>n/a</v>
      </c>
      <c r="E124" s="7">
        <f>_xlfn.IFNA(MIN(GoodRx!B124:E124), "n/a")</f>
        <v>24.8</v>
      </c>
      <c r="F124" s="7">
        <f>_xlfn.IFNA(VLOOKUP(A124,'Walmart $4 plan'!$1:$1048576, 2, FALSE), "n/a")</f>
        <v>15</v>
      </c>
      <c r="G124" s="6" t="str" cm="1">
        <f t="array" ref="G124">_xlfn.TEXTJOIN(", ",TRUE,IF(C124:F124=MIN(C124:F124),$C$2:$F$2,""))</f>
        <v>Walmart</v>
      </c>
      <c r="H124" s="7">
        <f>_xlfn.IFNA(VLOOKUP(A124,'Amazon Prime Pharmacy'!$1:$1048576,3,FALSE), "n/a")</f>
        <v>111.2</v>
      </c>
      <c r="I124" s="7">
        <f>IF(MIN(GoodRx!G124:J124), MIN(GoodRx!G124:J124), "n/a")</f>
        <v>19.53</v>
      </c>
      <c r="J124" s="7">
        <f>_xlfn.IFNA(VLOOKUP(A124,'Walmart $4 plan'!$1:$1048576,3, FALSE), "n/a")</f>
        <v>38</v>
      </c>
      <c r="K124" s="8" t="str">
        <f>_xlfn.IFNA(VLOOKUP(A124,'Amazon Prime Pharmacy'!$1:$1048576,4,FALSE), "n/a")</f>
        <v>n/a</v>
      </c>
      <c r="L124" s="2" t="str" cm="1">
        <f t="array" ref="L124">_xlfn.IFNA(_xlfn.TEXTJOIN(", ",TRUE,IF(H124:K124=MIN(H124:K124),$H$2:$K$2,"")), "none")</f>
        <v>GoodRx Pricing</v>
      </c>
    </row>
    <row r="125" spans="1:12">
      <c r="A125" s="2" t="s">
        <v>260</v>
      </c>
      <c r="B125" s="2" t="s">
        <v>261</v>
      </c>
      <c r="C125" s="7">
        <f>_xlfn.IFNA(VLOOKUP(A125,'Amazon Prime Pharmacy'!$1:$1048576,2,FALSE), "n/a")</f>
        <v>2</v>
      </c>
      <c r="D125" s="7" t="str">
        <f>_xlfn.IFNA(VLOOKUP(A125,'CostPlus Pharmacy'!$1:$1048576,4,FALSE), "n/a")</f>
        <v>n/a</v>
      </c>
      <c r="E125" s="7">
        <f>_xlfn.IFNA(MIN(GoodRx!B125:E125), "n/a")</f>
        <v>5.32</v>
      </c>
      <c r="F125" s="7" t="str">
        <f>_xlfn.IFNA(VLOOKUP(A125,'Walmart $4 plan'!$1:$1048576, 2, FALSE), "n/a")</f>
        <v>n/a</v>
      </c>
      <c r="G125" s="6" t="str" cm="1">
        <f t="array" ref="G125">_xlfn.TEXTJOIN(", ",TRUE,IF(C125:F125=MIN(C125:F125),$C$2:$F$2,""))</f>
        <v>Amazon Pricing</v>
      </c>
      <c r="H125" s="7">
        <f>_xlfn.IFNA(VLOOKUP(A125,'Amazon Prime Pharmacy'!$1:$1048576,3,FALSE), "n/a")</f>
        <v>5</v>
      </c>
      <c r="I125" s="7">
        <f>IF(MIN(GoodRx!G125:J125), MIN(GoodRx!G125:J125), "n/a")</f>
        <v>10.96</v>
      </c>
      <c r="J125" s="7" t="str">
        <f>_xlfn.IFNA(VLOOKUP(A125,'Walmart $4 plan'!$1:$1048576,3, FALSE), "n/a")</f>
        <v>n/a</v>
      </c>
      <c r="K125" s="8" t="str">
        <f>_xlfn.IFNA(VLOOKUP(A125,'Amazon Prime Pharmacy'!$1:$1048576,4,FALSE), "n/a")</f>
        <v>n/a</v>
      </c>
      <c r="L125" s="2" t="str" cm="1">
        <f t="array" ref="L125">_xlfn.IFNA(_xlfn.TEXTJOIN(", ",TRUE,IF(H125:K125=MIN(H125:K125),$H$2:$K$2,"")), "none")</f>
        <v>Amazon Pricing</v>
      </c>
    </row>
    <row r="126" spans="1:12">
      <c r="A126" s="2" t="s">
        <v>262</v>
      </c>
      <c r="B126" s="2" t="s">
        <v>263</v>
      </c>
      <c r="C126" s="7">
        <f>_xlfn.IFNA(VLOOKUP(A126,'Amazon Prime Pharmacy'!$1:$1048576,2,FALSE), "n/a")</f>
        <v>4.0999999999999996</v>
      </c>
      <c r="D126" s="7">
        <f>_xlfn.IFNA(VLOOKUP(A126,'CostPlus Pharmacy'!$1:$1048576,4,FALSE), "n/a")</f>
        <v>4.8</v>
      </c>
      <c r="E126" s="7">
        <f>_xlfn.IFNA(MIN(GoodRx!B126:E126), "n/a")</f>
        <v>4.91</v>
      </c>
      <c r="F126" s="7">
        <f>_xlfn.IFNA(VLOOKUP(A126,'Walmart $4 plan'!$1:$1048576, 2, FALSE), "n/a")</f>
        <v>15</v>
      </c>
      <c r="G126" s="6" t="str" cm="1">
        <f t="array" ref="G126">_xlfn.TEXTJOIN(", ",TRUE,IF(C126:F126=MIN(C126:F126),$C$2:$F$2,""))</f>
        <v>Amazon Pricing</v>
      </c>
      <c r="H126" s="7">
        <f>_xlfn.IFNA(VLOOKUP(A126,'Amazon Prime Pharmacy'!$1:$1048576,3,FALSE), "n/a")</f>
        <v>11.3</v>
      </c>
      <c r="I126" s="7">
        <f>IF(MIN(GoodRx!G126:J126), MIN(GoodRx!G126:J126), "n/a")</f>
        <v>5.73</v>
      </c>
      <c r="J126" s="7">
        <f>_xlfn.IFNA(VLOOKUP(A126,'Walmart $4 plan'!$1:$1048576,3, FALSE), "n/a")</f>
        <v>38</v>
      </c>
      <c r="K126" s="8" t="str">
        <f>_xlfn.IFNA(VLOOKUP(A126,'Amazon Prime Pharmacy'!$1:$1048576,4,FALSE), "n/a")</f>
        <v>n/a</v>
      </c>
      <c r="L126" s="2" t="str" cm="1">
        <f t="array" ref="L126">_xlfn.IFNA(_xlfn.TEXTJOIN(", ",TRUE,IF(H126:K126=MIN(H126:K126),$H$2:$K$2,"")), "none")</f>
        <v>GoodRx Pricing</v>
      </c>
    </row>
    <row r="127" spans="1:12">
      <c r="A127" s="2" t="s">
        <v>264</v>
      </c>
      <c r="B127" s="2" t="s">
        <v>265</v>
      </c>
      <c r="C127" s="7">
        <f>_xlfn.IFNA(VLOOKUP(A127,'Amazon Prime Pharmacy'!$1:$1048576,2,FALSE), "n/a")</f>
        <v>13.4</v>
      </c>
      <c r="D127" s="7" t="str">
        <f>_xlfn.IFNA(VLOOKUP(A127,'CostPlus Pharmacy'!$1:$1048576,4,FALSE), "n/a")</f>
        <v>n/a</v>
      </c>
      <c r="E127" s="7">
        <f>_xlfn.IFNA(MIN(GoodRx!B127:E127), "n/a")</f>
        <v>8.94</v>
      </c>
      <c r="F127" s="7" t="str">
        <f>_xlfn.IFNA(VLOOKUP(A127,'Walmart $4 plan'!$1:$1048576, 2, FALSE), "n/a")</f>
        <v>n/a</v>
      </c>
      <c r="G127" s="6" t="str" cm="1">
        <f t="array" ref="G127">_xlfn.TEXTJOIN(", ",TRUE,IF(C127:F127=MIN(C127:F127),$C$2:$F$2,""))</f>
        <v>GoodRx Pricing</v>
      </c>
      <c r="H127" s="7" t="str">
        <f>_xlfn.IFNA(VLOOKUP(A127,'Amazon Prime Pharmacy'!$1:$1048576,3,FALSE), "n/a")</f>
        <v>n/a</v>
      </c>
      <c r="I127" s="7">
        <f>IF(MIN(GoodRx!G127:J127), MIN(GoodRx!G127:J127), "n/a")</f>
        <v>12.32</v>
      </c>
      <c r="J127" s="7" t="str">
        <f>_xlfn.IFNA(VLOOKUP(A127,'Walmart $4 plan'!$1:$1048576,3, FALSE), "n/a")</f>
        <v>n/a</v>
      </c>
      <c r="K127" s="8" t="str">
        <f>_xlfn.IFNA(VLOOKUP(A127,'Amazon Prime Pharmacy'!$1:$1048576,4,FALSE), "n/a")</f>
        <v>n/a</v>
      </c>
      <c r="L127" s="2" t="str" cm="1">
        <f t="array" ref="L127">_xlfn.IFNA(_xlfn.TEXTJOIN(", ",TRUE,IF(H127:K127=MIN(H127:K127),$H$2:$K$2,"")), "none")</f>
        <v>GoodRx Pricing</v>
      </c>
    </row>
  </sheetData>
  <mergeCells count="2">
    <mergeCell ref="E1:G1"/>
    <mergeCell ref="H1:I1"/>
  </mergeCells>
  <conditionalFormatting sqref="C3:F127">
    <cfRule type="expression" dxfId="3" priority="4">
      <formula>C3=MAX($C3:$F3)</formula>
    </cfRule>
  </conditionalFormatting>
  <conditionalFormatting sqref="C3:F127">
    <cfRule type="expression" dxfId="2" priority="3">
      <formula>C3=MIN($C3:$F3)</formula>
    </cfRule>
  </conditionalFormatting>
  <conditionalFormatting sqref="H3:K127">
    <cfRule type="expression" dxfId="1" priority="2">
      <formula>H3=MAX($H3:$K3)</formula>
    </cfRule>
  </conditionalFormatting>
  <conditionalFormatting sqref="H3:K127">
    <cfRule type="expression" dxfId="0" priority="1">
      <formula>H3=MIN($H3:$K3)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3BC1-5E7C-49E7-B5BC-1D805CA2C440}">
  <dimension ref="A1:D127"/>
  <sheetViews>
    <sheetView workbookViewId="0">
      <selection activeCell="C3" sqref="C3"/>
    </sheetView>
  </sheetViews>
  <sheetFormatPr defaultRowHeight="15"/>
  <cols>
    <col min="1" max="1" width="36.42578125" bestFit="1" customWidth="1"/>
    <col min="2" max="2" width="13.85546875" bestFit="1" customWidth="1"/>
    <col min="3" max="3" width="13.7109375" bestFit="1" customWidth="1"/>
    <col min="4" max="4" width="8.7109375" bestFit="1" customWidth="1"/>
  </cols>
  <sheetData>
    <row r="1" spans="1:4">
      <c r="A1" s="11" t="s">
        <v>266</v>
      </c>
      <c r="B1" s="11"/>
      <c r="C1" s="11"/>
      <c r="D1" s="11"/>
    </row>
    <row r="2" spans="1:4">
      <c r="A2" s="1" t="s">
        <v>267</v>
      </c>
      <c r="B2" s="1" t="s">
        <v>17</v>
      </c>
      <c r="C2" s="1" t="s">
        <v>268</v>
      </c>
      <c r="D2" s="1" t="s">
        <v>269</v>
      </c>
    </row>
    <row r="3" spans="1:4">
      <c r="A3" s="2" t="s">
        <v>23</v>
      </c>
      <c r="B3" s="2" t="s">
        <v>8</v>
      </c>
      <c r="C3" s="2" t="s">
        <v>8</v>
      </c>
      <c r="D3" s="2" t="s">
        <v>8</v>
      </c>
    </row>
    <row r="4" spans="1:4">
      <c r="A4" s="2" t="s">
        <v>25</v>
      </c>
      <c r="B4" s="2" t="s">
        <v>8</v>
      </c>
      <c r="C4" s="2" t="s">
        <v>8</v>
      </c>
      <c r="D4" s="2" t="s">
        <v>8</v>
      </c>
    </row>
    <row r="5" spans="1:4">
      <c r="A5" s="2" t="s">
        <v>29</v>
      </c>
      <c r="B5" s="3">
        <v>18.260000000000002</v>
      </c>
      <c r="C5" s="3">
        <v>53.78</v>
      </c>
      <c r="D5" s="2" t="s">
        <v>8</v>
      </c>
    </row>
    <row r="6" spans="1:4">
      <c r="A6" s="2" t="s">
        <v>270</v>
      </c>
      <c r="B6" s="3">
        <v>28.76</v>
      </c>
      <c r="C6" s="3">
        <v>85.28</v>
      </c>
      <c r="D6" s="2" t="s">
        <v>8</v>
      </c>
    </row>
    <row r="7" spans="1:4">
      <c r="A7" s="2" t="s">
        <v>31</v>
      </c>
      <c r="B7" s="3">
        <v>5.75</v>
      </c>
      <c r="C7" s="3">
        <v>16.25</v>
      </c>
      <c r="D7" s="2" t="s">
        <v>8</v>
      </c>
    </row>
    <row r="8" spans="1:4">
      <c r="A8" s="2" t="s">
        <v>33</v>
      </c>
      <c r="B8" s="3">
        <v>17.899999999999999</v>
      </c>
      <c r="C8" s="3">
        <v>52.7</v>
      </c>
      <c r="D8" s="2" t="s">
        <v>8</v>
      </c>
    </row>
    <row r="9" spans="1:4">
      <c r="A9" s="2" t="s">
        <v>35</v>
      </c>
      <c r="B9" s="3">
        <v>5.9</v>
      </c>
      <c r="C9" s="3">
        <v>13.1</v>
      </c>
      <c r="D9" s="3">
        <v>23.9</v>
      </c>
    </row>
    <row r="10" spans="1:4">
      <c r="A10" s="2" t="s">
        <v>37</v>
      </c>
      <c r="B10" s="3">
        <v>4.4000000000000004</v>
      </c>
      <c r="C10" s="2" t="s">
        <v>8</v>
      </c>
      <c r="D10" s="2" t="s">
        <v>8</v>
      </c>
    </row>
    <row r="11" spans="1:4">
      <c r="A11" s="2" t="s">
        <v>39</v>
      </c>
      <c r="B11" s="3">
        <v>86.3</v>
      </c>
      <c r="C11" s="3">
        <v>257.89999999999998</v>
      </c>
      <c r="D11" s="2" t="s">
        <v>8</v>
      </c>
    </row>
    <row r="12" spans="1:4">
      <c r="A12" s="2" t="s">
        <v>41</v>
      </c>
      <c r="B12" s="3">
        <v>2.2999999999999998</v>
      </c>
      <c r="C12" s="3">
        <v>5.9</v>
      </c>
      <c r="D12" s="2" t="s">
        <v>8</v>
      </c>
    </row>
    <row r="13" spans="1:4">
      <c r="A13" s="2" t="s">
        <v>43</v>
      </c>
      <c r="B13" s="3">
        <v>8.9</v>
      </c>
      <c r="C13" s="3">
        <v>2.9</v>
      </c>
      <c r="D13" s="3">
        <v>45.5</v>
      </c>
    </row>
    <row r="14" spans="1:4">
      <c r="A14" s="2" t="s">
        <v>45</v>
      </c>
      <c r="B14" s="3">
        <v>270.5</v>
      </c>
      <c r="C14" s="3">
        <v>810.5</v>
      </c>
      <c r="D14" s="2" t="s">
        <v>8</v>
      </c>
    </row>
    <row r="15" spans="1:4">
      <c r="A15" s="2" t="s">
        <v>47</v>
      </c>
      <c r="B15" s="3">
        <v>17</v>
      </c>
      <c r="C15" s="3">
        <v>49.1</v>
      </c>
      <c r="D15" s="2" t="s">
        <v>8</v>
      </c>
    </row>
    <row r="16" spans="1:4">
      <c r="A16" s="2" t="s">
        <v>49</v>
      </c>
      <c r="B16" s="3">
        <v>0.8</v>
      </c>
      <c r="C16" s="3">
        <v>1.4</v>
      </c>
      <c r="D16" s="2" t="s">
        <v>8</v>
      </c>
    </row>
    <row r="17" spans="1:4">
      <c r="A17" s="2" t="s">
        <v>50</v>
      </c>
      <c r="B17" s="3">
        <v>7.4</v>
      </c>
      <c r="C17" s="3">
        <v>9.5</v>
      </c>
      <c r="D17" s="3">
        <v>6</v>
      </c>
    </row>
    <row r="18" spans="1:4">
      <c r="A18" s="2" t="s">
        <v>52</v>
      </c>
      <c r="B18" s="3">
        <v>12.5</v>
      </c>
      <c r="C18" s="3">
        <v>26.6</v>
      </c>
      <c r="D18" s="3">
        <v>6</v>
      </c>
    </row>
    <row r="19" spans="1:4">
      <c r="A19" s="2" t="s">
        <v>54</v>
      </c>
      <c r="B19" s="3">
        <v>4.0999999999999996</v>
      </c>
      <c r="C19" s="3">
        <v>10.4</v>
      </c>
      <c r="D19" s="2" t="s">
        <v>8</v>
      </c>
    </row>
    <row r="20" spans="1:4">
      <c r="A20" s="2" t="s">
        <v>56</v>
      </c>
      <c r="B20" s="3">
        <v>254.38</v>
      </c>
      <c r="C20" s="3">
        <v>762.14</v>
      </c>
      <c r="D20" s="2" t="s">
        <v>8</v>
      </c>
    </row>
    <row r="21" spans="1:4">
      <c r="A21" s="2" t="s">
        <v>58</v>
      </c>
      <c r="B21" s="3">
        <v>5</v>
      </c>
      <c r="C21" s="3">
        <v>14</v>
      </c>
      <c r="D21" s="2" t="s">
        <v>8</v>
      </c>
    </row>
    <row r="22" spans="1:4">
      <c r="A22" s="2" t="s">
        <v>60</v>
      </c>
      <c r="B22" s="3">
        <v>7.7</v>
      </c>
      <c r="C22" s="3">
        <v>18.5</v>
      </c>
      <c r="D22" s="2" t="s">
        <v>8</v>
      </c>
    </row>
    <row r="23" spans="1:4">
      <c r="A23" s="2" t="s">
        <v>62</v>
      </c>
      <c r="B23" s="3">
        <v>8.6</v>
      </c>
      <c r="C23" s="3">
        <v>21.2</v>
      </c>
      <c r="D23" s="2" t="s">
        <v>8</v>
      </c>
    </row>
    <row r="24" spans="1:4">
      <c r="A24" s="2" t="s">
        <v>64</v>
      </c>
      <c r="B24" s="3">
        <v>2</v>
      </c>
      <c r="C24" s="3">
        <v>5</v>
      </c>
      <c r="D24" s="2" t="s">
        <v>8</v>
      </c>
    </row>
    <row r="25" spans="1:4">
      <c r="A25" s="2" t="s">
        <v>66</v>
      </c>
      <c r="B25" s="3">
        <v>2</v>
      </c>
      <c r="C25" s="3">
        <v>5</v>
      </c>
      <c r="D25" s="2" t="s">
        <v>8</v>
      </c>
    </row>
    <row r="26" spans="1:4">
      <c r="A26" s="2" t="s">
        <v>68</v>
      </c>
      <c r="B26" s="3">
        <v>13.4</v>
      </c>
      <c r="C26" s="3">
        <v>39.200000000000003</v>
      </c>
      <c r="D26" s="2" t="s">
        <v>8</v>
      </c>
    </row>
    <row r="27" spans="1:4">
      <c r="A27" s="2" t="s">
        <v>70</v>
      </c>
      <c r="B27" s="3">
        <v>2.9</v>
      </c>
      <c r="C27" s="3">
        <v>4.0999999999999996</v>
      </c>
      <c r="D27" s="2" t="s">
        <v>8</v>
      </c>
    </row>
    <row r="28" spans="1:4">
      <c r="A28" s="2" t="s">
        <v>72</v>
      </c>
      <c r="B28" s="3">
        <v>2.6</v>
      </c>
      <c r="C28" s="3">
        <v>6.8</v>
      </c>
      <c r="D28" s="2" t="s">
        <v>8</v>
      </c>
    </row>
    <row r="29" spans="1:4">
      <c r="A29" s="2" t="s">
        <v>74</v>
      </c>
      <c r="B29" s="3">
        <v>15.2</v>
      </c>
      <c r="C29" s="3">
        <v>44.6</v>
      </c>
      <c r="D29" s="2" t="s">
        <v>8</v>
      </c>
    </row>
    <row r="30" spans="1:4">
      <c r="A30" s="2" t="s">
        <v>76</v>
      </c>
      <c r="B30" s="3">
        <v>4.7</v>
      </c>
      <c r="C30" s="2" t="s">
        <v>8</v>
      </c>
      <c r="D30" s="2" t="s">
        <v>8</v>
      </c>
    </row>
    <row r="31" spans="1:4">
      <c r="A31" s="2" t="s">
        <v>78</v>
      </c>
      <c r="B31" s="3">
        <v>3.8</v>
      </c>
      <c r="C31" s="3">
        <v>6.8</v>
      </c>
      <c r="D31" s="2" t="s">
        <v>8</v>
      </c>
    </row>
    <row r="32" spans="1:4">
      <c r="A32" s="2" t="s">
        <v>80</v>
      </c>
      <c r="B32" s="3">
        <v>27.5</v>
      </c>
      <c r="C32" s="3">
        <v>81.5</v>
      </c>
      <c r="D32" s="2" t="s">
        <v>8</v>
      </c>
    </row>
    <row r="33" spans="1:4">
      <c r="A33" s="2" t="s">
        <v>82</v>
      </c>
      <c r="B33" s="3">
        <v>12.8</v>
      </c>
      <c r="C33" s="3">
        <v>27.5</v>
      </c>
      <c r="D33" s="2" t="s">
        <v>8</v>
      </c>
    </row>
    <row r="34" spans="1:4">
      <c r="A34" s="2" t="s">
        <v>84</v>
      </c>
      <c r="B34" s="3">
        <v>8.6</v>
      </c>
      <c r="C34" s="3">
        <v>16.7</v>
      </c>
      <c r="D34" s="2" t="s">
        <v>8</v>
      </c>
    </row>
    <row r="35" spans="1:4">
      <c r="A35" s="2" t="s">
        <v>86</v>
      </c>
      <c r="B35" s="3">
        <v>358.1</v>
      </c>
      <c r="C35" s="3">
        <v>1079.3</v>
      </c>
      <c r="D35" s="2" t="s">
        <v>8</v>
      </c>
    </row>
    <row r="36" spans="1:4">
      <c r="A36" s="2" t="s">
        <v>88</v>
      </c>
      <c r="B36" s="2" t="s">
        <v>8</v>
      </c>
      <c r="C36" s="2" t="s">
        <v>8</v>
      </c>
      <c r="D36" s="2" t="s">
        <v>8</v>
      </c>
    </row>
    <row r="37" spans="1:4">
      <c r="A37" s="2" t="s">
        <v>90</v>
      </c>
      <c r="B37" s="3">
        <v>1.1000000000000001</v>
      </c>
      <c r="C37" s="2" t="s">
        <v>8</v>
      </c>
      <c r="D37" s="2" t="s">
        <v>8</v>
      </c>
    </row>
    <row r="38" spans="1:4">
      <c r="A38" s="2" t="s">
        <v>92</v>
      </c>
      <c r="B38" s="3">
        <v>9.5</v>
      </c>
      <c r="C38" s="3">
        <v>27.5</v>
      </c>
      <c r="D38" s="2" t="s">
        <v>8</v>
      </c>
    </row>
    <row r="39" spans="1:4">
      <c r="A39" s="2" t="s">
        <v>94</v>
      </c>
      <c r="B39" s="3">
        <v>20.3</v>
      </c>
      <c r="C39" s="3">
        <v>59.9</v>
      </c>
      <c r="D39" s="2" t="s">
        <v>8</v>
      </c>
    </row>
    <row r="40" spans="1:4">
      <c r="A40" s="2" t="s">
        <v>97</v>
      </c>
      <c r="B40" s="3">
        <v>40.700000000000003</v>
      </c>
      <c r="C40" s="3">
        <v>121.1</v>
      </c>
      <c r="D40" s="2" t="s">
        <v>8</v>
      </c>
    </row>
    <row r="41" spans="1:4">
      <c r="A41" s="2" t="s">
        <v>99</v>
      </c>
      <c r="B41" s="3">
        <v>14.9</v>
      </c>
      <c r="C41" s="3">
        <v>43.7</v>
      </c>
      <c r="D41" s="2" t="s">
        <v>8</v>
      </c>
    </row>
    <row r="42" spans="1:4">
      <c r="A42" s="2" t="s">
        <v>101</v>
      </c>
      <c r="B42" s="3">
        <v>4.42</v>
      </c>
      <c r="C42" s="3">
        <v>8.18</v>
      </c>
      <c r="D42" s="3">
        <v>6</v>
      </c>
    </row>
    <row r="43" spans="1:4">
      <c r="A43" s="2" t="s">
        <v>103</v>
      </c>
      <c r="B43" s="3">
        <v>14.9</v>
      </c>
      <c r="C43" s="3">
        <v>43.7</v>
      </c>
      <c r="D43" s="2" t="s">
        <v>8</v>
      </c>
    </row>
    <row r="44" spans="1:4">
      <c r="A44" s="2" t="s">
        <v>105</v>
      </c>
      <c r="B44" s="3">
        <v>6.2</v>
      </c>
      <c r="C44" s="3">
        <v>11.3</v>
      </c>
      <c r="D44" s="3">
        <v>10.3</v>
      </c>
    </row>
    <row r="45" spans="1:4">
      <c r="A45" s="2" t="s">
        <v>107</v>
      </c>
      <c r="B45" s="3">
        <v>8.69</v>
      </c>
      <c r="C45" s="3">
        <v>25.07</v>
      </c>
      <c r="D45" s="2" t="s">
        <v>8</v>
      </c>
    </row>
    <row r="46" spans="1:4">
      <c r="A46" s="2" t="s">
        <v>109</v>
      </c>
      <c r="B46" s="3">
        <v>7.5</v>
      </c>
      <c r="C46" s="3">
        <v>12.26</v>
      </c>
      <c r="D46" s="2" t="s">
        <v>8</v>
      </c>
    </row>
    <row r="47" spans="1:4">
      <c r="A47" s="2" t="s">
        <v>111</v>
      </c>
      <c r="B47" s="3">
        <v>9.8000000000000007</v>
      </c>
      <c r="C47" s="3">
        <v>23.9</v>
      </c>
      <c r="D47" s="2" t="s">
        <v>8</v>
      </c>
    </row>
    <row r="48" spans="1:4">
      <c r="A48" s="2" t="s">
        <v>113</v>
      </c>
      <c r="B48" s="3">
        <v>11.9</v>
      </c>
      <c r="C48" s="3">
        <v>34.700000000000003</v>
      </c>
      <c r="D48" s="2" t="s">
        <v>8</v>
      </c>
    </row>
    <row r="49" spans="1:4">
      <c r="A49" s="2" t="s">
        <v>115</v>
      </c>
      <c r="B49" s="2"/>
      <c r="C49" s="3">
        <v>1.4</v>
      </c>
      <c r="D49" s="2" t="s">
        <v>8</v>
      </c>
    </row>
    <row r="50" spans="1:4">
      <c r="A50" s="2" t="s">
        <v>117</v>
      </c>
      <c r="B50" s="3">
        <v>4.0999999999999996</v>
      </c>
      <c r="C50" s="3">
        <v>10.4</v>
      </c>
      <c r="D50" s="2" t="s">
        <v>8</v>
      </c>
    </row>
    <row r="51" spans="1:4">
      <c r="A51" s="2" t="s">
        <v>119</v>
      </c>
      <c r="B51" s="3">
        <v>12.5</v>
      </c>
      <c r="C51" s="3">
        <v>35.6</v>
      </c>
      <c r="D51" s="2" t="s">
        <v>8</v>
      </c>
    </row>
    <row r="52" spans="1:4">
      <c r="A52" s="2" t="s">
        <v>121</v>
      </c>
      <c r="B52" s="3">
        <v>7.22</v>
      </c>
      <c r="C52" s="3">
        <v>20.18</v>
      </c>
      <c r="D52" s="3">
        <v>38.9</v>
      </c>
    </row>
    <row r="53" spans="1:4">
      <c r="A53" s="2" t="s">
        <v>123</v>
      </c>
      <c r="B53" s="3">
        <v>113.5</v>
      </c>
      <c r="C53" s="3">
        <v>268.7</v>
      </c>
      <c r="D53" s="3">
        <v>533.29999999999995</v>
      </c>
    </row>
    <row r="54" spans="1:4">
      <c r="A54" s="2" t="s">
        <v>125</v>
      </c>
      <c r="B54" s="3">
        <v>3.8</v>
      </c>
      <c r="C54" s="3">
        <v>5.9</v>
      </c>
      <c r="D54" s="3">
        <v>6</v>
      </c>
    </row>
    <row r="55" spans="1:4">
      <c r="A55" s="2" t="s">
        <v>127</v>
      </c>
      <c r="B55" s="3">
        <v>9.8000000000000007</v>
      </c>
      <c r="C55" s="3">
        <v>6.8</v>
      </c>
      <c r="D55" s="2" t="s">
        <v>8</v>
      </c>
    </row>
    <row r="56" spans="1:4">
      <c r="A56" s="2" t="s">
        <v>129</v>
      </c>
      <c r="B56" s="3">
        <v>3.2</v>
      </c>
      <c r="C56" s="2" t="s">
        <v>8</v>
      </c>
      <c r="D56" s="2" t="s">
        <v>8</v>
      </c>
    </row>
    <row r="57" spans="1:4">
      <c r="A57" s="2" t="s">
        <v>131</v>
      </c>
      <c r="B57" s="3">
        <v>2.9</v>
      </c>
      <c r="C57" s="3">
        <v>5.9</v>
      </c>
      <c r="D57" s="2" t="s">
        <v>8</v>
      </c>
    </row>
    <row r="58" spans="1:4">
      <c r="A58" s="2" t="s">
        <v>133</v>
      </c>
      <c r="B58" s="3">
        <v>2</v>
      </c>
      <c r="C58" s="3">
        <v>5</v>
      </c>
      <c r="D58" s="3">
        <v>4.2</v>
      </c>
    </row>
    <row r="59" spans="1:4">
      <c r="A59" s="2" t="s">
        <v>135</v>
      </c>
      <c r="B59" s="3">
        <v>2.9</v>
      </c>
      <c r="C59" s="3">
        <v>7.7</v>
      </c>
      <c r="D59" s="2" t="s">
        <v>8</v>
      </c>
    </row>
    <row r="60" spans="1:4">
      <c r="A60" s="2" t="s">
        <v>137</v>
      </c>
      <c r="B60" s="3">
        <v>2.9</v>
      </c>
      <c r="C60" s="3">
        <v>7.7</v>
      </c>
      <c r="D60" s="2" t="s">
        <v>8</v>
      </c>
    </row>
    <row r="61" spans="1:4">
      <c r="A61" s="2" t="s">
        <v>139</v>
      </c>
      <c r="B61" s="3">
        <v>3.8</v>
      </c>
      <c r="C61" s="3">
        <v>10.4</v>
      </c>
      <c r="D61" s="3">
        <v>6</v>
      </c>
    </row>
    <row r="62" spans="1:4">
      <c r="A62" s="2" t="s">
        <v>141</v>
      </c>
      <c r="B62" s="3">
        <v>3.8</v>
      </c>
      <c r="C62" s="3">
        <v>5</v>
      </c>
      <c r="D62" s="3">
        <v>6</v>
      </c>
    </row>
    <row r="63" spans="1:4">
      <c r="A63" s="2" t="s">
        <v>143</v>
      </c>
      <c r="B63" s="3">
        <v>3.8</v>
      </c>
      <c r="C63" s="3">
        <v>9.5</v>
      </c>
      <c r="D63" s="2" t="s">
        <v>8</v>
      </c>
    </row>
    <row r="64" spans="1:4">
      <c r="A64" s="2" t="s">
        <v>145</v>
      </c>
      <c r="B64" s="3">
        <v>1.7</v>
      </c>
      <c r="C64" s="3">
        <v>4.0999999999999996</v>
      </c>
      <c r="D64" s="2" t="s">
        <v>8</v>
      </c>
    </row>
    <row r="65" spans="1:4">
      <c r="A65" s="2" t="s">
        <v>147</v>
      </c>
      <c r="B65" s="3">
        <v>2.6</v>
      </c>
      <c r="C65" s="3">
        <v>6.8</v>
      </c>
      <c r="D65" s="2" t="s">
        <v>8</v>
      </c>
    </row>
    <row r="66" spans="1:4">
      <c r="A66" s="2" t="s">
        <v>149</v>
      </c>
      <c r="B66" s="3">
        <v>274.7</v>
      </c>
      <c r="C66" s="3">
        <v>823.1</v>
      </c>
      <c r="D66" s="2" t="s">
        <v>8</v>
      </c>
    </row>
    <row r="67" spans="1:4">
      <c r="A67" s="2" t="s">
        <v>271</v>
      </c>
      <c r="B67" s="3">
        <v>148.1</v>
      </c>
      <c r="C67" s="3">
        <v>443.3</v>
      </c>
      <c r="D67" s="2" t="s">
        <v>8</v>
      </c>
    </row>
    <row r="68" spans="1:4">
      <c r="A68" s="2" t="s">
        <v>152</v>
      </c>
      <c r="B68" s="3">
        <v>93.8</v>
      </c>
      <c r="C68" s="3">
        <v>280.39999999999998</v>
      </c>
      <c r="D68" s="2" t="s">
        <v>8</v>
      </c>
    </row>
    <row r="69" spans="1:4">
      <c r="A69" s="2" t="s">
        <v>154</v>
      </c>
      <c r="B69" s="2" t="s">
        <v>8</v>
      </c>
      <c r="C69" s="2" t="s">
        <v>8</v>
      </c>
      <c r="D69" s="2" t="s">
        <v>8</v>
      </c>
    </row>
    <row r="70" spans="1:4">
      <c r="A70" s="2" t="s">
        <v>155</v>
      </c>
      <c r="B70" s="3">
        <v>78.349999999999994</v>
      </c>
      <c r="C70" s="3">
        <v>439.7</v>
      </c>
      <c r="D70" s="2" t="s">
        <v>8</v>
      </c>
    </row>
    <row r="71" spans="1:4">
      <c r="A71" s="2" t="s">
        <v>157</v>
      </c>
      <c r="B71" s="3">
        <v>43.4</v>
      </c>
      <c r="C71" s="3">
        <v>83.3</v>
      </c>
      <c r="D71" s="2" t="s">
        <v>8</v>
      </c>
    </row>
    <row r="72" spans="1:4">
      <c r="A72" s="2" t="s">
        <v>158</v>
      </c>
      <c r="B72" s="3">
        <v>26.9</v>
      </c>
      <c r="C72" s="3">
        <v>79.7</v>
      </c>
      <c r="D72" s="2" t="s">
        <v>8</v>
      </c>
    </row>
    <row r="73" spans="1:4">
      <c r="A73" s="2" t="s">
        <v>160</v>
      </c>
      <c r="B73" s="3">
        <v>38.6</v>
      </c>
      <c r="C73" s="3">
        <v>114.85</v>
      </c>
      <c r="D73" s="2" t="s">
        <v>8</v>
      </c>
    </row>
    <row r="74" spans="1:4">
      <c r="A74" s="2" t="s">
        <v>272</v>
      </c>
      <c r="B74" s="3">
        <v>62.6</v>
      </c>
      <c r="C74" s="3">
        <v>186.8</v>
      </c>
      <c r="D74" s="2" t="s">
        <v>8</v>
      </c>
    </row>
    <row r="75" spans="1:4">
      <c r="A75" s="2" t="s">
        <v>162</v>
      </c>
      <c r="B75" s="3">
        <v>12.5</v>
      </c>
      <c r="C75" s="3">
        <v>24.59</v>
      </c>
      <c r="D75" s="2" t="s">
        <v>8</v>
      </c>
    </row>
    <row r="76" spans="1:4">
      <c r="A76" s="2" t="s">
        <v>164</v>
      </c>
      <c r="B76" s="3">
        <v>8.9</v>
      </c>
      <c r="C76" s="3">
        <v>25.7</v>
      </c>
      <c r="D76" s="2" t="s">
        <v>8</v>
      </c>
    </row>
    <row r="77" spans="1:4">
      <c r="A77" s="2" t="s">
        <v>166</v>
      </c>
      <c r="B77" s="3">
        <v>17.3</v>
      </c>
      <c r="C77" s="3">
        <v>43.7</v>
      </c>
      <c r="D77" s="2" t="s">
        <v>8</v>
      </c>
    </row>
    <row r="78" spans="1:4">
      <c r="A78" s="2" t="s">
        <v>168</v>
      </c>
      <c r="B78" s="3">
        <v>3.8</v>
      </c>
      <c r="C78" s="3">
        <v>9.5</v>
      </c>
      <c r="D78" s="2" t="s">
        <v>8</v>
      </c>
    </row>
    <row r="79" spans="1:4">
      <c r="A79" s="2" t="s">
        <v>170</v>
      </c>
      <c r="B79" s="2" t="s">
        <v>8</v>
      </c>
      <c r="C79" s="2" t="s">
        <v>8</v>
      </c>
      <c r="D79" s="2" t="s">
        <v>8</v>
      </c>
    </row>
    <row r="80" spans="1:4">
      <c r="A80" s="2" t="s">
        <v>172</v>
      </c>
      <c r="B80" s="3">
        <v>3.8</v>
      </c>
      <c r="C80" s="3">
        <v>10.4</v>
      </c>
      <c r="D80" s="2" t="s">
        <v>8</v>
      </c>
    </row>
    <row r="81" spans="1:4">
      <c r="A81" s="2" t="s">
        <v>174</v>
      </c>
      <c r="B81" s="3">
        <v>8.9</v>
      </c>
      <c r="C81" s="3">
        <v>14.9</v>
      </c>
      <c r="D81" s="3">
        <v>27.5</v>
      </c>
    </row>
    <row r="82" spans="1:4">
      <c r="A82" s="2" t="s">
        <v>176</v>
      </c>
      <c r="B82" s="3">
        <v>3.5</v>
      </c>
      <c r="C82" s="3">
        <v>5.9</v>
      </c>
      <c r="D82" s="2" t="s">
        <v>8</v>
      </c>
    </row>
    <row r="83" spans="1:4">
      <c r="A83" s="2" t="s">
        <v>178</v>
      </c>
      <c r="B83" s="3">
        <v>4.0999999999999996</v>
      </c>
      <c r="C83" s="2" t="s">
        <v>8</v>
      </c>
      <c r="D83" s="2" t="s">
        <v>8</v>
      </c>
    </row>
    <row r="84" spans="1:4">
      <c r="A84" s="2" t="s">
        <v>180</v>
      </c>
      <c r="B84" s="3">
        <v>8.6</v>
      </c>
      <c r="C84" s="3">
        <v>20.3</v>
      </c>
      <c r="D84" s="3">
        <v>38.299999999999997</v>
      </c>
    </row>
    <row r="85" spans="1:4">
      <c r="A85" s="2" t="s">
        <v>182</v>
      </c>
      <c r="B85" s="3">
        <v>8.3000000000000007</v>
      </c>
      <c r="C85" s="3">
        <v>23.9</v>
      </c>
      <c r="D85" s="2" t="s">
        <v>8</v>
      </c>
    </row>
    <row r="86" spans="1:4">
      <c r="A86" s="2" t="s">
        <v>184</v>
      </c>
      <c r="B86" s="3">
        <v>3.8</v>
      </c>
      <c r="C86" s="3">
        <v>10.4</v>
      </c>
      <c r="D86" s="2" t="s">
        <v>8</v>
      </c>
    </row>
    <row r="87" spans="1:4">
      <c r="A87" s="2" t="s">
        <v>186</v>
      </c>
      <c r="B87" s="3">
        <v>5</v>
      </c>
      <c r="C87" s="3">
        <v>5</v>
      </c>
      <c r="D87" s="3">
        <v>4.2</v>
      </c>
    </row>
    <row r="88" spans="1:4">
      <c r="A88" s="2" t="s">
        <v>188</v>
      </c>
      <c r="B88" s="3">
        <v>7.7</v>
      </c>
      <c r="C88" s="3">
        <v>22.1</v>
      </c>
      <c r="D88" s="2" t="s">
        <v>8</v>
      </c>
    </row>
    <row r="89" spans="1:4">
      <c r="A89" s="2" t="s">
        <v>190</v>
      </c>
      <c r="B89" s="2" t="s">
        <v>8</v>
      </c>
      <c r="C89" s="2" t="s">
        <v>8</v>
      </c>
      <c r="D89" s="2" t="s">
        <v>8</v>
      </c>
    </row>
    <row r="90" spans="1:4">
      <c r="A90" s="2" t="s">
        <v>192</v>
      </c>
      <c r="B90" s="3">
        <v>6.8</v>
      </c>
      <c r="C90" s="3">
        <v>5.9</v>
      </c>
      <c r="D90" s="3">
        <v>9.5</v>
      </c>
    </row>
    <row r="91" spans="1:4">
      <c r="A91" s="2" t="s">
        <v>194</v>
      </c>
      <c r="B91" s="3">
        <v>2</v>
      </c>
      <c r="C91" s="3">
        <v>5</v>
      </c>
      <c r="D91" s="3">
        <v>7.8</v>
      </c>
    </row>
    <row r="92" spans="1:4">
      <c r="A92" s="2" t="s">
        <v>196</v>
      </c>
      <c r="B92" s="3">
        <v>12.8</v>
      </c>
      <c r="C92" s="3">
        <v>22.1</v>
      </c>
      <c r="D92" s="3">
        <v>41.9</v>
      </c>
    </row>
    <row r="93" spans="1:4">
      <c r="A93" s="2" t="s">
        <v>198</v>
      </c>
      <c r="B93" s="3">
        <v>2.2999999999999998</v>
      </c>
      <c r="C93" s="3">
        <v>5.9</v>
      </c>
      <c r="D93" s="2" t="s">
        <v>8</v>
      </c>
    </row>
    <row r="94" spans="1:4">
      <c r="A94" s="2" t="s">
        <v>200</v>
      </c>
      <c r="B94" s="3">
        <v>14.6</v>
      </c>
      <c r="C94" s="3">
        <v>11.3</v>
      </c>
      <c r="D94" s="3">
        <v>20.3</v>
      </c>
    </row>
    <row r="95" spans="1:4">
      <c r="A95" s="2" t="s">
        <v>202</v>
      </c>
      <c r="B95" s="3">
        <v>14.9</v>
      </c>
      <c r="C95" s="3">
        <v>42.8</v>
      </c>
      <c r="D95" s="2" t="s">
        <v>8</v>
      </c>
    </row>
    <row r="96" spans="1:4">
      <c r="A96" s="2" t="s">
        <v>204</v>
      </c>
      <c r="B96" s="2" t="s">
        <v>8</v>
      </c>
      <c r="C96" s="2" t="s">
        <v>8</v>
      </c>
      <c r="D96" s="2" t="s">
        <v>8</v>
      </c>
    </row>
    <row r="97" spans="1:4">
      <c r="A97" s="2" t="s">
        <v>206</v>
      </c>
      <c r="B97" s="3">
        <v>14.9</v>
      </c>
      <c r="C97" s="3">
        <v>24.8</v>
      </c>
      <c r="D97" s="3">
        <v>47.3</v>
      </c>
    </row>
    <row r="98" spans="1:4">
      <c r="A98" s="2" t="s">
        <v>208</v>
      </c>
      <c r="B98" s="3">
        <v>15.2</v>
      </c>
      <c r="C98" s="3">
        <v>44.6</v>
      </c>
      <c r="D98" s="2" t="s">
        <v>8</v>
      </c>
    </row>
    <row r="99" spans="1:4">
      <c r="A99" s="2" t="s">
        <v>210</v>
      </c>
      <c r="B99" s="3">
        <v>35.299999999999997</v>
      </c>
      <c r="C99" s="3">
        <v>104.9</v>
      </c>
      <c r="D99" s="2" t="s">
        <v>8</v>
      </c>
    </row>
    <row r="100" spans="1:4">
      <c r="A100" s="2" t="s">
        <v>212</v>
      </c>
      <c r="B100" s="3">
        <v>8.6</v>
      </c>
      <c r="C100" s="3">
        <v>11.3</v>
      </c>
      <c r="D100" s="2" t="s">
        <v>8</v>
      </c>
    </row>
    <row r="101" spans="1:4">
      <c r="A101" s="2" t="s">
        <v>214</v>
      </c>
      <c r="B101" s="3">
        <v>5.9</v>
      </c>
      <c r="C101" s="3">
        <v>16.7</v>
      </c>
      <c r="D101" s="2" t="s">
        <v>8</v>
      </c>
    </row>
    <row r="102" spans="1:4">
      <c r="A102" s="2" t="s">
        <v>216</v>
      </c>
      <c r="B102" s="3">
        <v>12.5</v>
      </c>
      <c r="C102" s="3">
        <v>35.6</v>
      </c>
      <c r="D102" s="2" t="s">
        <v>8</v>
      </c>
    </row>
    <row r="103" spans="1:4">
      <c r="A103" s="2" t="s">
        <v>218</v>
      </c>
      <c r="B103" s="3">
        <v>1.7</v>
      </c>
      <c r="C103" s="3">
        <v>4.0999999999999996</v>
      </c>
      <c r="D103" s="2" t="s">
        <v>8</v>
      </c>
    </row>
    <row r="104" spans="1:4">
      <c r="A104" s="2" t="s">
        <v>220</v>
      </c>
      <c r="B104" s="3">
        <v>49.7</v>
      </c>
      <c r="C104" s="2" t="s">
        <v>8</v>
      </c>
      <c r="D104" s="2" t="s">
        <v>8</v>
      </c>
    </row>
    <row r="105" spans="1:4">
      <c r="A105" s="2" t="s">
        <v>222</v>
      </c>
      <c r="B105" s="3">
        <v>4.4000000000000004</v>
      </c>
      <c r="C105" s="3">
        <v>7.7</v>
      </c>
      <c r="D105" s="3">
        <v>13.1</v>
      </c>
    </row>
    <row r="106" spans="1:4">
      <c r="A106" s="2" t="s">
        <v>224</v>
      </c>
      <c r="B106" s="3">
        <v>16.7</v>
      </c>
      <c r="C106" s="3">
        <v>32.9</v>
      </c>
      <c r="D106" s="3">
        <v>63.5</v>
      </c>
    </row>
    <row r="107" spans="1:4">
      <c r="A107" s="2" t="s">
        <v>226</v>
      </c>
      <c r="B107" s="3">
        <v>24.2</v>
      </c>
      <c r="C107" s="3">
        <v>71.599999999999994</v>
      </c>
      <c r="D107" s="2" t="s">
        <v>8</v>
      </c>
    </row>
    <row r="108" spans="1:4">
      <c r="A108" s="2" t="s">
        <v>228</v>
      </c>
      <c r="B108" s="3">
        <v>53.6</v>
      </c>
      <c r="C108" s="3">
        <v>159.80000000000001</v>
      </c>
      <c r="D108" s="2" t="s">
        <v>8</v>
      </c>
    </row>
    <row r="109" spans="1:4">
      <c r="A109" s="2" t="s">
        <v>230</v>
      </c>
      <c r="B109" s="3">
        <v>264.2</v>
      </c>
      <c r="C109" s="3">
        <v>791.6</v>
      </c>
      <c r="D109" s="2" t="s">
        <v>8</v>
      </c>
    </row>
    <row r="110" spans="1:4">
      <c r="A110" s="2" t="s">
        <v>232</v>
      </c>
      <c r="B110" s="3">
        <v>14.6</v>
      </c>
      <c r="C110" s="3">
        <v>23</v>
      </c>
      <c r="D110" s="3">
        <v>43.7</v>
      </c>
    </row>
    <row r="111" spans="1:4">
      <c r="A111" s="2" t="s">
        <v>234</v>
      </c>
      <c r="B111" s="3">
        <v>12.2</v>
      </c>
      <c r="C111" s="3">
        <v>23.9</v>
      </c>
      <c r="D111" s="2" t="s">
        <v>8</v>
      </c>
    </row>
    <row r="112" spans="1:4">
      <c r="A112" s="2" t="s">
        <v>236</v>
      </c>
      <c r="B112" s="3">
        <v>12.6</v>
      </c>
      <c r="C112" s="3">
        <v>37.799999999999997</v>
      </c>
      <c r="D112" s="2" t="s">
        <v>8</v>
      </c>
    </row>
    <row r="113" spans="1:4">
      <c r="A113" s="2" t="s">
        <v>238</v>
      </c>
      <c r="B113" s="3">
        <v>532.4</v>
      </c>
      <c r="C113" s="3">
        <v>1596.2</v>
      </c>
      <c r="D113" s="2" t="s">
        <v>8</v>
      </c>
    </row>
    <row r="114" spans="1:4">
      <c r="A114" s="2" t="s">
        <v>240</v>
      </c>
      <c r="B114" s="3">
        <v>6.8</v>
      </c>
      <c r="C114" s="3">
        <v>8.6</v>
      </c>
      <c r="D114" s="3">
        <v>6</v>
      </c>
    </row>
    <row r="115" spans="1:4">
      <c r="A115" s="2" t="s">
        <v>242</v>
      </c>
      <c r="B115" s="3">
        <v>9.85</v>
      </c>
      <c r="C115" s="3">
        <v>56.6</v>
      </c>
      <c r="D115" s="3">
        <v>144.5</v>
      </c>
    </row>
    <row r="116" spans="1:4">
      <c r="A116" s="2" t="s">
        <v>244</v>
      </c>
      <c r="B116" s="3">
        <v>4.7</v>
      </c>
      <c r="C116" s="3">
        <v>12.2</v>
      </c>
      <c r="D116" s="3">
        <v>22.1</v>
      </c>
    </row>
    <row r="117" spans="1:4">
      <c r="A117" s="2" t="s">
        <v>246</v>
      </c>
      <c r="B117" s="3">
        <v>16.399999999999999</v>
      </c>
      <c r="C117" s="3">
        <v>48.2</v>
      </c>
      <c r="D117" s="2" t="s">
        <v>8</v>
      </c>
    </row>
    <row r="118" spans="1:4">
      <c r="A118" s="2" t="s">
        <v>248</v>
      </c>
      <c r="B118" s="3">
        <v>7.7</v>
      </c>
      <c r="C118" s="3">
        <v>22.1</v>
      </c>
      <c r="D118" s="2" t="s">
        <v>8</v>
      </c>
    </row>
    <row r="119" spans="1:4">
      <c r="A119" s="2" t="s">
        <v>249</v>
      </c>
      <c r="B119" s="3">
        <v>15.5</v>
      </c>
      <c r="C119" s="3">
        <v>44.6</v>
      </c>
      <c r="D119" s="2" t="s">
        <v>8</v>
      </c>
    </row>
    <row r="120" spans="1:4">
      <c r="A120" s="2" t="s">
        <v>251</v>
      </c>
      <c r="B120" s="3">
        <v>10.5</v>
      </c>
      <c r="C120" s="2" t="s">
        <v>8</v>
      </c>
      <c r="D120" s="2" t="s">
        <v>8</v>
      </c>
    </row>
    <row r="121" spans="1:4">
      <c r="A121" s="2" t="s">
        <v>253</v>
      </c>
      <c r="B121" s="3">
        <v>3.8</v>
      </c>
      <c r="C121" s="3">
        <v>9.5</v>
      </c>
      <c r="D121" s="2" t="s">
        <v>8</v>
      </c>
    </row>
    <row r="122" spans="1:4">
      <c r="A122" s="2" t="s">
        <v>255</v>
      </c>
      <c r="B122" s="3">
        <v>11.9</v>
      </c>
      <c r="C122" s="3">
        <v>34.700000000000003</v>
      </c>
      <c r="D122" s="2" t="s">
        <v>8</v>
      </c>
    </row>
    <row r="123" spans="1:4">
      <c r="A123" s="2" t="s">
        <v>257</v>
      </c>
      <c r="B123" s="3">
        <v>14.9</v>
      </c>
      <c r="C123" s="3">
        <v>43.7</v>
      </c>
      <c r="D123" s="2" t="s">
        <v>8</v>
      </c>
    </row>
    <row r="124" spans="1:4">
      <c r="A124" s="2" t="s">
        <v>259</v>
      </c>
      <c r="B124" s="3">
        <v>37</v>
      </c>
      <c r="C124" s="3">
        <v>111.2</v>
      </c>
      <c r="D124" s="2" t="s">
        <v>8</v>
      </c>
    </row>
    <row r="125" spans="1:4">
      <c r="A125" s="2" t="s">
        <v>260</v>
      </c>
      <c r="B125" s="3">
        <v>2</v>
      </c>
      <c r="C125" s="3">
        <v>5</v>
      </c>
      <c r="D125" s="2" t="s">
        <v>8</v>
      </c>
    </row>
    <row r="126" spans="1:4">
      <c r="A126" s="2" t="s">
        <v>262</v>
      </c>
      <c r="B126" s="3">
        <v>4.0999999999999996</v>
      </c>
      <c r="C126" s="3">
        <v>11.3</v>
      </c>
      <c r="D126" s="2" t="s">
        <v>8</v>
      </c>
    </row>
    <row r="127" spans="1:4">
      <c r="A127" s="2" t="s">
        <v>264</v>
      </c>
      <c r="B127" s="3">
        <v>13.4</v>
      </c>
      <c r="C127" s="2" t="s">
        <v>8</v>
      </c>
      <c r="D127" s="2" t="s">
        <v>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054C-8F96-4B68-BB87-7FB3D951EFEB}">
  <dimension ref="A1:G253"/>
  <sheetViews>
    <sheetView workbookViewId="0">
      <selection sqref="A1:XFD1048576"/>
    </sheetView>
  </sheetViews>
  <sheetFormatPr defaultRowHeight="15"/>
  <cols>
    <col min="1" max="1" width="41.7109375" bestFit="1" customWidth="1"/>
    <col min="2" max="2" width="28.5703125" bestFit="1" customWidth="1"/>
    <col min="3" max="3" width="10.7109375" bestFit="1" customWidth="1"/>
    <col min="4" max="4" width="13.85546875" bestFit="1" customWidth="1"/>
    <col min="5" max="5" width="14.42578125" bestFit="1" customWidth="1"/>
    <col min="7" max="7" width="168.28515625" bestFit="1" customWidth="1"/>
  </cols>
  <sheetData>
    <row r="1" spans="1:7">
      <c r="A1" s="1" t="s">
        <v>267</v>
      </c>
      <c r="B1" s="1" t="s">
        <v>21</v>
      </c>
      <c r="C1" s="1" t="s">
        <v>273</v>
      </c>
      <c r="D1" s="1" t="s">
        <v>17</v>
      </c>
      <c r="E1" s="1" t="s">
        <v>274</v>
      </c>
      <c r="F1" s="2"/>
      <c r="G1" s="2" t="s">
        <v>275</v>
      </c>
    </row>
    <row r="2" spans="1:7">
      <c r="A2" s="2" t="s">
        <v>276</v>
      </c>
      <c r="B2" s="2" t="s">
        <v>277</v>
      </c>
      <c r="C2" s="3">
        <v>1096.0999999999999</v>
      </c>
      <c r="D2" s="3">
        <v>57.6</v>
      </c>
      <c r="E2" s="2" t="s">
        <v>278</v>
      </c>
      <c r="F2" s="2"/>
      <c r="G2" s="2" t="s">
        <v>279</v>
      </c>
    </row>
    <row r="3" spans="1:7">
      <c r="A3" s="2" t="s">
        <v>280</v>
      </c>
      <c r="B3" s="2" t="s">
        <v>281</v>
      </c>
      <c r="C3" s="3">
        <v>25.8</v>
      </c>
      <c r="D3" s="3">
        <v>6.6</v>
      </c>
      <c r="E3" s="2" t="s">
        <v>282</v>
      </c>
      <c r="F3" s="2"/>
      <c r="G3" s="2"/>
    </row>
    <row r="4" spans="1:7">
      <c r="A4" s="2" t="s">
        <v>283</v>
      </c>
      <c r="B4" s="2" t="s">
        <v>284</v>
      </c>
      <c r="C4" s="3">
        <v>6565.28</v>
      </c>
      <c r="D4" s="3">
        <v>453</v>
      </c>
      <c r="E4" s="2" t="s">
        <v>285</v>
      </c>
      <c r="F4" s="2"/>
      <c r="G4" s="2"/>
    </row>
    <row r="5" spans="1:7">
      <c r="A5" s="2" t="s">
        <v>27</v>
      </c>
      <c r="B5" s="2" t="s">
        <v>286</v>
      </c>
      <c r="C5" s="3">
        <v>49.09</v>
      </c>
      <c r="D5" s="3">
        <v>32.340000000000003</v>
      </c>
      <c r="E5" s="2" t="s">
        <v>287</v>
      </c>
      <c r="F5" s="2"/>
      <c r="G5" s="2"/>
    </row>
    <row r="6" spans="1:7">
      <c r="A6" s="2" t="s">
        <v>29</v>
      </c>
      <c r="B6" s="2" t="s">
        <v>288</v>
      </c>
      <c r="C6" s="3">
        <v>54.34</v>
      </c>
      <c r="D6" s="3">
        <v>43.25</v>
      </c>
      <c r="E6" s="2" t="s">
        <v>289</v>
      </c>
      <c r="F6" s="2"/>
      <c r="G6" s="2"/>
    </row>
    <row r="7" spans="1:7">
      <c r="A7" s="2" t="s">
        <v>31</v>
      </c>
      <c r="B7" s="2" t="s">
        <v>286</v>
      </c>
      <c r="C7" s="3">
        <v>52.92</v>
      </c>
      <c r="D7" s="3">
        <v>6.5</v>
      </c>
      <c r="E7" s="2" t="s">
        <v>290</v>
      </c>
      <c r="F7" s="2"/>
      <c r="G7" s="2"/>
    </row>
    <row r="8" spans="1:7">
      <c r="A8" s="2" t="s">
        <v>33</v>
      </c>
      <c r="B8" s="2" t="s">
        <v>291</v>
      </c>
      <c r="C8" s="3">
        <v>28.61</v>
      </c>
      <c r="D8" s="3">
        <v>18.600000000000001</v>
      </c>
      <c r="E8" s="2" t="s">
        <v>292</v>
      </c>
      <c r="F8" s="2"/>
      <c r="G8" s="2"/>
    </row>
    <row r="9" spans="1:7">
      <c r="A9" s="2" t="s">
        <v>35</v>
      </c>
      <c r="B9" s="2" t="s">
        <v>293</v>
      </c>
      <c r="C9" s="3">
        <v>11.51</v>
      </c>
      <c r="D9" s="3">
        <v>4.8</v>
      </c>
      <c r="E9" s="2" t="s">
        <v>294</v>
      </c>
      <c r="F9" s="2"/>
      <c r="G9" s="2"/>
    </row>
    <row r="10" spans="1:7">
      <c r="A10" s="2" t="s">
        <v>295</v>
      </c>
      <c r="B10" s="2" t="s">
        <v>296</v>
      </c>
      <c r="C10" s="3">
        <v>50.1</v>
      </c>
      <c r="D10" s="3">
        <v>7.5</v>
      </c>
      <c r="E10" s="2" t="s">
        <v>297</v>
      </c>
      <c r="F10" s="2"/>
      <c r="G10" s="2"/>
    </row>
    <row r="11" spans="1:7">
      <c r="A11" s="2" t="s">
        <v>39</v>
      </c>
      <c r="B11" s="2" t="s">
        <v>298</v>
      </c>
      <c r="C11" s="3">
        <v>36.6</v>
      </c>
      <c r="D11" s="3">
        <v>6.3</v>
      </c>
      <c r="E11" s="2" t="s">
        <v>299</v>
      </c>
      <c r="F11" s="2"/>
      <c r="G11" s="2"/>
    </row>
    <row r="12" spans="1:7">
      <c r="A12" s="2" t="s">
        <v>41</v>
      </c>
      <c r="B12" s="2" t="s">
        <v>300</v>
      </c>
      <c r="C12" s="3">
        <v>10.01</v>
      </c>
      <c r="D12" s="3">
        <v>4.5</v>
      </c>
      <c r="E12" s="2" t="s">
        <v>301</v>
      </c>
      <c r="F12" s="2"/>
      <c r="G12" s="2"/>
    </row>
    <row r="13" spans="1:7">
      <c r="A13" s="2" t="s">
        <v>43</v>
      </c>
      <c r="B13" s="2" t="s">
        <v>302</v>
      </c>
      <c r="C13" s="3">
        <v>50</v>
      </c>
      <c r="D13" s="3">
        <v>3.6</v>
      </c>
      <c r="E13" s="2" t="s">
        <v>303</v>
      </c>
      <c r="F13" s="2"/>
      <c r="G13" s="2"/>
    </row>
    <row r="14" spans="1:7">
      <c r="A14" s="2" t="s">
        <v>304</v>
      </c>
      <c r="B14" s="2" t="s">
        <v>305</v>
      </c>
      <c r="C14" s="3">
        <v>128.69999999999999</v>
      </c>
      <c r="D14" s="3">
        <v>5.7</v>
      </c>
      <c r="E14" s="2" t="s">
        <v>306</v>
      </c>
      <c r="F14" s="2"/>
      <c r="G14" s="2"/>
    </row>
    <row r="15" spans="1:7">
      <c r="A15" s="2" t="s">
        <v>47</v>
      </c>
      <c r="B15" s="2" t="s">
        <v>307</v>
      </c>
      <c r="C15" s="3">
        <v>677.8</v>
      </c>
      <c r="D15" s="3">
        <v>6</v>
      </c>
      <c r="E15" s="2" t="s">
        <v>308</v>
      </c>
      <c r="F15" s="2"/>
      <c r="G15" s="2"/>
    </row>
    <row r="16" spans="1:7">
      <c r="A16" s="2" t="s">
        <v>50</v>
      </c>
      <c r="B16" s="2" t="s">
        <v>309</v>
      </c>
      <c r="C16" s="3">
        <v>10.8</v>
      </c>
      <c r="D16" s="3">
        <v>3.6</v>
      </c>
      <c r="E16" s="2" t="s">
        <v>310</v>
      </c>
      <c r="F16" s="2"/>
      <c r="G16" s="2"/>
    </row>
    <row r="17" spans="1:7">
      <c r="A17" s="2" t="s">
        <v>311</v>
      </c>
      <c r="B17" s="2" t="s">
        <v>312</v>
      </c>
      <c r="C17" s="3">
        <v>357.6</v>
      </c>
      <c r="D17" s="3">
        <v>9.3000000000000007</v>
      </c>
      <c r="E17" s="2" t="s">
        <v>313</v>
      </c>
      <c r="F17" s="2"/>
      <c r="G17" s="2"/>
    </row>
    <row r="18" spans="1:7">
      <c r="A18" s="2" t="s">
        <v>52</v>
      </c>
      <c r="B18" s="2" t="s">
        <v>314</v>
      </c>
      <c r="C18" s="3">
        <v>55.08</v>
      </c>
      <c r="D18" s="3">
        <v>3.6</v>
      </c>
      <c r="E18" s="2" t="s">
        <v>315</v>
      </c>
      <c r="F18" s="2"/>
      <c r="G18" s="2"/>
    </row>
    <row r="19" spans="1:7">
      <c r="A19" s="2" t="s">
        <v>316</v>
      </c>
      <c r="B19" s="2" t="s">
        <v>317</v>
      </c>
      <c r="C19" s="3">
        <v>45</v>
      </c>
      <c r="D19" s="3">
        <v>8.1</v>
      </c>
      <c r="E19" s="2" t="s">
        <v>318</v>
      </c>
      <c r="F19" s="2"/>
      <c r="G19" s="2"/>
    </row>
    <row r="20" spans="1:7">
      <c r="A20" s="2" t="s">
        <v>319</v>
      </c>
      <c r="B20" s="2" t="s">
        <v>320</v>
      </c>
      <c r="C20" s="3">
        <v>75.98</v>
      </c>
      <c r="D20" s="3">
        <v>8.4700000000000006</v>
      </c>
      <c r="E20" s="2" t="s">
        <v>321</v>
      </c>
      <c r="F20" s="2"/>
      <c r="G20" s="2"/>
    </row>
    <row r="21" spans="1:7">
      <c r="A21" s="2" t="s">
        <v>319</v>
      </c>
      <c r="B21" s="2" t="s">
        <v>322</v>
      </c>
      <c r="C21" s="3">
        <v>95.64</v>
      </c>
      <c r="D21" s="3">
        <v>9.42</v>
      </c>
      <c r="E21" s="2" t="s">
        <v>323</v>
      </c>
      <c r="F21" s="2"/>
      <c r="G21" s="2"/>
    </row>
    <row r="22" spans="1:7">
      <c r="A22" s="2" t="s">
        <v>324</v>
      </c>
      <c r="B22" s="2" t="s">
        <v>325</v>
      </c>
      <c r="C22" s="3">
        <v>19.73</v>
      </c>
      <c r="D22" s="3">
        <v>4.2</v>
      </c>
      <c r="E22" s="2" t="s">
        <v>326</v>
      </c>
      <c r="F22" s="2"/>
      <c r="G22" s="2"/>
    </row>
    <row r="23" spans="1:7">
      <c r="A23" s="2" t="s">
        <v>327</v>
      </c>
      <c r="B23" s="2" t="s">
        <v>328</v>
      </c>
      <c r="C23" s="3">
        <v>14.7</v>
      </c>
      <c r="D23" s="3">
        <v>4.8</v>
      </c>
      <c r="E23" s="2" t="s">
        <v>329</v>
      </c>
      <c r="F23" s="2"/>
      <c r="G23" s="2"/>
    </row>
    <row r="24" spans="1:7">
      <c r="A24" s="2" t="s">
        <v>54</v>
      </c>
      <c r="B24" s="2" t="s">
        <v>330</v>
      </c>
      <c r="C24" s="3">
        <v>25.5</v>
      </c>
      <c r="D24" s="3">
        <v>6.6</v>
      </c>
      <c r="E24" s="2" t="s">
        <v>331</v>
      </c>
      <c r="F24" s="2"/>
      <c r="G24" s="2"/>
    </row>
    <row r="25" spans="1:7">
      <c r="A25" s="2" t="s">
        <v>332</v>
      </c>
      <c r="B25" s="2" t="s">
        <v>333</v>
      </c>
      <c r="C25" s="3">
        <v>11.7</v>
      </c>
      <c r="D25" s="3">
        <v>4.8</v>
      </c>
      <c r="E25" s="2" t="s">
        <v>334</v>
      </c>
      <c r="F25" s="2"/>
      <c r="G25" s="2"/>
    </row>
    <row r="26" spans="1:7">
      <c r="A26" s="2" t="s">
        <v>335</v>
      </c>
      <c r="B26" s="2" t="s">
        <v>336</v>
      </c>
      <c r="C26" s="3">
        <v>41.4</v>
      </c>
      <c r="D26" s="3">
        <v>11.1</v>
      </c>
      <c r="E26" s="2" t="s">
        <v>299</v>
      </c>
      <c r="F26" s="2"/>
      <c r="G26" s="2"/>
    </row>
    <row r="27" spans="1:7">
      <c r="A27" s="2" t="s">
        <v>337</v>
      </c>
      <c r="B27" s="2" t="s">
        <v>338</v>
      </c>
      <c r="C27" s="3">
        <v>72.5</v>
      </c>
      <c r="D27" s="3">
        <v>10.92</v>
      </c>
      <c r="E27" s="2" t="s">
        <v>339</v>
      </c>
      <c r="F27" s="2"/>
      <c r="G27" s="2"/>
    </row>
    <row r="28" spans="1:7">
      <c r="A28" s="2" t="s">
        <v>340</v>
      </c>
      <c r="B28" s="2" t="s">
        <v>341</v>
      </c>
      <c r="C28" s="3">
        <v>196.5</v>
      </c>
      <c r="D28" s="3">
        <v>28.45</v>
      </c>
      <c r="E28" s="2" t="s">
        <v>342</v>
      </c>
      <c r="F28" s="2"/>
      <c r="G28" s="2"/>
    </row>
    <row r="29" spans="1:7">
      <c r="A29" s="2" t="s">
        <v>343</v>
      </c>
      <c r="B29" s="2" t="s">
        <v>344</v>
      </c>
      <c r="C29" s="3">
        <v>36</v>
      </c>
      <c r="D29" s="3">
        <v>6.9</v>
      </c>
      <c r="E29" s="2" t="s">
        <v>345</v>
      </c>
      <c r="F29" s="2"/>
      <c r="G29" s="2"/>
    </row>
    <row r="30" spans="1:7">
      <c r="A30" s="2" t="s">
        <v>58</v>
      </c>
      <c r="B30" s="2" t="s">
        <v>346</v>
      </c>
      <c r="C30" s="3">
        <v>21.9</v>
      </c>
      <c r="D30" s="3">
        <v>5.7</v>
      </c>
      <c r="E30" s="2" t="s">
        <v>347</v>
      </c>
      <c r="F30" s="2"/>
      <c r="G30" s="2"/>
    </row>
    <row r="31" spans="1:7">
      <c r="A31" s="2" t="s">
        <v>348</v>
      </c>
      <c r="B31" s="2" t="s">
        <v>349</v>
      </c>
      <c r="C31" s="3">
        <v>84.6</v>
      </c>
      <c r="D31" s="3">
        <v>5.4</v>
      </c>
      <c r="E31" s="2" t="s">
        <v>350</v>
      </c>
      <c r="F31" s="2"/>
      <c r="G31" s="2"/>
    </row>
    <row r="32" spans="1:7">
      <c r="A32" s="2" t="s">
        <v>60</v>
      </c>
      <c r="B32" s="2" t="s">
        <v>351</v>
      </c>
      <c r="C32" s="3">
        <v>10.5</v>
      </c>
      <c r="D32" s="3">
        <v>5.0999999999999996</v>
      </c>
      <c r="E32" s="2" t="s">
        <v>352</v>
      </c>
      <c r="F32" s="2"/>
      <c r="G32" s="2"/>
    </row>
    <row r="33" spans="1:7">
      <c r="A33" s="2" t="s">
        <v>62</v>
      </c>
      <c r="B33" s="2" t="s">
        <v>353</v>
      </c>
      <c r="C33" s="3">
        <v>67.52</v>
      </c>
      <c r="D33" s="3">
        <v>4.8</v>
      </c>
      <c r="E33" s="2" t="s">
        <v>354</v>
      </c>
      <c r="F33" s="2"/>
      <c r="G33" s="2"/>
    </row>
    <row r="34" spans="1:7">
      <c r="A34" s="2" t="s">
        <v>64</v>
      </c>
      <c r="B34" s="2" t="s">
        <v>355</v>
      </c>
      <c r="C34" s="3">
        <v>9</v>
      </c>
      <c r="D34" s="3">
        <v>3.9</v>
      </c>
      <c r="E34" s="2" t="s">
        <v>356</v>
      </c>
      <c r="F34" s="2"/>
      <c r="G34" s="2"/>
    </row>
    <row r="35" spans="1:7">
      <c r="A35" s="2" t="s">
        <v>357</v>
      </c>
      <c r="B35" s="2" t="s">
        <v>358</v>
      </c>
      <c r="C35" s="3">
        <v>40.5</v>
      </c>
      <c r="D35" s="3">
        <v>5.0999999999999996</v>
      </c>
      <c r="E35" s="2" t="s">
        <v>359</v>
      </c>
      <c r="F35" s="2"/>
      <c r="G35" s="2"/>
    </row>
    <row r="36" spans="1:7">
      <c r="A36" s="2" t="s">
        <v>360</v>
      </c>
      <c r="B36" s="2" t="s">
        <v>361</v>
      </c>
      <c r="C36" s="3">
        <v>28.8</v>
      </c>
      <c r="D36" s="3">
        <v>6.9</v>
      </c>
      <c r="E36" s="2" t="s">
        <v>362</v>
      </c>
      <c r="F36" s="2"/>
      <c r="G36" s="2"/>
    </row>
    <row r="37" spans="1:7">
      <c r="A37" s="2" t="s">
        <v>363</v>
      </c>
      <c r="B37" s="2" t="s">
        <v>364</v>
      </c>
      <c r="C37" s="3">
        <v>16.8</v>
      </c>
      <c r="D37" s="3">
        <v>5.0999999999999996</v>
      </c>
      <c r="E37" s="2" t="s">
        <v>365</v>
      </c>
      <c r="F37" s="2"/>
      <c r="G37" s="2"/>
    </row>
    <row r="38" spans="1:7">
      <c r="A38" s="2" t="s">
        <v>66</v>
      </c>
      <c r="B38" s="2" t="s">
        <v>366</v>
      </c>
      <c r="C38" s="3">
        <v>11.51</v>
      </c>
      <c r="D38" s="3">
        <v>3.9</v>
      </c>
      <c r="E38" s="2" t="s">
        <v>367</v>
      </c>
      <c r="F38" s="2"/>
      <c r="G38" s="2"/>
    </row>
    <row r="39" spans="1:7">
      <c r="A39" s="2" t="s">
        <v>368</v>
      </c>
      <c r="B39" s="2" t="s">
        <v>369</v>
      </c>
      <c r="C39" s="3">
        <v>115.5</v>
      </c>
      <c r="D39" s="3">
        <v>12</v>
      </c>
      <c r="E39" s="2" t="s">
        <v>370</v>
      </c>
      <c r="F39" s="2"/>
      <c r="G39" s="2"/>
    </row>
    <row r="40" spans="1:7">
      <c r="A40" s="2" t="s">
        <v>68</v>
      </c>
      <c r="B40" s="2" t="s">
        <v>371</v>
      </c>
      <c r="C40" s="3">
        <v>59.93</v>
      </c>
      <c r="D40" s="3">
        <v>4.2</v>
      </c>
      <c r="E40" s="2" t="s">
        <v>372</v>
      </c>
      <c r="F40" s="2"/>
      <c r="G40" s="2"/>
    </row>
    <row r="41" spans="1:7">
      <c r="A41" s="2" t="s">
        <v>70</v>
      </c>
      <c r="B41" s="2" t="s">
        <v>373</v>
      </c>
      <c r="C41" s="3">
        <v>14.7</v>
      </c>
      <c r="D41" s="3">
        <v>3.9</v>
      </c>
      <c r="E41" s="2" t="s">
        <v>374</v>
      </c>
      <c r="F41" s="2"/>
      <c r="G41" s="2"/>
    </row>
    <row r="42" spans="1:7">
      <c r="A42" s="2" t="s">
        <v>375</v>
      </c>
      <c r="B42" s="2" t="s">
        <v>376</v>
      </c>
      <c r="C42" s="3">
        <v>34.200000000000003</v>
      </c>
      <c r="D42" s="3">
        <v>6.6</v>
      </c>
      <c r="E42" s="2" t="s">
        <v>377</v>
      </c>
      <c r="F42" s="2"/>
      <c r="G42" s="2"/>
    </row>
    <row r="43" spans="1:7">
      <c r="A43" s="2" t="s">
        <v>378</v>
      </c>
      <c r="B43" s="2" t="s">
        <v>379</v>
      </c>
      <c r="C43" s="3">
        <v>85.47</v>
      </c>
      <c r="D43" s="3">
        <v>14.5</v>
      </c>
      <c r="E43" s="2" t="s">
        <v>380</v>
      </c>
      <c r="F43" s="2"/>
      <c r="G43" s="2"/>
    </row>
    <row r="44" spans="1:7">
      <c r="A44" s="2" t="s">
        <v>74</v>
      </c>
      <c r="B44" s="2" t="s">
        <v>381</v>
      </c>
      <c r="C44" s="3">
        <v>17.100000000000001</v>
      </c>
      <c r="D44" s="3">
        <v>3.9</v>
      </c>
      <c r="E44" s="2" t="s">
        <v>382</v>
      </c>
      <c r="F44" s="2"/>
      <c r="G44" s="2"/>
    </row>
    <row r="45" spans="1:7">
      <c r="A45" s="2" t="s">
        <v>383</v>
      </c>
      <c r="B45" s="2" t="s">
        <v>384</v>
      </c>
      <c r="C45" s="3">
        <v>300.86</v>
      </c>
      <c r="D45" s="3">
        <v>8.42</v>
      </c>
      <c r="E45" s="2" t="s">
        <v>385</v>
      </c>
      <c r="F45" s="2"/>
      <c r="G45" s="2"/>
    </row>
    <row r="46" spans="1:7">
      <c r="A46" s="2" t="s">
        <v>78</v>
      </c>
      <c r="B46" s="2" t="s">
        <v>386</v>
      </c>
      <c r="C46" s="3">
        <v>8.2899999999999991</v>
      </c>
      <c r="D46" s="3">
        <v>4.2</v>
      </c>
      <c r="E46" s="2" t="s">
        <v>387</v>
      </c>
      <c r="F46" s="2"/>
      <c r="G46" s="2"/>
    </row>
    <row r="47" spans="1:7">
      <c r="A47" s="2" t="s">
        <v>80</v>
      </c>
      <c r="B47" s="2" t="s">
        <v>388</v>
      </c>
      <c r="C47" s="3">
        <v>132.19999999999999</v>
      </c>
      <c r="D47" s="3">
        <v>11.4</v>
      </c>
      <c r="E47" s="2" t="s">
        <v>389</v>
      </c>
      <c r="F47" s="2"/>
      <c r="G47" s="2"/>
    </row>
    <row r="48" spans="1:7">
      <c r="A48" s="2" t="s">
        <v>82</v>
      </c>
      <c r="B48" s="2" t="s">
        <v>390</v>
      </c>
      <c r="C48" s="3">
        <v>60.24</v>
      </c>
      <c r="D48" s="3">
        <v>5.7</v>
      </c>
      <c r="E48" s="2" t="s">
        <v>391</v>
      </c>
      <c r="F48" s="2"/>
      <c r="G48" s="2"/>
    </row>
    <row r="49" spans="1:7">
      <c r="A49" s="2" t="s">
        <v>392</v>
      </c>
      <c r="B49" s="2" t="s">
        <v>393</v>
      </c>
      <c r="C49" s="3">
        <v>42.06</v>
      </c>
      <c r="D49" s="3">
        <v>4.5</v>
      </c>
      <c r="E49" s="2" t="s">
        <v>394</v>
      </c>
      <c r="F49" s="2"/>
      <c r="G49" s="2"/>
    </row>
    <row r="50" spans="1:7">
      <c r="A50" s="2" t="s">
        <v>395</v>
      </c>
      <c r="B50" s="2" t="s">
        <v>396</v>
      </c>
      <c r="C50" s="3">
        <v>78.25</v>
      </c>
      <c r="D50" s="3">
        <v>10.27</v>
      </c>
      <c r="E50" s="2" t="s">
        <v>397</v>
      </c>
      <c r="F50" s="2"/>
      <c r="G50" s="2"/>
    </row>
    <row r="51" spans="1:7">
      <c r="A51" s="2" t="s">
        <v>398</v>
      </c>
      <c r="B51" s="2" t="s">
        <v>399</v>
      </c>
      <c r="C51" s="3">
        <v>176.23</v>
      </c>
      <c r="D51" s="3">
        <v>8.6999999999999993</v>
      </c>
      <c r="E51" s="2" t="s">
        <v>400</v>
      </c>
      <c r="F51" s="2"/>
      <c r="G51" s="2"/>
    </row>
    <row r="52" spans="1:7">
      <c r="A52" s="2" t="s">
        <v>401</v>
      </c>
      <c r="B52" s="2" t="s">
        <v>402</v>
      </c>
      <c r="C52" s="3">
        <v>38.130000000000003</v>
      </c>
      <c r="D52" s="3">
        <v>7.13</v>
      </c>
      <c r="E52" s="2" t="s">
        <v>403</v>
      </c>
      <c r="F52" s="2"/>
      <c r="G52" s="2"/>
    </row>
    <row r="53" spans="1:7">
      <c r="A53" s="2" t="s">
        <v>84</v>
      </c>
      <c r="B53" s="2" t="s">
        <v>404</v>
      </c>
      <c r="C53" s="3">
        <v>18.23</v>
      </c>
      <c r="D53" s="3">
        <v>3.9</v>
      </c>
      <c r="E53" s="2" t="s">
        <v>405</v>
      </c>
      <c r="F53" s="2"/>
      <c r="G53" s="2"/>
    </row>
    <row r="54" spans="1:7">
      <c r="A54" s="2" t="s">
        <v>86</v>
      </c>
      <c r="B54" s="2" t="s">
        <v>406</v>
      </c>
      <c r="C54" s="3">
        <v>1094.33</v>
      </c>
      <c r="D54" s="3">
        <v>53.1</v>
      </c>
      <c r="E54" s="2" t="s">
        <v>407</v>
      </c>
      <c r="F54" s="2"/>
      <c r="G54" s="2"/>
    </row>
    <row r="55" spans="1:7">
      <c r="A55" s="2" t="s">
        <v>408</v>
      </c>
      <c r="B55" s="2" t="s">
        <v>409</v>
      </c>
      <c r="C55" s="3">
        <v>29.1</v>
      </c>
      <c r="D55" s="3">
        <v>5.0999999999999996</v>
      </c>
      <c r="E55" s="2" t="s">
        <v>410</v>
      </c>
      <c r="F55" s="2"/>
      <c r="G55" s="2"/>
    </row>
    <row r="56" spans="1:7">
      <c r="A56" s="2" t="s">
        <v>411</v>
      </c>
      <c r="B56" s="2" t="s">
        <v>412</v>
      </c>
      <c r="C56" s="3">
        <v>114.6</v>
      </c>
      <c r="D56" s="3">
        <v>9.6</v>
      </c>
      <c r="E56" s="2" t="s">
        <v>413</v>
      </c>
      <c r="F56" s="2"/>
      <c r="G56" s="2"/>
    </row>
    <row r="57" spans="1:7">
      <c r="A57" s="2" t="s">
        <v>414</v>
      </c>
      <c r="B57" s="2" t="s">
        <v>415</v>
      </c>
      <c r="C57" s="3">
        <v>293.7</v>
      </c>
      <c r="D57" s="3">
        <v>20.399999999999999</v>
      </c>
      <c r="E57" s="2" t="s">
        <v>416</v>
      </c>
      <c r="F57" s="2"/>
      <c r="G57" s="2"/>
    </row>
    <row r="58" spans="1:7">
      <c r="A58" s="2" t="s">
        <v>417</v>
      </c>
      <c r="B58" s="2" t="s">
        <v>418</v>
      </c>
      <c r="C58" s="3">
        <v>853.2</v>
      </c>
      <c r="D58" s="3">
        <v>51.25</v>
      </c>
      <c r="E58" s="2" t="s">
        <v>419</v>
      </c>
      <c r="F58" s="2"/>
      <c r="G58" s="2"/>
    </row>
    <row r="59" spans="1:7">
      <c r="A59" s="2" t="s">
        <v>92</v>
      </c>
      <c r="B59" s="2" t="s">
        <v>420</v>
      </c>
      <c r="C59" s="3">
        <v>52.5</v>
      </c>
      <c r="D59" s="3">
        <v>14.54</v>
      </c>
      <c r="E59" s="2" t="s">
        <v>421</v>
      </c>
      <c r="F59" s="2"/>
      <c r="G59" s="2"/>
    </row>
    <row r="60" spans="1:7">
      <c r="A60" s="2" t="s">
        <v>422</v>
      </c>
      <c r="B60" s="2" t="s">
        <v>420</v>
      </c>
      <c r="C60" s="3">
        <v>18.68</v>
      </c>
      <c r="D60" s="3">
        <v>6</v>
      </c>
      <c r="E60" s="2" t="s">
        <v>423</v>
      </c>
      <c r="F60" s="2"/>
      <c r="G60" s="2"/>
    </row>
    <row r="61" spans="1:7">
      <c r="A61" s="2" t="s">
        <v>424</v>
      </c>
      <c r="B61" s="2" t="s">
        <v>425</v>
      </c>
      <c r="C61" s="3">
        <v>27.9</v>
      </c>
      <c r="D61" s="3">
        <v>8.1</v>
      </c>
      <c r="E61" s="2" t="s">
        <v>426</v>
      </c>
      <c r="F61" s="2"/>
      <c r="G61" s="2"/>
    </row>
    <row r="62" spans="1:7">
      <c r="A62" s="2" t="s">
        <v>97</v>
      </c>
      <c r="B62" s="2" t="s">
        <v>427</v>
      </c>
      <c r="C62" s="3">
        <v>28.2</v>
      </c>
      <c r="D62" s="3">
        <v>6.9</v>
      </c>
      <c r="E62" s="2" t="s">
        <v>428</v>
      </c>
      <c r="F62" s="2"/>
      <c r="G62" s="2"/>
    </row>
    <row r="63" spans="1:7">
      <c r="A63" s="2" t="s">
        <v>429</v>
      </c>
      <c r="B63" s="2" t="s">
        <v>430</v>
      </c>
      <c r="C63" s="3">
        <v>22.5</v>
      </c>
      <c r="D63" s="3">
        <v>4.2</v>
      </c>
      <c r="E63" s="2" t="s">
        <v>431</v>
      </c>
      <c r="F63" s="2"/>
      <c r="G63" s="2"/>
    </row>
    <row r="64" spans="1:7">
      <c r="A64" s="2" t="s">
        <v>432</v>
      </c>
      <c r="B64" s="2" t="s">
        <v>433</v>
      </c>
      <c r="C64" s="3">
        <v>11.15</v>
      </c>
      <c r="D64" s="3">
        <v>7.2</v>
      </c>
      <c r="E64" s="2" t="s">
        <v>434</v>
      </c>
      <c r="F64" s="2"/>
      <c r="G64" s="2"/>
    </row>
    <row r="65" spans="1:7">
      <c r="A65" s="2" t="s">
        <v>435</v>
      </c>
      <c r="B65" s="2" t="s">
        <v>436</v>
      </c>
      <c r="C65" s="3">
        <v>90.27</v>
      </c>
      <c r="D65" s="3">
        <v>4.2</v>
      </c>
      <c r="E65" s="2" t="s">
        <v>437</v>
      </c>
      <c r="F65" s="2"/>
      <c r="G65" s="2"/>
    </row>
    <row r="66" spans="1:7">
      <c r="A66" s="2" t="s">
        <v>438</v>
      </c>
      <c r="B66" s="2" t="s">
        <v>439</v>
      </c>
      <c r="C66" s="3">
        <v>55.57</v>
      </c>
      <c r="D66" s="3">
        <v>13.37</v>
      </c>
      <c r="E66" s="2" t="s">
        <v>440</v>
      </c>
      <c r="F66" s="2"/>
      <c r="G66" s="2"/>
    </row>
    <row r="67" spans="1:7">
      <c r="A67" s="2" t="s">
        <v>441</v>
      </c>
      <c r="B67" s="2" t="s">
        <v>442</v>
      </c>
      <c r="C67" s="3">
        <v>93.23</v>
      </c>
      <c r="D67" s="3">
        <v>11.33</v>
      </c>
      <c r="E67" s="2" t="s">
        <v>443</v>
      </c>
      <c r="F67" s="2"/>
      <c r="G67" s="2"/>
    </row>
    <row r="68" spans="1:7">
      <c r="A68" s="2" t="s">
        <v>444</v>
      </c>
      <c r="B68" s="2" t="s">
        <v>445</v>
      </c>
      <c r="C68" s="3">
        <v>31.34</v>
      </c>
      <c r="D68" s="3">
        <v>8.92</v>
      </c>
      <c r="E68" s="2" t="s">
        <v>446</v>
      </c>
      <c r="F68" s="2"/>
      <c r="G68" s="2"/>
    </row>
    <row r="69" spans="1:7">
      <c r="A69" s="2" t="s">
        <v>447</v>
      </c>
      <c r="B69" s="2" t="s">
        <v>448</v>
      </c>
      <c r="C69" s="3">
        <v>28.8</v>
      </c>
      <c r="D69" s="3">
        <v>5.7</v>
      </c>
      <c r="E69" s="2" t="s">
        <v>449</v>
      </c>
      <c r="F69" s="2"/>
      <c r="G69" s="2"/>
    </row>
    <row r="70" spans="1:7">
      <c r="A70" s="2" t="s">
        <v>450</v>
      </c>
      <c r="B70" s="2" t="s">
        <v>451</v>
      </c>
      <c r="C70" s="3">
        <v>18.3</v>
      </c>
      <c r="D70" s="3">
        <v>5.4</v>
      </c>
      <c r="E70" s="2" t="s">
        <v>452</v>
      </c>
      <c r="F70" s="2"/>
      <c r="G70" s="2"/>
    </row>
    <row r="71" spans="1:7">
      <c r="A71" s="2" t="s">
        <v>453</v>
      </c>
      <c r="B71" s="2" t="s">
        <v>454</v>
      </c>
      <c r="C71" s="3">
        <v>109.8</v>
      </c>
      <c r="D71" s="3">
        <v>8.4</v>
      </c>
      <c r="E71" s="2" t="s">
        <v>455</v>
      </c>
      <c r="F71" s="2"/>
      <c r="G71" s="2"/>
    </row>
    <row r="72" spans="1:7">
      <c r="A72" s="2" t="s">
        <v>453</v>
      </c>
      <c r="B72" s="2" t="s">
        <v>456</v>
      </c>
      <c r="C72" s="3">
        <v>37.76</v>
      </c>
      <c r="D72" s="3">
        <v>17.399999999999999</v>
      </c>
      <c r="E72" s="2" t="s">
        <v>457</v>
      </c>
      <c r="F72" s="2"/>
      <c r="G72" s="2"/>
    </row>
    <row r="73" spans="1:7">
      <c r="A73" s="2" t="s">
        <v>458</v>
      </c>
      <c r="B73" s="2" t="s">
        <v>459</v>
      </c>
      <c r="C73" s="3">
        <v>57.9</v>
      </c>
      <c r="D73" s="3">
        <v>8.1</v>
      </c>
      <c r="E73" s="2" t="s">
        <v>460</v>
      </c>
      <c r="F73" s="2"/>
      <c r="G73" s="2"/>
    </row>
    <row r="74" spans="1:7">
      <c r="A74" s="2" t="s">
        <v>461</v>
      </c>
      <c r="B74" s="2" t="s">
        <v>462</v>
      </c>
      <c r="C74" s="3">
        <v>63.9</v>
      </c>
      <c r="D74" s="3">
        <v>10.26</v>
      </c>
      <c r="E74" s="2" t="s">
        <v>463</v>
      </c>
      <c r="F74" s="2"/>
      <c r="G74" s="2"/>
    </row>
    <row r="75" spans="1:7">
      <c r="A75" s="2" t="s">
        <v>99</v>
      </c>
      <c r="B75" s="2" t="s">
        <v>464</v>
      </c>
      <c r="C75" s="3">
        <v>119.76</v>
      </c>
      <c r="D75" s="3">
        <v>4.2</v>
      </c>
      <c r="E75" s="2" t="s">
        <v>465</v>
      </c>
      <c r="F75" s="2"/>
      <c r="G75" s="2"/>
    </row>
    <row r="76" spans="1:7">
      <c r="A76" s="2" t="s">
        <v>466</v>
      </c>
      <c r="B76" s="2" t="s">
        <v>467</v>
      </c>
      <c r="C76" s="3">
        <v>18.600000000000001</v>
      </c>
      <c r="D76" s="3">
        <v>4.5</v>
      </c>
      <c r="E76" s="2" t="s">
        <v>468</v>
      </c>
      <c r="F76" s="2"/>
      <c r="G76" s="2"/>
    </row>
    <row r="77" spans="1:7">
      <c r="A77" s="2" t="s">
        <v>469</v>
      </c>
      <c r="B77" s="2" t="s">
        <v>470</v>
      </c>
      <c r="C77" s="3">
        <v>995.75</v>
      </c>
      <c r="D77" s="3">
        <v>39.299999999999997</v>
      </c>
      <c r="E77" s="2" t="s">
        <v>471</v>
      </c>
      <c r="F77" s="2"/>
      <c r="G77" s="2"/>
    </row>
    <row r="78" spans="1:7">
      <c r="A78" s="2" t="s">
        <v>101</v>
      </c>
      <c r="B78" s="2" t="s">
        <v>472</v>
      </c>
      <c r="C78" s="3">
        <v>71.510000000000005</v>
      </c>
      <c r="D78" s="3">
        <v>8.4</v>
      </c>
      <c r="E78" s="2" t="s">
        <v>473</v>
      </c>
      <c r="F78" s="2"/>
      <c r="G78" s="2"/>
    </row>
    <row r="79" spans="1:7">
      <c r="A79" s="2" t="s">
        <v>103</v>
      </c>
      <c r="B79" s="2" t="s">
        <v>474</v>
      </c>
      <c r="C79" s="3">
        <v>47.7</v>
      </c>
      <c r="D79" s="3">
        <v>3.9</v>
      </c>
      <c r="E79" s="2" t="s">
        <v>475</v>
      </c>
      <c r="F79" s="2"/>
      <c r="G79" s="2"/>
    </row>
    <row r="80" spans="1:7">
      <c r="A80" s="2" t="s">
        <v>476</v>
      </c>
      <c r="B80" s="2" t="s">
        <v>477</v>
      </c>
      <c r="C80" s="3">
        <v>216.66</v>
      </c>
      <c r="D80" s="3">
        <v>6</v>
      </c>
      <c r="E80" s="2" t="s">
        <v>478</v>
      </c>
      <c r="F80" s="2"/>
      <c r="G80" s="2"/>
    </row>
    <row r="81" spans="1:7">
      <c r="A81" s="2" t="s">
        <v>105</v>
      </c>
      <c r="B81" s="2" t="s">
        <v>479</v>
      </c>
      <c r="C81" s="3">
        <v>11.43</v>
      </c>
      <c r="D81" s="3">
        <v>6.3</v>
      </c>
      <c r="E81" s="2" t="s">
        <v>480</v>
      </c>
      <c r="F81" s="2"/>
      <c r="G81" s="2"/>
    </row>
    <row r="82" spans="1:7">
      <c r="A82" s="2" t="s">
        <v>481</v>
      </c>
      <c r="B82" s="2" t="s">
        <v>482</v>
      </c>
      <c r="C82" s="3">
        <v>102.58</v>
      </c>
      <c r="D82" s="3">
        <v>54.34</v>
      </c>
      <c r="E82" s="2" t="s">
        <v>483</v>
      </c>
      <c r="F82" s="2"/>
      <c r="G82" s="2"/>
    </row>
    <row r="83" spans="1:7">
      <c r="A83" s="2" t="s">
        <v>481</v>
      </c>
      <c r="B83" s="2" t="s">
        <v>484</v>
      </c>
      <c r="C83" s="3">
        <v>96.08</v>
      </c>
      <c r="D83" s="3">
        <v>48.81</v>
      </c>
      <c r="E83" s="2" t="s">
        <v>485</v>
      </c>
      <c r="F83" s="2"/>
      <c r="G83" s="2"/>
    </row>
    <row r="84" spans="1:7">
      <c r="A84" s="2" t="s">
        <v>481</v>
      </c>
      <c r="B84" s="2" t="s">
        <v>486</v>
      </c>
      <c r="C84" s="3">
        <v>185.87</v>
      </c>
      <c r="D84" s="3">
        <v>56.57</v>
      </c>
      <c r="E84" s="2" t="s">
        <v>487</v>
      </c>
      <c r="F84" s="2"/>
      <c r="G84" s="2"/>
    </row>
    <row r="85" spans="1:7">
      <c r="A85" s="2" t="s">
        <v>107</v>
      </c>
      <c r="B85" s="2" t="s">
        <v>488</v>
      </c>
      <c r="C85" s="3">
        <v>109.39</v>
      </c>
      <c r="D85" s="3">
        <v>42.2</v>
      </c>
      <c r="E85" s="2" t="s">
        <v>489</v>
      </c>
      <c r="F85" s="2"/>
      <c r="G85" s="2"/>
    </row>
    <row r="86" spans="1:7">
      <c r="A86" s="2" t="s">
        <v>490</v>
      </c>
      <c r="B86" s="2" t="s">
        <v>491</v>
      </c>
      <c r="C86" s="3">
        <v>113.42</v>
      </c>
      <c r="D86" s="3">
        <v>4.8</v>
      </c>
      <c r="E86" s="2" t="s">
        <v>492</v>
      </c>
      <c r="F86" s="2"/>
      <c r="G86" s="2"/>
    </row>
    <row r="87" spans="1:7">
      <c r="A87" s="2" t="s">
        <v>111</v>
      </c>
      <c r="B87" s="2" t="s">
        <v>493</v>
      </c>
      <c r="C87" s="3">
        <v>23.7</v>
      </c>
      <c r="D87" s="3">
        <v>4.2</v>
      </c>
      <c r="E87" s="2" t="s">
        <v>494</v>
      </c>
      <c r="F87" s="2"/>
      <c r="G87" s="2"/>
    </row>
    <row r="88" spans="1:7">
      <c r="A88" s="2" t="s">
        <v>113</v>
      </c>
      <c r="B88" s="2" t="s">
        <v>495</v>
      </c>
      <c r="C88" s="3">
        <v>27.79</v>
      </c>
      <c r="D88" s="3">
        <v>7.5</v>
      </c>
      <c r="E88" s="2" t="s">
        <v>496</v>
      </c>
      <c r="F88" s="2"/>
      <c r="G88" s="2"/>
    </row>
    <row r="89" spans="1:7">
      <c r="A89" s="2" t="s">
        <v>497</v>
      </c>
      <c r="B89" s="2" t="s">
        <v>498</v>
      </c>
      <c r="C89" s="3">
        <v>15.3</v>
      </c>
      <c r="D89" s="3">
        <v>10.5</v>
      </c>
      <c r="E89" s="2" t="s">
        <v>499</v>
      </c>
      <c r="F89" s="2"/>
      <c r="G89" s="2"/>
    </row>
    <row r="90" spans="1:7">
      <c r="A90" s="2" t="s">
        <v>117</v>
      </c>
      <c r="B90" s="2" t="s">
        <v>500</v>
      </c>
      <c r="C90" s="3">
        <v>50.22</v>
      </c>
      <c r="D90" s="3">
        <v>4.5</v>
      </c>
      <c r="E90" s="2" t="s">
        <v>501</v>
      </c>
      <c r="F90" s="2"/>
      <c r="G90" s="2"/>
    </row>
    <row r="91" spans="1:7">
      <c r="A91" s="2" t="s">
        <v>502</v>
      </c>
      <c r="B91" s="2" t="s">
        <v>503</v>
      </c>
      <c r="C91" s="3">
        <v>112.95</v>
      </c>
      <c r="D91" s="3">
        <v>12.3</v>
      </c>
      <c r="E91" s="2" t="s">
        <v>504</v>
      </c>
      <c r="F91" s="2"/>
      <c r="G91" s="2"/>
    </row>
    <row r="92" spans="1:7">
      <c r="A92" s="2" t="s">
        <v>505</v>
      </c>
      <c r="B92" s="2" t="s">
        <v>506</v>
      </c>
      <c r="C92" s="3">
        <v>1181.6300000000001</v>
      </c>
      <c r="D92" s="3">
        <v>265.8</v>
      </c>
      <c r="E92" s="2" t="s">
        <v>507</v>
      </c>
      <c r="F92" s="2"/>
      <c r="G92" s="2"/>
    </row>
    <row r="93" spans="1:7">
      <c r="A93" s="2" t="s">
        <v>508</v>
      </c>
      <c r="B93" s="2" t="s">
        <v>509</v>
      </c>
      <c r="C93" s="3">
        <v>25.2</v>
      </c>
      <c r="D93" s="3">
        <v>11.4</v>
      </c>
      <c r="E93" s="2" t="s">
        <v>510</v>
      </c>
      <c r="F93" s="2"/>
      <c r="G93" s="2"/>
    </row>
    <row r="94" spans="1:7">
      <c r="A94" s="2" t="s">
        <v>511</v>
      </c>
      <c r="B94" s="2" t="s">
        <v>512</v>
      </c>
      <c r="C94" s="3">
        <v>100.15</v>
      </c>
      <c r="D94" s="3">
        <v>24.95</v>
      </c>
      <c r="E94" s="2" t="s">
        <v>513</v>
      </c>
      <c r="F94" s="2"/>
      <c r="G94" s="2"/>
    </row>
    <row r="95" spans="1:7">
      <c r="A95" s="2" t="s">
        <v>119</v>
      </c>
      <c r="B95" s="2" t="s">
        <v>514</v>
      </c>
      <c r="C95" s="3">
        <v>21.92</v>
      </c>
      <c r="D95" s="3">
        <v>3.9</v>
      </c>
      <c r="E95" s="2" t="s">
        <v>515</v>
      </c>
      <c r="F95" s="2"/>
      <c r="G95" s="2"/>
    </row>
    <row r="96" spans="1:7">
      <c r="A96" s="2" t="s">
        <v>121</v>
      </c>
      <c r="B96" s="2" t="s">
        <v>516</v>
      </c>
      <c r="C96" s="3">
        <v>51.1</v>
      </c>
      <c r="D96" s="3">
        <v>7.42</v>
      </c>
      <c r="E96" s="2" t="s">
        <v>517</v>
      </c>
      <c r="F96" s="2"/>
      <c r="G96" s="2"/>
    </row>
    <row r="97" spans="1:7">
      <c r="A97" s="2" t="s">
        <v>123</v>
      </c>
      <c r="B97" s="2" t="s">
        <v>518</v>
      </c>
      <c r="C97" s="3">
        <v>330.02</v>
      </c>
      <c r="D97" s="3">
        <v>110.04</v>
      </c>
      <c r="E97" s="2" t="s">
        <v>519</v>
      </c>
      <c r="F97" s="2"/>
      <c r="G97" s="2"/>
    </row>
    <row r="98" spans="1:7">
      <c r="A98" s="2" t="s">
        <v>125</v>
      </c>
      <c r="B98" s="2" t="s">
        <v>520</v>
      </c>
      <c r="C98" s="3">
        <v>12</v>
      </c>
      <c r="D98" s="3">
        <v>3.6</v>
      </c>
      <c r="E98" s="2" t="s">
        <v>521</v>
      </c>
      <c r="F98" s="2"/>
      <c r="G98" s="2"/>
    </row>
    <row r="99" spans="1:7">
      <c r="A99" s="2" t="s">
        <v>127</v>
      </c>
      <c r="B99" s="2" t="s">
        <v>522</v>
      </c>
      <c r="C99" s="3">
        <v>8.68</v>
      </c>
      <c r="D99" s="3">
        <v>4.2</v>
      </c>
      <c r="E99" s="2" t="s">
        <v>523</v>
      </c>
      <c r="F99" s="2"/>
      <c r="G99" s="2"/>
    </row>
    <row r="100" spans="1:7">
      <c r="A100" s="2" t="s">
        <v>524</v>
      </c>
      <c r="B100" s="2" t="s">
        <v>525</v>
      </c>
      <c r="C100" s="3">
        <v>22.2</v>
      </c>
      <c r="D100" s="3">
        <v>6</v>
      </c>
      <c r="E100" s="2" t="s">
        <v>347</v>
      </c>
      <c r="F100" s="2"/>
      <c r="G100" s="2"/>
    </row>
    <row r="101" spans="1:7">
      <c r="A101" s="2" t="s">
        <v>131</v>
      </c>
      <c r="B101" s="2" t="s">
        <v>526</v>
      </c>
      <c r="C101" s="3">
        <v>7.82</v>
      </c>
      <c r="D101" s="3">
        <v>3.6</v>
      </c>
      <c r="E101" s="2" t="s">
        <v>527</v>
      </c>
      <c r="F101" s="2"/>
      <c r="G101" s="2"/>
    </row>
    <row r="102" spans="1:7">
      <c r="A102" s="2" t="s">
        <v>133</v>
      </c>
      <c r="B102" s="2" t="s">
        <v>528</v>
      </c>
      <c r="C102" s="3">
        <v>6.08</v>
      </c>
      <c r="D102" s="3">
        <v>4.2</v>
      </c>
      <c r="E102" s="2" t="s">
        <v>529</v>
      </c>
      <c r="F102" s="2"/>
      <c r="G102" s="2"/>
    </row>
    <row r="103" spans="1:7">
      <c r="A103" s="2" t="s">
        <v>135</v>
      </c>
      <c r="B103" s="2" t="s">
        <v>530</v>
      </c>
      <c r="C103" s="3">
        <v>12.83</v>
      </c>
      <c r="D103" s="3">
        <v>6.6</v>
      </c>
      <c r="E103" s="2" t="s">
        <v>531</v>
      </c>
      <c r="F103" s="2"/>
      <c r="G103" s="2"/>
    </row>
    <row r="104" spans="1:7">
      <c r="A104" s="2" t="s">
        <v>532</v>
      </c>
      <c r="B104" s="2" t="s">
        <v>533</v>
      </c>
      <c r="C104" s="3">
        <v>15</v>
      </c>
      <c r="D104" s="3">
        <v>4.2</v>
      </c>
      <c r="E104" s="2" t="s">
        <v>374</v>
      </c>
      <c r="F104" s="2"/>
      <c r="G104" s="2"/>
    </row>
    <row r="105" spans="1:7">
      <c r="A105" s="2" t="s">
        <v>534</v>
      </c>
      <c r="B105" s="2" t="s">
        <v>535</v>
      </c>
      <c r="C105" s="3">
        <v>29.4</v>
      </c>
      <c r="D105" s="3">
        <v>11.4</v>
      </c>
      <c r="E105" s="2" t="s">
        <v>536</v>
      </c>
      <c r="F105" s="2"/>
      <c r="G105" s="2"/>
    </row>
    <row r="106" spans="1:7">
      <c r="A106" s="2" t="s">
        <v>537</v>
      </c>
      <c r="B106" s="2" t="s">
        <v>538</v>
      </c>
      <c r="C106" s="3">
        <v>256.8</v>
      </c>
      <c r="D106" s="3">
        <v>8.6999999999999993</v>
      </c>
      <c r="E106" s="2" t="s">
        <v>539</v>
      </c>
      <c r="F106" s="2"/>
      <c r="G106" s="2"/>
    </row>
    <row r="107" spans="1:7">
      <c r="A107" s="2" t="s">
        <v>540</v>
      </c>
      <c r="B107" s="2" t="s">
        <v>541</v>
      </c>
      <c r="C107" s="3">
        <v>169.75</v>
      </c>
      <c r="D107" s="3">
        <v>26.59</v>
      </c>
      <c r="E107" s="2" t="s">
        <v>542</v>
      </c>
      <c r="F107" s="2"/>
      <c r="G107" s="2"/>
    </row>
    <row r="108" spans="1:7">
      <c r="A108" s="2" t="s">
        <v>543</v>
      </c>
      <c r="B108" s="2" t="s">
        <v>544</v>
      </c>
      <c r="C108" s="3">
        <v>28.2</v>
      </c>
      <c r="D108" s="3">
        <v>7.8</v>
      </c>
      <c r="E108" s="2" t="s">
        <v>545</v>
      </c>
      <c r="F108" s="2"/>
      <c r="G108" s="2"/>
    </row>
    <row r="109" spans="1:7">
      <c r="A109" s="2" t="s">
        <v>137</v>
      </c>
      <c r="B109" s="2" t="s">
        <v>546</v>
      </c>
      <c r="C109" s="3">
        <v>6.08</v>
      </c>
      <c r="D109" s="3">
        <v>4.2</v>
      </c>
      <c r="E109" s="2" t="s">
        <v>529</v>
      </c>
      <c r="F109" s="2"/>
      <c r="G109" s="2"/>
    </row>
    <row r="110" spans="1:7">
      <c r="A110" s="2" t="s">
        <v>547</v>
      </c>
      <c r="B110" s="2" t="s">
        <v>548</v>
      </c>
      <c r="C110" s="3">
        <v>8.44</v>
      </c>
      <c r="D110" s="3">
        <v>3.9</v>
      </c>
      <c r="E110" s="2" t="s">
        <v>549</v>
      </c>
      <c r="F110" s="2"/>
      <c r="G110" s="2"/>
    </row>
    <row r="111" spans="1:7">
      <c r="A111" s="2" t="s">
        <v>550</v>
      </c>
      <c r="B111" s="2" t="s">
        <v>551</v>
      </c>
      <c r="C111" s="3">
        <v>16.82</v>
      </c>
      <c r="D111" s="3">
        <v>5.32</v>
      </c>
      <c r="E111" s="2" t="s">
        <v>552</v>
      </c>
      <c r="F111" s="2"/>
      <c r="G111" s="2"/>
    </row>
    <row r="112" spans="1:7">
      <c r="A112" s="2" t="s">
        <v>553</v>
      </c>
      <c r="B112" s="2" t="s">
        <v>554</v>
      </c>
      <c r="C112" s="3">
        <v>80.540000000000006</v>
      </c>
      <c r="D112" s="3">
        <v>9.9</v>
      </c>
      <c r="E112" s="2" t="s">
        <v>555</v>
      </c>
      <c r="F112" s="2"/>
      <c r="G112" s="2"/>
    </row>
    <row r="113" spans="1:7">
      <c r="A113" s="2" t="s">
        <v>145</v>
      </c>
      <c r="B113" s="2" t="s">
        <v>556</v>
      </c>
      <c r="C113" s="3">
        <v>15.3</v>
      </c>
      <c r="D113" s="3">
        <v>4.8</v>
      </c>
      <c r="E113" s="2" t="s">
        <v>557</v>
      </c>
      <c r="F113" s="2"/>
      <c r="G113" s="2"/>
    </row>
    <row r="114" spans="1:7">
      <c r="A114" s="2" t="s">
        <v>147</v>
      </c>
      <c r="B114" s="2" t="s">
        <v>558</v>
      </c>
      <c r="C114" s="3">
        <v>4.5</v>
      </c>
      <c r="D114" s="3">
        <v>3.9</v>
      </c>
      <c r="E114" s="2" t="s">
        <v>559</v>
      </c>
      <c r="F114" s="2"/>
      <c r="G114" s="2"/>
    </row>
    <row r="115" spans="1:7">
      <c r="A115" s="2" t="s">
        <v>560</v>
      </c>
      <c r="B115" s="2" t="s">
        <v>561</v>
      </c>
      <c r="C115" s="3">
        <v>2502.5</v>
      </c>
      <c r="D115" s="3">
        <v>17.100000000000001</v>
      </c>
      <c r="E115" s="2" t="s">
        <v>562</v>
      </c>
      <c r="F115" s="2"/>
      <c r="G115" s="2"/>
    </row>
    <row r="116" spans="1:7">
      <c r="A116" s="2" t="s">
        <v>563</v>
      </c>
      <c r="B116" s="2" t="s">
        <v>564</v>
      </c>
      <c r="C116" s="3">
        <v>32.1</v>
      </c>
      <c r="D116" s="3">
        <v>8.4</v>
      </c>
      <c r="E116" s="2" t="s">
        <v>565</v>
      </c>
      <c r="F116" s="2"/>
      <c r="G116" s="2"/>
    </row>
    <row r="117" spans="1:7">
      <c r="A117" s="2" t="s">
        <v>566</v>
      </c>
      <c r="B117" s="2" t="s">
        <v>567</v>
      </c>
      <c r="C117" s="3">
        <v>79.8</v>
      </c>
      <c r="D117" s="3">
        <v>9.6</v>
      </c>
      <c r="E117" s="2" t="s">
        <v>568</v>
      </c>
      <c r="F117" s="2"/>
      <c r="G117" s="2"/>
    </row>
    <row r="118" spans="1:7">
      <c r="A118" s="2" t="s">
        <v>569</v>
      </c>
      <c r="B118" s="2" t="s">
        <v>570</v>
      </c>
      <c r="C118" s="3">
        <v>15.88</v>
      </c>
      <c r="D118" s="3">
        <v>5.0999999999999996</v>
      </c>
      <c r="E118" s="2" t="s">
        <v>571</v>
      </c>
      <c r="F118" s="2"/>
      <c r="G118" s="2"/>
    </row>
    <row r="119" spans="1:7">
      <c r="A119" s="2" t="s">
        <v>572</v>
      </c>
      <c r="B119" s="2" t="s">
        <v>573</v>
      </c>
      <c r="C119" s="3">
        <v>113.3</v>
      </c>
      <c r="D119" s="3">
        <v>11.23</v>
      </c>
      <c r="E119" s="2" t="s">
        <v>574</v>
      </c>
      <c r="F119" s="2"/>
      <c r="G119" s="2"/>
    </row>
    <row r="120" spans="1:7">
      <c r="A120" s="2" t="s">
        <v>575</v>
      </c>
      <c r="B120" s="2" t="s">
        <v>576</v>
      </c>
      <c r="C120" s="3">
        <v>49.8</v>
      </c>
      <c r="D120" s="3">
        <v>14.4</v>
      </c>
      <c r="E120" s="2" t="s">
        <v>359</v>
      </c>
      <c r="F120" s="2"/>
      <c r="G120" s="2"/>
    </row>
    <row r="121" spans="1:7">
      <c r="A121" s="2" t="s">
        <v>577</v>
      </c>
      <c r="B121" s="2" t="s">
        <v>578</v>
      </c>
      <c r="C121" s="3">
        <v>16.2</v>
      </c>
      <c r="D121" s="3">
        <v>6</v>
      </c>
      <c r="E121" s="2" t="s">
        <v>579</v>
      </c>
      <c r="F121" s="2"/>
      <c r="G121" s="2"/>
    </row>
    <row r="122" spans="1:7">
      <c r="A122" s="2" t="s">
        <v>580</v>
      </c>
      <c r="B122" s="2" t="s">
        <v>581</v>
      </c>
      <c r="C122" s="3">
        <v>30.51</v>
      </c>
      <c r="D122" s="3">
        <v>9.61</v>
      </c>
      <c r="E122" s="2" t="s">
        <v>582</v>
      </c>
      <c r="F122" s="2"/>
      <c r="G122" s="2"/>
    </row>
    <row r="123" spans="1:7">
      <c r="A123" s="2" t="s">
        <v>158</v>
      </c>
      <c r="B123" s="2" t="s">
        <v>583</v>
      </c>
      <c r="C123" s="3">
        <v>25.84</v>
      </c>
      <c r="D123" s="3">
        <v>4.2</v>
      </c>
      <c r="E123" s="2" t="s">
        <v>584</v>
      </c>
      <c r="F123" s="2"/>
      <c r="G123" s="2"/>
    </row>
    <row r="124" spans="1:7">
      <c r="A124" s="2" t="s">
        <v>160</v>
      </c>
      <c r="B124" s="2" t="s">
        <v>585</v>
      </c>
      <c r="C124" s="3">
        <v>158.81</v>
      </c>
      <c r="D124" s="3">
        <v>8.4</v>
      </c>
      <c r="E124" s="2" t="s">
        <v>586</v>
      </c>
      <c r="F124" s="2"/>
      <c r="G124" s="2"/>
    </row>
    <row r="125" spans="1:7">
      <c r="A125" s="2" t="s">
        <v>587</v>
      </c>
      <c r="B125" s="2" t="s">
        <v>588</v>
      </c>
      <c r="C125" s="3">
        <v>122.43</v>
      </c>
      <c r="D125" s="3">
        <v>9</v>
      </c>
      <c r="E125" s="2" t="s">
        <v>589</v>
      </c>
      <c r="F125" s="2"/>
      <c r="G125" s="2"/>
    </row>
    <row r="126" spans="1:7">
      <c r="A126" s="2" t="s">
        <v>590</v>
      </c>
      <c r="B126" s="2" t="s">
        <v>588</v>
      </c>
      <c r="C126" s="3">
        <v>154.5</v>
      </c>
      <c r="D126" s="3">
        <v>5.7</v>
      </c>
      <c r="E126" s="2" t="s">
        <v>591</v>
      </c>
      <c r="F126" s="2"/>
      <c r="G126" s="2"/>
    </row>
    <row r="127" spans="1:7">
      <c r="A127" s="2" t="s">
        <v>592</v>
      </c>
      <c r="B127" s="2" t="s">
        <v>593</v>
      </c>
      <c r="C127" s="3">
        <v>216</v>
      </c>
      <c r="D127" s="3">
        <v>5.7</v>
      </c>
      <c r="E127" s="2" t="s">
        <v>594</v>
      </c>
      <c r="F127" s="2"/>
      <c r="G127" s="2"/>
    </row>
    <row r="128" spans="1:7">
      <c r="A128" s="2" t="s">
        <v>164</v>
      </c>
      <c r="B128" s="2" t="s">
        <v>595</v>
      </c>
      <c r="C128" s="3">
        <v>43.04</v>
      </c>
      <c r="D128" s="3">
        <v>4.2</v>
      </c>
      <c r="E128" s="2" t="s">
        <v>596</v>
      </c>
      <c r="F128" s="2"/>
      <c r="G128" s="2"/>
    </row>
    <row r="129" spans="1:7">
      <c r="A129" s="2" t="s">
        <v>166</v>
      </c>
      <c r="B129" s="2" t="s">
        <v>597</v>
      </c>
      <c r="C129" s="3">
        <v>94.65</v>
      </c>
      <c r="D129" s="3">
        <v>6.3</v>
      </c>
      <c r="E129" s="2" t="s">
        <v>598</v>
      </c>
      <c r="F129" s="2"/>
      <c r="G129" s="2"/>
    </row>
    <row r="130" spans="1:7">
      <c r="A130" s="2" t="s">
        <v>599</v>
      </c>
      <c r="B130" s="2" t="s">
        <v>600</v>
      </c>
      <c r="C130" s="3">
        <v>77.400000000000006</v>
      </c>
      <c r="D130" s="3">
        <v>4.5</v>
      </c>
      <c r="E130" s="2" t="s">
        <v>601</v>
      </c>
      <c r="F130" s="2"/>
      <c r="G130" s="2"/>
    </row>
    <row r="131" spans="1:7">
      <c r="A131" s="2" t="s">
        <v>602</v>
      </c>
      <c r="B131" s="2" t="s">
        <v>603</v>
      </c>
      <c r="C131" s="3">
        <v>320.76</v>
      </c>
      <c r="D131" s="3">
        <v>7.8</v>
      </c>
      <c r="E131" s="2" t="s">
        <v>604</v>
      </c>
      <c r="F131" s="2"/>
      <c r="G131" s="2"/>
    </row>
    <row r="132" spans="1:7">
      <c r="A132" s="2" t="s">
        <v>605</v>
      </c>
      <c r="B132" s="2" t="s">
        <v>606</v>
      </c>
      <c r="C132" s="3">
        <v>41.68</v>
      </c>
      <c r="D132" s="3">
        <v>6.09</v>
      </c>
      <c r="E132" s="2" t="s">
        <v>607</v>
      </c>
      <c r="F132" s="2"/>
      <c r="G132" s="2"/>
    </row>
    <row r="133" spans="1:7">
      <c r="A133" s="2" t="s">
        <v>605</v>
      </c>
      <c r="B133" s="2" t="s">
        <v>608</v>
      </c>
      <c r="C133" s="3">
        <v>29.23</v>
      </c>
      <c r="D133" s="3">
        <v>7.98</v>
      </c>
      <c r="E133" s="2" t="s">
        <v>609</v>
      </c>
      <c r="F133" s="2"/>
      <c r="G133" s="2"/>
    </row>
    <row r="134" spans="1:7">
      <c r="A134" s="2" t="s">
        <v>168</v>
      </c>
      <c r="B134" s="2" t="s">
        <v>610</v>
      </c>
      <c r="C134" s="3">
        <v>15.94</v>
      </c>
      <c r="D134" s="3">
        <v>4.2</v>
      </c>
      <c r="E134" s="2" t="s">
        <v>611</v>
      </c>
      <c r="F134" s="2"/>
      <c r="G134" s="2"/>
    </row>
    <row r="135" spans="1:7">
      <c r="A135" s="2" t="s">
        <v>612</v>
      </c>
      <c r="B135" s="2" t="s">
        <v>613</v>
      </c>
      <c r="C135" s="3">
        <v>246.9</v>
      </c>
      <c r="D135" s="3">
        <v>46.5</v>
      </c>
      <c r="E135" s="2" t="s">
        <v>614</v>
      </c>
      <c r="F135" s="2"/>
      <c r="G135" s="2"/>
    </row>
    <row r="136" spans="1:7">
      <c r="A136" s="2" t="s">
        <v>612</v>
      </c>
      <c r="B136" s="2" t="s">
        <v>615</v>
      </c>
      <c r="C136" s="3">
        <v>243.61</v>
      </c>
      <c r="D136" s="3">
        <v>5.44</v>
      </c>
      <c r="E136" s="2" t="s">
        <v>616</v>
      </c>
      <c r="F136" s="2"/>
      <c r="G136" s="2"/>
    </row>
    <row r="137" spans="1:7">
      <c r="A137" s="2" t="s">
        <v>612</v>
      </c>
      <c r="B137" s="2" t="s">
        <v>617</v>
      </c>
      <c r="C137" s="3">
        <v>26.31</v>
      </c>
      <c r="D137" s="3">
        <v>11.01</v>
      </c>
      <c r="E137" s="2" t="s">
        <v>618</v>
      </c>
      <c r="F137" s="2"/>
      <c r="G137" s="2"/>
    </row>
    <row r="138" spans="1:7">
      <c r="A138" s="2" t="s">
        <v>172</v>
      </c>
      <c r="B138" s="2" t="s">
        <v>619</v>
      </c>
      <c r="C138" s="3">
        <v>24</v>
      </c>
      <c r="D138" s="3">
        <v>3.6</v>
      </c>
      <c r="E138" s="2" t="s">
        <v>545</v>
      </c>
      <c r="F138" s="2"/>
      <c r="G138" s="2"/>
    </row>
    <row r="139" spans="1:7">
      <c r="A139" s="2" t="s">
        <v>174</v>
      </c>
      <c r="B139" s="2" t="s">
        <v>620</v>
      </c>
      <c r="C139" s="3">
        <v>42</v>
      </c>
      <c r="D139" s="3">
        <v>4.5</v>
      </c>
      <c r="E139" s="2" t="s">
        <v>621</v>
      </c>
      <c r="F139" s="2"/>
      <c r="G139" s="2"/>
    </row>
    <row r="140" spans="1:7">
      <c r="A140" s="2" t="s">
        <v>622</v>
      </c>
      <c r="B140" s="2" t="s">
        <v>623</v>
      </c>
      <c r="C140" s="3">
        <v>15</v>
      </c>
      <c r="D140" s="3">
        <v>6</v>
      </c>
      <c r="E140" s="2" t="s">
        <v>624</v>
      </c>
      <c r="F140" s="2"/>
      <c r="G140" s="2"/>
    </row>
    <row r="141" spans="1:7">
      <c r="A141" s="2" t="s">
        <v>176</v>
      </c>
      <c r="B141" s="2" t="s">
        <v>625</v>
      </c>
      <c r="C141" s="3">
        <v>9</v>
      </c>
      <c r="D141" s="3">
        <v>4.5</v>
      </c>
      <c r="E141" s="2" t="s">
        <v>626</v>
      </c>
      <c r="F141" s="2"/>
      <c r="G141" s="2"/>
    </row>
    <row r="142" spans="1:7">
      <c r="A142" s="2" t="s">
        <v>180</v>
      </c>
      <c r="B142" s="2" t="s">
        <v>627</v>
      </c>
      <c r="C142" s="3">
        <v>28.04</v>
      </c>
      <c r="D142" s="3">
        <v>4.5</v>
      </c>
      <c r="E142" s="2" t="s">
        <v>628</v>
      </c>
      <c r="F142" s="2"/>
      <c r="G142" s="2"/>
    </row>
    <row r="143" spans="1:7">
      <c r="A143" s="2" t="s">
        <v>629</v>
      </c>
      <c r="B143" s="2" t="s">
        <v>630</v>
      </c>
      <c r="C143" s="3">
        <v>37.32</v>
      </c>
      <c r="D143" s="3">
        <v>6.3</v>
      </c>
      <c r="E143" s="2" t="s">
        <v>631</v>
      </c>
      <c r="F143" s="2"/>
      <c r="G143" s="2"/>
    </row>
    <row r="144" spans="1:7">
      <c r="A144" s="2" t="s">
        <v>182</v>
      </c>
      <c r="B144" s="2" t="s">
        <v>632</v>
      </c>
      <c r="C144" s="3">
        <v>17.52</v>
      </c>
      <c r="D144" s="3">
        <v>3.9</v>
      </c>
      <c r="E144" s="2" t="s">
        <v>633</v>
      </c>
      <c r="F144" s="2"/>
      <c r="G144" s="2"/>
    </row>
    <row r="145" spans="1:7">
      <c r="A145" s="2" t="s">
        <v>634</v>
      </c>
      <c r="B145" s="2" t="s">
        <v>635</v>
      </c>
      <c r="C145" s="3">
        <v>17.7</v>
      </c>
      <c r="D145" s="3">
        <v>4.5</v>
      </c>
      <c r="E145" s="2" t="s">
        <v>382</v>
      </c>
      <c r="F145" s="2"/>
      <c r="G145" s="2"/>
    </row>
    <row r="146" spans="1:7">
      <c r="A146" s="2" t="s">
        <v>636</v>
      </c>
      <c r="B146" s="2" t="s">
        <v>637</v>
      </c>
      <c r="C146" s="3">
        <v>24</v>
      </c>
      <c r="D146" s="3">
        <v>6</v>
      </c>
      <c r="E146" s="2" t="s">
        <v>536</v>
      </c>
      <c r="F146" s="2"/>
      <c r="G146" s="2"/>
    </row>
    <row r="147" spans="1:7">
      <c r="A147" s="2" t="s">
        <v>184</v>
      </c>
      <c r="B147" s="2" t="s">
        <v>638</v>
      </c>
      <c r="C147" s="3">
        <v>21.39</v>
      </c>
      <c r="D147" s="3">
        <v>3.6</v>
      </c>
      <c r="E147" s="2" t="s">
        <v>639</v>
      </c>
      <c r="F147" s="2"/>
      <c r="G147" s="2"/>
    </row>
    <row r="148" spans="1:7">
      <c r="A148" s="2" t="s">
        <v>640</v>
      </c>
      <c r="B148" s="2" t="s">
        <v>641</v>
      </c>
      <c r="C148" s="3">
        <v>78.569999999999993</v>
      </c>
      <c r="D148" s="3">
        <v>4.5</v>
      </c>
      <c r="E148" s="2" t="s">
        <v>642</v>
      </c>
      <c r="F148" s="2"/>
      <c r="G148" s="2"/>
    </row>
    <row r="149" spans="1:7">
      <c r="A149" s="2" t="s">
        <v>643</v>
      </c>
      <c r="B149" s="2" t="s">
        <v>644</v>
      </c>
      <c r="C149" s="3">
        <v>359.42</v>
      </c>
      <c r="D149" s="3">
        <v>12.9</v>
      </c>
      <c r="E149" s="2" t="s">
        <v>645</v>
      </c>
      <c r="F149" s="2"/>
      <c r="G149" s="2"/>
    </row>
    <row r="150" spans="1:7">
      <c r="A150" s="2" t="s">
        <v>646</v>
      </c>
      <c r="B150" s="2" t="s">
        <v>647</v>
      </c>
      <c r="C150" s="3">
        <v>940.24</v>
      </c>
      <c r="D150" s="3">
        <v>32.4</v>
      </c>
      <c r="E150" s="2" t="s">
        <v>648</v>
      </c>
      <c r="F150" s="2"/>
      <c r="G150" s="2"/>
    </row>
    <row r="151" spans="1:7">
      <c r="A151" s="2" t="s">
        <v>649</v>
      </c>
      <c r="B151" s="2" t="s">
        <v>650</v>
      </c>
      <c r="C151" s="3">
        <v>122.57</v>
      </c>
      <c r="D151" s="3">
        <v>36.6</v>
      </c>
      <c r="E151" s="2" t="s">
        <v>651</v>
      </c>
      <c r="F151" s="2"/>
      <c r="G151" s="2"/>
    </row>
    <row r="152" spans="1:7">
      <c r="A152" s="2" t="s">
        <v>186</v>
      </c>
      <c r="B152" s="2" t="s">
        <v>652</v>
      </c>
      <c r="C152" s="3">
        <v>20</v>
      </c>
      <c r="D152" s="3">
        <v>3.9</v>
      </c>
      <c r="E152" s="2" t="s">
        <v>653</v>
      </c>
      <c r="F152" s="2"/>
      <c r="G152" s="2"/>
    </row>
    <row r="153" spans="1:7">
      <c r="A153" s="2" t="s">
        <v>188</v>
      </c>
      <c r="B153" s="2" t="s">
        <v>654</v>
      </c>
      <c r="C153" s="3">
        <v>8.99</v>
      </c>
      <c r="D153" s="3">
        <v>4.5</v>
      </c>
      <c r="E153" s="2" t="s">
        <v>655</v>
      </c>
      <c r="F153" s="2"/>
      <c r="G153" s="2"/>
    </row>
    <row r="154" spans="1:7">
      <c r="A154" s="2" t="s">
        <v>656</v>
      </c>
      <c r="B154" s="2" t="s">
        <v>657</v>
      </c>
      <c r="C154" s="3">
        <v>18.3</v>
      </c>
      <c r="D154" s="3">
        <v>5.0999999999999996</v>
      </c>
      <c r="E154" s="2" t="s">
        <v>382</v>
      </c>
      <c r="F154" s="2"/>
      <c r="G154" s="2"/>
    </row>
    <row r="155" spans="1:7">
      <c r="A155" s="2" t="s">
        <v>658</v>
      </c>
      <c r="B155" s="2" t="s">
        <v>659</v>
      </c>
      <c r="C155" s="3">
        <v>17.7</v>
      </c>
      <c r="D155" s="3">
        <v>4.2</v>
      </c>
      <c r="E155" s="2" t="s">
        <v>660</v>
      </c>
      <c r="F155" s="2"/>
      <c r="G155" s="2"/>
    </row>
    <row r="156" spans="1:7">
      <c r="A156" s="2" t="s">
        <v>661</v>
      </c>
      <c r="B156" s="2" t="s">
        <v>662</v>
      </c>
      <c r="C156" s="3">
        <v>86.39</v>
      </c>
      <c r="D156" s="3">
        <v>13.8</v>
      </c>
      <c r="E156" s="2" t="s">
        <v>663</v>
      </c>
      <c r="F156" s="2"/>
      <c r="G156" s="2"/>
    </row>
    <row r="157" spans="1:7">
      <c r="A157" s="2" t="s">
        <v>664</v>
      </c>
      <c r="B157" s="2" t="s">
        <v>665</v>
      </c>
      <c r="C157" s="3">
        <v>26.68</v>
      </c>
      <c r="D157" s="3">
        <v>5.74</v>
      </c>
      <c r="E157" s="2" t="s">
        <v>666</v>
      </c>
      <c r="F157" s="2"/>
      <c r="G157" s="2"/>
    </row>
    <row r="158" spans="1:7">
      <c r="A158" s="2" t="s">
        <v>667</v>
      </c>
      <c r="B158" s="2" t="s">
        <v>668</v>
      </c>
      <c r="C158" s="3">
        <v>9.9</v>
      </c>
      <c r="D158" s="3">
        <v>4.2</v>
      </c>
      <c r="E158" s="2" t="s">
        <v>669</v>
      </c>
      <c r="F158" s="2"/>
      <c r="G158" s="2"/>
    </row>
    <row r="159" spans="1:7">
      <c r="A159" s="2" t="s">
        <v>194</v>
      </c>
      <c r="B159" s="2" t="s">
        <v>670</v>
      </c>
      <c r="C159" s="3">
        <v>6.35</v>
      </c>
      <c r="D159" s="3">
        <v>3.9</v>
      </c>
      <c r="E159" s="2" t="s">
        <v>671</v>
      </c>
      <c r="F159" s="2"/>
      <c r="G159" s="2"/>
    </row>
    <row r="160" spans="1:7">
      <c r="A160" s="2" t="s">
        <v>672</v>
      </c>
      <c r="B160" s="2" t="s">
        <v>673</v>
      </c>
      <c r="C160" s="3">
        <v>187.5</v>
      </c>
      <c r="D160" s="3">
        <v>6.3</v>
      </c>
      <c r="E160" s="2" t="s">
        <v>674</v>
      </c>
      <c r="F160" s="2"/>
      <c r="G160" s="2"/>
    </row>
    <row r="161" spans="1:7">
      <c r="A161" s="2" t="s">
        <v>675</v>
      </c>
      <c r="B161" s="2" t="s">
        <v>676</v>
      </c>
      <c r="C161" s="3">
        <v>33.6</v>
      </c>
      <c r="D161" s="3">
        <v>7.2</v>
      </c>
      <c r="E161" s="2" t="s">
        <v>677</v>
      </c>
      <c r="F161" s="2"/>
      <c r="G161" s="2"/>
    </row>
    <row r="162" spans="1:7">
      <c r="A162" s="2" t="s">
        <v>678</v>
      </c>
      <c r="B162" s="2" t="s">
        <v>679</v>
      </c>
      <c r="C162" s="3">
        <v>35.28</v>
      </c>
      <c r="D162" s="3">
        <v>6</v>
      </c>
      <c r="E162" s="2" t="s">
        <v>680</v>
      </c>
      <c r="F162" s="2"/>
      <c r="G162" s="2"/>
    </row>
    <row r="163" spans="1:7">
      <c r="A163" s="2" t="s">
        <v>681</v>
      </c>
      <c r="B163" s="2" t="s">
        <v>682</v>
      </c>
      <c r="C163" s="3">
        <v>50.19</v>
      </c>
      <c r="D163" s="3">
        <v>11.95</v>
      </c>
      <c r="E163" s="2" t="s">
        <v>683</v>
      </c>
      <c r="F163" s="2"/>
      <c r="G163" s="2"/>
    </row>
    <row r="164" spans="1:7">
      <c r="A164" s="2" t="s">
        <v>196</v>
      </c>
      <c r="B164" s="2" t="s">
        <v>684</v>
      </c>
      <c r="C164" s="3">
        <v>150</v>
      </c>
      <c r="D164" s="3">
        <v>27</v>
      </c>
      <c r="E164" s="2" t="s">
        <v>306</v>
      </c>
      <c r="F164" s="2"/>
      <c r="G164" s="2"/>
    </row>
    <row r="165" spans="1:7">
      <c r="A165" s="2" t="s">
        <v>685</v>
      </c>
      <c r="B165" s="2" t="s">
        <v>686</v>
      </c>
      <c r="C165" s="3">
        <v>65.7</v>
      </c>
      <c r="D165" s="3">
        <v>6.3</v>
      </c>
      <c r="E165" s="2" t="s">
        <v>687</v>
      </c>
      <c r="F165" s="2"/>
      <c r="G165" s="2"/>
    </row>
    <row r="166" spans="1:7">
      <c r="A166" s="2" t="s">
        <v>688</v>
      </c>
      <c r="B166" s="2" t="s">
        <v>689</v>
      </c>
      <c r="C166" s="3">
        <v>33</v>
      </c>
      <c r="D166" s="3">
        <v>6.9</v>
      </c>
      <c r="E166" s="2" t="s">
        <v>690</v>
      </c>
      <c r="F166" s="2"/>
      <c r="G166" s="2"/>
    </row>
    <row r="167" spans="1:7">
      <c r="A167" s="2" t="s">
        <v>691</v>
      </c>
      <c r="B167" s="2" t="s">
        <v>692</v>
      </c>
      <c r="C167" s="3">
        <v>102</v>
      </c>
      <c r="D167" s="3">
        <v>16.2</v>
      </c>
      <c r="E167" s="2" t="s">
        <v>693</v>
      </c>
      <c r="F167" s="2"/>
      <c r="G167" s="2"/>
    </row>
    <row r="168" spans="1:7">
      <c r="A168" s="2" t="s">
        <v>198</v>
      </c>
      <c r="B168" s="2" t="s">
        <v>694</v>
      </c>
      <c r="C168" s="3">
        <v>16.64</v>
      </c>
      <c r="D168" s="3">
        <v>4.5</v>
      </c>
      <c r="E168" s="2" t="s">
        <v>695</v>
      </c>
      <c r="F168" s="2"/>
      <c r="G168" s="2"/>
    </row>
    <row r="169" spans="1:7">
      <c r="A169" s="2" t="s">
        <v>696</v>
      </c>
      <c r="B169" s="2" t="s">
        <v>697</v>
      </c>
      <c r="C169" s="3">
        <v>20.8</v>
      </c>
      <c r="D169" s="3">
        <v>12.11</v>
      </c>
      <c r="E169" s="2" t="s">
        <v>698</v>
      </c>
      <c r="F169" s="2"/>
      <c r="G169" s="2"/>
    </row>
    <row r="170" spans="1:7">
      <c r="A170" s="2" t="s">
        <v>699</v>
      </c>
      <c r="B170" s="2" t="s">
        <v>700</v>
      </c>
      <c r="C170" s="3">
        <v>93.33</v>
      </c>
      <c r="D170" s="3">
        <v>65.239999999999995</v>
      </c>
      <c r="E170" s="2" t="s">
        <v>701</v>
      </c>
      <c r="F170" s="2"/>
      <c r="G170" s="2"/>
    </row>
    <row r="171" spans="1:7">
      <c r="A171" s="2" t="s">
        <v>702</v>
      </c>
      <c r="B171" s="2" t="s">
        <v>703</v>
      </c>
      <c r="C171" s="3">
        <v>39.9</v>
      </c>
      <c r="D171" s="3">
        <v>9.3000000000000007</v>
      </c>
      <c r="E171" s="2" t="s">
        <v>704</v>
      </c>
      <c r="F171" s="2"/>
      <c r="G171" s="2"/>
    </row>
    <row r="172" spans="1:7">
      <c r="A172" s="2" t="s">
        <v>705</v>
      </c>
      <c r="B172" s="2" t="s">
        <v>706</v>
      </c>
      <c r="C172" s="3">
        <v>79.91</v>
      </c>
      <c r="D172" s="3">
        <v>17.62</v>
      </c>
      <c r="E172" s="2" t="s">
        <v>707</v>
      </c>
      <c r="F172" s="2"/>
      <c r="G172" s="2"/>
    </row>
    <row r="173" spans="1:7">
      <c r="A173" s="2" t="s">
        <v>708</v>
      </c>
      <c r="B173" s="2" t="s">
        <v>709</v>
      </c>
      <c r="C173" s="3">
        <v>29.04</v>
      </c>
      <c r="D173" s="3">
        <v>5.37</v>
      </c>
      <c r="E173" s="2" t="s">
        <v>710</v>
      </c>
      <c r="F173" s="2"/>
      <c r="G173" s="2"/>
    </row>
    <row r="174" spans="1:7">
      <c r="A174" s="2" t="s">
        <v>711</v>
      </c>
      <c r="B174" s="2" t="s">
        <v>712</v>
      </c>
      <c r="C174" s="3">
        <v>36.21</v>
      </c>
      <c r="D174" s="3">
        <v>7.59</v>
      </c>
      <c r="E174" s="2" t="s">
        <v>713</v>
      </c>
      <c r="F174" s="2"/>
      <c r="G174" s="2"/>
    </row>
    <row r="175" spans="1:7">
      <c r="A175" s="2" t="s">
        <v>711</v>
      </c>
      <c r="B175" s="2" t="s">
        <v>714</v>
      </c>
      <c r="C175" s="3">
        <v>24.91</v>
      </c>
      <c r="D175" s="3">
        <v>6.96</v>
      </c>
      <c r="E175" s="2" t="s">
        <v>715</v>
      </c>
      <c r="F175" s="2"/>
      <c r="G175" s="2"/>
    </row>
    <row r="176" spans="1:7">
      <c r="A176" s="2" t="s">
        <v>711</v>
      </c>
      <c r="B176" s="2" t="s">
        <v>716</v>
      </c>
      <c r="C176" s="3">
        <v>118.4</v>
      </c>
      <c r="D176" s="3">
        <v>6.9</v>
      </c>
      <c r="E176" s="2" t="s">
        <v>717</v>
      </c>
      <c r="F176" s="2"/>
      <c r="G176" s="2"/>
    </row>
    <row r="177" spans="1:7">
      <c r="A177" s="2" t="s">
        <v>711</v>
      </c>
      <c r="B177" s="2" t="s">
        <v>718</v>
      </c>
      <c r="C177" s="3">
        <v>30.21</v>
      </c>
      <c r="D177" s="3">
        <v>7.83</v>
      </c>
      <c r="E177" s="2" t="s">
        <v>719</v>
      </c>
      <c r="F177" s="2"/>
      <c r="G177" s="2"/>
    </row>
    <row r="178" spans="1:7">
      <c r="A178" s="2" t="s">
        <v>720</v>
      </c>
      <c r="B178" s="2" t="s">
        <v>721</v>
      </c>
      <c r="C178" s="3">
        <v>28.87</v>
      </c>
      <c r="D178" s="3">
        <v>7.05</v>
      </c>
      <c r="E178" s="2" t="s">
        <v>722</v>
      </c>
      <c r="F178" s="2"/>
      <c r="G178" s="2"/>
    </row>
    <row r="179" spans="1:7">
      <c r="A179" s="2" t="s">
        <v>720</v>
      </c>
      <c r="B179" s="2" t="s">
        <v>723</v>
      </c>
      <c r="C179" s="3">
        <v>54.52</v>
      </c>
      <c r="D179" s="3">
        <v>5.36</v>
      </c>
      <c r="E179" s="2" t="s">
        <v>724</v>
      </c>
      <c r="F179" s="2"/>
      <c r="G179" s="2"/>
    </row>
    <row r="180" spans="1:7">
      <c r="A180" s="2" t="s">
        <v>725</v>
      </c>
      <c r="B180" s="2" t="s">
        <v>726</v>
      </c>
      <c r="C180" s="3">
        <v>30.63</v>
      </c>
      <c r="D180" s="3">
        <v>10.11</v>
      </c>
      <c r="E180" s="2" t="s">
        <v>727</v>
      </c>
      <c r="F180" s="2"/>
      <c r="G180" s="2"/>
    </row>
    <row r="181" spans="1:7">
      <c r="A181" s="2" t="s">
        <v>728</v>
      </c>
      <c r="B181" s="2" t="s">
        <v>729</v>
      </c>
      <c r="C181" s="3">
        <v>13.5</v>
      </c>
      <c r="D181" s="3">
        <v>4.2</v>
      </c>
      <c r="E181" s="2" t="s">
        <v>730</v>
      </c>
      <c r="F181" s="2"/>
      <c r="G181" s="2"/>
    </row>
    <row r="182" spans="1:7">
      <c r="A182" s="2" t="s">
        <v>731</v>
      </c>
      <c r="B182" s="2" t="s">
        <v>732</v>
      </c>
      <c r="C182" s="3">
        <v>29.28</v>
      </c>
      <c r="D182" s="3">
        <v>7.67</v>
      </c>
      <c r="E182" s="2" t="s">
        <v>733</v>
      </c>
      <c r="F182" s="2"/>
      <c r="G182" s="2"/>
    </row>
    <row r="183" spans="1:7">
      <c r="A183" s="2" t="s">
        <v>731</v>
      </c>
      <c r="B183" s="2" t="s">
        <v>734</v>
      </c>
      <c r="C183" s="3">
        <v>87.66</v>
      </c>
      <c r="D183" s="3">
        <v>14.56</v>
      </c>
      <c r="E183" s="2" t="s">
        <v>735</v>
      </c>
      <c r="F183" s="2"/>
      <c r="G183" s="2"/>
    </row>
    <row r="184" spans="1:7">
      <c r="A184" s="2" t="s">
        <v>736</v>
      </c>
      <c r="B184" s="2" t="s">
        <v>737</v>
      </c>
      <c r="C184" s="3">
        <v>102.75</v>
      </c>
      <c r="D184" s="3">
        <v>16.28</v>
      </c>
      <c r="E184" s="2" t="s">
        <v>738</v>
      </c>
      <c r="F184" s="2"/>
      <c r="G184" s="2"/>
    </row>
    <row r="185" spans="1:7">
      <c r="A185" s="2" t="s">
        <v>739</v>
      </c>
      <c r="B185" s="2" t="s">
        <v>740</v>
      </c>
      <c r="C185" s="3">
        <v>287.44</v>
      </c>
      <c r="D185" s="3">
        <v>12.75</v>
      </c>
      <c r="E185" s="2" t="s">
        <v>741</v>
      </c>
      <c r="F185" s="2"/>
      <c r="G185" s="2"/>
    </row>
    <row r="186" spans="1:7">
      <c r="A186" s="2" t="s">
        <v>742</v>
      </c>
      <c r="B186" s="2" t="s">
        <v>743</v>
      </c>
      <c r="C186" s="3">
        <v>138.30000000000001</v>
      </c>
      <c r="D186" s="3">
        <v>4.8</v>
      </c>
      <c r="E186" s="2" t="s">
        <v>744</v>
      </c>
      <c r="F186" s="2"/>
      <c r="G186" s="2"/>
    </row>
    <row r="187" spans="1:7">
      <c r="A187" s="2" t="s">
        <v>745</v>
      </c>
      <c r="B187" s="2" t="s">
        <v>746</v>
      </c>
      <c r="C187" s="3">
        <v>117.3</v>
      </c>
      <c r="D187" s="3">
        <v>6.6</v>
      </c>
      <c r="E187" s="2" t="s">
        <v>747</v>
      </c>
      <c r="F187" s="2"/>
      <c r="G187" s="2"/>
    </row>
    <row r="188" spans="1:7">
      <c r="A188" s="2" t="s">
        <v>748</v>
      </c>
      <c r="B188" s="2" t="s">
        <v>749</v>
      </c>
      <c r="C188" s="3">
        <v>163.5</v>
      </c>
      <c r="D188" s="3">
        <v>10.5</v>
      </c>
      <c r="E188" s="2" t="s">
        <v>750</v>
      </c>
      <c r="F188" s="2"/>
      <c r="G188" s="2"/>
    </row>
    <row r="189" spans="1:7">
      <c r="A189" s="2" t="s">
        <v>751</v>
      </c>
      <c r="B189" s="2" t="s">
        <v>752</v>
      </c>
      <c r="C189" s="3">
        <v>151.79</v>
      </c>
      <c r="D189" s="3">
        <v>8.4600000000000009</v>
      </c>
      <c r="E189" s="2" t="s">
        <v>753</v>
      </c>
      <c r="F189" s="2"/>
      <c r="G189" s="2"/>
    </row>
    <row r="190" spans="1:7">
      <c r="A190" s="2" t="s">
        <v>754</v>
      </c>
      <c r="B190" s="2" t="s">
        <v>755</v>
      </c>
      <c r="C190" s="3">
        <v>42</v>
      </c>
      <c r="D190" s="3">
        <v>7.2</v>
      </c>
      <c r="E190" s="2" t="s">
        <v>756</v>
      </c>
      <c r="F190" s="2"/>
      <c r="G190" s="2"/>
    </row>
    <row r="191" spans="1:7">
      <c r="A191" s="2" t="s">
        <v>200</v>
      </c>
      <c r="B191" s="2" t="s">
        <v>757</v>
      </c>
      <c r="C191" s="3">
        <v>48.98</v>
      </c>
      <c r="D191" s="3">
        <v>4.2</v>
      </c>
      <c r="E191" s="2" t="s">
        <v>758</v>
      </c>
      <c r="F191" s="2"/>
      <c r="G191" s="2"/>
    </row>
    <row r="192" spans="1:7">
      <c r="A192" s="2" t="s">
        <v>202</v>
      </c>
      <c r="B192" s="2" t="s">
        <v>759</v>
      </c>
      <c r="C192" s="3">
        <v>160.62</v>
      </c>
      <c r="D192" s="3">
        <v>6.3</v>
      </c>
      <c r="E192" s="2" t="s">
        <v>760</v>
      </c>
      <c r="F192" s="2"/>
      <c r="G192" s="2"/>
    </row>
    <row r="193" spans="1:7">
      <c r="A193" s="2" t="s">
        <v>761</v>
      </c>
      <c r="B193" s="2" t="s">
        <v>762</v>
      </c>
      <c r="C193" s="3">
        <v>95.16</v>
      </c>
      <c r="D193" s="3">
        <v>3.59</v>
      </c>
      <c r="E193" s="2" t="s">
        <v>763</v>
      </c>
      <c r="F193" s="2"/>
      <c r="G193" s="2"/>
    </row>
    <row r="194" spans="1:7">
      <c r="A194" s="2" t="s">
        <v>764</v>
      </c>
      <c r="B194" s="2" t="s">
        <v>765</v>
      </c>
      <c r="C194" s="3">
        <v>45.3</v>
      </c>
      <c r="D194" s="3">
        <v>6.3</v>
      </c>
      <c r="E194" s="2" t="s">
        <v>766</v>
      </c>
      <c r="F194" s="2"/>
      <c r="G194" s="2"/>
    </row>
    <row r="195" spans="1:7">
      <c r="A195" s="2" t="s">
        <v>767</v>
      </c>
      <c r="B195" s="2" t="s">
        <v>768</v>
      </c>
      <c r="C195" s="3">
        <v>22.8</v>
      </c>
      <c r="D195" s="3">
        <v>4.5</v>
      </c>
      <c r="E195" s="2" t="s">
        <v>431</v>
      </c>
      <c r="F195" s="2"/>
      <c r="G195" s="2"/>
    </row>
    <row r="196" spans="1:7">
      <c r="A196" s="2" t="s">
        <v>769</v>
      </c>
      <c r="B196" s="2" t="s">
        <v>770</v>
      </c>
      <c r="C196" s="3">
        <v>80.290000000000006</v>
      </c>
      <c r="D196" s="3">
        <v>5.7</v>
      </c>
      <c r="E196" s="2" t="s">
        <v>771</v>
      </c>
      <c r="F196" s="2"/>
      <c r="G196" s="2"/>
    </row>
    <row r="197" spans="1:7">
      <c r="A197" s="2" t="s">
        <v>206</v>
      </c>
      <c r="B197" s="2" t="s">
        <v>772</v>
      </c>
      <c r="C197" s="3">
        <v>71.319999999999993</v>
      </c>
      <c r="D197" s="3">
        <v>4.5</v>
      </c>
      <c r="E197" s="2" t="s">
        <v>773</v>
      </c>
      <c r="F197" s="2"/>
      <c r="G197" s="2"/>
    </row>
    <row r="198" spans="1:7">
      <c r="A198" s="2" t="s">
        <v>208</v>
      </c>
      <c r="B198" s="2" t="s">
        <v>774</v>
      </c>
      <c r="C198" s="3">
        <v>23.94</v>
      </c>
      <c r="D198" s="3">
        <v>4.5</v>
      </c>
      <c r="E198" s="2" t="s">
        <v>775</v>
      </c>
      <c r="F198" s="2"/>
      <c r="G198" s="2"/>
    </row>
    <row r="199" spans="1:7">
      <c r="A199" s="2" t="s">
        <v>210</v>
      </c>
      <c r="B199" s="2" t="s">
        <v>776</v>
      </c>
      <c r="C199" s="3">
        <v>149.81</v>
      </c>
      <c r="D199" s="3">
        <v>17.7</v>
      </c>
      <c r="E199" s="2" t="s">
        <v>777</v>
      </c>
      <c r="F199" s="2"/>
      <c r="G199" s="2"/>
    </row>
    <row r="200" spans="1:7">
      <c r="A200" s="2" t="s">
        <v>778</v>
      </c>
      <c r="B200" s="2" t="s">
        <v>779</v>
      </c>
      <c r="C200" s="3">
        <v>40.590000000000003</v>
      </c>
      <c r="D200" s="3">
        <v>15.75</v>
      </c>
      <c r="E200" s="2" t="s">
        <v>780</v>
      </c>
      <c r="F200" s="2"/>
      <c r="G200" s="2"/>
    </row>
    <row r="201" spans="1:7">
      <c r="A201" s="2" t="s">
        <v>781</v>
      </c>
      <c r="B201" s="2" t="s">
        <v>782</v>
      </c>
      <c r="C201" s="3">
        <v>13.3</v>
      </c>
      <c r="D201" s="3">
        <v>12.07</v>
      </c>
      <c r="E201" s="2" t="s">
        <v>783</v>
      </c>
      <c r="F201" s="2"/>
      <c r="G201" s="2"/>
    </row>
    <row r="202" spans="1:7">
      <c r="A202" s="2" t="s">
        <v>784</v>
      </c>
      <c r="B202" s="2" t="s">
        <v>785</v>
      </c>
      <c r="C202" s="3">
        <v>119.99</v>
      </c>
      <c r="D202" s="3">
        <v>16.43</v>
      </c>
      <c r="E202" s="2" t="s">
        <v>786</v>
      </c>
      <c r="F202" s="2"/>
      <c r="G202" s="2"/>
    </row>
    <row r="203" spans="1:7">
      <c r="A203" s="2" t="s">
        <v>787</v>
      </c>
      <c r="B203" s="2" t="s">
        <v>788</v>
      </c>
      <c r="C203" s="3">
        <v>74.400000000000006</v>
      </c>
      <c r="D203" s="3">
        <v>6.6</v>
      </c>
      <c r="E203" s="2" t="s">
        <v>789</v>
      </c>
      <c r="F203" s="2"/>
      <c r="G203" s="2"/>
    </row>
    <row r="204" spans="1:7">
      <c r="A204" s="2" t="s">
        <v>790</v>
      </c>
      <c r="B204" s="2" t="s">
        <v>791</v>
      </c>
      <c r="C204" s="3">
        <v>22.67</v>
      </c>
      <c r="D204" s="3">
        <v>7.03</v>
      </c>
      <c r="E204" s="2" t="s">
        <v>792</v>
      </c>
      <c r="F204" s="2"/>
      <c r="G204" s="2"/>
    </row>
    <row r="205" spans="1:7">
      <c r="A205" s="2" t="s">
        <v>212</v>
      </c>
      <c r="B205" s="2" t="s">
        <v>793</v>
      </c>
      <c r="C205" s="3">
        <v>284.79000000000002</v>
      </c>
      <c r="D205" s="3">
        <v>3.57</v>
      </c>
      <c r="E205" s="2" t="s">
        <v>794</v>
      </c>
      <c r="F205" s="2"/>
      <c r="G205" s="2"/>
    </row>
    <row r="206" spans="1:7">
      <c r="A206" s="2" t="s">
        <v>214</v>
      </c>
      <c r="B206" s="2" t="s">
        <v>795</v>
      </c>
      <c r="C206" s="3">
        <v>18.21</v>
      </c>
      <c r="D206" s="3">
        <v>6.3</v>
      </c>
      <c r="E206" s="2" t="s">
        <v>796</v>
      </c>
      <c r="F206" s="2"/>
      <c r="G206" s="2"/>
    </row>
    <row r="207" spans="1:7">
      <c r="A207" s="2" t="s">
        <v>216</v>
      </c>
      <c r="B207" s="2" t="s">
        <v>797</v>
      </c>
      <c r="C207" s="3">
        <v>25.88</v>
      </c>
      <c r="D207" s="3">
        <v>4.8</v>
      </c>
      <c r="E207" s="2" t="s">
        <v>798</v>
      </c>
      <c r="F207" s="2"/>
      <c r="G207" s="2"/>
    </row>
    <row r="208" spans="1:7">
      <c r="A208" s="2" t="s">
        <v>799</v>
      </c>
      <c r="B208" s="2" t="s">
        <v>800</v>
      </c>
      <c r="C208" s="3">
        <v>21</v>
      </c>
      <c r="D208" s="3">
        <v>8.4</v>
      </c>
      <c r="E208" s="2" t="s">
        <v>801</v>
      </c>
      <c r="F208" s="2"/>
      <c r="G208" s="2"/>
    </row>
    <row r="209" spans="1:7">
      <c r="A209" s="2" t="s">
        <v>218</v>
      </c>
      <c r="B209" s="2" t="s">
        <v>802</v>
      </c>
      <c r="C209" s="3">
        <v>17.7</v>
      </c>
      <c r="D209" s="3">
        <v>5.0999999999999996</v>
      </c>
      <c r="E209" s="2" t="s">
        <v>801</v>
      </c>
      <c r="F209" s="2"/>
      <c r="G209" s="2"/>
    </row>
    <row r="210" spans="1:7">
      <c r="A210" s="2" t="s">
        <v>803</v>
      </c>
      <c r="B210" s="2" t="s">
        <v>804</v>
      </c>
      <c r="C210" s="3">
        <v>14.1</v>
      </c>
      <c r="D210" s="3">
        <v>6.6</v>
      </c>
      <c r="E210" s="2" t="s">
        <v>805</v>
      </c>
      <c r="F210" s="2"/>
      <c r="G210" s="2"/>
    </row>
    <row r="211" spans="1:7">
      <c r="A211" s="2" t="s">
        <v>806</v>
      </c>
      <c r="B211" s="2" t="s">
        <v>807</v>
      </c>
      <c r="C211" s="3">
        <v>18</v>
      </c>
      <c r="D211" s="3">
        <v>4.2</v>
      </c>
      <c r="E211" s="2" t="s">
        <v>510</v>
      </c>
      <c r="F211" s="2"/>
      <c r="G211" s="2"/>
    </row>
    <row r="212" spans="1:7">
      <c r="A212" s="2" t="s">
        <v>222</v>
      </c>
      <c r="B212" s="2" t="s">
        <v>808</v>
      </c>
      <c r="C212" s="3">
        <v>19.5</v>
      </c>
      <c r="D212" s="3">
        <v>4.2</v>
      </c>
      <c r="E212" s="2" t="s">
        <v>618</v>
      </c>
      <c r="F212" s="2"/>
      <c r="G212" s="2"/>
    </row>
    <row r="213" spans="1:7">
      <c r="A213" s="2" t="s">
        <v>224</v>
      </c>
      <c r="B213" s="2" t="s">
        <v>809</v>
      </c>
      <c r="C213" s="3">
        <v>58.2</v>
      </c>
      <c r="D213" s="3">
        <v>11.1</v>
      </c>
      <c r="E213" s="2" t="s">
        <v>810</v>
      </c>
      <c r="F213" s="2"/>
      <c r="G213" s="2"/>
    </row>
    <row r="214" spans="1:7">
      <c r="A214" s="2" t="s">
        <v>226</v>
      </c>
      <c r="B214" s="2" t="s">
        <v>811</v>
      </c>
      <c r="C214" s="3">
        <v>67.2</v>
      </c>
      <c r="D214" s="3">
        <v>3.6</v>
      </c>
      <c r="E214" s="2" t="s">
        <v>812</v>
      </c>
      <c r="F214" s="2"/>
      <c r="G214" s="2"/>
    </row>
    <row r="215" spans="1:7">
      <c r="A215" s="2" t="s">
        <v>228</v>
      </c>
      <c r="B215" s="2" t="s">
        <v>813</v>
      </c>
      <c r="C215" s="3">
        <v>505.8</v>
      </c>
      <c r="D215" s="3">
        <v>11.1</v>
      </c>
      <c r="E215" s="2" t="s">
        <v>814</v>
      </c>
      <c r="F215" s="2"/>
      <c r="G215" s="2"/>
    </row>
    <row r="216" spans="1:7">
      <c r="A216" s="2" t="s">
        <v>815</v>
      </c>
      <c r="B216" s="2" t="s">
        <v>816</v>
      </c>
      <c r="C216" s="3">
        <v>42.3</v>
      </c>
      <c r="D216" s="3">
        <v>4.5</v>
      </c>
      <c r="E216" s="2" t="s">
        <v>817</v>
      </c>
      <c r="F216" s="2"/>
      <c r="G216" s="2"/>
    </row>
    <row r="217" spans="1:7">
      <c r="A217" s="2" t="s">
        <v>818</v>
      </c>
      <c r="B217" s="2" t="s">
        <v>819</v>
      </c>
      <c r="C217" s="3">
        <v>176.7</v>
      </c>
      <c r="D217" s="3">
        <v>11.7</v>
      </c>
      <c r="E217" s="2" t="s">
        <v>820</v>
      </c>
      <c r="F217" s="2"/>
      <c r="G217" s="2"/>
    </row>
    <row r="218" spans="1:7">
      <c r="A218" s="2" t="s">
        <v>821</v>
      </c>
      <c r="B218" s="2" t="s">
        <v>822</v>
      </c>
      <c r="C218" s="3">
        <v>60.3</v>
      </c>
      <c r="D218" s="3">
        <v>3.9</v>
      </c>
      <c r="E218" s="2" t="s">
        <v>823</v>
      </c>
      <c r="F218" s="2"/>
      <c r="G218" s="2"/>
    </row>
    <row r="219" spans="1:7">
      <c r="A219" s="2" t="s">
        <v>824</v>
      </c>
      <c r="B219" s="2" t="s">
        <v>825</v>
      </c>
      <c r="C219" s="3">
        <v>417.9</v>
      </c>
      <c r="D219" s="3">
        <v>23.1</v>
      </c>
      <c r="E219" s="2" t="s">
        <v>826</v>
      </c>
      <c r="F219" s="2"/>
      <c r="G219" s="2"/>
    </row>
    <row r="220" spans="1:7">
      <c r="A220" s="2" t="s">
        <v>827</v>
      </c>
      <c r="B220" s="2" t="s">
        <v>828</v>
      </c>
      <c r="C220" s="3">
        <v>26.21</v>
      </c>
      <c r="D220" s="3">
        <v>4.5</v>
      </c>
      <c r="E220" s="2" t="s">
        <v>829</v>
      </c>
      <c r="F220" s="2"/>
      <c r="G220" s="2"/>
    </row>
    <row r="221" spans="1:7">
      <c r="A221" s="2" t="s">
        <v>830</v>
      </c>
      <c r="B221" s="2" t="s">
        <v>831</v>
      </c>
      <c r="C221" s="3">
        <v>80.73</v>
      </c>
      <c r="D221" s="3">
        <v>18</v>
      </c>
      <c r="E221" s="2" t="s">
        <v>832</v>
      </c>
      <c r="F221" s="2"/>
      <c r="G221" s="2"/>
    </row>
    <row r="222" spans="1:7">
      <c r="A222" s="2" t="s">
        <v>232</v>
      </c>
      <c r="B222" s="2" t="s">
        <v>833</v>
      </c>
      <c r="C222" s="3">
        <v>119.96</v>
      </c>
      <c r="D222" s="3">
        <v>6.6</v>
      </c>
      <c r="E222" s="2" t="s">
        <v>834</v>
      </c>
      <c r="F222" s="2"/>
      <c r="G222" s="2"/>
    </row>
    <row r="223" spans="1:7">
      <c r="A223" s="2" t="s">
        <v>234</v>
      </c>
      <c r="B223" s="2" t="s">
        <v>835</v>
      </c>
      <c r="C223" s="3">
        <v>22.5</v>
      </c>
      <c r="D223" s="3">
        <v>4.2</v>
      </c>
      <c r="E223" s="2" t="s">
        <v>431</v>
      </c>
      <c r="F223" s="2"/>
      <c r="G223" s="2"/>
    </row>
    <row r="224" spans="1:7">
      <c r="A224" s="2" t="s">
        <v>836</v>
      </c>
      <c r="B224" s="2" t="s">
        <v>837</v>
      </c>
      <c r="C224" s="3">
        <v>110.7</v>
      </c>
      <c r="D224" s="3">
        <v>7.5</v>
      </c>
      <c r="E224" s="2" t="s">
        <v>838</v>
      </c>
      <c r="F224" s="2"/>
      <c r="G224" s="2"/>
    </row>
    <row r="225" spans="1:7">
      <c r="A225" s="2" t="s">
        <v>236</v>
      </c>
      <c r="B225" s="2" t="s">
        <v>839</v>
      </c>
      <c r="C225" s="3">
        <v>22.33</v>
      </c>
      <c r="D225" s="3">
        <v>3.6</v>
      </c>
      <c r="E225" s="2" t="s">
        <v>840</v>
      </c>
      <c r="F225" s="2"/>
      <c r="G225" s="2"/>
    </row>
    <row r="226" spans="1:7">
      <c r="A226" s="2" t="s">
        <v>240</v>
      </c>
      <c r="B226" s="2" t="s">
        <v>841</v>
      </c>
      <c r="C226" s="3">
        <v>14.25</v>
      </c>
      <c r="D226" s="3">
        <v>4.5</v>
      </c>
      <c r="E226" s="2" t="s">
        <v>842</v>
      </c>
      <c r="F226" s="2"/>
      <c r="G226" s="2"/>
    </row>
    <row r="227" spans="1:7">
      <c r="A227" s="2" t="s">
        <v>843</v>
      </c>
      <c r="B227" s="2" t="s">
        <v>844</v>
      </c>
      <c r="C227" s="3">
        <v>17.84</v>
      </c>
      <c r="D227" s="3">
        <v>4.5</v>
      </c>
      <c r="E227" s="2" t="s">
        <v>845</v>
      </c>
      <c r="F227" s="2"/>
      <c r="G227" s="2"/>
    </row>
    <row r="228" spans="1:7">
      <c r="A228" s="2" t="s">
        <v>242</v>
      </c>
      <c r="B228" s="2" t="s">
        <v>846</v>
      </c>
      <c r="C228" s="3">
        <v>234</v>
      </c>
      <c r="D228" s="3">
        <v>9</v>
      </c>
      <c r="E228" s="2" t="s">
        <v>847</v>
      </c>
      <c r="F228" s="2"/>
      <c r="G228" s="2"/>
    </row>
    <row r="229" spans="1:7">
      <c r="A229" s="2" t="s">
        <v>848</v>
      </c>
      <c r="B229" s="2" t="s">
        <v>849</v>
      </c>
      <c r="C229" s="3">
        <v>56.93</v>
      </c>
      <c r="D229" s="3">
        <v>10.8</v>
      </c>
      <c r="E229" s="2" t="s">
        <v>850</v>
      </c>
      <c r="F229" s="2"/>
      <c r="G229" s="2"/>
    </row>
    <row r="230" spans="1:7">
      <c r="A230" s="2" t="s">
        <v>851</v>
      </c>
      <c r="B230" s="2" t="s">
        <v>852</v>
      </c>
      <c r="C230" s="3">
        <v>76.8</v>
      </c>
      <c r="D230" s="3">
        <v>9.9</v>
      </c>
      <c r="E230" s="2" t="s">
        <v>853</v>
      </c>
      <c r="F230" s="2"/>
      <c r="G230" s="2"/>
    </row>
    <row r="231" spans="1:7">
      <c r="A231" s="2" t="s">
        <v>244</v>
      </c>
      <c r="B231" s="2" t="s">
        <v>854</v>
      </c>
      <c r="C231" s="3">
        <v>64.06</v>
      </c>
      <c r="D231" s="3">
        <v>4.5</v>
      </c>
      <c r="E231" s="2" t="s">
        <v>855</v>
      </c>
      <c r="F231" s="2"/>
      <c r="G231" s="2"/>
    </row>
    <row r="232" spans="1:7">
      <c r="A232" s="2" t="s">
        <v>856</v>
      </c>
      <c r="B232" s="2" t="s">
        <v>857</v>
      </c>
      <c r="C232" s="3">
        <v>140.69999999999999</v>
      </c>
      <c r="D232" s="3">
        <v>7.2</v>
      </c>
      <c r="E232" s="2" t="s">
        <v>744</v>
      </c>
      <c r="F232" s="2"/>
      <c r="G232" s="2"/>
    </row>
    <row r="233" spans="1:7">
      <c r="A233" s="2" t="s">
        <v>858</v>
      </c>
      <c r="B233" s="2" t="s">
        <v>859</v>
      </c>
      <c r="C233" s="3">
        <v>101.7</v>
      </c>
      <c r="D233" s="3">
        <v>30</v>
      </c>
      <c r="E233" s="2" t="s">
        <v>860</v>
      </c>
      <c r="F233" s="2"/>
      <c r="G233" s="2"/>
    </row>
    <row r="234" spans="1:7">
      <c r="A234" s="2" t="s">
        <v>861</v>
      </c>
      <c r="B234" s="2" t="s">
        <v>862</v>
      </c>
      <c r="C234" s="3">
        <v>771.3</v>
      </c>
      <c r="D234" s="3">
        <v>18.3</v>
      </c>
      <c r="E234" s="2" t="s">
        <v>863</v>
      </c>
      <c r="F234" s="2"/>
      <c r="G234" s="2"/>
    </row>
    <row r="235" spans="1:7">
      <c r="A235" s="2" t="s">
        <v>864</v>
      </c>
      <c r="B235" s="2" t="s">
        <v>865</v>
      </c>
      <c r="C235" s="3">
        <v>49.5</v>
      </c>
      <c r="D235" s="3">
        <v>6.6</v>
      </c>
      <c r="E235" s="2" t="s">
        <v>866</v>
      </c>
      <c r="F235" s="2"/>
      <c r="G235" s="2"/>
    </row>
    <row r="236" spans="1:7">
      <c r="A236" s="2" t="s">
        <v>248</v>
      </c>
      <c r="B236" s="2" t="s">
        <v>867</v>
      </c>
      <c r="C236" s="3">
        <v>26.53</v>
      </c>
      <c r="D236" s="3">
        <v>3.6</v>
      </c>
      <c r="E236" s="2" t="s">
        <v>868</v>
      </c>
      <c r="F236" s="2"/>
      <c r="G236" s="2"/>
    </row>
    <row r="237" spans="1:7">
      <c r="A237" s="2" t="s">
        <v>869</v>
      </c>
      <c r="B237" s="2" t="s">
        <v>870</v>
      </c>
      <c r="C237" s="3">
        <v>21.67</v>
      </c>
      <c r="D237" s="3">
        <v>6.62</v>
      </c>
      <c r="E237" s="2" t="s">
        <v>871</v>
      </c>
      <c r="F237" s="2"/>
      <c r="G237" s="2"/>
    </row>
    <row r="238" spans="1:7">
      <c r="A238" s="2" t="s">
        <v>249</v>
      </c>
      <c r="B238" s="2" t="s">
        <v>872</v>
      </c>
      <c r="C238" s="3">
        <v>24.46</v>
      </c>
      <c r="D238" s="3">
        <v>3.9</v>
      </c>
      <c r="E238" s="2" t="s">
        <v>873</v>
      </c>
      <c r="F238" s="2"/>
      <c r="G238" s="2"/>
    </row>
    <row r="239" spans="1:7">
      <c r="A239" s="2" t="s">
        <v>874</v>
      </c>
      <c r="B239" s="2" t="s">
        <v>875</v>
      </c>
      <c r="C239" s="3">
        <v>19.5</v>
      </c>
      <c r="D239" s="3">
        <v>5.0999999999999996</v>
      </c>
      <c r="E239" s="2" t="s">
        <v>876</v>
      </c>
      <c r="F239" s="2"/>
      <c r="G239" s="2"/>
    </row>
    <row r="240" spans="1:7">
      <c r="A240" s="2" t="s">
        <v>253</v>
      </c>
      <c r="B240" s="2" t="s">
        <v>877</v>
      </c>
      <c r="C240" s="3">
        <v>15.38</v>
      </c>
      <c r="D240" s="3">
        <v>4.8</v>
      </c>
      <c r="E240" s="2" t="s">
        <v>878</v>
      </c>
      <c r="F240" s="2"/>
      <c r="G240" s="2"/>
    </row>
    <row r="241" spans="1:7">
      <c r="A241" s="2" t="s">
        <v>879</v>
      </c>
      <c r="B241" s="2" t="s">
        <v>880</v>
      </c>
      <c r="C241" s="3">
        <v>9.68</v>
      </c>
      <c r="D241" s="3">
        <v>4.97</v>
      </c>
      <c r="E241" s="2" t="s">
        <v>881</v>
      </c>
      <c r="F241" s="2"/>
      <c r="G241" s="2"/>
    </row>
    <row r="242" spans="1:7">
      <c r="A242" s="2" t="s">
        <v>882</v>
      </c>
      <c r="B242" s="2" t="s">
        <v>883</v>
      </c>
      <c r="C242" s="3">
        <v>11.4</v>
      </c>
      <c r="D242" s="3">
        <v>5.0999999999999996</v>
      </c>
      <c r="E242" s="2" t="s">
        <v>884</v>
      </c>
      <c r="F242" s="2"/>
      <c r="G242" s="2"/>
    </row>
    <row r="243" spans="1:7">
      <c r="A243" s="2" t="s">
        <v>885</v>
      </c>
      <c r="B243" s="2" t="s">
        <v>886</v>
      </c>
      <c r="C243" s="3">
        <v>189.9</v>
      </c>
      <c r="D243" s="3">
        <v>16.5</v>
      </c>
      <c r="E243" s="2" t="s">
        <v>887</v>
      </c>
      <c r="F243" s="2"/>
      <c r="G243" s="2"/>
    </row>
    <row r="244" spans="1:7">
      <c r="A244" s="2" t="s">
        <v>888</v>
      </c>
      <c r="B244" s="2" t="s">
        <v>889</v>
      </c>
      <c r="C244" s="3">
        <v>103.25</v>
      </c>
      <c r="D244" s="3">
        <v>9.3000000000000007</v>
      </c>
      <c r="E244" s="2" t="s">
        <v>890</v>
      </c>
      <c r="F244" s="2"/>
      <c r="G244" s="2"/>
    </row>
    <row r="245" spans="1:7">
      <c r="A245" s="2" t="s">
        <v>891</v>
      </c>
      <c r="B245" s="2" t="s">
        <v>892</v>
      </c>
      <c r="C245" s="3">
        <v>1750.43</v>
      </c>
      <c r="D245" s="3">
        <v>100.2</v>
      </c>
      <c r="E245" s="2" t="s">
        <v>893</v>
      </c>
      <c r="F245" s="2"/>
      <c r="G245" s="2"/>
    </row>
    <row r="246" spans="1:7">
      <c r="A246" s="2" t="s">
        <v>894</v>
      </c>
      <c r="B246" s="2" t="s">
        <v>895</v>
      </c>
      <c r="C246" s="3">
        <v>6.6</v>
      </c>
      <c r="D246" s="3">
        <v>3.9</v>
      </c>
      <c r="E246" s="2" t="s">
        <v>896</v>
      </c>
      <c r="F246" s="2"/>
      <c r="G246" s="2"/>
    </row>
    <row r="247" spans="1:7">
      <c r="A247" s="2" t="s">
        <v>897</v>
      </c>
      <c r="B247" s="2" t="s">
        <v>898</v>
      </c>
      <c r="C247" s="3">
        <v>69</v>
      </c>
      <c r="D247" s="3">
        <v>9.9</v>
      </c>
      <c r="E247" s="2" t="s">
        <v>899</v>
      </c>
      <c r="F247" s="2"/>
      <c r="G247" s="2"/>
    </row>
    <row r="248" spans="1:7">
      <c r="A248" s="2" t="s">
        <v>900</v>
      </c>
      <c r="B248" s="2" t="s">
        <v>901</v>
      </c>
      <c r="C248" s="3">
        <v>679.04</v>
      </c>
      <c r="D248" s="3">
        <v>32.1</v>
      </c>
      <c r="E248" s="2" t="s">
        <v>902</v>
      </c>
      <c r="F248" s="2"/>
      <c r="G248" s="2"/>
    </row>
    <row r="249" spans="1:7">
      <c r="A249" s="2" t="s">
        <v>255</v>
      </c>
      <c r="B249" s="2" t="s">
        <v>903</v>
      </c>
      <c r="C249" s="3">
        <v>37.74</v>
      </c>
      <c r="D249" s="3">
        <v>6</v>
      </c>
      <c r="E249" s="2" t="s">
        <v>904</v>
      </c>
      <c r="F249" s="2"/>
      <c r="G249" s="2"/>
    </row>
    <row r="250" spans="1:7">
      <c r="A250" s="2" t="s">
        <v>257</v>
      </c>
      <c r="B250" s="2" t="s">
        <v>905</v>
      </c>
      <c r="C250" s="3">
        <v>66.78</v>
      </c>
      <c r="D250" s="3">
        <v>6</v>
      </c>
      <c r="E250" s="2" t="s">
        <v>906</v>
      </c>
      <c r="F250" s="2"/>
      <c r="G250" s="2"/>
    </row>
    <row r="251" spans="1:7">
      <c r="A251" s="2" t="s">
        <v>262</v>
      </c>
      <c r="B251" s="2" t="s">
        <v>907</v>
      </c>
      <c r="C251" s="3">
        <v>9.99</v>
      </c>
      <c r="D251" s="3">
        <v>4.8</v>
      </c>
      <c r="E251" s="2" t="s">
        <v>908</v>
      </c>
      <c r="F251" s="2"/>
      <c r="G251" s="2"/>
    </row>
    <row r="252" spans="1:7">
      <c r="A252" s="2" t="s">
        <v>909</v>
      </c>
      <c r="B252" s="2" t="s">
        <v>910</v>
      </c>
      <c r="C252" s="3">
        <v>175.5</v>
      </c>
      <c r="D252" s="3">
        <v>6.9</v>
      </c>
      <c r="E252" s="2" t="s">
        <v>911</v>
      </c>
      <c r="F252" s="2"/>
      <c r="G252" s="2"/>
    </row>
    <row r="253" spans="1:7">
      <c r="A253" s="2" t="s">
        <v>912</v>
      </c>
      <c r="B253" s="2" t="s">
        <v>913</v>
      </c>
      <c r="C253" s="3">
        <v>47.1</v>
      </c>
      <c r="D253" s="3">
        <v>7.2</v>
      </c>
      <c r="E253" s="2" t="s">
        <v>914</v>
      </c>
      <c r="F253" s="2"/>
      <c r="G2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67C3-290D-4446-90A2-20AA20DCCA8F}">
  <dimension ref="A1:K127"/>
  <sheetViews>
    <sheetView workbookViewId="0">
      <selection activeCell="K3" sqref="K3:K127"/>
    </sheetView>
  </sheetViews>
  <sheetFormatPr defaultRowHeight="15"/>
  <cols>
    <col min="1" max="1" width="36.42578125" bestFit="1" customWidth="1"/>
    <col min="2" max="2" width="13.85546875" bestFit="1" customWidth="1"/>
    <col min="3" max="3" width="8.7109375" bestFit="1" customWidth="1"/>
    <col min="4" max="4" width="11.140625" bestFit="1" customWidth="1"/>
    <col min="5" max="5" width="8.7109375" bestFit="1" customWidth="1"/>
    <col min="6" max="6" width="27.28515625" bestFit="1" customWidth="1"/>
    <col min="7" max="7" width="13.42578125" bestFit="1" customWidth="1"/>
    <col min="8" max="8" width="10.28515625" bestFit="1" customWidth="1"/>
    <col min="9" max="9" width="11.140625" bestFit="1" customWidth="1"/>
    <col min="10" max="10" width="10.28515625" bestFit="1" customWidth="1"/>
    <col min="11" max="11" width="27.28515625" bestFit="1" customWidth="1"/>
  </cols>
  <sheetData>
    <row r="1" spans="1:11">
      <c r="A1" s="1" t="s">
        <v>267</v>
      </c>
      <c r="B1" s="1" t="s">
        <v>17</v>
      </c>
      <c r="C1" s="1"/>
      <c r="D1" s="1"/>
      <c r="E1" s="1"/>
      <c r="F1" s="1"/>
      <c r="G1" s="1" t="s">
        <v>915</v>
      </c>
      <c r="H1" s="1"/>
      <c r="I1" s="1"/>
      <c r="J1" s="1"/>
      <c r="K1" s="1"/>
    </row>
    <row r="2" spans="1:11">
      <c r="A2" s="2" t="s">
        <v>916</v>
      </c>
      <c r="B2" s="1" t="s">
        <v>14</v>
      </c>
      <c r="C2" s="1" t="s">
        <v>12</v>
      </c>
      <c r="D2" s="1" t="s">
        <v>13</v>
      </c>
      <c r="E2" s="1" t="s">
        <v>11</v>
      </c>
      <c r="F2" s="1" t="s">
        <v>917</v>
      </c>
      <c r="G2" s="1" t="s">
        <v>14</v>
      </c>
      <c r="H2" s="1" t="s">
        <v>12</v>
      </c>
      <c r="I2" s="1" t="s">
        <v>13</v>
      </c>
      <c r="J2" s="1" t="s">
        <v>11</v>
      </c>
      <c r="K2" s="1" t="s">
        <v>917</v>
      </c>
    </row>
    <row r="3" spans="1:11">
      <c r="A3" s="2" t="s">
        <v>23</v>
      </c>
      <c r="B3" s="4">
        <v>10.53</v>
      </c>
      <c r="C3" s="3">
        <v>11.7</v>
      </c>
      <c r="D3" s="5">
        <v>13.21</v>
      </c>
      <c r="E3" s="3">
        <v>12.37</v>
      </c>
      <c r="F3" s="2" t="str" cm="1">
        <f t="array" ref="F3">_xlfn.TEXTJOIN(", ",TRUE,IF(B3:E3=MIN(B3:E3),$B$2:$E$2,""))</f>
        <v>Weis</v>
      </c>
      <c r="G3" s="2" t="s">
        <v>8</v>
      </c>
      <c r="H3" s="2" t="s">
        <v>8</v>
      </c>
      <c r="I3" s="2" t="s">
        <v>8</v>
      </c>
      <c r="J3" s="2" t="s">
        <v>8</v>
      </c>
      <c r="K3" s="2" t="str" cm="1">
        <f t="array" ref="K3">_xlfn.TEXTJOIN(", ",TRUE,IF(G3:J3=MIN(G3:J3),$G$2:$J$2,""))</f>
        <v/>
      </c>
    </row>
    <row r="4" spans="1:11">
      <c r="A4" s="2" t="s">
        <v>25</v>
      </c>
      <c r="B4" s="3">
        <v>10.09</v>
      </c>
      <c r="C4" s="3">
        <v>14.6</v>
      </c>
      <c r="D4" s="5">
        <v>17.78</v>
      </c>
      <c r="E4" s="4">
        <v>6.03</v>
      </c>
      <c r="F4" s="2" t="str" cm="1">
        <f t="array" ref="F4">_xlfn.TEXTJOIN(", ",TRUE,IF(B4:E4=MIN(B4:E4),$B$2:$E$2,""))</f>
        <v>CVS</v>
      </c>
      <c r="G4" s="2" t="s">
        <v>8</v>
      </c>
      <c r="H4" s="2" t="s">
        <v>8</v>
      </c>
      <c r="I4" s="2" t="s">
        <v>8</v>
      </c>
      <c r="J4" s="2" t="s">
        <v>8</v>
      </c>
      <c r="K4" s="2" t="str" cm="1">
        <f t="array" ref="K4">_xlfn.TEXTJOIN(", ",TRUE,IF(G4:J4=MIN(G4:J4),$G$2:$J$2,""))</f>
        <v/>
      </c>
    </row>
    <row r="5" spans="1:11">
      <c r="A5" s="2" t="s">
        <v>27</v>
      </c>
      <c r="B5" s="5">
        <v>43.12</v>
      </c>
      <c r="C5" s="3">
        <v>27.42</v>
      </c>
      <c r="D5" s="4">
        <v>23.23</v>
      </c>
      <c r="E5" s="3">
        <v>41.5</v>
      </c>
      <c r="F5" s="2" t="str" cm="1">
        <f t="array" ref="F5">_xlfn.TEXTJOIN(", ",TRUE,IF(B5:E5=MIN(B5:E5),$B$2:$E$2,""))</f>
        <v>Wallgreens</v>
      </c>
      <c r="G5" s="5">
        <v>111.26</v>
      </c>
      <c r="H5" s="3">
        <v>62.76</v>
      </c>
      <c r="I5" s="4">
        <v>59.7</v>
      </c>
      <c r="J5" s="3">
        <v>104.5</v>
      </c>
      <c r="K5" s="2" t="str" cm="1">
        <f t="array" ref="K5">_xlfn.TEXTJOIN(", ",TRUE,IF(G5:J5=MIN(G5:J5),$G$2:$J$2,""))</f>
        <v>Wallgreens</v>
      </c>
    </row>
    <row r="6" spans="1:11">
      <c r="A6" s="2" t="s">
        <v>29</v>
      </c>
      <c r="B6" s="5">
        <v>43.12</v>
      </c>
      <c r="C6" s="3">
        <v>27.42</v>
      </c>
      <c r="D6" s="4">
        <v>23.23</v>
      </c>
      <c r="E6" s="3">
        <v>41.5</v>
      </c>
      <c r="F6" s="2" t="str" cm="1">
        <f t="array" ref="F6">_xlfn.TEXTJOIN(", ",TRUE,IF(B6:E6=MIN(B6:E6),$B$2:$E$2,""))</f>
        <v>Wallgreens</v>
      </c>
      <c r="G6" s="5">
        <v>111.26</v>
      </c>
      <c r="H6" s="3">
        <v>62.76</v>
      </c>
      <c r="I6" s="4">
        <v>59.7</v>
      </c>
      <c r="J6" s="3">
        <v>104.5</v>
      </c>
      <c r="K6" s="2" t="str" cm="1">
        <f t="array" ref="K6">_xlfn.TEXTJOIN(", ",TRUE,IF(G6:J6=MIN(G6:J6),$G$2:$J$2,""))</f>
        <v>Wallgreens</v>
      </c>
    </row>
    <row r="7" spans="1:11">
      <c r="A7" s="2" t="s">
        <v>31</v>
      </c>
      <c r="B7" s="5">
        <v>22.57</v>
      </c>
      <c r="C7" s="3">
        <v>17.690000000000001</v>
      </c>
      <c r="D7" s="4">
        <v>14.13</v>
      </c>
      <c r="E7" s="3">
        <v>16.86</v>
      </c>
      <c r="F7" s="2" t="str" cm="1">
        <f t="array" ref="F7">_xlfn.TEXTJOIN(", ",TRUE,IF(B7:E7=MIN(B7:E7),$B$2:$E$2,""))</f>
        <v>Wallgreens</v>
      </c>
      <c r="G7" s="5">
        <v>58.62</v>
      </c>
      <c r="H7" s="3">
        <v>35.08</v>
      </c>
      <c r="I7" s="3">
        <v>43.11</v>
      </c>
      <c r="J7" s="4">
        <v>31.19</v>
      </c>
      <c r="K7" s="2" t="str" cm="1">
        <f t="array" ref="K7">_xlfn.TEXTJOIN(", ",TRUE,IF(G7:J7=MIN(G7:J7),$G$2:$J$2,""))</f>
        <v>CVS</v>
      </c>
    </row>
    <row r="8" spans="1:11">
      <c r="A8" s="2" t="s">
        <v>33</v>
      </c>
      <c r="B8" s="3">
        <v>14.18</v>
      </c>
      <c r="C8" s="5">
        <v>69.650000000000006</v>
      </c>
      <c r="D8" s="3">
        <v>31.14</v>
      </c>
      <c r="E8" s="4">
        <v>11.99</v>
      </c>
      <c r="F8" s="2" t="str" cm="1">
        <f t="array" ref="F8">_xlfn.TEXTJOIN(", ",TRUE,IF(B8:E8=MIN(B8:E8),$B$2:$E$2,""))</f>
        <v>CVS</v>
      </c>
      <c r="G8" s="4">
        <v>24.43</v>
      </c>
      <c r="H8" s="5">
        <v>207.21</v>
      </c>
      <c r="I8" s="3">
        <v>81.5</v>
      </c>
      <c r="J8" s="3">
        <v>27.19</v>
      </c>
      <c r="K8" s="2" t="str" cm="1">
        <f t="array" ref="K8">_xlfn.TEXTJOIN(", ",TRUE,IF(G8:J8=MIN(G8:J8),$G$2:$J$2,""))</f>
        <v>Weis</v>
      </c>
    </row>
    <row r="9" spans="1:11">
      <c r="A9" s="2" t="s">
        <v>35</v>
      </c>
      <c r="B9" s="3">
        <v>6.57</v>
      </c>
      <c r="C9" s="4">
        <v>5.94</v>
      </c>
      <c r="D9" s="3">
        <v>7.43</v>
      </c>
      <c r="E9" s="5">
        <v>8.76</v>
      </c>
      <c r="F9" s="2" t="str" cm="1">
        <f t="array" ref="F9">_xlfn.TEXTJOIN(", ",TRUE,IF(B9:E9=MIN(B9:E9),$B$2:$E$2,""))</f>
        <v>Rite Aid</v>
      </c>
      <c r="G9" s="3">
        <v>10.71</v>
      </c>
      <c r="H9" s="4">
        <v>8.83</v>
      </c>
      <c r="I9" s="3">
        <v>17.29</v>
      </c>
      <c r="J9" s="5">
        <v>18.28</v>
      </c>
      <c r="K9" s="2" t="str" cm="1">
        <f t="array" ref="K9">_xlfn.TEXTJOIN(", ",TRUE,IF(G9:J9=MIN(G9:J9),$G$2:$J$2,""))</f>
        <v>Rite Aid</v>
      </c>
    </row>
    <row r="10" spans="1:11">
      <c r="A10" s="2" t="s">
        <v>37</v>
      </c>
      <c r="B10" s="3">
        <v>8.39</v>
      </c>
      <c r="C10" s="4">
        <v>4.8</v>
      </c>
      <c r="D10" s="3">
        <v>11.34</v>
      </c>
      <c r="E10" s="5">
        <v>12.33</v>
      </c>
      <c r="F10" s="2" t="str" cm="1">
        <f t="array" ref="F10">_xlfn.TEXTJOIN(", ",TRUE,IF(B10:E10=MIN(B10:E10),$B$2:$E$2,""))</f>
        <v>Rite Aid</v>
      </c>
      <c r="G10" s="3">
        <v>10.66</v>
      </c>
      <c r="H10" s="4">
        <v>5.4</v>
      </c>
      <c r="I10" s="5">
        <v>26.17</v>
      </c>
      <c r="J10" s="3">
        <v>22.09</v>
      </c>
      <c r="K10" s="2" t="str" cm="1">
        <f t="array" ref="K10">_xlfn.TEXTJOIN(", ",TRUE,IF(G10:J10=MIN(G10:J10),$G$2:$J$2,""))</f>
        <v>Rite Aid</v>
      </c>
    </row>
    <row r="11" spans="1:11">
      <c r="A11" s="2" t="s">
        <v>39</v>
      </c>
      <c r="B11" s="4">
        <v>24.6</v>
      </c>
      <c r="C11" s="3">
        <v>65.72</v>
      </c>
      <c r="D11" s="5">
        <v>70.28</v>
      </c>
      <c r="E11" s="3">
        <v>59.5</v>
      </c>
      <c r="F11" s="2" t="str" cm="1">
        <f t="array" ref="F11">_xlfn.TEXTJOIN(", ",TRUE,IF(B11:E11=MIN(B11:E11),$B$2:$E$2,""))</f>
        <v>Weis</v>
      </c>
      <c r="G11" s="4">
        <v>59.3</v>
      </c>
      <c r="H11" s="3">
        <v>177.17</v>
      </c>
      <c r="I11" s="5">
        <v>195.24</v>
      </c>
      <c r="J11" s="3">
        <v>153.81</v>
      </c>
      <c r="K11" s="2" t="str" cm="1">
        <f t="array" ref="K11">_xlfn.TEXTJOIN(", ",TRUE,IF(G11:J11=MIN(G11:J11),$G$2:$J$2,""))</f>
        <v>Weis</v>
      </c>
    </row>
    <row r="12" spans="1:11">
      <c r="A12" s="2" t="s">
        <v>41</v>
      </c>
      <c r="B12" s="4">
        <v>5.17</v>
      </c>
      <c r="C12" s="3">
        <v>7.87</v>
      </c>
      <c r="D12" s="3">
        <v>8.58</v>
      </c>
      <c r="E12" s="5">
        <v>9.23</v>
      </c>
      <c r="F12" s="2" t="str" cm="1">
        <f t="array" ref="F12">_xlfn.TEXTJOIN(", ",TRUE,IF(B12:E12=MIN(B12:E12),$B$2:$E$2,""))</f>
        <v>Weis</v>
      </c>
      <c r="G12" s="4">
        <v>6.5</v>
      </c>
      <c r="H12" s="3">
        <v>15.72</v>
      </c>
      <c r="I12" s="5">
        <v>18.87</v>
      </c>
      <c r="J12" s="3">
        <v>17.66</v>
      </c>
      <c r="K12" s="2" t="str" cm="1">
        <f t="array" ref="K12">_xlfn.TEXTJOIN(", ",TRUE,IF(G12:J12=MIN(G12:J12),$G$2:$J$2,""))</f>
        <v>Weis</v>
      </c>
    </row>
    <row r="13" spans="1:11">
      <c r="A13" s="2" t="s">
        <v>43</v>
      </c>
      <c r="B13" s="4">
        <v>5.96</v>
      </c>
      <c r="C13" s="3">
        <v>10.65</v>
      </c>
      <c r="D13" s="5">
        <v>19.3</v>
      </c>
      <c r="E13" s="3">
        <v>14.55</v>
      </c>
      <c r="F13" s="2" t="str" cm="1">
        <f t="array" ref="F13">_xlfn.TEXTJOIN(", ",TRUE,IF(B13:E13=MIN(B13:E13),$B$2:$E$2,""))</f>
        <v>Weis</v>
      </c>
      <c r="G13" s="4">
        <v>9.48</v>
      </c>
      <c r="H13" s="3">
        <v>24.95</v>
      </c>
      <c r="I13" s="5">
        <v>48.9</v>
      </c>
      <c r="J13" s="3">
        <v>24.26</v>
      </c>
      <c r="K13" s="2" t="str" cm="1">
        <f t="array" ref="K13">_xlfn.TEXTJOIN(", ",TRUE,IF(G13:J13=MIN(G13:J13),$G$2:$J$2,""))</f>
        <v>Weis</v>
      </c>
    </row>
    <row r="14" spans="1:11">
      <c r="A14" s="2" t="s">
        <v>45</v>
      </c>
      <c r="B14" s="4">
        <v>277.26</v>
      </c>
      <c r="C14" s="3">
        <v>278.52999999999997</v>
      </c>
      <c r="D14" s="5">
        <v>280.72000000000003</v>
      </c>
      <c r="E14" s="3">
        <v>278.63</v>
      </c>
      <c r="F14" s="2" t="str" cm="1">
        <f t="array" ref="F14">_xlfn.TEXTJOIN(", ",TRUE,IF(B14:E14=MIN(B14:E14),$B$2:$E$2,""))</f>
        <v>Weis</v>
      </c>
      <c r="G14" s="3">
        <v>801.87</v>
      </c>
      <c r="H14" s="5">
        <v>821.26</v>
      </c>
      <c r="I14" s="4">
        <v>800.29</v>
      </c>
      <c r="J14" s="3">
        <v>800.77</v>
      </c>
      <c r="K14" s="2" t="str" cm="1">
        <f t="array" ref="K14">_xlfn.TEXTJOIN(", ",TRUE,IF(G14:J14=MIN(G14:J14),$G$2:$J$2,""))</f>
        <v>Wallgreens</v>
      </c>
    </row>
    <row r="15" spans="1:11">
      <c r="A15" s="2" t="s">
        <v>47</v>
      </c>
      <c r="B15" s="4">
        <v>15.14</v>
      </c>
      <c r="C15" s="3">
        <v>26.7</v>
      </c>
      <c r="D15" s="5">
        <v>247.84</v>
      </c>
      <c r="E15" s="3">
        <v>198.88</v>
      </c>
      <c r="F15" s="2" t="str" cm="1">
        <f t="array" ref="F15">_xlfn.TEXTJOIN(", ",TRUE,IF(B15:E15=MIN(B15:E15),$B$2:$E$2,""))</f>
        <v>Weis</v>
      </c>
      <c r="G15" s="4">
        <v>30.93</v>
      </c>
      <c r="H15" s="3">
        <v>68.099999999999994</v>
      </c>
      <c r="I15" s="5">
        <v>734.51</v>
      </c>
      <c r="J15" s="3">
        <v>574.24</v>
      </c>
      <c r="K15" s="2" t="str" cm="1">
        <f t="array" ref="K15">_xlfn.TEXTJOIN(", ",TRUE,IF(G15:J15=MIN(G15:J15),$G$2:$J$2,""))</f>
        <v>Weis</v>
      </c>
    </row>
    <row r="16" spans="1:11">
      <c r="A16" s="2" t="s">
        <v>49</v>
      </c>
      <c r="B16" s="3">
        <v>3.68</v>
      </c>
      <c r="C16" s="4">
        <v>3.04</v>
      </c>
      <c r="D16" s="3">
        <v>3.2</v>
      </c>
      <c r="E16" s="5">
        <v>3.93</v>
      </c>
      <c r="F16" s="2" t="str" cm="1">
        <f t="array" ref="F16">_xlfn.TEXTJOIN(", ",TRUE,IF(B16:E16=MIN(B16:E16),$B$2:$E$2,""))</f>
        <v>Rite Aid</v>
      </c>
      <c r="G16" s="3">
        <v>5.05</v>
      </c>
      <c r="H16" s="4">
        <v>3.94</v>
      </c>
      <c r="I16" s="3">
        <v>4.59</v>
      </c>
      <c r="J16" s="5">
        <v>5.45</v>
      </c>
      <c r="K16" s="2" t="str" cm="1">
        <f t="array" ref="K16">_xlfn.TEXTJOIN(", ",TRUE,IF(G16:J16=MIN(G16:J16),$G$2:$J$2,""))</f>
        <v>Rite Aid</v>
      </c>
    </row>
    <row r="17" spans="1:11">
      <c r="A17" s="2" t="s">
        <v>50</v>
      </c>
      <c r="B17" s="4">
        <v>5.94</v>
      </c>
      <c r="C17" s="3">
        <v>7.64</v>
      </c>
      <c r="D17" s="5">
        <v>11.66</v>
      </c>
      <c r="E17" s="3">
        <v>11.36</v>
      </c>
      <c r="F17" s="2" t="str" cm="1">
        <f t="array" ref="F17">_xlfn.TEXTJOIN(", ",TRUE,IF(B17:E17=MIN(B17:E17),$B$2:$E$2,""))</f>
        <v>Weis</v>
      </c>
      <c r="G17" s="4">
        <v>10.5</v>
      </c>
      <c r="H17" s="3">
        <v>13.93</v>
      </c>
      <c r="I17" s="5">
        <v>22.99</v>
      </c>
      <c r="J17" s="3">
        <v>14.67</v>
      </c>
      <c r="K17" s="2" t="str" cm="1">
        <f t="array" ref="K17">_xlfn.TEXTJOIN(", ",TRUE,IF(G17:J17=MIN(G17:J17),$G$2:$J$2,""))</f>
        <v>Weis</v>
      </c>
    </row>
    <row r="18" spans="1:11">
      <c r="A18" s="2" t="s">
        <v>52</v>
      </c>
      <c r="B18" s="4">
        <v>6</v>
      </c>
      <c r="C18" s="3">
        <v>12.9</v>
      </c>
      <c r="D18" s="3">
        <v>18.45</v>
      </c>
      <c r="E18" s="5">
        <v>23.94</v>
      </c>
      <c r="F18" s="2" t="str" cm="1">
        <f t="array" ref="F18">_xlfn.TEXTJOIN(", ",TRUE,IF(B18:E18=MIN(B18:E18),$B$2:$E$2,""))</f>
        <v>Weis</v>
      </c>
      <c r="G18" s="4">
        <v>10.96</v>
      </c>
      <c r="H18" s="3">
        <v>26.7</v>
      </c>
      <c r="I18" s="3">
        <v>12.21</v>
      </c>
      <c r="J18" s="5">
        <v>53.81</v>
      </c>
      <c r="K18" s="2" t="str" cm="1">
        <f t="array" ref="K18">_xlfn.TEXTJOIN(", ",TRUE,IF(G18:J18=MIN(G18:J18),$G$2:$J$2,""))</f>
        <v>Weis</v>
      </c>
    </row>
    <row r="19" spans="1:11">
      <c r="A19" s="2" t="s">
        <v>54</v>
      </c>
      <c r="B19" s="4">
        <v>10.42</v>
      </c>
      <c r="C19" s="3">
        <v>11.31</v>
      </c>
      <c r="D19" s="5">
        <v>14.1</v>
      </c>
      <c r="E19" s="3">
        <v>11.54</v>
      </c>
      <c r="F19" s="2" t="str" cm="1">
        <f t="array" ref="F19">_xlfn.TEXTJOIN(", ",TRUE,IF(B19:E19=MIN(B19:E19),$B$2:$E$2,""))</f>
        <v>Weis</v>
      </c>
      <c r="G19" s="4">
        <v>16.75</v>
      </c>
      <c r="H19" s="3">
        <v>24.93</v>
      </c>
      <c r="I19" s="5">
        <v>30.26</v>
      </c>
      <c r="J19" s="3">
        <v>26.62</v>
      </c>
      <c r="K19" s="2" t="str" cm="1">
        <f t="array" ref="K19">_xlfn.TEXTJOIN(", ",TRUE,IF(G19:J19=MIN(G19:J19),$G$2:$J$2,""))</f>
        <v>Weis</v>
      </c>
    </row>
    <row r="20" spans="1:11">
      <c r="A20" s="2" t="s">
        <v>56</v>
      </c>
      <c r="B20" s="5">
        <v>258.95999999999998</v>
      </c>
      <c r="C20" s="4">
        <v>204.48</v>
      </c>
      <c r="D20" s="3">
        <v>257.98</v>
      </c>
      <c r="E20" s="3">
        <v>210.83</v>
      </c>
      <c r="F20" s="2" t="str" cm="1">
        <f t="array" ref="F20">_xlfn.TEXTJOIN(", ",TRUE,IF(B20:E20=MIN(B20:E20),$B$2:$E$2,""))</f>
        <v>Rite Aid</v>
      </c>
      <c r="G20" s="5">
        <v>758.58</v>
      </c>
      <c r="H20" s="4">
        <v>607.44000000000005</v>
      </c>
      <c r="I20" s="3">
        <v>753.94</v>
      </c>
      <c r="J20" s="3">
        <v>613.79</v>
      </c>
      <c r="K20" s="2" t="str" cm="1">
        <f t="array" ref="K20">_xlfn.TEXTJOIN(", ",TRUE,IF(G20:J20=MIN(G20:J20),$G$2:$J$2,""))</f>
        <v>Rite Aid</v>
      </c>
    </row>
    <row r="21" spans="1:11">
      <c r="A21" s="2" t="s">
        <v>58</v>
      </c>
      <c r="B21" s="4">
        <v>6.67</v>
      </c>
      <c r="C21" s="3">
        <v>7.05</v>
      </c>
      <c r="D21" s="3">
        <v>10.6</v>
      </c>
      <c r="E21" s="5">
        <v>12.63</v>
      </c>
      <c r="F21" s="2" t="str" cm="1">
        <f t="array" ref="F21">_xlfn.TEXTJOIN(", ",TRUE,IF(B21:E21=MIN(B21:E21),$B$2:$E$2,""))</f>
        <v>Weis</v>
      </c>
      <c r="G21" s="4">
        <v>11.01</v>
      </c>
      <c r="H21" s="3">
        <v>12.16</v>
      </c>
      <c r="I21" s="5">
        <v>24.37</v>
      </c>
      <c r="J21" s="3">
        <v>17.89</v>
      </c>
      <c r="K21" s="2" t="str" cm="1">
        <f t="array" ref="K21">_xlfn.TEXTJOIN(", ",TRUE,IF(G21:J21=MIN(G21:J21),$G$2:$J$2,""))</f>
        <v>Weis</v>
      </c>
    </row>
    <row r="22" spans="1:11">
      <c r="A22" s="2" t="s">
        <v>918</v>
      </c>
      <c r="B22" s="3">
        <v>11.05</v>
      </c>
      <c r="C22" s="4">
        <v>9.3699999999999992</v>
      </c>
      <c r="D22" s="5">
        <v>19.25</v>
      </c>
      <c r="E22" s="3">
        <v>18.850000000000001</v>
      </c>
      <c r="F22" s="2" t="str" cm="1">
        <f t="array" ref="F22">_xlfn.TEXTJOIN(", ",TRUE,IF(B22:E22=MIN(B22:E22),$B$2:$E$2,""))</f>
        <v>Rite Aid</v>
      </c>
      <c r="G22" s="4">
        <v>18.63</v>
      </c>
      <c r="H22" s="3">
        <v>19.11</v>
      </c>
      <c r="I22" s="5">
        <v>48.75</v>
      </c>
      <c r="J22" s="3">
        <v>31.18</v>
      </c>
      <c r="K22" s="2" t="str" cm="1">
        <f t="array" ref="K22">_xlfn.TEXTJOIN(", ",TRUE,IF(G22:J22=MIN(G22:J22),$G$2:$J$2,""))</f>
        <v>Weis</v>
      </c>
    </row>
    <row r="23" spans="1:11">
      <c r="A23" s="2" t="s">
        <v>62</v>
      </c>
      <c r="B23" s="4">
        <v>10.09</v>
      </c>
      <c r="C23" s="3">
        <v>18.100000000000001</v>
      </c>
      <c r="D23" s="3">
        <v>29.99</v>
      </c>
      <c r="E23" s="5">
        <v>37.29</v>
      </c>
      <c r="F23" s="2" t="str" cm="1">
        <f t="array" ref="F23">_xlfn.TEXTJOIN(", ",TRUE,IF(B23:E23=MIN(B23:E23),$B$2:$E$2,""))</f>
        <v>Weis</v>
      </c>
      <c r="G23" s="4">
        <v>15.77</v>
      </c>
      <c r="H23" s="3">
        <v>45.3</v>
      </c>
      <c r="I23" s="3">
        <v>80.47</v>
      </c>
      <c r="J23" s="5">
        <v>91.35</v>
      </c>
      <c r="K23" s="2" t="str" cm="1">
        <f t="array" ref="K23">_xlfn.TEXTJOIN(", ",TRUE,IF(G23:J23=MIN(G23:J23),$G$2:$J$2,""))</f>
        <v>Weis</v>
      </c>
    </row>
    <row r="24" spans="1:11">
      <c r="A24" s="2" t="s">
        <v>64</v>
      </c>
      <c r="B24" s="4">
        <v>4.54</v>
      </c>
      <c r="C24" s="3">
        <v>6.53</v>
      </c>
      <c r="D24" s="5">
        <v>10.37</v>
      </c>
      <c r="E24" s="3">
        <v>9</v>
      </c>
      <c r="F24" s="2" t="str" cm="1">
        <f t="array" ref="F24">_xlfn.TEXTJOIN(", ",TRUE,IF(B24:E24=MIN(B24:E24),$B$2:$E$2,""))</f>
        <v>Weis</v>
      </c>
      <c r="G24" s="4">
        <v>7.61</v>
      </c>
      <c r="H24" s="3">
        <v>10.58</v>
      </c>
      <c r="I24" s="5">
        <v>24.98</v>
      </c>
      <c r="J24" s="3">
        <v>15.94</v>
      </c>
      <c r="K24" s="2" t="str" cm="1">
        <f t="array" ref="K24">_xlfn.TEXTJOIN(", ",TRUE,IF(G24:J24=MIN(G24:J24),$G$2:$J$2,""))</f>
        <v>Weis</v>
      </c>
    </row>
    <row r="25" spans="1:11">
      <c r="A25" s="2" t="s">
        <v>66</v>
      </c>
      <c r="B25" s="4">
        <v>4.9000000000000004</v>
      </c>
      <c r="C25" s="3">
        <v>10.8</v>
      </c>
      <c r="D25" s="5">
        <v>20.47</v>
      </c>
      <c r="E25" s="3">
        <v>19.899999999999999</v>
      </c>
      <c r="F25" s="2" t="str" cm="1">
        <f t="array" ref="F25">_xlfn.TEXTJOIN(", ",TRUE,IF(B25:E25=MIN(B25:E25),$B$2:$E$2,""))</f>
        <v>Weis</v>
      </c>
      <c r="G25" s="4">
        <v>8.1300000000000008</v>
      </c>
      <c r="H25" s="3">
        <v>20.399999999999999</v>
      </c>
      <c r="I25" s="5">
        <v>52.41</v>
      </c>
      <c r="J25" s="3">
        <v>40.29</v>
      </c>
      <c r="K25" s="2" t="str" cm="1">
        <f t="array" ref="K25">_xlfn.TEXTJOIN(", ",TRUE,IF(G25:J25=MIN(G25:J25),$G$2:$J$2,""))</f>
        <v>Weis</v>
      </c>
    </row>
    <row r="26" spans="1:11">
      <c r="A26" s="2" t="s">
        <v>68</v>
      </c>
      <c r="B26" s="4">
        <v>12.01</v>
      </c>
      <c r="C26" s="3">
        <v>19.39</v>
      </c>
      <c r="D26" s="5">
        <v>23.7</v>
      </c>
      <c r="E26" s="3">
        <v>21.12</v>
      </c>
      <c r="F26" s="2" t="str" cm="1">
        <f t="array" ref="F26">_xlfn.TEXTJOIN(", ",TRUE,IF(B26:E26=MIN(B26:E26),$B$2:$E$2,""))</f>
        <v>Weis</v>
      </c>
      <c r="G26" s="4">
        <v>21.54</v>
      </c>
      <c r="H26" s="3">
        <v>48.9</v>
      </c>
      <c r="I26" s="5">
        <v>61.06</v>
      </c>
      <c r="J26" s="3">
        <v>38.799999999999997</v>
      </c>
      <c r="K26" s="2" t="str" cm="1">
        <f t="array" ref="K26">_xlfn.TEXTJOIN(", ",TRUE,IF(G26:J26=MIN(G26:J26),$G$2:$J$2,""))</f>
        <v>Weis</v>
      </c>
    </row>
    <row r="27" spans="1:11">
      <c r="A27" s="2" t="s">
        <v>70</v>
      </c>
      <c r="B27" s="3">
        <v>4.87</v>
      </c>
      <c r="C27" s="5">
        <v>10.79</v>
      </c>
      <c r="D27" s="4">
        <v>3.16</v>
      </c>
      <c r="E27" s="5">
        <v>10.79</v>
      </c>
      <c r="F27" s="2" t="str" cm="1">
        <f t="array" ref="F27">_xlfn.TEXTJOIN(", ",TRUE,IF(B27:E27=MIN(B27:E27),$B$2:$E$2,""))</f>
        <v>Wallgreens</v>
      </c>
      <c r="G27" s="3">
        <v>8.61</v>
      </c>
      <c r="H27" s="5">
        <v>18.07</v>
      </c>
      <c r="I27" s="4">
        <v>4.47</v>
      </c>
      <c r="J27" s="3">
        <v>12.98</v>
      </c>
      <c r="K27" s="2" t="str" cm="1">
        <f t="array" ref="K27">_xlfn.TEXTJOIN(", ",TRUE,IF(G27:J27=MIN(G27:J27),$G$2:$J$2,""))</f>
        <v>Wallgreens</v>
      </c>
    </row>
    <row r="28" spans="1:11">
      <c r="A28" s="2" t="s">
        <v>72</v>
      </c>
      <c r="B28" s="3">
        <v>4.0599999999999996</v>
      </c>
      <c r="C28" s="3">
        <v>5.0999999999999996</v>
      </c>
      <c r="D28" s="5">
        <v>5.29</v>
      </c>
      <c r="E28" s="4">
        <v>1.62</v>
      </c>
      <c r="F28" s="2" t="str" cm="1">
        <f t="array" ref="F28">_xlfn.TEXTJOIN(", ",TRUE,IF(B28:E28=MIN(B28:E28),$B$2:$E$2,""))</f>
        <v>CVS</v>
      </c>
      <c r="G28" s="3">
        <v>6.54</v>
      </c>
      <c r="H28" s="3">
        <v>6.3</v>
      </c>
      <c r="I28" s="5">
        <v>11.11</v>
      </c>
      <c r="J28" s="4">
        <v>4.8600000000000003</v>
      </c>
      <c r="K28" s="2" t="str" cm="1">
        <f t="array" ref="K28">_xlfn.TEXTJOIN(", ",TRUE,IF(G28:J28=MIN(G28:J28),$G$2:$J$2,""))</f>
        <v>CVS</v>
      </c>
    </row>
    <row r="29" spans="1:11">
      <c r="A29" s="2" t="s">
        <v>74</v>
      </c>
      <c r="B29" s="4">
        <v>5.99</v>
      </c>
      <c r="C29" s="3">
        <v>11.86</v>
      </c>
      <c r="D29" s="3">
        <v>23.96</v>
      </c>
      <c r="E29" s="5">
        <v>25.15</v>
      </c>
      <c r="F29" s="2" t="str" cm="1">
        <f t="array" ref="F29">_xlfn.TEXTJOIN(", ",TRUE,IF(B29:E29=MIN(B29:E29),$B$2:$E$2,""))</f>
        <v>Weis</v>
      </c>
      <c r="G29" s="4">
        <v>10.92</v>
      </c>
      <c r="H29" s="3">
        <v>26.58</v>
      </c>
      <c r="I29" s="5">
        <v>62.88</v>
      </c>
      <c r="J29" s="3">
        <v>55.29</v>
      </c>
      <c r="K29" s="2" t="str" cm="1">
        <f t="array" ref="K29">_xlfn.TEXTJOIN(", ",TRUE,IF(G29:J29=MIN(G29:J29),$G$2:$J$2,""))</f>
        <v>Weis</v>
      </c>
    </row>
    <row r="30" spans="1:11">
      <c r="A30" s="2" t="s">
        <v>76</v>
      </c>
      <c r="B30" s="3">
        <v>7.39</v>
      </c>
      <c r="C30" s="4">
        <v>5.0199999999999996</v>
      </c>
      <c r="D30" s="5">
        <v>14.04</v>
      </c>
      <c r="E30" s="3">
        <v>11.82</v>
      </c>
      <c r="F30" s="2" t="str" cm="1">
        <f t="array" ref="F30">_xlfn.TEXTJOIN(", ",TRUE,IF(B30:E30=MIN(B30:E30),$B$2:$E$2,""))</f>
        <v>Rite Aid</v>
      </c>
      <c r="G30" s="3">
        <v>10.4</v>
      </c>
      <c r="H30" s="4">
        <v>6.06</v>
      </c>
      <c r="I30" s="5">
        <v>26.63</v>
      </c>
      <c r="J30" s="3">
        <v>12.49</v>
      </c>
      <c r="K30" s="2" t="str" cm="1">
        <f t="array" ref="K30">_xlfn.TEXTJOIN(", ",TRUE,IF(G30:J30=MIN(G30:J30),$G$2:$J$2,""))</f>
        <v>Rite Aid</v>
      </c>
    </row>
    <row r="31" spans="1:11">
      <c r="A31" s="2" t="s">
        <v>78</v>
      </c>
      <c r="B31" s="3">
        <v>5.25</v>
      </c>
      <c r="C31" s="5">
        <v>8.4499999999999993</v>
      </c>
      <c r="D31" s="4">
        <v>4.08</v>
      </c>
      <c r="E31" s="3">
        <v>8.1</v>
      </c>
      <c r="F31" s="2" t="str" cm="1">
        <f t="array" ref="F31">_xlfn.TEXTJOIN(", ",TRUE,IF(B31:E31=MIN(B31:E31),$B$2:$E$2,""))</f>
        <v>Wallgreens</v>
      </c>
      <c r="G31" s="3">
        <v>10.4</v>
      </c>
      <c r="H31" s="3">
        <v>11.04</v>
      </c>
      <c r="I31" s="4">
        <v>7.27</v>
      </c>
      <c r="J31" s="5">
        <v>13.3</v>
      </c>
      <c r="K31" s="2" t="str" cm="1">
        <f t="array" ref="K31">_xlfn.TEXTJOIN(", ",TRUE,IF(G31:J31=MIN(G31:J31),$G$2:$J$2,""))</f>
        <v>Wallgreens</v>
      </c>
    </row>
    <row r="32" spans="1:11">
      <c r="A32" s="2" t="s">
        <v>80</v>
      </c>
      <c r="B32" s="4">
        <v>18.22</v>
      </c>
      <c r="C32" s="3">
        <v>33.92</v>
      </c>
      <c r="D32" s="5">
        <v>38.54</v>
      </c>
      <c r="E32" s="3">
        <v>37.26</v>
      </c>
      <c r="F32" s="2" t="str" cm="1">
        <f t="array" ref="F32">_xlfn.TEXTJOIN(", ",TRUE,IF(B32:E32=MIN(B32:E32),$B$2:$E$2,""))</f>
        <v>Weis</v>
      </c>
      <c r="G32" s="4">
        <v>37.200000000000003</v>
      </c>
      <c r="H32" s="3">
        <v>84.26</v>
      </c>
      <c r="I32" s="5">
        <v>106.62</v>
      </c>
      <c r="J32" s="3">
        <v>92.5</v>
      </c>
      <c r="K32" s="2" t="str" cm="1">
        <f t="array" ref="K32">_xlfn.TEXTJOIN(", ",TRUE,IF(G32:J32=MIN(G32:J32),$G$2:$J$2,""))</f>
        <v>Weis</v>
      </c>
    </row>
    <row r="33" spans="1:11">
      <c r="A33" s="2" t="s">
        <v>82</v>
      </c>
      <c r="B33" s="4">
        <v>9.2899999999999991</v>
      </c>
      <c r="C33" s="3">
        <v>13.2</v>
      </c>
      <c r="D33" s="3">
        <v>18</v>
      </c>
      <c r="E33" s="5">
        <v>34.06</v>
      </c>
      <c r="F33" s="2" t="str" cm="1">
        <f t="array" ref="F33">_xlfn.TEXTJOIN(", ",TRUE,IF(B33:E33=MIN(B33:E33),$B$2:$E$2,""))</f>
        <v>Weis</v>
      </c>
      <c r="G33" s="4">
        <v>13.38</v>
      </c>
      <c r="H33" s="3">
        <v>27.6</v>
      </c>
      <c r="I33" s="3">
        <v>44.5</v>
      </c>
      <c r="J33" s="5">
        <v>84.18</v>
      </c>
      <c r="K33" s="2" t="str" cm="1">
        <f t="array" ref="K33">_xlfn.TEXTJOIN(", ",TRUE,IF(G33:J33=MIN(G33:J33),$G$2:$J$2,""))</f>
        <v>Weis</v>
      </c>
    </row>
    <row r="34" spans="1:11">
      <c r="A34" s="2" t="s">
        <v>84</v>
      </c>
      <c r="B34" s="3">
        <v>8.66</v>
      </c>
      <c r="C34" s="4">
        <v>8.64</v>
      </c>
      <c r="D34" s="5">
        <v>18.34</v>
      </c>
      <c r="E34" s="3">
        <v>18.32</v>
      </c>
      <c r="F34" s="2" t="str" cm="1">
        <f t="array" ref="F34">_xlfn.TEXTJOIN(", ",TRUE,IF(B34:E34=MIN(B34:E34),$B$2:$E$2,""))</f>
        <v>Rite Aid</v>
      </c>
      <c r="G34" s="4">
        <v>9.9600000000000009</v>
      </c>
      <c r="H34" s="3">
        <v>16.920000000000002</v>
      </c>
      <c r="I34" s="5">
        <v>48.35</v>
      </c>
      <c r="J34" s="3">
        <v>35.01</v>
      </c>
      <c r="K34" s="2" t="str" cm="1">
        <f t="array" ref="K34">_xlfn.TEXTJOIN(", ",TRUE,IF(G34:J34=MIN(G34:J34),$G$2:$J$2,""))</f>
        <v>Weis</v>
      </c>
    </row>
    <row r="35" spans="1:11">
      <c r="A35" s="2" t="s">
        <v>86</v>
      </c>
      <c r="B35" s="4">
        <v>160.53</v>
      </c>
      <c r="C35" s="5">
        <v>399.81</v>
      </c>
      <c r="D35" s="3">
        <v>206.1</v>
      </c>
      <c r="E35" s="3">
        <v>201.65</v>
      </c>
      <c r="F35" s="2" t="str" cm="1">
        <f t="array" ref="F35">_xlfn.TEXTJOIN(", ",TRUE,IF(B35:E35=MIN(B35:E35),$B$2:$E$2,""))</f>
        <v>Weis</v>
      </c>
      <c r="G35" s="4">
        <v>463.49</v>
      </c>
      <c r="H35" s="5">
        <v>1010</v>
      </c>
      <c r="I35" s="3">
        <v>602.70000000000005</v>
      </c>
      <c r="J35" s="3">
        <v>588.34</v>
      </c>
      <c r="K35" s="2" t="str" cm="1">
        <f t="array" ref="K35">_xlfn.TEXTJOIN(", ",TRUE,IF(G35:J35=MIN(G35:J35),$G$2:$J$2,""))</f>
        <v>Weis</v>
      </c>
    </row>
    <row r="36" spans="1:11">
      <c r="A36" s="2" t="s">
        <v>88</v>
      </c>
      <c r="B36" s="4">
        <v>13.2</v>
      </c>
      <c r="C36" s="3">
        <v>17.77</v>
      </c>
      <c r="D36" s="3">
        <v>18.86</v>
      </c>
      <c r="E36" s="5">
        <v>22.69</v>
      </c>
      <c r="F36" s="2" t="str" cm="1">
        <f t="array" ref="F36">_xlfn.TEXTJOIN(", ",TRUE,IF(B36:E36=MIN(B36:E36),$B$2:$E$2,""))</f>
        <v>Weis</v>
      </c>
      <c r="G36" s="2" t="s">
        <v>8</v>
      </c>
      <c r="H36" s="2" t="s">
        <v>8</v>
      </c>
      <c r="I36" s="2" t="s">
        <v>8</v>
      </c>
      <c r="J36" s="2" t="s">
        <v>8</v>
      </c>
      <c r="K36" s="2" t="str" cm="1">
        <f t="array" ref="K36">_xlfn.TEXTJOIN(", ",TRUE,IF(G36:J36=MIN(G36:J36),$G$2:$J$2,""))</f>
        <v/>
      </c>
    </row>
    <row r="37" spans="1:11">
      <c r="A37" s="2" t="s">
        <v>92</v>
      </c>
      <c r="B37" s="4">
        <v>10.4</v>
      </c>
      <c r="C37" s="3">
        <v>16.09</v>
      </c>
      <c r="D37" s="5">
        <v>21.65</v>
      </c>
      <c r="E37" s="3">
        <v>17.670000000000002</v>
      </c>
      <c r="F37" s="2" t="str" cm="1">
        <f t="array" ref="F37">_xlfn.TEXTJOIN(", ",TRUE,IF(B37:E37=MIN(B37:E37),$B$2:$E$2,""))</f>
        <v>Weis</v>
      </c>
      <c r="G37" s="4">
        <v>22.2</v>
      </c>
      <c r="H37" s="3">
        <v>36.96</v>
      </c>
      <c r="I37" s="5">
        <v>49.45</v>
      </c>
      <c r="J37" s="3">
        <v>31.54</v>
      </c>
      <c r="K37" s="2" t="str" cm="1">
        <f t="array" ref="K37">_xlfn.TEXTJOIN(", ",TRUE,IF(G37:J37=MIN(G37:J37),$G$2:$J$2,""))</f>
        <v>Weis</v>
      </c>
    </row>
    <row r="38" spans="1:11">
      <c r="A38" s="2" t="s">
        <v>94</v>
      </c>
      <c r="B38" s="5">
        <v>29.08</v>
      </c>
      <c r="C38" s="3">
        <v>22.12</v>
      </c>
      <c r="D38" s="3">
        <v>19.07</v>
      </c>
      <c r="E38" s="4">
        <v>16.02</v>
      </c>
      <c r="F38" s="2" t="str" cm="1">
        <f t="array" ref="F38">_xlfn.TEXTJOIN(", ",TRUE,IF(B38:E38=MIN(B38:E38),$B$2:$E$2,""))</f>
        <v>CVS</v>
      </c>
      <c r="G38" s="5">
        <v>66.61</v>
      </c>
      <c r="H38" s="3">
        <v>41.99</v>
      </c>
      <c r="I38" s="3">
        <v>42.1</v>
      </c>
      <c r="J38" s="4">
        <v>40.07</v>
      </c>
      <c r="K38" s="2" t="str" cm="1">
        <f t="array" ref="K38">_xlfn.TEXTJOIN(", ",TRUE,IF(G38:J38=MIN(G38:J38),$G$2:$J$2,""))</f>
        <v>CVS</v>
      </c>
    </row>
    <row r="39" spans="1:11">
      <c r="A39" s="2" t="s">
        <v>90</v>
      </c>
      <c r="B39" s="3">
        <v>5.0599999999999996</v>
      </c>
      <c r="C39" s="4">
        <v>4.88</v>
      </c>
      <c r="D39" s="3">
        <v>5.61</v>
      </c>
      <c r="E39" s="5">
        <v>6.85</v>
      </c>
      <c r="F39" s="2" t="str" cm="1">
        <f t="array" ref="F39">_xlfn.TEXTJOIN(", ",TRUE,IF(B39:E39=MIN(B39:E39),$B$2:$E$2,""))</f>
        <v>Rite Aid</v>
      </c>
      <c r="G39" s="4">
        <v>6.18</v>
      </c>
      <c r="H39" s="4">
        <v>6.18</v>
      </c>
      <c r="I39" s="5">
        <v>11.29</v>
      </c>
      <c r="J39" s="3">
        <v>10.78</v>
      </c>
      <c r="K39" s="2" t="str" cm="1">
        <f t="array" ref="K39">_xlfn.TEXTJOIN(", ",TRUE,IF(G39:J39=MIN(G39:J39),$G$2:$J$2,""))</f>
        <v>Weis, Rite Aid</v>
      </c>
    </row>
    <row r="40" spans="1:11">
      <c r="A40" s="2" t="s">
        <v>96</v>
      </c>
      <c r="B40" s="3">
        <v>10.4</v>
      </c>
      <c r="C40" s="4">
        <v>7.92</v>
      </c>
      <c r="D40" s="5">
        <v>11.71</v>
      </c>
      <c r="E40" s="3">
        <v>9.17</v>
      </c>
      <c r="F40" s="2" t="str" cm="1">
        <f t="array" ref="F40">_xlfn.TEXTJOIN(", ",TRUE,IF(B40:E40=MIN(B40:E40),$B$2:$E$2,""))</f>
        <v>Rite Aid</v>
      </c>
      <c r="G40" s="3">
        <v>16.690000000000001</v>
      </c>
      <c r="H40" s="4">
        <v>14.75</v>
      </c>
      <c r="I40" s="5">
        <v>24.57</v>
      </c>
      <c r="J40" s="3">
        <v>20.2</v>
      </c>
      <c r="K40" s="2" t="str" cm="1">
        <f t="array" ref="K40">_xlfn.TEXTJOIN(", ",TRUE,IF(G40:J40=MIN(G40:J40),$G$2:$J$2,""))</f>
        <v>Rite Aid</v>
      </c>
    </row>
    <row r="41" spans="1:11">
      <c r="A41" s="2" t="s">
        <v>97</v>
      </c>
      <c r="B41" s="5">
        <v>50.66</v>
      </c>
      <c r="C41" s="3">
        <v>34.6</v>
      </c>
      <c r="D41" s="3">
        <v>31.74</v>
      </c>
      <c r="E41" s="4">
        <v>31.6</v>
      </c>
      <c r="F41" s="2" t="str" cm="1">
        <f t="array" ref="F41">_xlfn.TEXTJOIN(", ",TRUE,IF(B41:E41=MIN(B41:E41),$B$2:$E$2,""))</f>
        <v>CVS</v>
      </c>
      <c r="G41" s="5">
        <v>139.47999999999999</v>
      </c>
      <c r="H41" s="3">
        <v>84.29</v>
      </c>
      <c r="I41" s="3">
        <v>79.72</v>
      </c>
      <c r="J41" s="4">
        <v>78.2</v>
      </c>
      <c r="K41" s="2" t="str" cm="1">
        <f t="array" ref="K41">_xlfn.TEXTJOIN(", ",TRUE,IF(G41:J41=MIN(G41:J41),$G$2:$J$2,""))</f>
        <v>CVS</v>
      </c>
    </row>
    <row r="42" spans="1:11">
      <c r="A42" s="2" t="s">
        <v>99</v>
      </c>
      <c r="B42" s="4">
        <v>11</v>
      </c>
      <c r="C42" s="3">
        <v>43.68</v>
      </c>
      <c r="D42" s="5">
        <v>56.19</v>
      </c>
      <c r="E42" s="3">
        <v>44.5</v>
      </c>
      <c r="F42" s="2" t="str" cm="1">
        <f t="array" ref="F42">_xlfn.TEXTJOIN(", ",TRUE,IF(B42:E42=MIN(B42:E42),$B$2:$E$2,""))</f>
        <v>Weis</v>
      </c>
      <c r="G42" s="4">
        <v>18.5</v>
      </c>
      <c r="H42" s="3">
        <v>115.45</v>
      </c>
      <c r="I42" s="5">
        <v>159.57</v>
      </c>
      <c r="J42" s="3">
        <v>114.1</v>
      </c>
      <c r="K42" s="2" t="str" cm="1">
        <f t="array" ref="K42">_xlfn.TEXTJOIN(", ",TRUE,IF(G42:J42=MIN(G42:J42),$G$2:$J$2,""))</f>
        <v>Weis</v>
      </c>
    </row>
    <row r="43" spans="1:11">
      <c r="A43" s="2" t="s">
        <v>101</v>
      </c>
      <c r="B43" s="3">
        <v>4.93</v>
      </c>
      <c r="C43" s="3">
        <v>5.08</v>
      </c>
      <c r="D43" s="4">
        <v>4.43</v>
      </c>
      <c r="E43" s="5">
        <v>6.64</v>
      </c>
      <c r="F43" s="2" t="str" cm="1">
        <f t="array" ref="F43">_xlfn.TEXTJOIN(", ",TRUE,IF(B43:E43=MIN(B43:E43),$B$2:$E$2,""))</f>
        <v>Wallgreens</v>
      </c>
      <c r="G43" s="4">
        <v>5.8</v>
      </c>
      <c r="H43" s="3">
        <v>10.25</v>
      </c>
      <c r="I43" s="3">
        <v>8.2799999999999994</v>
      </c>
      <c r="J43" s="5">
        <v>11.91</v>
      </c>
      <c r="K43" s="2" t="str" cm="1">
        <f t="array" ref="K43">_xlfn.TEXTJOIN(", ",TRUE,IF(G43:J43=MIN(G43:J43),$G$2:$J$2,""))</f>
        <v>Weis</v>
      </c>
    </row>
    <row r="44" spans="1:11">
      <c r="A44" s="2" t="s">
        <v>103</v>
      </c>
      <c r="B44" s="4">
        <v>10.24</v>
      </c>
      <c r="C44" s="3">
        <v>19.84</v>
      </c>
      <c r="D44" s="5">
        <v>35.43</v>
      </c>
      <c r="E44" s="3">
        <v>32.54</v>
      </c>
      <c r="F44" s="2" t="str" cm="1">
        <f t="array" ref="F44">_xlfn.TEXTJOIN(", ",TRUE,IF(B44:E44=MIN(B44:E44),$B$2:$E$2,""))</f>
        <v>Weis</v>
      </c>
      <c r="G44" s="4">
        <v>17.399999999999999</v>
      </c>
      <c r="H44" s="3">
        <v>50.52</v>
      </c>
      <c r="I44" s="5">
        <v>96.29</v>
      </c>
      <c r="J44" s="3">
        <v>71.489999999999995</v>
      </c>
      <c r="K44" s="2" t="str" cm="1">
        <f t="array" ref="K44">_xlfn.TEXTJOIN(", ",TRUE,IF(G44:J44=MIN(G44:J44),$G$2:$J$2,""))</f>
        <v>Weis</v>
      </c>
    </row>
    <row r="45" spans="1:11">
      <c r="A45" s="2" t="s">
        <v>105</v>
      </c>
      <c r="B45" s="4">
        <v>5.99</v>
      </c>
      <c r="C45" s="3">
        <v>6.99</v>
      </c>
      <c r="D45" s="3">
        <v>8.1199999999999992</v>
      </c>
      <c r="E45" s="5">
        <v>9.33</v>
      </c>
      <c r="F45" s="2" t="str" cm="1">
        <f t="array" ref="F45">_xlfn.TEXTJOIN(", ",TRUE,IF(B45:E45=MIN(B45:E45),$B$2:$E$2,""))</f>
        <v>Weis</v>
      </c>
      <c r="G45" s="4">
        <v>11.21</v>
      </c>
      <c r="H45" s="3">
        <v>11.97</v>
      </c>
      <c r="I45" s="5">
        <v>21.64</v>
      </c>
      <c r="J45" s="3">
        <v>18.72</v>
      </c>
      <c r="K45" s="2" t="str" cm="1">
        <f t="array" ref="K45">_xlfn.TEXTJOIN(", ",TRUE,IF(G45:J45=MIN(G45:J45),$G$2:$J$2,""))</f>
        <v>Weis</v>
      </c>
    </row>
    <row r="46" spans="1:11">
      <c r="A46" s="2" t="s">
        <v>107</v>
      </c>
      <c r="B46" s="4">
        <v>9.52</v>
      </c>
      <c r="C46" s="4">
        <v>9.52</v>
      </c>
      <c r="D46" s="5">
        <v>15.53</v>
      </c>
      <c r="E46" s="3">
        <v>11.53</v>
      </c>
      <c r="F46" s="2" t="str" cm="1">
        <f t="array" ref="F46">_xlfn.TEXTJOIN(", ",TRUE,IF(B46:E46=MIN(B46:E46),$B$2:$E$2,""))</f>
        <v>Weis, Rite Aid</v>
      </c>
      <c r="G46" s="3">
        <v>20.12</v>
      </c>
      <c r="H46" s="4">
        <v>19.55</v>
      </c>
      <c r="I46" s="5">
        <v>31.08</v>
      </c>
      <c r="J46" s="3">
        <v>26.59</v>
      </c>
      <c r="K46" s="2" t="str" cm="1">
        <f t="array" ref="K46">_xlfn.TEXTJOIN(", ",TRUE,IF(G46:J46=MIN(G46:J46),$G$2:$J$2,""))</f>
        <v>Rite Aid</v>
      </c>
    </row>
    <row r="47" spans="1:11">
      <c r="A47" s="2" t="s">
        <v>109</v>
      </c>
      <c r="B47" s="4">
        <v>9.52</v>
      </c>
      <c r="C47" s="4">
        <v>9.52</v>
      </c>
      <c r="D47" s="5">
        <v>15.53</v>
      </c>
      <c r="E47" s="3">
        <v>11.53</v>
      </c>
      <c r="F47" s="2" t="str" cm="1">
        <f t="array" ref="F47">_xlfn.TEXTJOIN(", ",TRUE,IF(B47:E47=MIN(B47:E47),$B$2:$E$2,""))</f>
        <v>Weis, Rite Aid</v>
      </c>
      <c r="G47" s="4">
        <v>24.41</v>
      </c>
      <c r="H47" s="3">
        <v>24.57</v>
      </c>
      <c r="I47" s="5">
        <v>38.85</v>
      </c>
      <c r="J47" s="3">
        <v>34.119999999999997</v>
      </c>
      <c r="K47" s="2" t="str" cm="1">
        <f t="array" ref="K47">_xlfn.TEXTJOIN(", ",TRUE,IF(G47:J47=MIN(G47:J47),$G$2:$J$2,""))</f>
        <v>Weis</v>
      </c>
    </row>
    <row r="48" spans="1:11">
      <c r="A48" s="2" t="s">
        <v>111</v>
      </c>
      <c r="B48" s="4">
        <v>9.24</v>
      </c>
      <c r="C48" s="3">
        <v>19.559999999999999</v>
      </c>
      <c r="D48" s="5">
        <v>30.99</v>
      </c>
      <c r="E48" s="3">
        <v>30.44</v>
      </c>
      <c r="F48" s="2" t="str" cm="1">
        <f t="array" ref="F48">_xlfn.TEXTJOIN(", ",TRUE,IF(B48:E48=MIN(B48:E48),$B$2:$E$2,""))</f>
        <v>Weis</v>
      </c>
      <c r="G48" s="4">
        <v>13.21</v>
      </c>
      <c r="H48" s="3">
        <v>49.68</v>
      </c>
      <c r="I48" s="5">
        <v>80.900000000000006</v>
      </c>
      <c r="J48" s="3">
        <v>71.930000000000007</v>
      </c>
      <c r="K48" s="2" t="str" cm="1">
        <f t="array" ref="K48">_xlfn.TEXTJOIN(", ",TRUE,IF(G48:J48=MIN(G48:J48),$G$2:$J$2,""))</f>
        <v>Weis</v>
      </c>
    </row>
    <row r="49" spans="1:11">
      <c r="A49" s="2" t="s">
        <v>113</v>
      </c>
      <c r="B49" s="4">
        <v>10.64</v>
      </c>
      <c r="C49" s="3">
        <v>17.07</v>
      </c>
      <c r="D49" s="5">
        <v>21.89</v>
      </c>
      <c r="E49" s="3">
        <v>15.58</v>
      </c>
      <c r="F49" s="2" t="str" cm="1">
        <f t="array" ref="F49">_xlfn.TEXTJOIN(", ",TRUE,IF(B49:E49=MIN(B49:E49),$B$2:$E$2,""))</f>
        <v>Weis</v>
      </c>
      <c r="G49" s="4">
        <v>17.41</v>
      </c>
      <c r="H49" s="3">
        <v>42.84</v>
      </c>
      <c r="I49" s="5">
        <v>55.87</v>
      </c>
      <c r="J49" s="3">
        <v>27.35</v>
      </c>
      <c r="K49" s="2" t="str" cm="1">
        <f t="array" ref="K49">_xlfn.TEXTJOIN(", ",TRUE,IF(G49:J49=MIN(G49:J49),$G$2:$J$2,""))</f>
        <v>Weis</v>
      </c>
    </row>
    <row r="50" spans="1:11">
      <c r="A50" s="2" t="s">
        <v>115</v>
      </c>
      <c r="B50" s="3">
        <v>7.79</v>
      </c>
      <c r="C50" s="3">
        <v>8.01</v>
      </c>
      <c r="D50" s="5">
        <v>8.7100000000000009</v>
      </c>
      <c r="E50" s="4">
        <v>3.81</v>
      </c>
      <c r="F50" s="2" t="str" cm="1">
        <f t="array" ref="F50">_xlfn.TEXTJOIN(", ",TRUE,IF(B50:E50=MIN(B50:E50),$B$2:$E$2,""))</f>
        <v>CVS</v>
      </c>
      <c r="G50" s="3">
        <v>13</v>
      </c>
      <c r="H50" s="3">
        <v>15.21</v>
      </c>
      <c r="I50" s="5">
        <v>17.23</v>
      </c>
      <c r="J50" s="4">
        <v>7.13</v>
      </c>
      <c r="K50" s="2" t="str" cm="1">
        <f t="array" ref="K50">_xlfn.TEXTJOIN(", ",TRUE,IF(G50:J50=MIN(G50:J50),$G$2:$J$2,""))</f>
        <v>CVS</v>
      </c>
    </row>
    <row r="51" spans="1:11">
      <c r="A51" s="2" t="s">
        <v>117</v>
      </c>
      <c r="B51" s="4">
        <v>10.44</v>
      </c>
      <c r="C51" s="3">
        <v>15.3</v>
      </c>
      <c r="D51" s="5">
        <v>28.16</v>
      </c>
      <c r="E51" s="3">
        <v>22</v>
      </c>
      <c r="F51" s="2" t="str" cm="1">
        <f t="array" ref="F51">_xlfn.TEXTJOIN(", ",TRUE,IF(B51:E51=MIN(B51:E51),$B$2:$E$2,""))</f>
        <v>Weis</v>
      </c>
      <c r="G51" s="4">
        <v>16.82</v>
      </c>
      <c r="H51" s="3">
        <v>33.9</v>
      </c>
      <c r="I51" s="5">
        <v>68.2</v>
      </c>
      <c r="J51" s="3">
        <v>46.6</v>
      </c>
      <c r="K51" s="2" t="str" cm="1">
        <f t="array" ref="K51">_xlfn.TEXTJOIN(", ",TRUE,IF(G51:J51=MIN(G51:J51),$G$2:$J$2,""))</f>
        <v>Weis</v>
      </c>
    </row>
    <row r="52" spans="1:11">
      <c r="A52" s="2" t="s">
        <v>119</v>
      </c>
      <c r="B52" s="4">
        <v>6.95</v>
      </c>
      <c r="C52" s="3">
        <v>12.6</v>
      </c>
      <c r="D52" s="3">
        <v>10.99</v>
      </c>
      <c r="E52" s="5">
        <v>17.73</v>
      </c>
      <c r="F52" s="2" t="str" cm="1">
        <f t="array" ref="F52">_xlfn.TEXTJOIN(", ",TRUE,IF(B52:E52=MIN(B52:E52),$B$2:$E$2,""))</f>
        <v>Weis</v>
      </c>
      <c r="G52" s="4">
        <v>11.56</v>
      </c>
      <c r="H52" s="3">
        <v>25.8</v>
      </c>
      <c r="I52" s="3">
        <v>33.47</v>
      </c>
      <c r="J52" s="5">
        <v>33.79</v>
      </c>
      <c r="K52" s="2" t="str" cm="1">
        <f t="array" ref="K52">_xlfn.TEXTJOIN(", ",TRUE,IF(G52:J52=MIN(G52:J52),$G$2:$J$2,""))</f>
        <v>Weis</v>
      </c>
    </row>
    <row r="53" spans="1:11">
      <c r="A53" s="2" t="s">
        <v>121</v>
      </c>
      <c r="B53" s="4">
        <v>12.22</v>
      </c>
      <c r="C53" s="3">
        <v>15.76</v>
      </c>
      <c r="D53" s="5">
        <v>22.99</v>
      </c>
      <c r="E53" s="3">
        <v>21.46</v>
      </c>
      <c r="F53" s="2" t="str" cm="1">
        <f t="array" ref="F53">_xlfn.TEXTJOIN(", ",TRUE,IF(B53:E53=MIN(B53:E53),$B$2:$E$2,""))</f>
        <v>Weis</v>
      </c>
      <c r="G53" s="4">
        <v>22.15</v>
      </c>
      <c r="H53" s="3">
        <v>27.92</v>
      </c>
      <c r="I53" s="5">
        <v>59.47</v>
      </c>
      <c r="J53" s="3">
        <v>44.98</v>
      </c>
      <c r="K53" s="2" t="str" cm="1">
        <f t="array" ref="K53">_xlfn.TEXTJOIN(", ",TRUE,IF(G53:J53=MIN(G53:J53),$G$2:$J$2,""))</f>
        <v>Weis</v>
      </c>
    </row>
    <row r="54" spans="1:11">
      <c r="A54" s="2" t="s">
        <v>123</v>
      </c>
      <c r="B54" s="3">
        <v>120.64</v>
      </c>
      <c r="C54" s="4">
        <v>116.11</v>
      </c>
      <c r="D54" s="5">
        <v>130.44</v>
      </c>
      <c r="E54" s="3">
        <v>125.7</v>
      </c>
      <c r="F54" s="2" t="str" cm="1">
        <f t="array" ref="F54">_xlfn.TEXTJOIN(", ",TRUE,IF(B54:E54=MIN(B54:E54),$B$2:$E$2,""))</f>
        <v>Rite Aid</v>
      </c>
      <c r="G54" s="3">
        <v>350.53</v>
      </c>
      <c r="H54" s="4">
        <v>332.83</v>
      </c>
      <c r="I54" s="5">
        <v>378.28</v>
      </c>
      <c r="J54" s="3">
        <v>353.92</v>
      </c>
      <c r="K54" s="2" t="str" cm="1">
        <f t="array" ref="K54">_xlfn.TEXTJOIN(", ",TRUE,IF(G54:J54=MIN(G54:J54),$G$2:$J$2,""))</f>
        <v>Rite Aid</v>
      </c>
    </row>
    <row r="55" spans="1:11">
      <c r="A55" s="2" t="s">
        <v>125</v>
      </c>
      <c r="B55" s="3">
        <v>5.09</v>
      </c>
      <c r="C55" s="3">
        <v>6.57</v>
      </c>
      <c r="D55" s="4">
        <v>4.3899999999999997</v>
      </c>
      <c r="E55" s="5">
        <v>6.6</v>
      </c>
      <c r="F55" s="2" t="str" cm="1">
        <f t="array" ref="F55">_xlfn.TEXTJOIN(", ",TRUE,IF(B55:E55=MIN(B55:E55),$B$2:$E$2,""))</f>
        <v>Wallgreens</v>
      </c>
      <c r="G55" s="4">
        <v>6.94</v>
      </c>
      <c r="H55" s="3">
        <v>10.72</v>
      </c>
      <c r="I55" s="3">
        <v>9.93</v>
      </c>
      <c r="J55" s="5">
        <v>10.8</v>
      </c>
      <c r="K55" s="2" t="str" cm="1">
        <f t="array" ref="K55">_xlfn.TEXTJOIN(", ",TRUE,IF(G55:J55=MIN(G55:J55),$G$2:$J$2,""))</f>
        <v>Weis</v>
      </c>
    </row>
    <row r="56" spans="1:11">
      <c r="A56" s="2" t="s">
        <v>127</v>
      </c>
      <c r="B56" s="4">
        <v>4.83</v>
      </c>
      <c r="C56" s="3">
        <v>5.29</v>
      </c>
      <c r="D56" s="5">
        <v>11.72</v>
      </c>
      <c r="E56" s="3">
        <v>8.2200000000000006</v>
      </c>
      <c r="F56" s="2" t="str" cm="1">
        <f t="array" ref="F56">_xlfn.TEXTJOIN(", ",TRUE,IF(B56:E56=MIN(B56:E56),$B$2:$E$2,""))</f>
        <v>Weis</v>
      </c>
      <c r="G56" s="4">
        <v>5.5</v>
      </c>
      <c r="H56" s="3">
        <v>6.86</v>
      </c>
      <c r="I56" s="5">
        <v>18.329999999999998</v>
      </c>
      <c r="J56" s="3">
        <v>11.22</v>
      </c>
      <c r="K56" s="2" t="str" cm="1">
        <f t="array" ref="K56">_xlfn.TEXTJOIN(", ",TRUE,IF(G56:J56=MIN(G56:J56),$G$2:$J$2,""))</f>
        <v>Weis</v>
      </c>
    </row>
    <row r="57" spans="1:11">
      <c r="A57" s="2" t="s">
        <v>129</v>
      </c>
      <c r="B57" s="3">
        <v>5.34</v>
      </c>
      <c r="C57" s="3">
        <v>5.8</v>
      </c>
      <c r="D57" s="4">
        <v>3.01</v>
      </c>
      <c r="E57" s="5">
        <v>9.8800000000000008</v>
      </c>
      <c r="F57" s="2" t="str" cm="1">
        <f t="array" ref="F57">_xlfn.TEXTJOIN(", ",TRUE,IF(B57:E57=MIN(B57:E57),$B$2:$E$2,""))</f>
        <v>Wallgreens</v>
      </c>
      <c r="G57" s="3">
        <v>11.1</v>
      </c>
      <c r="H57" s="4">
        <v>8.9</v>
      </c>
      <c r="I57" s="3">
        <v>13.25</v>
      </c>
      <c r="J57" s="5">
        <v>15.12</v>
      </c>
      <c r="K57" s="2" t="str" cm="1">
        <f t="array" ref="K57">_xlfn.TEXTJOIN(", ",TRUE,IF(G57:J57=MIN(G57:J57),$G$2:$J$2,""))</f>
        <v>Rite Aid</v>
      </c>
    </row>
    <row r="58" spans="1:11">
      <c r="A58" s="2" t="s">
        <v>131</v>
      </c>
      <c r="B58" s="3">
        <v>5.17</v>
      </c>
      <c r="C58" s="4">
        <v>5.07</v>
      </c>
      <c r="D58" s="3">
        <v>6.6</v>
      </c>
      <c r="E58" s="5">
        <v>8.41</v>
      </c>
      <c r="F58" s="2" t="str" cm="1">
        <f t="array" ref="F58">_xlfn.TEXTJOIN(", ",TRUE,IF(B58:E58=MIN(B58:E58),$B$2:$E$2,""))</f>
        <v>Rite Aid</v>
      </c>
      <c r="G58" s="3">
        <v>7</v>
      </c>
      <c r="H58" s="4">
        <v>6.2</v>
      </c>
      <c r="I58" s="3">
        <v>14.79</v>
      </c>
      <c r="J58" s="5">
        <v>16.239999999999998</v>
      </c>
      <c r="K58" s="2" t="str" cm="1">
        <f t="array" ref="K58">_xlfn.TEXTJOIN(", ",TRUE,IF(G58:J58=MIN(G58:J58),$G$2:$J$2,""))</f>
        <v>Rite Aid</v>
      </c>
    </row>
    <row r="59" spans="1:11">
      <c r="A59" s="2" t="s">
        <v>133</v>
      </c>
      <c r="B59" s="4">
        <v>4.5599999999999996</v>
      </c>
      <c r="C59" s="3">
        <v>5.67</v>
      </c>
      <c r="D59" s="5">
        <v>9.99</v>
      </c>
      <c r="E59" s="3">
        <v>9.73</v>
      </c>
      <c r="F59" s="2" t="str" cm="1">
        <f t="array" ref="F59">_xlfn.TEXTJOIN(", ",TRUE,IF(B59:E59=MIN(B59:E59),$B$2:$E$2,""))</f>
        <v>Weis</v>
      </c>
      <c r="G59" s="4">
        <v>8.17</v>
      </c>
      <c r="H59" s="3">
        <v>8.56</v>
      </c>
      <c r="I59" s="5">
        <v>17.399999999999999</v>
      </c>
      <c r="J59" s="3">
        <v>13.64</v>
      </c>
      <c r="K59" s="2" t="str" cm="1">
        <f t="array" ref="K59">_xlfn.TEXTJOIN(", ",TRUE,IF(G59:J59=MIN(G59:J59),$G$2:$J$2,""))</f>
        <v>Weis</v>
      </c>
    </row>
    <row r="60" spans="1:11">
      <c r="A60" s="2" t="s">
        <v>135</v>
      </c>
      <c r="B60" s="4">
        <v>4.92</v>
      </c>
      <c r="C60" s="3">
        <v>7.04</v>
      </c>
      <c r="D60" s="3">
        <v>6.65</v>
      </c>
      <c r="E60" s="5">
        <v>9.77</v>
      </c>
      <c r="F60" s="2" t="str" cm="1">
        <f t="array" ref="F60">_xlfn.TEXTJOIN(", ",TRUE,IF(B60:E60=MIN(B60:E60),$B$2:$E$2,""))</f>
        <v>Weis</v>
      </c>
      <c r="G60" s="4">
        <v>5.76</v>
      </c>
      <c r="H60" s="3">
        <v>12.12</v>
      </c>
      <c r="I60" s="3">
        <v>14.94</v>
      </c>
      <c r="J60" s="5">
        <v>19.55</v>
      </c>
      <c r="K60" s="2" t="str" cm="1">
        <f t="array" ref="K60">_xlfn.TEXTJOIN(", ",TRUE,IF(G60:J60=MIN(G60:J60),$G$2:$J$2,""))</f>
        <v>Weis</v>
      </c>
    </row>
    <row r="61" spans="1:11">
      <c r="A61" s="2" t="s">
        <v>137</v>
      </c>
      <c r="B61" s="3">
        <v>6.86</v>
      </c>
      <c r="C61" s="4">
        <v>5.36</v>
      </c>
      <c r="D61" s="3">
        <v>6.7</v>
      </c>
      <c r="E61" s="5">
        <v>8.49</v>
      </c>
      <c r="F61" s="2" t="str" cm="1">
        <f t="array" ref="F61">_xlfn.TEXTJOIN(", ",TRUE,IF(B61:E61=MIN(B61:E61),$B$2:$E$2,""))</f>
        <v>Rite Aid</v>
      </c>
      <c r="G61" s="3">
        <v>10.91</v>
      </c>
      <c r="H61" s="4">
        <v>7.07</v>
      </c>
      <c r="I61" s="5">
        <v>15.09</v>
      </c>
      <c r="J61" s="3">
        <v>13.34</v>
      </c>
      <c r="K61" s="2" t="str" cm="1">
        <f t="array" ref="K61">_xlfn.TEXTJOIN(", ",TRUE,IF(G61:J61=MIN(G61:J61),$G$2:$J$2,""))</f>
        <v>Rite Aid</v>
      </c>
    </row>
    <row r="62" spans="1:11">
      <c r="A62" s="2" t="s">
        <v>139</v>
      </c>
      <c r="B62" s="4">
        <v>5.84</v>
      </c>
      <c r="C62" s="5">
        <v>9.3699999999999992</v>
      </c>
      <c r="D62" s="3">
        <v>7.09</v>
      </c>
      <c r="E62" s="3">
        <v>9.2200000000000006</v>
      </c>
      <c r="F62" s="2" t="str" cm="1">
        <f t="array" ref="F62">_xlfn.TEXTJOIN(", ",TRUE,IF(B62:E62=MIN(B62:E62),$B$2:$E$2,""))</f>
        <v>Weis</v>
      </c>
      <c r="G62" s="4">
        <v>8.52</v>
      </c>
      <c r="H62" s="3">
        <v>14.87</v>
      </c>
      <c r="I62" s="3">
        <v>15.29</v>
      </c>
      <c r="J62" s="5">
        <v>19.46</v>
      </c>
      <c r="K62" s="2" t="str" cm="1">
        <f t="array" ref="K62">_xlfn.TEXTJOIN(", ",TRUE,IF(G62:J62=MIN(G62:J62),$G$2:$J$2,""))</f>
        <v>Weis</v>
      </c>
    </row>
    <row r="63" spans="1:11">
      <c r="A63" s="2" t="s">
        <v>141</v>
      </c>
      <c r="B63" s="3">
        <v>5.57</v>
      </c>
      <c r="C63" s="4">
        <v>4.67</v>
      </c>
      <c r="D63" s="5">
        <v>11.96</v>
      </c>
      <c r="E63" s="3">
        <v>8.25</v>
      </c>
      <c r="F63" s="2" t="str" cm="1">
        <f t="array" ref="F63">_xlfn.TEXTJOIN(", ",TRUE,IF(B63:E63=MIN(B63:E63),$B$2:$E$2,""))</f>
        <v>Rite Aid</v>
      </c>
      <c r="G63" s="3">
        <v>7.7</v>
      </c>
      <c r="H63" s="4">
        <v>5.01</v>
      </c>
      <c r="I63" s="5">
        <v>17.850000000000001</v>
      </c>
      <c r="J63" s="3">
        <v>15.48</v>
      </c>
      <c r="K63" s="2" t="str" cm="1">
        <f t="array" ref="K63">_xlfn.TEXTJOIN(", ",TRUE,IF(G63:J63=MIN(G63:J63),$G$2:$J$2,""))</f>
        <v>Rite Aid</v>
      </c>
    </row>
    <row r="64" spans="1:11">
      <c r="A64" s="2" t="s">
        <v>143</v>
      </c>
      <c r="B64" s="4">
        <v>9.69</v>
      </c>
      <c r="C64" s="3">
        <v>11.75</v>
      </c>
      <c r="D64" s="5">
        <v>24.43</v>
      </c>
      <c r="E64" s="3">
        <v>23.4</v>
      </c>
      <c r="F64" s="2" t="str" cm="1">
        <f t="array" ref="F64">_xlfn.TEXTJOIN(", ",TRUE,IF(B64:E64=MIN(B64:E64),$B$2:$E$2,""))</f>
        <v>Weis</v>
      </c>
      <c r="G64" s="4">
        <v>14.54</v>
      </c>
      <c r="H64" s="3">
        <v>26.25</v>
      </c>
      <c r="I64" s="5">
        <v>64.040000000000006</v>
      </c>
      <c r="J64" s="3">
        <v>50.8</v>
      </c>
      <c r="K64" s="2" t="str" cm="1">
        <f t="array" ref="K64">_xlfn.TEXTJOIN(", ",TRUE,IF(G64:J64=MIN(G64:J64),$G$2:$J$2,""))</f>
        <v>Weis</v>
      </c>
    </row>
    <row r="65" spans="1:11">
      <c r="A65" s="2" t="s">
        <v>145</v>
      </c>
      <c r="B65" s="4">
        <v>8.6199999999999992</v>
      </c>
      <c r="C65" s="3">
        <v>8.8800000000000008</v>
      </c>
      <c r="D65" s="5">
        <v>10.95</v>
      </c>
      <c r="E65" s="3">
        <v>10.62</v>
      </c>
      <c r="F65" s="2" t="str" cm="1">
        <f t="array" ref="F65">_xlfn.TEXTJOIN(", ",TRUE,IF(B65:E65=MIN(B65:E65),$B$2:$E$2,""))</f>
        <v>Weis</v>
      </c>
      <c r="G65" s="4">
        <v>11.37</v>
      </c>
      <c r="H65" s="3">
        <v>12.34</v>
      </c>
      <c r="I65" s="5">
        <v>17.350000000000001</v>
      </c>
      <c r="J65" s="3">
        <v>12.47</v>
      </c>
      <c r="K65" s="2" t="str" cm="1">
        <f t="array" ref="K65">_xlfn.TEXTJOIN(", ",TRUE,IF(G65:J65=MIN(G65:J65),$G$2:$J$2,""))</f>
        <v>Weis</v>
      </c>
    </row>
    <row r="66" spans="1:11">
      <c r="A66" s="2" t="s">
        <v>147</v>
      </c>
      <c r="B66" s="3">
        <v>8.3800000000000008</v>
      </c>
      <c r="C66" s="4">
        <v>8.1199999999999992</v>
      </c>
      <c r="D66" s="3">
        <v>8.99</v>
      </c>
      <c r="E66" s="5">
        <v>9.8000000000000007</v>
      </c>
      <c r="F66" s="2" t="str" cm="1">
        <f t="array" ref="F66">_xlfn.TEXTJOIN(", ",TRUE,IF(B66:E66=MIN(B66:E66),$B$2:$E$2,""))</f>
        <v>Rite Aid</v>
      </c>
      <c r="G66" s="4">
        <v>13.69</v>
      </c>
      <c r="H66" s="3">
        <v>15.96</v>
      </c>
      <c r="I66" s="3">
        <v>15.45</v>
      </c>
      <c r="J66" s="5">
        <v>18.57</v>
      </c>
      <c r="K66" s="2" t="str" cm="1">
        <f t="array" ref="K66">_xlfn.TEXTJOIN(", ",TRUE,IF(G66:J66=MIN(G66:J66),$G$2:$J$2,""))</f>
        <v>Weis</v>
      </c>
    </row>
    <row r="67" spans="1:11">
      <c r="A67" s="2" t="s">
        <v>149</v>
      </c>
      <c r="B67" s="5">
        <v>288.27999999999997</v>
      </c>
      <c r="C67" s="3">
        <v>170.65</v>
      </c>
      <c r="D67" s="4">
        <v>111.91</v>
      </c>
      <c r="E67" s="3">
        <v>242.2</v>
      </c>
      <c r="F67" s="2" t="str" cm="1">
        <f t="array" ref="F67">_xlfn.TEXTJOIN(", ",TRUE,IF(B67:E67=MIN(B67:E67),$B$2:$E$2,""))</f>
        <v>Wallgreens</v>
      </c>
      <c r="G67" s="5">
        <v>846.54</v>
      </c>
      <c r="H67" s="3">
        <v>505.94</v>
      </c>
      <c r="I67" s="4">
        <v>326.73</v>
      </c>
      <c r="J67" s="3">
        <v>711.61</v>
      </c>
      <c r="K67" s="2" t="str" cm="1">
        <f t="array" ref="K67">_xlfn.TEXTJOIN(", ",TRUE,IF(G67:J67=MIN(G67:J67),$G$2:$J$2,""))</f>
        <v>Wallgreens</v>
      </c>
    </row>
    <row r="68" spans="1:11">
      <c r="A68" s="2" t="s">
        <v>151</v>
      </c>
      <c r="B68" s="5">
        <v>155.16999999999999</v>
      </c>
      <c r="C68" s="3">
        <v>89.81</v>
      </c>
      <c r="D68" s="4">
        <v>58.83</v>
      </c>
      <c r="E68" s="3">
        <v>129.06</v>
      </c>
      <c r="F68" s="2" t="str" cm="1">
        <f t="array" ref="F68">_xlfn.TEXTJOIN(", ",TRUE,IF(B68:E68=MIN(B68:E68),$B$2:$E$2,""))</f>
        <v>Wallgreens</v>
      </c>
      <c r="G68" s="5">
        <v>451.02</v>
      </c>
      <c r="H68" s="3">
        <v>263.43</v>
      </c>
      <c r="I68" s="4">
        <v>167.49</v>
      </c>
      <c r="J68" s="3">
        <v>372.1</v>
      </c>
      <c r="K68" s="2" t="str" cm="1">
        <f t="array" ref="K68">_xlfn.TEXTJOIN(", ",TRUE,IF(G68:J68=MIN(G68:J68),$G$2:$J$2,""))</f>
        <v>Wallgreens</v>
      </c>
    </row>
    <row r="69" spans="1:11">
      <c r="A69" s="2" t="s">
        <v>154</v>
      </c>
      <c r="B69" s="5">
        <v>108.11</v>
      </c>
      <c r="C69" s="4">
        <v>62.19</v>
      </c>
      <c r="D69" s="3">
        <v>107.49</v>
      </c>
      <c r="E69" s="3">
        <v>90.37</v>
      </c>
      <c r="F69" s="2" t="str" cm="1">
        <f t="array" ref="F69">_xlfn.TEXTJOIN(", ",TRUE,IF(B69:E69=MIN(B69:E69),$B$2:$E$2,""))</f>
        <v>Rite Aid</v>
      </c>
      <c r="G69" s="5">
        <v>304.8</v>
      </c>
      <c r="H69" s="4">
        <v>180.57</v>
      </c>
      <c r="I69" s="3">
        <v>304.12</v>
      </c>
      <c r="J69" s="3">
        <v>256.10000000000002</v>
      </c>
      <c r="K69" s="2" t="str" cm="1">
        <f t="array" ref="K69">_xlfn.TEXTJOIN(", ",TRUE,IF(G69:J69=MIN(G69:J69),$G$2:$J$2,""))</f>
        <v>Rite Aid</v>
      </c>
    </row>
    <row r="70" spans="1:11">
      <c r="A70" s="2" t="s">
        <v>919</v>
      </c>
      <c r="B70" s="5">
        <v>108.89</v>
      </c>
      <c r="C70" s="4">
        <v>91.76</v>
      </c>
      <c r="D70" s="5">
        <v>108.89</v>
      </c>
      <c r="E70" s="5">
        <v>108.89</v>
      </c>
      <c r="F70" s="2" t="str" cm="1">
        <f t="array" ref="F70">_xlfn.TEXTJOIN(", ",TRUE,IF(B70:E70=MIN(B70:E70),$B$2:$E$2,""))</f>
        <v>Rite Aid</v>
      </c>
      <c r="G70" s="5">
        <v>322.88</v>
      </c>
      <c r="H70" s="4">
        <v>269.37</v>
      </c>
      <c r="I70" s="5">
        <v>322.88</v>
      </c>
      <c r="J70" s="5">
        <v>322.88</v>
      </c>
      <c r="K70" s="2" t="str" cm="1">
        <f t="array" ref="K70">_xlfn.TEXTJOIN(", ",TRUE,IF(G70:J70=MIN(G70:J70),$G$2:$J$2,""))</f>
        <v>Rite Aid</v>
      </c>
    </row>
    <row r="71" spans="1:11">
      <c r="A71" s="2" t="s">
        <v>155</v>
      </c>
      <c r="B71" s="5">
        <v>169.09</v>
      </c>
      <c r="C71" s="3">
        <v>98.47</v>
      </c>
      <c r="D71" s="4">
        <v>78.27</v>
      </c>
      <c r="E71" s="3">
        <v>83.13</v>
      </c>
      <c r="F71" s="2" t="str" cm="1">
        <f t="array" ref="F71">_xlfn.TEXTJOIN(", ",TRUE,IF(B71:E71=MIN(B71:E71),$B$2:$E$2,""))</f>
        <v>Wallgreens</v>
      </c>
      <c r="G71" s="5">
        <v>485.46</v>
      </c>
      <c r="H71" s="3">
        <v>289.41000000000003</v>
      </c>
      <c r="I71" s="4">
        <v>222.81</v>
      </c>
      <c r="J71" s="3">
        <v>241.4</v>
      </c>
      <c r="K71" s="2" t="str" cm="1">
        <f t="array" ref="K71">_xlfn.TEXTJOIN(", ",TRUE,IF(G71:J71=MIN(G71:J71),$G$2:$J$2,""))</f>
        <v>Wallgreens</v>
      </c>
    </row>
    <row r="72" spans="1:11">
      <c r="A72" s="2" t="s">
        <v>157</v>
      </c>
      <c r="B72" s="5">
        <v>85.38</v>
      </c>
      <c r="C72" s="3">
        <v>52.44</v>
      </c>
      <c r="D72" s="4">
        <v>43.43</v>
      </c>
      <c r="E72" s="3">
        <v>48.85</v>
      </c>
      <c r="F72" s="2" t="str" cm="1">
        <f t="array" ref="F72">_xlfn.TEXTJOIN(", ",TRUE,IF(B72:E72=MIN(B72:E72),$B$2:$E$2,""))</f>
        <v>Wallgreens</v>
      </c>
      <c r="G72" s="5">
        <v>252.34</v>
      </c>
      <c r="H72" s="3">
        <v>151.33000000000001</v>
      </c>
      <c r="I72" s="4">
        <v>118.29</v>
      </c>
      <c r="J72" s="3">
        <v>138.55000000000001</v>
      </c>
      <c r="K72" s="2" t="str" cm="1">
        <f t="array" ref="K72">_xlfn.TEXTJOIN(", ",TRUE,IF(G72:J72=MIN(G72:J72),$G$2:$J$2,""))</f>
        <v>Wallgreens</v>
      </c>
    </row>
    <row r="73" spans="1:11">
      <c r="A73" s="2" t="s">
        <v>158</v>
      </c>
      <c r="B73" s="4">
        <v>8.2100000000000009</v>
      </c>
      <c r="C73" s="3">
        <v>18.8</v>
      </c>
      <c r="D73" s="3">
        <v>11.15</v>
      </c>
      <c r="E73" s="5">
        <v>22.53</v>
      </c>
      <c r="F73" s="2" t="str" cm="1">
        <f t="array" ref="F73">_xlfn.TEXTJOIN(", ",TRUE,IF(B73:E73=MIN(B73:E73),$B$2:$E$2,""))</f>
        <v>Weis</v>
      </c>
      <c r="G73" s="4">
        <v>10.119999999999999</v>
      </c>
      <c r="H73" s="3">
        <v>47.4</v>
      </c>
      <c r="I73" s="3">
        <v>23.95</v>
      </c>
      <c r="J73" s="5">
        <v>55.58</v>
      </c>
      <c r="K73" s="2" t="str" cm="1">
        <f t="array" ref="K73">_xlfn.TEXTJOIN(", ",TRUE,IF(G73:J73=MIN(G73:J73),$G$2:$J$2,""))</f>
        <v>Weis</v>
      </c>
    </row>
    <row r="74" spans="1:11">
      <c r="A74" s="2" t="s">
        <v>160</v>
      </c>
      <c r="B74" s="4">
        <v>37.49</v>
      </c>
      <c r="C74" s="3">
        <v>46.67</v>
      </c>
      <c r="D74" s="5">
        <v>56.38</v>
      </c>
      <c r="E74" s="3">
        <v>50.85</v>
      </c>
      <c r="F74" s="2" t="str" cm="1">
        <f t="array" ref="F74">_xlfn.TEXTJOIN(", ",TRUE,IF(B74:E74=MIN(B74:E74),$B$2:$E$2,""))</f>
        <v>Weis</v>
      </c>
      <c r="G74" s="4">
        <v>103.47</v>
      </c>
      <c r="H74" s="3">
        <v>122</v>
      </c>
      <c r="I74" s="5">
        <v>160.13</v>
      </c>
      <c r="J74" s="3">
        <v>133.13</v>
      </c>
      <c r="K74" s="2" t="str" cm="1">
        <f t="array" ref="K74">_xlfn.TEXTJOIN(", ",TRUE,IF(G74:J74=MIN(G74:J74),$G$2:$J$2,""))</f>
        <v>Weis</v>
      </c>
    </row>
    <row r="75" spans="1:11">
      <c r="A75" s="2" t="s">
        <v>162</v>
      </c>
      <c r="B75" s="3">
        <v>13.83</v>
      </c>
      <c r="C75" s="3">
        <v>13.76</v>
      </c>
      <c r="D75" s="4">
        <v>12.77</v>
      </c>
      <c r="E75" s="5">
        <v>14.43</v>
      </c>
      <c r="F75" s="2" t="str" cm="1">
        <f t="array" ref="F75">_xlfn.TEXTJOIN(", ",TRUE,IF(B75:E75=MIN(B75:E75),$B$2:$E$2,""))</f>
        <v>Wallgreens</v>
      </c>
      <c r="G75" s="3">
        <v>23.4</v>
      </c>
      <c r="H75" s="5">
        <v>32.28</v>
      </c>
      <c r="I75" s="3">
        <v>28.81</v>
      </c>
      <c r="J75" s="4">
        <v>22.63</v>
      </c>
      <c r="K75" s="2" t="str" cm="1">
        <f t="array" ref="K75">_xlfn.TEXTJOIN(", ",TRUE,IF(G75:J75=MIN(G75:J75),$G$2:$J$2,""))</f>
        <v>CVS</v>
      </c>
    </row>
    <row r="76" spans="1:11">
      <c r="A76" s="2" t="s">
        <v>164</v>
      </c>
      <c r="B76" s="4">
        <v>8.74</v>
      </c>
      <c r="C76" s="3">
        <v>17.27</v>
      </c>
      <c r="D76" s="3">
        <v>25.56</v>
      </c>
      <c r="E76" s="5">
        <v>27</v>
      </c>
      <c r="F76" s="2" t="str" cm="1">
        <f t="array" ref="F76">_xlfn.TEXTJOIN(", ",TRUE,IF(B76:E76=MIN(B76:E76),$B$2:$E$2,""))</f>
        <v>Weis</v>
      </c>
      <c r="G76" s="4">
        <v>16.940000000000001</v>
      </c>
      <c r="H76" s="3">
        <v>42.8</v>
      </c>
      <c r="I76" s="5">
        <v>67.69</v>
      </c>
      <c r="J76" s="3">
        <v>61.6</v>
      </c>
      <c r="K76" s="2" t="str" cm="1">
        <f t="array" ref="K76">_xlfn.TEXTJOIN(", ",TRUE,IF(G76:J76=MIN(G76:J76),$G$2:$J$2,""))</f>
        <v>Weis</v>
      </c>
    </row>
    <row r="77" spans="1:11">
      <c r="A77" s="2" t="s">
        <v>166</v>
      </c>
      <c r="B77" s="4">
        <v>14.52</v>
      </c>
      <c r="C77" s="3">
        <v>31.76</v>
      </c>
      <c r="D77" s="5">
        <v>37.04</v>
      </c>
      <c r="E77" s="3">
        <v>34.81</v>
      </c>
      <c r="F77" s="2" t="str" cm="1">
        <f t="array" ref="F77">_xlfn.TEXTJOIN(", ",TRUE,IF(B77:E77=MIN(B77:E77),$B$2:$E$2,""))</f>
        <v>Weis</v>
      </c>
      <c r="G77" s="4">
        <v>29.05</v>
      </c>
      <c r="H77" s="3">
        <v>76.67</v>
      </c>
      <c r="I77" s="5">
        <v>102.13</v>
      </c>
      <c r="J77" s="3">
        <v>88.99</v>
      </c>
      <c r="K77" s="2" t="str" cm="1">
        <f t="array" ref="K77">_xlfn.TEXTJOIN(", ",TRUE,IF(G77:J77=MIN(G77:J77),$G$2:$J$2,""))</f>
        <v>Weis</v>
      </c>
    </row>
    <row r="78" spans="1:11">
      <c r="A78" s="2" t="s">
        <v>168</v>
      </c>
      <c r="B78" s="5">
        <v>9.35</v>
      </c>
      <c r="C78" s="4">
        <v>7.55</v>
      </c>
      <c r="D78" s="5">
        <v>9.35</v>
      </c>
      <c r="E78" s="3">
        <v>8.42</v>
      </c>
      <c r="F78" s="2" t="str" cm="1">
        <f t="array" ref="F78">_xlfn.TEXTJOIN(", ",TRUE,IF(B78:E78=MIN(B78:E78),$B$2:$E$2,""))</f>
        <v>Rite Aid</v>
      </c>
      <c r="G78" s="5">
        <v>19.05</v>
      </c>
      <c r="H78" s="3">
        <v>13.65</v>
      </c>
      <c r="I78" s="4">
        <v>11.13</v>
      </c>
      <c r="J78" s="3">
        <v>15.26</v>
      </c>
      <c r="K78" s="2" t="str" cm="1">
        <f t="array" ref="K78">_xlfn.TEXTJOIN(", ",TRUE,IF(G78:J78=MIN(G78:J78),$G$2:$J$2,""))</f>
        <v>Wallgreens</v>
      </c>
    </row>
    <row r="79" spans="1:11">
      <c r="A79" s="2" t="s">
        <v>170</v>
      </c>
      <c r="B79" s="4">
        <v>365.71</v>
      </c>
      <c r="C79" s="5">
        <v>376.96</v>
      </c>
      <c r="D79" s="3">
        <v>370.74</v>
      </c>
      <c r="E79" s="3">
        <v>367.44</v>
      </c>
      <c r="F79" s="2" t="str" cm="1">
        <f t="array" ref="F79">_xlfn.TEXTJOIN(", ",TRUE,IF(B79:E79=MIN(B79:E79),$B$2:$E$2,""))</f>
        <v>Weis</v>
      </c>
      <c r="G79" s="2" t="s">
        <v>8</v>
      </c>
      <c r="H79" s="2" t="s">
        <v>8</v>
      </c>
      <c r="I79" s="2" t="s">
        <v>8</v>
      </c>
      <c r="J79" s="2" t="s">
        <v>8</v>
      </c>
      <c r="K79" s="2" t="str" cm="1">
        <f t="array" ref="K79">_xlfn.TEXTJOIN(", ",TRUE,IF(G79:J79=MIN(G79:J79),$G$2:$J$2,""))</f>
        <v/>
      </c>
    </row>
    <row r="80" spans="1:11">
      <c r="A80" s="2" t="s">
        <v>172</v>
      </c>
      <c r="B80" s="3">
        <v>4.9400000000000004</v>
      </c>
      <c r="C80" s="4">
        <v>4.6399999999999997</v>
      </c>
      <c r="D80" s="3">
        <v>9.1300000000000008</v>
      </c>
      <c r="E80" s="5">
        <v>10.95</v>
      </c>
      <c r="F80" s="2" t="str" cm="1">
        <f t="array" ref="F80">_xlfn.TEXTJOIN(", ",TRUE,IF(B80:E80=MIN(B80:E80),$B$2:$E$2,""))</f>
        <v>Rite Aid</v>
      </c>
      <c r="G80" s="3">
        <v>9.82</v>
      </c>
      <c r="H80" s="4">
        <v>4.92</v>
      </c>
      <c r="I80" s="5">
        <v>20.350000000000001</v>
      </c>
      <c r="J80" s="3">
        <v>13.44</v>
      </c>
      <c r="K80" s="2" t="str" cm="1">
        <f t="array" ref="K80">_xlfn.TEXTJOIN(", ",TRUE,IF(G80:J80=MIN(G80:J80),$G$2:$J$2,""))</f>
        <v>Rite Aid</v>
      </c>
    </row>
    <row r="81" spans="1:11">
      <c r="A81" s="2" t="s">
        <v>174</v>
      </c>
      <c r="B81" s="4">
        <v>5.97</v>
      </c>
      <c r="C81" s="3">
        <v>9.31</v>
      </c>
      <c r="D81" s="5">
        <v>15.11</v>
      </c>
      <c r="E81" s="3">
        <v>13.8</v>
      </c>
      <c r="F81" s="2" t="str" cm="1">
        <f t="array" ref="F81">_xlfn.TEXTJOIN(", ",TRUE,IF(B81:E81=MIN(B81:E81),$B$2:$E$2,""))</f>
        <v>Weis</v>
      </c>
      <c r="G81" s="4">
        <v>10.97</v>
      </c>
      <c r="H81" s="3">
        <v>19.68</v>
      </c>
      <c r="I81" s="5">
        <v>30.53</v>
      </c>
      <c r="J81" s="3">
        <v>22</v>
      </c>
      <c r="K81" s="2" t="str" cm="1">
        <f t="array" ref="K81">_xlfn.TEXTJOIN(", ",TRUE,IF(G81:J81=MIN(G81:J81),$G$2:$J$2,""))</f>
        <v>Weis</v>
      </c>
    </row>
    <row r="82" spans="1:11">
      <c r="A82" s="2" t="s">
        <v>176</v>
      </c>
      <c r="B82" s="4">
        <v>4.16</v>
      </c>
      <c r="C82" s="3">
        <v>5.84</v>
      </c>
      <c r="D82" s="3">
        <v>5.95</v>
      </c>
      <c r="E82" s="5">
        <v>9.07</v>
      </c>
      <c r="F82" s="2" t="str" cm="1">
        <f t="array" ref="F82">_xlfn.TEXTJOIN(", ",TRUE,IF(B82:E82=MIN(B82:E82),$B$2:$E$2,""))</f>
        <v>Weis</v>
      </c>
      <c r="G82" s="4">
        <v>6.86</v>
      </c>
      <c r="H82" s="3">
        <v>8.5299999999999994</v>
      </c>
      <c r="I82" s="3">
        <v>12.86</v>
      </c>
      <c r="J82" s="5">
        <v>13.92</v>
      </c>
      <c r="K82" s="2" t="str" cm="1">
        <f t="array" ref="K82">_xlfn.TEXTJOIN(", ",TRUE,IF(G82:J82=MIN(G82:J82),$G$2:$J$2,""))</f>
        <v>Weis</v>
      </c>
    </row>
    <row r="83" spans="1:11">
      <c r="A83" s="2" t="s">
        <v>178</v>
      </c>
      <c r="B83" s="3">
        <v>7.28</v>
      </c>
      <c r="C83" s="4">
        <v>5.48</v>
      </c>
      <c r="D83" s="5">
        <v>11.21</v>
      </c>
      <c r="E83" s="3">
        <v>11.09</v>
      </c>
      <c r="F83" s="2" t="str" cm="1">
        <f t="array" ref="F83">_xlfn.TEXTJOIN(", ",TRUE,IF(B83:E83=MIN(B83:E83),$B$2:$E$2,""))</f>
        <v>Rite Aid</v>
      </c>
      <c r="G83" s="3">
        <v>12.77</v>
      </c>
      <c r="H83" s="4">
        <v>7.44</v>
      </c>
      <c r="I83" s="5">
        <v>28.43</v>
      </c>
      <c r="J83" s="3">
        <v>24.27</v>
      </c>
      <c r="K83" s="2" t="str" cm="1">
        <f t="array" ref="K83">_xlfn.TEXTJOIN(", ",TRUE,IF(G83:J83=MIN(G83:J83),$G$2:$J$2,""))</f>
        <v>Rite Aid</v>
      </c>
    </row>
    <row r="84" spans="1:11">
      <c r="A84" s="2" t="s">
        <v>180</v>
      </c>
      <c r="B84" s="4">
        <v>9.61</v>
      </c>
      <c r="C84" s="3">
        <v>10.01</v>
      </c>
      <c r="D84" s="5">
        <v>18.57</v>
      </c>
      <c r="E84" s="3">
        <v>18.25</v>
      </c>
      <c r="F84" s="2" t="str" cm="1">
        <f t="array" ref="F84">_xlfn.TEXTJOIN(", ",TRUE,IF(B84:E84=MIN(B84:E84),$B$2:$E$2,""))</f>
        <v>Weis</v>
      </c>
      <c r="G84" s="4">
        <v>14.32</v>
      </c>
      <c r="H84" s="3">
        <v>21.02</v>
      </c>
      <c r="I84" s="5">
        <v>46.71</v>
      </c>
      <c r="J84" s="3">
        <v>35.340000000000003</v>
      </c>
      <c r="K84" s="2" t="str" cm="1">
        <f t="array" ref="K84">_xlfn.TEXTJOIN(", ",TRUE,IF(G84:J84=MIN(G84:J84),$G$2:$J$2,""))</f>
        <v>Weis</v>
      </c>
    </row>
    <row r="85" spans="1:11">
      <c r="A85" s="2" t="s">
        <v>182</v>
      </c>
      <c r="B85" s="4">
        <v>5.32</v>
      </c>
      <c r="C85" s="3">
        <v>7.3</v>
      </c>
      <c r="D85" s="5">
        <v>14.35</v>
      </c>
      <c r="E85" s="3">
        <v>13.05</v>
      </c>
      <c r="F85" s="2" t="str" cm="1">
        <f t="array" ref="F85">_xlfn.TEXTJOIN(", ",TRUE,IF(B85:E85=MIN(B85:E85),$B$2:$E$2,""))</f>
        <v>Weis</v>
      </c>
      <c r="G85" s="4">
        <v>9.9700000000000006</v>
      </c>
      <c r="H85" s="3">
        <v>12.9</v>
      </c>
      <c r="I85" s="5">
        <v>34.049999999999997</v>
      </c>
      <c r="J85" s="3">
        <v>18.489999999999998</v>
      </c>
      <c r="K85" s="2" t="str" cm="1">
        <f t="array" ref="K85">_xlfn.TEXTJOIN(", ",TRUE,IF(G85:J85=MIN(G85:J85),$G$2:$J$2,""))</f>
        <v>Weis</v>
      </c>
    </row>
    <row r="86" spans="1:11">
      <c r="A86" s="2" t="s">
        <v>184</v>
      </c>
      <c r="B86" s="4">
        <v>6.19</v>
      </c>
      <c r="C86" s="3">
        <v>13.77</v>
      </c>
      <c r="D86" s="5">
        <v>29.14</v>
      </c>
      <c r="E86" s="3">
        <v>21.11</v>
      </c>
      <c r="F86" s="2" t="str" cm="1">
        <f t="array" ref="F86">_xlfn.TEXTJOIN(", ",TRUE,IF(B86:E86=MIN(B86:E86),$B$2:$E$2,""))</f>
        <v>Weis</v>
      </c>
      <c r="G86" s="4">
        <v>10.43</v>
      </c>
      <c r="H86" s="3">
        <v>32.31</v>
      </c>
      <c r="I86" s="5">
        <v>78.42</v>
      </c>
      <c r="J86" s="3">
        <v>43.91</v>
      </c>
      <c r="K86" s="2" t="str" cm="1">
        <f t="array" ref="K86">_xlfn.TEXTJOIN(", ",TRUE,IF(G86:J86=MIN(G86:J86),$G$2:$J$2,""))</f>
        <v>Weis</v>
      </c>
    </row>
    <row r="87" spans="1:11">
      <c r="A87" s="2" t="s">
        <v>186</v>
      </c>
      <c r="B87" s="4">
        <v>4.1399999999999997</v>
      </c>
      <c r="C87" s="3">
        <v>8.1</v>
      </c>
      <c r="D87" s="3">
        <v>7.86</v>
      </c>
      <c r="E87" s="5">
        <v>10.53</v>
      </c>
      <c r="F87" s="2" t="str" cm="1">
        <f t="array" ref="F87">_xlfn.TEXTJOIN(", ",TRUE,IF(B87:E87=MIN(B87:E87),$B$2:$E$2,""))</f>
        <v>Weis</v>
      </c>
      <c r="G87" s="4">
        <v>6.43</v>
      </c>
      <c r="H87" s="3">
        <v>12.3</v>
      </c>
      <c r="I87" s="5">
        <v>18.579999999999998</v>
      </c>
      <c r="J87" s="3">
        <v>14.88</v>
      </c>
      <c r="K87" s="2" t="str" cm="1">
        <f t="array" ref="K87">_xlfn.TEXTJOIN(", ",TRUE,IF(G87:J87=MIN(G87:J87),$G$2:$J$2,""))</f>
        <v>Weis</v>
      </c>
    </row>
    <row r="88" spans="1:11">
      <c r="A88" s="2" t="s">
        <v>188</v>
      </c>
      <c r="B88" s="4">
        <v>5.07</v>
      </c>
      <c r="C88" s="3">
        <v>9.4499999999999993</v>
      </c>
      <c r="D88" s="3">
        <v>10.3</v>
      </c>
      <c r="E88" s="5">
        <v>11.51</v>
      </c>
      <c r="F88" s="2" t="str" cm="1">
        <f t="array" ref="F88">_xlfn.TEXTJOIN(", ",TRUE,IF(B88:E88=MIN(B88:E88),$B$2:$E$2,""))</f>
        <v>Weis</v>
      </c>
      <c r="G88" s="4">
        <v>10.37</v>
      </c>
      <c r="H88" s="3">
        <v>19.36</v>
      </c>
      <c r="I88" s="5">
        <v>25.77</v>
      </c>
      <c r="J88" s="3">
        <v>24.41</v>
      </c>
      <c r="K88" s="2" t="str" cm="1">
        <f t="array" ref="K88">_xlfn.TEXTJOIN(", ",TRUE,IF(G88:J88=MIN(G88:J88),$G$2:$J$2,""))</f>
        <v>Weis</v>
      </c>
    </row>
    <row r="89" spans="1:11">
      <c r="A89" s="2" t="s">
        <v>190</v>
      </c>
      <c r="B89" s="4">
        <v>6.12</v>
      </c>
      <c r="C89" s="5">
        <v>12.06</v>
      </c>
      <c r="D89" s="3">
        <v>10.79</v>
      </c>
      <c r="E89" s="3">
        <v>11.62</v>
      </c>
      <c r="F89" s="2" t="str" cm="1">
        <f t="array" ref="F89">_xlfn.TEXTJOIN(", ",TRUE,IF(B89:E89=MIN(B89:E89),$B$2:$E$2,""))</f>
        <v>Weis</v>
      </c>
      <c r="G89" s="2" t="s">
        <v>8</v>
      </c>
      <c r="H89" s="2" t="s">
        <v>8</v>
      </c>
      <c r="I89" s="2" t="s">
        <v>8</v>
      </c>
      <c r="J89" s="2" t="s">
        <v>8</v>
      </c>
      <c r="K89" s="2" t="str" cm="1">
        <f t="array" ref="K89">_xlfn.TEXTJOIN(", ",TRUE,IF(G89:J89=MIN(G89:J89),$G$2:$J$2,""))</f>
        <v/>
      </c>
    </row>
    <row r="90" spans="1:11">
      <c r="A90" s="2" t="s">
        <v>192</v>
      </c>
      <c r="B90" s="3">
        <v>9.41</v>
      </c>
      <c r="C90" s="4">
        <v>6.9</v>
      </c>
      <c r="D90" s="5">
        <v>16.649999999999999</v>
      </c>
      <c r="E90" s="3">
        <v>12.39</v>
      </c>
      <c r="F90" s="2" t="str" cm="1">
        <f t="array" ref="F90">_xlfn.TEXTJOIN(", ",TRUE,IF(B90:E90=MIN(B90:E90),$B$2:$E$2,""))</f>
        <v>Rite Aid</v>
      </c>
      <c r="G90" s="3">
        <v>14.32</v>
      </c>
      <c r="H90" s="4">
        <v>9.3000000000000007</v>
      </c>
      <c r="I90" s="5">
        <v>25.55</v>
      </c>
      <c r="J90" s="3">
        <v>15.09</v>
      </c>
      <c r="K90" s="2" t="str" cm="1">
        <f t="array" ref="K90">_xlfn.TEXTJOIN(", ",TRUE,IF(G90:J90=MIN(G90:J90),$G$2:$J$2,""))</f>
        <v>Rite Aid</v>
      </c>
    </row>
    <row r="91" spans="1:11">
      <c r="A91" s="2" t="s">
        <v>194</v>
      </c>
      <c r="B91" s="4">
        <v>4.24</v>
      </c>
      <c r="C91" s="3">
        <v>5.12</v>
      </c>
      <c r="D91" s="3">
        <v>6.37</v>
      </c>
      <c r="E91" s="5">
        <v>7.3</v>
      </c>
      <c r="F91" s="2" t="str" cm="1">
        <f t="array" ref="F91">_xlfn.TEXTJOIN(", ",TRUE,IF(B91:E91=MIN(B91:E91),$B$2:$E$2,""))</f>
        <v>Weis</v>
      </c>
      <c r="G91" s="3">
        <v>7.74</v>
      </c>
      <c r="H91" s="4">
        <v>6.37</v>
      </c>
      <c r="I91" s="5">
        <v>13.6</v>
      </c>
      <c r="J91" s="3">
        <v>12.9</v>
      </c>
      <c r="K91" s="2" t="str" cm="1">
        <f t="array" ref="K91">_xlfn.TEXTJOIN(", ",TRUE,IF(G91:J91=MIN(G91:J91),$G$2:$J$2,""))</f>
        <v>Rite Aid</v>
      </c>
    </row>
    <row r="92" spans="1:11">
      <c r="A92" s="2" t="s">
        <v>196</v>
      </c>
      <c r="B92" s="4">
        <v>9.27</v>
      </c>
      <c r="C92" s="3">
        <v>13.2</v>
      </c>
      <c r="D92" s="3">
        <v>13.6</v>
      </c>
      <c r="E92" s="5">
        <v>27.79</v>
      </c>
      <c r="F92" s="2" t="str" cm="1">
        <f t="array" ref="F92">_xlfn.TEXTJOIN(", ",TRUE,IF(B92:E92=MIN(B92:E92),$B$2:$E$2,""))</f>
        <v>Weis</v>
      </c>
      <c r="G92" s="4">
        <v>13.32</v>
      </c>
      <c r="H92" s="3">
        <v>27.6</v>
      </c>
      <c r="I92" s="3">
        <v>41.3</v>
      </c>
      <c r="J92" s="5">
        <v>63.97</v>
      </c>
      <c r="K92" s="2" t="str" cm="1">
        <f t="array" ref="K92">_xlfn.TEXTJOIN(", ",TRUE,IF(G92:J92=MIN(G92:J92),$G$2:$J$2,""))</f>
        <v>Weis</v>
      </c>
    </row>
    <row r="93" spans="1:11">
      <c r="A93" s="2" t="s">
        <v>198</v>
      </c>
      <c r="B93" s="3">
        <v>9.41</v>
      </c>
      <c r="C93" s="4">
        <v>6.9</v>
      </c>
      <c r="D93" s="5">
        <v>16.649999999999999</v>
      </c>
      <c r="E93" s="3">
        <v>12.37</v>
      </c>
      <c r="F93" s="2" t="str" cm="1">
        <f t="array" ref="F93">_xlfn.TEXTJOIN(", ",TRUE,IF(B93:E93=MIN(B93:E93),$B$2:$E$2,""))</f>
        <v>Rite Aid</v>
      </c>
      <c r="G93" s="3">
        <v>19.46</v>
      </c>
      <c r="H93" s="4">
        <v>11.7</v>
      </c>
      <c r="I93" s="5">
        <v>35.9</v>
      </c>
      <c r="J93" s="3">
        <v>17.78</v>
      </c>
      <c r="K93" s="2" t="str" cm="1">
        <f t="array" ref="K93">_xlfn.TEXTJOIN(", ",TRUE,IF(G93:J93=MIN(G93:J93),$G$2:$J$2,""))</f>
        <v>Rite Aid</v>
      </c>
    </row>
    <row r="94" spans="1:11">
      <c r="A94" s="2" t="s">
        <v>200</v>
      </c>
      <c r="B94" s="4">
        <v>6.24</v>
      </c>
      <c r="C94" s="3">
        <v>14.7</v>
      </c>
      <c r="D94" s="3">
        <v>16.55</v>
      </c>
      <c r="E94" s="5">
        <v>20.09</v>
      </c>
      <c r="F94" s="2" t="str" cm="1">
        <f t="array" ref="F94">_xlfn.TEXTJOIN(", ",TRUE,IF(B94:E94=MIN(B94:E94),$B$2:$E$2,""))</f>
        <v>Weis</v>
      </c>
      <c r="G94" s="4">
        <v>12.04</v>
      </c>
      <c r="H94" s="3">
        <v>32.1</v>
      </c>
      <c r="I94" s="3">
        <v>40.15</v>
      </c>
      <c r="J94" s="5">
        <v>40.86</v>
      </c>
      <c r="K94" s="2" t="str" cm="1">
        <f t="array" ref="K94">_xlfn.TEXTJOIN(", ",TRUE,IF(G94:J94=MIN(G94:J94),$G$2:$J$2,""))</f>
        <v>Weis</v>
      </c>
    </row>
    <row r="95" spans="1:11">
      <c r="A95" s="2" t="s">
        <v>202</v>
      </c>
      <c r="B95" s="4">
        <v>10.51</v>
      </c>
      <c r="C95" s="3">
        <v>15.3</v>
      </c>
      <c r="D95" s="3">
        <v>20</v>
      </c>
      <c r="E95" s="5">
        <v>97.21</v>
      </c>
      <c r="F95" s="2" t="str" cm="1">
        <f t="array" ref="F95">_xlfn.TEXTJOIN(", ",TRUE,IF(B95:E95=MIN(B95:E95),$B$2:$E$2,""))</f>
        <v>Weis</v>
      </c>
      <c r="G95" s="4">
        <v>13.76</v>
      </c>
      <c r="H95" s="3">
        <v>33.9</v>
      </c>
      <c r="I95" s="3">
        <v>50.5</v>
      </c>
      <c r="J95" s="5">
        <v>273.62</v>
      </c>
      <c r="K95" s="2" t="str" cm="1">
        <f t="array" ref="K95">_xlfn.TEXTJOIN(", ",TRUE,IF(G95:J95=MIN(G95:J95),$G$2:$J$2,""))</f>
        <v>Weis</v>
      </c>
    </row>
    <row r="96" spans="1:11">
      <c r="A96" s="2" t="s">
        <v>204</v>
      </c>
      <c r="B96" s="4">
        <v>9.68</v>
      </c>
      <c r="C96" s="3">
        <v>10.92</v>
      </c>
      <c r="D96" s="5">
        <v>12.8</v>
      </c>
      <c r="E96" s="3">
        <v>11.8</v>
      </c>
      <c r="F96" s="2" t="str" cm="1">
        <f t="array" ref="F96">_xlfn.TEXTJOIN(", ",TRUE,IF(B96:E96=MIN(B96:E96),$B$2:$E$2,""))</f>
        <v>Weis</v>
      </c>
      <c r="G96" s="2" t="s">
        <v>8</v>
      </c>
      <c r="H96" s="2" t="s">
        <v>8</v>
      </c>
      <c r="I96" s="2" t="s">
        <v>8</v>
      </c>
      <c r="J96" s="2" t="s">
        <v>8</v>
      </c>
      <c r="K96" s="2" t="str" cm="1">
        <f t="array" ref="K96">_xlfn.TEXTJOIN(", ",TRUE,IF(G96:J96=MIN(G96:J96),$G$2:$J$2,""))</f>
        <v/>
      </c>
    </row>
    <row r="97" spans="1:11">
      <c r="A97" s="2" t="s">
        <v>206</v>
      </c>
      <c r="B97" s="4">
        <v>10.65</v>
      </c>
      <c r="C97" s="5">
        <v>46.92</v>
      </c>
      <c r="D97" s="3">
        <v>38.96</v>
      </c>
      <c r="E97" s="3">
        <v>22.76</v>
      </c>
      <c r="F97" s="2" t="str" cm="1">
        <f t="array" ref="F97">_xlfn.TEXTJOIN(", ",TRUE,IF(B97:E97=MIN(B97:E97),$B$2:$E$2,""))</f>
        <v>Weis</v>
      </c>
      <c r="G97" s="4">
        <v>17.45</v>
      </c>
      <c r="H97" s="5">
        <v>123.26</v>
      </c>
      <c r="I97" s="3">
        <v>117.88</v>
      </c>
      <c r="J97" s="3">
        <v>48.9</v>
      </c>
      <c r="K97" s="2" t="str" cm="1">
        <f t="array" ref="K97">_xlfn.TEXTJOIN(", ",TRUE,IF(G97:J97=MIN(G97:J97),$G$2:$J$2,""))</f>
        <v>Weis</v>
      </c>
    </row>
    <row r="98" spans="1:11">
      <c r="A98" s="2" t="s">
        <v>208</v>
      </c>
      <c r="B98" s="4">
        <v>5.94</v>
      </c>
      <c r="C98" s="3">
        <v>16.97</v>
      </c>
      <c r="D98" s="5">
        <v>25.8</v>
      </c>
      <c r="E98" s="3">
        <v>15.32</v>
      </c>
      <c r="F98" s="2" t="str" cm="1">
        <f t="array" ref="F98">_xlfn.TEXTJOIN(", ",TRUE,IF(B98:E98=MIN(B98:E98),$B$2:$E$2,""))</f>
        <v>Weis</v>
      </c>
      <c r="G98" s="4">
        <v>12.35</v>
      </c>
      <c r="H98" s="3">
        <v>41.91</v>
      </c>
      <c r="I98" s="5">
        <v>68.400000000000006</v>
      </c>
      <c r="J98" s="3">
        <v>26.56</v>
      </c>
      <c r="K98" s="2" t="str" cm="1">
        <f t="array" ref="K98">_xlfn.TEXTJOIN(", ",TRUE,IF(G98:J98=MIN(G98:J98),$G$2:$J$2,""))</f>
        <v>Weis</v>
      </c>
    </row>
    <row r="99" spans="1:11">
      <c r="A99" s="2" t="s">
        <v>210</v>
      </c>
      <c r="B99" s="4">
        <v>29.4</v>
      </c>
      <c r="C99" s="3">
        <v>32.119999999999997</v>
      </c>
      <c r="D99" s="5">
        <v>52.11</v>
      </c>
      <c r="E99" s="3">
        <v>39.35</v>
      </c>
      <c r="F99" s="2" t="str" cm="1">
        <f t="array" ref="F99">_xlfn.TEXTJOIN(", ",TRUE,IF(B99:E99=MIN(B99:E99),$B$2:$E$2,""))</f>
        <v>Weis</v>
      </c>
      <c r="G99" s="4">
        <v>79.2</v>
      </c>
      <c r="H99" s="3">
        <v>87.37</v>
      </c>
      <c r="I99" s="5">
        <v>141.97</v>
      </c>
      <c r="J99" s="3">
        <v>98.66</v>
      </c>
      <c r="K99" s="2" t="str" cm="1">
        <f t="array" ref="K99">_xlfn.TEXTJOIN(", ",TRUE,IF(G99:J99=MIN(G99:J99),$G$2:$J$2,""))</f>
        <v>Weis</v>
      </c>
    </row>
    <row r="100" spans="1:11">
      <c r="A100" s="2" t="s">
        <v>212</v>
      </c>
      <c r="B100" s="4">
        <v>9.0399999999999991</v>
      </c>
      <c r="C100" s="5">
        <v>14.44</v>
      </c>
      <c r="D100" s="3">
        <v>12.65</v>
      </c>
      <c r="E100" s="3">
        <v>9.85</v>
      </c>
      <c r="F100" s="2" t="str" cm="1">
        <f t="array" ref="F100">_xlfn.TEXTJOIN(", ",TRUE,IF(B100:E100=MIN(B100:E100),$B$2:$E$2,""))</f>
        <v>Weis</v>
      </c>
      <c r="G100" s="4">
        <v>18.12</v>
      </c>
      <c r="H100" s="5">
        <v>32.409999999999997</v>
      </c>
      <c r="I100" s="3">
        <v>22.46</v>
      </c>
      <c r="J100" s="3">
        <v>18.7</v>
      </c>
      <c r="K100" s="2" t="str" cm="1">
        <f t="array" ref="K100">_xlfn.TEXTJOIN(", ",TRUE,IF(G100:J100=MIN(G100:J100),$G$2:$J$2,""))</f>
        <v>Weis</v>
      </c>
    </row>
    <row r="101" spans="1:11">
      <c r="A101" s="2" t="s">
        <v>214</v>
      </c>
      <c r="B101" s="4">
        <v>9.15</v>
      </c>
      <c r="C101" s="4">
        <v>9.15</v>
      </c>
      <c r="D101" s="3">
        <v>10.92</v>
      </c>
      <c r="E101" s="5">
        <v>14.91</v>
      </c>
      <c r="F101" s="2" t="str" cm="1">
        <f t="array" ref="F101">_xlfn.TEXTJOIN(", ",TRUE,IF(B101:E101=MIN(B101:E101),$B$2:$E$2,""))</f>
        <v>Weis, Rite Aid</v>
      </c>
      <c r="G101" s="4">
        <v>18.45</v>
      </c>
      <c r="H101" s="4">
        <v>18.45</v>
      </c>
      <c r="I101" s="5">
        <v>25.02</v>
      </c>
      <c r="J101" s="3">
        <v>21.05</v>
      </c>
      <c r="K101" s="2" t="str" cm="1">
        <f t="array" ref="K101">_xlfn.TEXTJOIN(", ",TRUE,IF(G101:J101=MIN(G101:J101),$G$2:$J$2,""))</f>
        <v>Weis, Rite Aid</v>
      </c>
    </row>
    <row r="102" spans="1:11">
      <c r="A102" s="2" t="s">
        <v>216</v>
      </c>
      <c r="B102" s="4">
        <v>9.6</v>
      </c>
      <c r="C102" s="3">
        <v>13.98</v>
      </c>
      <c r="D102" s="3">
        <v>19.43</v>
      </c>
      <c r="E102" s="5">
        <v>21.62</v>
      </c>
      <c r="F102" s="2" t="str" cm="1">
        <f t="array" ref="F102">_xlfn.TEXTJOIN(", ",TRUE,IF(B102:E102=MIN(B102:E102),$B$2:$E$2,""))</f>
        <v>Weis</v>
      </c>
      <c r="G102" s="4">
        <v>14.29</v>
      </c>
      <c r="H102" s="3">
        <v>32.94</v>
      </c>
      <c r="I102" s="5">
        <v>48.8</v>
      </c>
      <c r="J102" s="3">
        <v>45.47</v>
      </c>
      <c r="K102" s="2" t="str" cm="1">
        <f t="array" ref="K102">_xlfn.TEXTJOIN(", ",TRUE,IF(G102:J102=MIN(G102:J102),$G$2:$J$2,""))</f>
        <v>Weis</v>
      </c>
    </row>
    <row r="103" spans="1:11">
      <c r="A103" s="2" t="s">
        <v>218</v>
      </c>
      <c r="B103" s="4">
        <v>4.8499999999999996</v>
      </c>
      <c r="C103" s="3">
        <v>7.4</v>
      </c>
      <c r="D103" s="5">
        <v>7.95</v>
      </c>
      <c r="E103" s="3">
        <v>7.19</v>
      </c>
      <c r="F103" s="2" t="str" cm="1">
        <f t="array" ref="F103">_xlfn.TEXTJOIN(", ",TRUE,IF(B103:E103=MIN(B103:E103),$B$2:$E$2,""))</f>
        <v>Weis</v>
      </c>
      <c r="G103" s="4">
        <v>11.5</v>
      </c>
      <c r="H103" s="3">
        <v>13.19</v>
      </c>
      <c r="I103" s="5">
        <v>13.78</v>
      </c>
      <c r="J103" s="3">
        <v>12.76</v>
      </c>
      <c r="K103" s="2" t="str" cm="1">
        <f t="array" ref="K103">_xlfn.TEXTJOIN(", ",TRUE,IF(G103:J103=MIN(G103:J103),$G$2:$J$2,""))</f>
        <v>Weis</v>
      </c>
    </row>
    <row r="104" spans="1:11">
      <c r="A104" s="2" t="s">
        <v>220</v>
      </c>
      <c r="B104" s="4">
        <v>13.66</v>
      </c>
      <c r="C104" s="3">
        <v>44.56</v>
      </c>
      <c r="D104" s="3">
        <v>63.45</v>
      </c>
      <c r="E104" s="5">
        <v>66.260000000000005</v>
      </c>
      <c r="F104" s="2" t="str" cm="1">
        <f t="array" ref="F104">_xlfn.TEXTJOIN(", ",TRUE,IF(B104:E104=MIN(B104:E104),$B$2:$E$2,""))</f>
        <v>Weis</v>
      </c>
      <c r="G104" s="4">
        <v>22.88</v>
      </c>
      <c r="H104" s="3">
        <v>124.68</v>
      </c>
      <c r="I104" s="5">
        <v>181.35</v>
      </c>
      <c r="J104" s="3">
        <v>179.18</v>
      </c>
      <c r="K104" s="2" t="str" cm="1">
        <f t="array" ref="K104">_xlfn.TEXTJOIN(", ",TRUE,IF(G104:J104=MIN(G104:J104),$G$2:$J$2,""))</f>
        <v>Weis</v>
      </c>
    </row>
    <row r="105" spans="1:11">
      <c r="A105" s="2" t="s">
        <v>222</v>
      </c>
      <c r="B105" s="4">
        <v>5.34</v>
      </c>
      <c r="C105" s="3">
        <v>5.51</v>
      </c>
      <c r="D105" s="3">
        <v>7.25</v>
      </c>
      <c r="E105" s="5">
        <v>8.26</v>
      </c>
      <c r="F105" s="2" t="str" cm="1">
        <f t="array" ref="F105">_xlfn.TEXTJOIN(", ",TRUE,IF(B105:E105=MIN(B105:E105),$B$2:$E$2,""))</f>
        <v>Weis</v>
      </c>
      <c r="G105" s="4">
        <v>7.04</v>
      </c>
      <c r="H105" s="3">
        <v>11.53</v>
      </c>
      <c r="I105" s="5">
        <v>15.37</v>
      </c>
      <c r="J105" s="3">
        <v>12.44</v>
      </c>
      <c r="K105" s="2" t="str" cm="1">
        <f t="array" ref="K105">_xlfn.TEXTJOIN(", ",TRUE,IF(G105:J105=MIN(G105:J105),$G$2:$J$2,""))</f>
        <v>Weis</v>
      </c>
    </row>
    <row r="106" spans="1:11">
      <c r="A106" s="2" t="s">
        <v>224</v>
      </c>
      <c r="B106" s="4">
        <v>13.79</v>
      </c>
      <c r="C106" s="3">
        <v>20.399999999999999</v>
      </c>
      <c r="D106" s="5">
        <v>23.38</v>
      </c>
      <c r="E106" s="3">
        <v>16.850000000000001</v>
      </c>
      <c r="F106" s="2" t="str" cm="1">
        <f t="array" ref="F106">_xlfn.TEXTJOIN(", ",TRUE,IF(B106:E106=MIN(B106:E106),$B$2:$E$2,""))</f>
        <v>Weis</v>
      </c>
      <c r="G106" s="3">
        <v>32.369999999999997</v>
      </c>
      <c r="H106" s="3">
        <v>47.05</v>
      </c>
      <c r="I106" s="5">
        <v>50.14</v>
      </c>
      <c r="J106" s="4">
        <v>31.15</v>
      </c>
      <c r="K106" s="2" t="str" cm="1">
        <f t="array" ref="K106">_xlfn.TEXTJOIN(", ",TRUE,IF(G106:J106=MIN(G106:J106),$G$2:$J$2,""))</f>
        <v>CVS</v>
      </c>
    </row>
    <row r="107" spans="1:11">
      <c r="A107" s="2" t="s">
        <v>226</v>
      </c>
      <c r="B107" s="4">
        <v>8.56</v>
      </c>
      <c r="C107" s="3">
        <v>23.74</v>
      </c>
      <c r="D107" s="5">
        <v>37.26</v>
      </c>
      <c r="E107" s="3">
        <v>31.22</v>
      </c>
      <c r="F107" s="2" t="str" cm="1">
        <f t="array" ref="F107">_xlfn.TEXTJOIN(", ",TRUE,IF(B107:E107=MIN(B107:E107),$B$2:$E$2,""))</f>
        <v>Weis</v>
      </c>
      <c r="G107" s="4">
        <v>11.19</v>
      </c>
      <c r="H107" s="3">
        <v>62.22</v>
      </c>
      <c r="I107" s="5">
        <v>102.78</v>
      </c>
      <c r="J107" s="3">
        <v>74.25</v>
      </c>
      <c r="K107" s="2" t="str" cm="1">
        <f t="array" ref="K107">_xlfn.TEXTJOIN(", ",TRUE,IF(G107:J107=MIN(G107:J107),$G$2:$J$2,""))</f>
        <v>Weis</v>
      </c>
    </row>
    <row r="108" spans="1:11">
      <c r="A108" s="2" t="s">
        <v>228</v>
      </c>
      <c r="B108" s="4">
        <v>14.84</v>
      </c>
      <c r="C108" s="3">
        <v>49.8</v>
      </c>
      <c r="D108" s="5">
        <v>73.569999999999993</v>
      </c>
      <c r="E108" s="3">
        <v>66.989999999999995</v>
      </c>
      <c r="F108" s="2" t="str" cm="1">
        <f t="array" ref="F108">_xlfn.TEXTJOIN(", ",TRUE,IF(B108:E108=MIN(B108:E108),$B$2:$E$2,""))</f>
        <v>Weis</v>
      </c>
      <c r="G108" s="4">
        <v>30.02</v>
      </c>
      <c r="H108" s="3">
        <v>140.4</v>
      </c>
      <c r="I108" s="5">
        <v>211.71</v>
      </c>
      <c r="J108" s="3">
        <v>181.58</v>
      </c>
      <c r="K108" s="2" t="str" cm="1">
        <f t="array" ref="K108">_xlfn.TEXTJOIN(", ",TRUE,IF(G108:J108=MIN(G108:J108),$G$2:$J$2,""))</f>
        <v>Weis</v>
      </c>
    </row>
    <row r="109" spans="1:11">
      <c r="A109" s="2" t="s">
        <v>230</v>
      </c>
      <c r="B109" s="4">
        <v>270.98</v>
      </c>
      <c r="C109" s="5">
        <v>279.43</v>
      </c>
      <c r="D109" s="3">
        <v>274.33</v>
      </c>
      <c r="E109" s="3">
        <v>272.27999999999997</v>
      </c>
      <c r="F109" s="2" t="str" cm="1">
        <f t="array" ref="F109">_xlfn.TEXTJOIN(", ",TRUE,IF(B109:E109=MIN(B109:E109),$B$2:$E$2,""))</f>
        <v>Weis</v>
      </c>
      <c r="G109" s="3">
        <v>783.32</v>
      </c>
      <c r="H109" s="5">
        <v>802.25</v>
      </c>
      <c r="I109" s="4">
        <v>781.78</v>
      </c>
      <c r="J109" s="3">
        <v>782.25</v>
      </c>
      <c r="K109" s="2" t="str" cm="1">
        <f t="array" ref="K109">_xlfn.TEXTJOIN(", ",TRUE,IF(G109:J109=MIN(G109:J109),$G$2:$J$2,""))</f>
        <v>Wallgreens</v>
      </c>
    </row>
    <row r="110" spans="1:11">
      <c r="A110" s="2" t="s">
        <v>232</v>
      </c>
      <c r="B110" s="4">
        <v>9.2100000000000009</v>
      </c>
      <c r="C110" s="3">
        <v>41.86</v>
      </c>
      <c r="D110" s="5">
        <v>79.3</v>
      </c>
      <c r="E110" s="3">
        <v>64.099999999999994</v>
      </c>
      <c r="F110" s="2" t="str" cm="1">
        <f t="array" ref="F110">_xlfn.TEXTJOIN(", ",TRUE,IF(B110:E110=MIN(B110:E110),$B$2:$E$2,""))</f>
        <v>Weis</v>
      </c>
      <c r="G110" s="4">
        <v>13.14</v>
      </c>
      <c r="H110" s="3">
        <v>116.58</v>
      </c>
      <c r="I110" s="5">
        <v>228.9</v>
      </c>
      <c r="J110" s="3">
        <v>172.91</v>
      </c>
      <c r="K110" s="2" t="str" cm="1">
        <f t="array" ref="K110">_xlfn.TEXTJOIN(", ",TRUE,IF(G110:J110=MIN(G110:J110),$G$2:$J$2,""))</f>
        <v>Weis</v>
      </c>
    </row>
    <row r="111" spans="1:11">
      <c r="A111" s="2" t="s">
        <v>234</v>
      </c>
      <c r="B111" s="4">
        <v>9.18</v>
      </c>
      <c r="C111" s="3">
        <v>12.54</v>
      </c>
      <c r="D111" s="5">
        <v>20.8</v>
      </c>
      <c r="E111" s="3">
        <v>20.62</v>
      </c>
      <c r="F111" s="2" t="str" cm="1">
        <f t="array" ref="F111">_xlfn.TEXTJOIN(", ",TRUE,IF(B111:E111=MIN(B111:E111),$B$2:$E$2,""))</f>
        <v>Weis</v>
      </c>
      <c r="G111" s="4">
        <v>13.03</v>
      </c>
      <c r="H111" s="3">
        <v>28.62</v>
      </c>
      <c r="I111" s="5">
        <v>56.9</v>
      </c>
      <c r="J111" s="3">
        <v>42.47</v>
      </c>
      <c r="K111" s="2" t="str" cm="1">
        <f t="array" ref="K111">_xlfn.TEXTJOIN(", ",TRUE,IF(G111:J111=MIN(G111:J111),$G$2:$J$2,""))</f>
        <v>Weis</v>
      </c>
    </row>
    <row r="112" spans="1:11">
      <c r="A112" s="2" t="s">
        <v>236</v>
      </c>
      <c r="B112" s="4">
        <v>5.16</v>
      </c>
      <c r="C112" s="3">
        <v>10.32</v>
      </c>
      <c r="D112" s="5">
        <v>28.59</v>
      </c>
      <c r="E112" s="3">
        <v>16.77</v>
      </c>
      <c r="F112" s="2" t="str" cm="1">
        <f t="array" ref="F112">_xlfn.TEXTJOIN(", ",TRUE,IF(B112:E112=MIN(B112:E112),$B$2:$E$2,""))</f>
        <v>Weis</v>
      </c>
      <c r="G112" s="4">
        <v>9.48</v>
      </c>
      <c r="H112" s="3">
        <v>21.96</v>
      </c>
      <c r="I112" s="5">
        <v>65.78</v>
      </c>
      <c r="J112" s="3">
        <v>42.3</v>
      </c>
      <c r="K112" s="2" t="str" cm="1">
        <f t="array" ref="K112">_xlfn.TEXTJOIN(", ",TRUE,IF(G112:J112=MIN(G112:J112),$G$2:$J$2,""))</f>
        <v>Weis</v>
      </c>
    </row>
    <row r="113" spans="1:11">
      <c r="A113" s="2" t="s">
        <v>238</v>
      </c>
      <c r="B113" s="4">
        <v>530.03</v>
      </c>
      <c r="C113" s="5">
        <v>547.38</v>
      </c>
      <c r="D113" s="3">
        <v>545.83000000000004</v>
      </c>
      <c r="E113" s="3">
        <v>542.21</v>
      </c>
      <c r="F113" s="2" t="str" cm="1">
        <f t="array" ref="F113">_xlfn.TEXTJOIN(", ",TRUE,IF(B113:E113=MIN(B113:E113),$B$2:$E$2,""))</f>
        <v>Weis</v>
      </c>
      <c r="G113" s="3">
        <v>1571.79</v>
      </c>
      <c r="H113" s="5">
        <v>1604.23</v>
      </c>
      <c r="I113" s="4">
        <v>1568.82</v>
      </c>
      <c r="J113" s="3">
        <v>1569.76</v>
      </c>
      <c r="K113" s="2" t="str" cm="1">
        <f t="array" ref="K113">_xlfn.TEXTJOIN(", ",TRUE,IF(G113:J113=MIN(G113:J113),$G$2:$J$2,""))</f>
        <v>Wallgreens</v>
      </c>
    </row>
    <row r="114" spans="1:11">
      <c r="A114" s="2" t="s">
        <v>240</v>
      </c>
      <c r="B114" s="4">
        <v>4.33</v>
      </c>
      <c r="C114" s="3">
        <v>8.41</v>
      </c>
      <c r="D114" s="3">
        <v>7.19</v>
      </c>
      <c r="E114" s="5">
        <v>10.62</v>
      </c>
      <c r="F114" s="2" t="str" cm="1">
        <f t="array" ref="F114">_xlfn.TEXTJOIN(", ",TRUE,IF(B114:E114=MIN(B114:E114),$B$2:$E$2,""))</f>
        <v>Weis</v>
      </c>
      <c r="G114" s="4">
        <v>12.72</v>
      </c>
      <c r="H114" s="3">
        <v>16.059999999999999</v>
      </c>
      <c r="I114" s="3">
        <v>16.57</v>
      </c>
      <c r="J114" s="5">
        <v>20.8</v>
      </c>
      <c r="K114" s="2" t="str" cm="1">
        <f t="array" ref="K114">_xlfn.TEXTJOIN(", ",TRUE,IF(G114:J114=MIN(G114:J114),$G$2:$J$2,""))</f>
        <v>Weis</v>
      </c>
    </row>
    <row r="115" spans="1:11">
      <c r="A115" s="2" t="s">
        <v>242</v>
      </c>
      <c r="B115" s="4">
        <v>17.77</v>
      </c>
      <c r="C115" s="3">
        <v>67.95</v>
      </c>
      <c r="D115" s="5">
        <v>110.44</v>
      </c>
      <c r="E115" s="3">
        <v>94.41</v>
      </c>
      <c r="F115" s="2" t="str" cm="1">
        <f t="array" ref="F115">_xlfn.TEXTJOIN(", ",TRUE,IF(B115:E115=MIN(B115:E115),$B$2:$E$2,""))</f>
        <v>Weis</v>
      </c>
      <c r="G115" s="4">
        <v>34.39</v>
      </c>
      <c r="H115" s="3">
        <v>194.85</v>
      </c>
      <c r="I115" s="5">
        <v>322.31</v>
      </c>
      <c r="J115" s="3">
        <v>263.83999999999997</v>
      </c>
      <c r="K115" s="2" t="str" cm="1">
        <f t="array" ref="K115">_xlfn.TEXTJOIN(", ",TRUE,IF(G115:J115=MIN(G115:J115),$G$2:$J$2,""))</f>
        <v>Weis</v>
      </c>
    </row>
    <row r="116" spans="1:11">
      <c r="A116" s="2" t="s">
        <v>244</v>
      </c>
      <c r="B116" s="4">
        <v>7.05</v>
      </c>
      <c r="C116" s="3">
        <v>16.2</v>
      </c>
      <c r="D116" s="3">
        <v>22.65</v>
      </c>
      <c r="E116" s="5">
        <v>24.55</v>
      </c>
      <c r="F116" s="2" t="str" cm="1">
        <f t="array" ref="F116">_xlfn.TEXTJOIN(", ",TRUE,IF(B116:E116=MIN(B116:E116),$B$2:$E$2,""))</f>
        <v>Weis</v>
      </c>
      <c r="G116" s="4">
        <v>14.06</v>
      </c>
      <c r="H116" s="3">
        <v>36.6</v>
      </c>
      <c r="I116" s="5">
        <v>58.45</v>
      </c>
      <c r="J116" s="3">
        <v>55.64</v>
      </c>
      <c r="K116" s="2" t="str" cm="1">
        <f t="array" ref="K116">_xlfn.TEXTJOIN(", ",TRUE,IF(G116:J116=MIN(G116:J116),$G$2:$J$2,""))</f>
        <v>Weis</v>
      </c>
    </row>
    <row r="117" spans="1:11">
      <c r="A117" s="2" t="s">
        <v>246</v>
      </c>
      <c r="B117" s="4">
        <v>12.05</v>
      </c>
      <c r="C117" s="3">
        <v>18.77</v>
      </c>
      <c r="D117" s="5">
        <v>26.27</v>
      </c>
      <c r="E117" s="3">
        <v>24.54</v>
      </c>
      <c r="F117" s="2" t="str" cm="1">
        <f t="array" ref="F117">_xlfn.TEXTJOIN(", ",TRUE,IF(B117:E117=MIN(B117:E117),$B$2:$E$2,""))</f>
        <v>Weis</v>
      </c>
      <c r="G117" s="4">
        <v>21.66</v>
      </c>
      <c r="H117" s="3">
        <v>27.31</v>
      </c>
      <c r="I117" s="5">
        <v>68.73</v>
      </c>
      <c r="J117" s="3">
        <v>54.23</v>
      </c>
      <c r="K117" s="2" t="str" cm="1">
        <f t="array" ref="K117">_xlfn.TEXTJOIN(", ",TRUE,IF(G117:J117=MIN(G117:J117),$G$2:$J$2,""))</f>
        <v>Weis</v>
      </c>
    </row>
    <row r="118" spans="1:11">
      <c r="A118" s="2" t="s">
        <v>248</v>
      </c>
      <c r="B118" s="3">
        <v>9.7799999999999994</v>
      </c>
      <c r="C118" s="4">
        <v>7.01</v>
      </c>
      <c r="D118" s="3">
        <v>15.64</v>
      </c>
      <c r="E118" s="5">
        <v>16.91</v>
      </c>
      <c r="F118" s="2" t="str" cm="1">
        <f t="array" ref="F118">_xlfn.TEXTJOIN(", ",TRUE,IF(B118:E118=MIN(B118:E118),$B$2:$E$2,""))</f>
        <v>Rite Aid</v>
      </c>
      <c r="G118" s="3">
        <v>14.83</v>
      </c>
      <c r="H118" s="4">
        <v>12.03</v>
      </c>
      <c r="I118" s="3">
        <v>38.54</v>
      </c>
      <c r="J118" s="5">
        <v>38.700000000000003</v>
      </c>
      <c r="K118" s="2" t="str" cm="1">
        <f t="array" ref="K118">_xlfn.TEXTJOIN(", ",TRUE,IF(G118:J118=MIN(G118:J118),$G$2:$J$2,""))</f>
        <v>Rite Aid</v>
      </c>
    </row>
    <row r="119" spans="1:11">
      <c r="A119" s="2" t="s">
        <v>249</v>
      </c>
      <c r="B119" s="4">
        <v>8.4600000000000009</v>
      </c>
      <c r="C119" s="3">
        <v>13.62</v>
      </c>
      <c r="D119" s="5">
        <v>22.29</v>
      </c>
      <c r="E119" s="3">
        <v>22.05</v>
      </c>
      <c r="F119" s="2" t="str" cm="1">
        <f t="array" ref="F119">_xlfn.TEXTJOIN(", ",TRUE,IF(B119:E119=MIN(B119:E119),$B$2:$E$2,""))</f>
        <v>Weis</v>
      </c>
      <c r="G119" s="4">
        <v>10.87</v>
      </c>
      <c r="H119" s="3">
        <v>31.86</v>
      </c>
      <c r="I119" s="5">
        <v>57.88</v>
      </c>
      <c r="J119" s="3">
        <v>46.74</v>
      </c>
      <c r="K119" s="2" t="str" cm="1">
        <f t="array" ref="K119">_xlfn.TEXTJOIN(", ",TRUE,IF(G119:J119=MIN(G119:J119),$G$2:$J$2,""))</f>
        <v>Weis</v>
      </c>
    </row>
    <row r="120" spans="1:11">
      <c r="A120" s="2" t="s">
        <v>251</v>
      </c>
      <c r="B120" s="4">
        <v>6.36</v>
      </c>
      <c r="C120" s="3">
        <v>9.3000000000000007</v>
      </c>
      <c r="D120" s="3">
        <v>12.06</v>
      </c>
      <c r="E120" s="5">
        <v>15.43</v>
      </c>
      <c r="F120" s="2" t="str" cm="1">
        <f t="array" ref="F120">_xlfn.TEXTJOIN(", ",TRUE,IF(B120:E120=MIN(B120:E120),$B$2:$E$2,""))</f>
        <v>Weis</v>
      </c>
      <c r="G120" s="4">
        <v>9.99</v>
      </c>
      <c r="H120" s="4">
        <v>9.99</v>
      </c>
      <c r="I120" s="3">
        <v>25.76</v>
      </c>
      <c r="J120" s="5">
        <v>27.27</v>
      </c>
      <c r="K120" s="2" t="str" cm="1">
        <f t="array" ref="K120">_xlfn.TEXTJOIN(", ",TRUE,IF(G120:J120=MIN(G120:J120),$G$2:$J$2,""))</f>
        <v>Weis, Rite Aid</v>
      </c>
    </row>
    <row r="121" spans="1:11">
      <c r="A121" s="2" t="s">
        <v>253</v>
      </c>
      <c r="B121" s="4">
        <v>5.99</v>
      </c>
      <c r="C121" s="3">
        <v>7.57</v>
      </c>
      <c r="D121" s="3">
        <v>12.02</v>
      </c>
      <c r="E121" s="5">
        <v>13.43</v>
      </c>
      <c r="F121" s="2" t="str" cm="1">
        <f t="array" ref="F121">_xlfn.TEXTJOIN(", ",TRUE,IF(B121:E121=MIN(B121:E121),$B$2:$E$2,""))</f>
        <v>Weis</v>
      </c>
      <c r="G121" s="4">
        <v>12.92</v>
      </c>
      <c r="H121" s="3">
        <v>13.71</v>
      </c>
      <c r="I121" s="5">
        <v>27.06</v>
      </c>
      <c r="J121" s="3">
        <v>20.100000000000001</v>
      </c>
      <c r="K121" s="2" t="str" cm="1">
        <f t="array" ref="K121">_xlfn.TEXTJOIN(", ",TRUE,IF(G121:J121=MIN(G121:J121),$G$2:$J$2,""))</f>
        <v>Weis</v>
      </c>
    </row>
    <row r="122" spans="1:11">
      <c r="A122" s="2" t="s">
        <v>255</v>
      </c>
      <c r="B122" s="4">
        <v>10.01</v>
      </c>
      <c r="C122" s="3">
        <v>15.39</v>
      </c>
      <c r="D122" s="5">
        <v>20.14</v>
      </c>
      <c r="E122" s="3">
        <v>19.62</v>
      </c>
      <c r="F122" s="2" t="str" cm="1">
        <f t="array" ref="F122">_xlfn.TEXTJOIN(", ",TRUE,IF(B122:E122=MIN(B122:E122),$B$2:$E$2,""))</f>
        <v>Weis</v>
      </c>
      <c r="G122" s="4">
        <v>12.53</v>
      </c>
      <c r="H122" s="3">
        <v>37.17</v>
      </c>
      <c r="I122" s="5">
        <v>51.42</v>
      </c>
      <c r="J122" s="3">
        <v>50.86</v>
      </c>
      <c r="K122" s="2" t="str" cm="1">
        <f t="array" ref="K122">_xlfn.TEXTJOIN(", ",TRUE,IF(G122:J122=MIN(G122:J122),$G$2:$J$2,""))</f>
        <v>Weis</v>
      </c>
    </row>
    <row r="123" spans="1:11">
      <c r="A123" s="2" t="s">
        <v>257</v>
      </c>
      <c r="B123" s="4">
        <v>11.5</v>
      </c>
      <c r="C123" s="3">
        <v>19.27</v>
      </c>
      <c r="D123" s="5">
        <v>37.049999999999997</v>
      </c>
      <c r="E123" s="3">
        <v>30.92</v>
      </c>
      <c r="F123" s="2" t="str" cm="1">
        <f t="array" ref="F123">_xlfn.TEXTJOIN(", ",TRUE,IF(B123:E123=MIN(B123:E123),$B$2:$E$2,""))</f>
        <v>Weis</v>
      </c>
      <c r="G123" s="4">
        <v>19.989999999999998</v>
      </c>
      <c r="H123" s="3">
        <v>43.52</v>
      </c>
      <c r="I123" s="5">
        <v>91.15</v>
      </c>
      <c r="J123" s="3">
        <v>73.36</v>
      </c>
      <c r="K123" s="2" t="str" cm="1">
        <f t="array" ref="K123">_xlfn.TEXTJOIN(", ",TRUE,IF(G123:J123=MIN(G123:J123),$G$2:$J$2,""))</f>
        <v>Weis</v>
      </c>
    </row>
    <row r="124" spans="1:11">
      <c r="A124" s="2" t="s">
        <v>259</v>
      </c>
      <c r="B124" s="4">
        <v>24.8</v>
      </c>
      <c r="C124" s="3">
        <v>39.51</v>
      </c>
      <c r="D124" s="5">
        <v>57.72</v>
      </c>
      <c r="E124" s="3">
        <v>48.56</v>
      </c>
      <c r="F124" s="2" t="str" cm="1">
        <f t="array" ref="F124">_xlfn.TEXTJOIN(", ",TRUE,IF(B124:E124=MIN(B124:E124),$B$2:$E$2,""))</f>
        <v>Weis</v>
      </c>
      <c r="G124" s="3">
        <v>65.400000000000006</v>
      </c>
      <c r="H124" s="4">
        <v>19.53</v>
      </c>
      <c r="I124" s="5">
        <v>157.56</v>
      </c>
      <c r="J124" s="3">
        <v>126.28</v>
      </c>
      <c r="K124" s="2" t="str" cm="1">
        <f t="array" ref="K124">_xlfn.TEXTJOIN(", ",TRUE,IF(G124:J124=MIN(G124:J124),$G$2:$J$2,""))</f>
        <v>Rite Aid</v>
      </c>
    </row>
    <row r="125" spans="1:11">
      <c r="A125" s="2" t="s">
        <v>260</v>
      </c>
      <c r="B125" s="5">
        <v>8.99</v>
      </c>
      <c r="C125" s="3">
        <v>7.15</v>
      </c>
      <c r="D125" s="4">
        <v>5.32</v>
      </c>
      <c r="E125" s="3">
        <v>8.32</v>
      </c>
      <c r="F125" s="2" t="str" cm="1">
        <f t="array" ref="F125">_xlfn.TEXTJOIN(", ",TRUE,IF(B125:E125=MIN(B125:E125),$B$2:$E$2,""))</f>
        <v>Wallgreens</v>
      </c>
      <c r="G125" s="5">
        <v>17.53</v>
      </c>
      <c r="H125" s="3">
        <v>16.71</v>
      </c>
      <c r="I125" s="4">
        <v>10.96</v>
      </c>
      <c r="J125" s="3">
        <v>14.56</v>
      </c>
      <c r="K125" s="2" t="str" cm="1">
        <f t="array" ref="K125">_xlfn.TEXTJOIN(", ",TRUE,IF(G125:J125=MIN(G125:J125),$G$2:$J$2,""))</f>
        <v>Wallgreens</v>
      </c>
    </row>
    <row r="126" spans="1:11">
      <c r="A126" s="2" t="s">
        <v>262</v>
      </c>
      <c r="B126" s="4">
        <v>4.91</v>
      </c>
      <c r="C126" s="3">
        <v>7.98</v>
      </c>
      <c r="D126" s="3">
        <v>10.42</v>
      </c>
      <c r="E126" s="5">
        <v>11.09</v>
      </c>
      <c r="F126" s="2" t="str" cm="1">
        <f t="array" ref="F126">_xlfn.TEXTJOIN(", ",TRUE,IF(B126:E126=MIN(B126:E126),$B$2:$E$2,""))</f>
        <v>Weis</v>
      </c>
      <c r="G126" s="4">
        <v>5.73</v>
      </c>
      <c r="H126" s="3">
        <v>14.94</v>
      </c>
      <c r="I126" s="5">
        <v>22.26</v>
      </c>
      <c r="J126" s="3">
        <v>13.53</v>
      </c>
      <c r="K126" s="2" t="str" cm="1">
        <f t="array" ref="K126">_xlfn.TEXTJOIN(", ",TRUE,IF(G126:J126=MIN(G126:J126),$G$2:$J$2,""))</f>
        <v>Weis</v>
      </c>
    </row>
    <row r="127" spans="1:11">
      <c r="A127" s="2" t="s">
        <v>264</v>
      </c>
      <c r="B127" s="4">
        <v>8.94</v>
      </c>
      <c r="C127" s="3">
        <v>21.16</v>
      </c>
      <c r="D127" s="5">
        <v>43.06</v>
      </c>
      <c r="E127" s="3">
        <v>38.22</v>
      </c>
      <c r="F127" s="2" t="str" cm="1">
        <f t="array" ref="F127">_xlfn.TEXTJOIN(", ",TRUE,IF(B127:E127=MIN(B127:E127),$B$2:$E$2,""))</f>
        <v>Weis</v>
      </c>
      <c r="G127" s="4">
        <v>12.32</v>
      </c>
      <c r="H127" s="3">
        <v>54.48</v>
      </c>
      <c r="I127" s="5">
        <v>120.18</v>
      </c>
      <c r="J127" s="3">
        <v>95.66</v>
      </c>
      <c r="K127" s="2" t="str" cm="1">
        <f t="array" ref="K127">_xlfn.TEXTJOIN(", ",TRUE,IF(G127:J127=MIN(G127:J127),$G$2:$J$2,""))</f>
        <v>Weis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workbookViewId="0">
      <selection activeCell="F3" sqref="F3"/>
    </sheetView>
  </sheetViews>
  <sheetFormatPr defaultRowHeight="15"/>
  <cols>
    <col min="1" max="1" width="38.140625" bestFit="1" customWidth="1"/>
    <col min="2" max="3" width="13.42578125" bestFit="1" customWidth="1"/>
    <col min="5" max="5" width="101.85546875" bestFit="1" customWidth="1"/>
  </cols>
  <sheetData>
    <row r="1" spans="1:5">
      <c r="A1" s="1" t="s">
        <v>267</v>
      </c>
      <c r="B1" s="1" t="s">
        <v>920</v>
      </c>
      <c r="C1" s="1" t="s">
        <v>915</v>
      </c>
      <c r="D1" s="2"/>
      <c r="E1" s="2" t="s">
        <v>921</v>
      </c>
    </row>
    <row r="2" spans="1:5">
      <c r="A2" s="2" t="s">
        <v>29</v>
      </c>
      <c r="B2" s="3">
        <v>24</v>
      </c>
      <c r="C2" s="2" t="s">
        <v>8</v>
      </c>
      <c r="D2" s="2"/>
      <c r="E2" s="2"/>
    </row>
    <row r="3" spans="1:5">
      <c r="A3" s="2" t="s">
        <v>295</v>
      </c>
      <c r="B3" s="3">
        <v>9</v>
      </c>
      <c r="C3" s="3">
        <v>24</v>
      </c>
      <c r="D3" s="2"/>
      <c r="E3" s="2"/>
    </row>
    <row r="4" spans="1:5">
      <c r="A4" s="2" t="s">
        <v>39</v>
      </c>
      <c r="B4" s="3">
        <v>9</v>
      </c>
      <c r="C4" s="3">
        <v>24</v>
      </c>
      <c r="D4" s="2"/>
      <c r="E4" s="2"/>
    </row>
    <row r="5" spans="1:5">
      <c r="A5" s="2" t="s">
        <v>41</v>
      </c>
      <c r="B5" s="3">
        <v>4</v>
      </c>
      <c r="C5" s="3">
        <v>10</v>
      </c>
      <c r="D5" s="2"/>
      <c r="E5" s="2"/>
    </row>
    <row r="6" spans="1:5">
      <c r="A6" s="2" t="s">
        <v>43</v>
      </c>
      <c r="B6" s="3">
        <v>9</v>
      </c>
      <c r="C6" s="3">
        <v>24</v>
      </c>
      <c r="D6" s="2"/>
      <c r="E6" s="2"/>
    </row>
    <row r="7" spans="1:5">
      <c r="A7" s="2" t="s">
        <v>50</v>
      </c>
      <c r="B7" s="3">
        <v>15</v>
      </c>
      <c r="C7" s="3">
        <v>38</v>
      </c>
      <c r="D7" s="2"/>
      <c r="E7" s="2"/>
    </row>
    <row r="8" spans="1:5">
      <c r="A8" s="2" t="s">
        <v>52</v>
      </c>
      <c r="B8" s="3">
        <v>15</v>
      </c>
      <c r="C8" s="3">
        <v>38</v>
      </c>
      <c r="D8" s="2"/>
      <c r="E8" s="2"/>
    </row>
    <row r="9" spans="1:5">
      <c r="A9" s="2" t="s">
        <v>327</v>
      </c>
      <c r="B9" s="3">
        <v>15</v>
      </c>
      <c r="C9" s="3">
        <v>38</v>
      </c>
      <c r="D9" s="2"/>
      <c r="E9" s="2"/>
    </row>
    <row r="10" spans="1:5">
      <c r="A10" s="2" t="s">
        <v>922</v>
      </c>
      <c r="B10" s="3">
        <v>9</v>
      </c>
      <c r="C10" s="3">
        <v>24</v>
      </c>
      <c r="D10" s="2"/>
      <c r="E10" s="2"/>
    </row>
    <row r="11" spans="1:5">
      <c r="A11" s="2" t="s">
        <v>58</v>
      </c>
      <c r="B11" s="3">
        <v>15</v>
      </c>
      <c r="C11" s="3">
        <v>38</v>
      </c>
      <c r="D11" s="2"/>
      <c r="E11" s="2"/>
    </row>
    <row r="12" spans="1:5">
      <c r="A12" s="2" t="s">
        <v>60</v>
      </c>
      <c r="B12" s="3">
        <v>15</v>
      </c>
      <c r="C12" s="3">
        <v>38</v>
      </c>
      <c r="D12" s="2"/>
      <c r="E12" s="2"/>
    </row>
    <row r="13" spans="1:5">
      <c r="A13" s="2" t="s">
        <v>62</v>
      </c>
      <c r="B13" s="3">
        <v>15</v>
      </c>
      <c r="C13" s="3">
        <v>38</v>
      </c>
      <c r="D13" s="2"/>
      <c r="E13" s="2"/>
    </row>
    <row r="14" spans="1:5">
      <c r="A14" s="2" t="s">
        <v>64</v>
      </c>
      <c r="B14" s="3">
        <v>4</v>
      </c>
      <c r="C14" s="3">
        <v>10</v>
      </c>
      <c r="D14" s="2"/>
      <c r="E14" s="2"/>
    </row>
    <row r="15" spans="1:5">
      <c r="A15" s="2" t="s">
        <v>923</v>
      </c>
      <c r="B15" s="3">
        <v>9</v>
      </c>
      <c r="C15" s="3">
        <v>24</v>
      </c>
      <c r="D15" s="2"/>
      <c r="E15" s="2"/>
    </row>
    <row r="16" spans="1:5">
      <c r="A16" s="2" t="s">
        <v>66</v>
      </c>
      <c r="B16" s="3">
        <v>15</v>
      </c>
      <c r="C16" s="3">
        <v>38</v>
      </c>
      <c r="D16" s="2"/>
      <c r="E16" s="2"/>
    </row>
    <row r="17" spans="1:5">
      <c r="A17" s="2" t="s">
        <v>924</v>
      </c>
      <c r="B17" s="3">
        <v>9</v>
      </c>
      <c r="C17" s="3">
        <v>24</v>
      </c>
      <c r="D17" s="2"/>
      <c r="E17" s="2"/>
    </row>
    <row r="18" spans="1:5">
      <c r="A18" s="2" t="s">
        <v>74</v>
      </c>
      <c r="B18" s="3">
        <v>4</v>
      </c>
      <c r="C18" s="3">
        <v>10</v>
      </c>
      <c r="D18" s="2"/>
      <c r="E18" s="2"/>
    </row>
    <row r="19" spans="1:5">
      <c r="A19" s="2" t="s">
        <v>78</v>
      </c>
      <c r="B19" s="3">
        <v>15</v>
      </c>
      <c r="C19" s="3">
        <v>38</v>
      </c>
      <c r="D19" s="2"/>
      <c r="E19" s="2"/>
    </row>
    <row r="20" spans="1:5">
      <c r="A20" s="2" t="s">
        <v>82</v>
      </c>
      <c r="B20" s="3">
        <v>15</v>
      </c>
      <c r="C20" s="3">
        <v>38</v>
      </c>
      <c r="D20" s="2"/>
      <c r="E20" s="2"/>
    </row>
    <row r="21" spans="1:5">
      <c r="A21" s="2" t="s">
        <v>424</v>
      </c>
      <c r="B21" s="3">
        <v>9</v>
      </c>
      <c r="C21" s="3">
        <v>24</v>
      </c>
      <c r="D21" s="2"/>
      <c r="E21" s="2"/>
    </row>
    <row r="22" spans="1:5">
      <c r="A22" s="2" t="s">
        <v>96</v>
      </c>
      <c r="B22" s="3">
        <v>9</v>
      </c>
      <c r="C22" s="3">
        <v>24</v>
      </c>
      <c r="D22" s="2"/>
      <c r="E22" s="2"/>
    </row>
    <row r="23" spans="1:5">
      <c r="A23" s="2" t="s">
        <v>97</v>
      </c>
      <c r="B23" s="3">
        <v>9</v>
      </c>
      <c r="C23" s="3">
        <v>24</v>
      </c>
      <c r="D23" s="2"/>
      <c r="E23" s="2"/>
    </row>
    <row r="24" spans="1:5">
      <c r="A24" s="2" t="s">
        <v>925</v>
      </c>
      <c r="B24" s="3">
        <v>9</v>
      </c>
      <c r="C24" s="3">
        <v>24</v>
      </c>
      <c r="D24" s="2"/>
      <c r="E24" s="2"/>
    </row>
    <row r="25" spans="1:5">
      <c r="A25" s="2" t="s">
        <v>435</v>
      </c>
      <c r="B25" s="3">
        <v>9</v>
      </c>
      <c r="C25" s="3">
        <v>24</v>
      </c>
      <c r="D25" s="2"/>
      <c r="E25" s="2"/>
    </row>
    <row r="26" spans="1:5">
      <c r="A26" s="2" t="s">
        <v>926</v>
      </c>
      <c r="B26" s="3">
        <v>9</v>
      </c>
      <c r="C26" s="3">
        <v>24</v>
      </c>
      <c r="D26" s="2"/>
      <c r="E26" s="2"/>
    </row>
    <row r="27" spans="1:5">
      <c r="A27" s="2" t="s">
        <v>99</v>
      </c>
      <c r="B27" s="3">
        <v>15</v>
      </c>
      <c r="C27" s="3">
        <v>38</v>
      </c>
      <c r="D27" s="2"/>
      <c r="E27" s="2"/>
    </row>
    <row r="28" spans="1:5">
      <c r="A28" s="2" t="s">
        <v>927</v>
      </c>
      <c r="B28" s="3">
        <v>9</v>
      </c>
      <c r="C28" s="3">
        <v>24</v>
      </c>
      <c r="D28" s="2"/>
      <c r="E28" s="2"/>
    </row>
    <row r="29" spans="1:5">
      <c r="A29" s="2" t="s">
        <v>103</v>
      </c>
      <c r="B29" s="3">
        <v>15</v>
      </c>
      <c r="C29" s="3">
        <v>38</v>
      </c>
      <c r="D29" s="2"/>
      <c r="E29" s="2"/>
    </row>
    <row r="30" spans="1:5">
      <c r="A30" s="2" t="s">
        <v>113</v>
      </c>
      <c r="B30" s="3">
        <v>9</v>
      </c>
      <c r="C30" s="3">
        <v>24</v>
      </c>
      <c r="D30" s="2"/>
      <c r="E30" s="2"/>
    </row>
    <row r="31" spans="1:5">
      <c r="A31" s="2" t="s">
        <v>119</v>
      </c>
      <c r="B31" s="3">
        <v>4</v>
      </c>
      <c r="C31" s="3">
        <v>10</v>
      </c>
      <c r="D31" s="2"/>
      <c r="E31" s="2"/>
    </row>
    <row r="32" spans="1:5">
      <c r="A32" s="2" t="s">
        <v>928</v>
      </c>
      <c r="B32" s="3">
        <v>9</v>
      </c>
      <c r="C32" s="3">
        <v>24</v>
      </c>
      <c r="D32" s="2"/>
      <c r="E32" s="2"/>
    </row>
    <row r="33" spans="1:5">
      <c r="A33" s="2" t="s">
        <v>125</v>
      </c>
      <c r="B33" s="3">
        <v>4</v>
      </c>
      <c r="C33" s="3">
        <v>10</v>
      </c>
      <c r="D33" s="2"/>
      <c r="E33" s="2"/>
    </row>
    <row r="34" spans="1:5">
      <c r="A34" s="2" t="s">
        <v>127</v>
      </c>
      <c r="B34" s="3">
        <v>15</v>
      </c>
      <c r="C34" s="3">
        <v>38</v>
      </c>
      <c r="D34" s="2"/>
      <c r="E34" s="2"/>
    </row>
    <row r="35" spans="1:5">
      <c r="A35" s="2" t="s">
        <v>524</v>
      </c>
      <c r="B35" s="3">
        <v>9</v>
      </c>
      <c r="C35" s="3">
        <v>24</v>
      </c>
      <c r="D35" s="2"/>
      <c r="E35" s="2"/>
    </row>
    <row r="36" spans="1:5">
      <c r="A36" s="2" t="s">
        <v>131</v>
      </c>
      <c r="B36" s="3">
        <v>4</v>
      </c>
      <c r="C36" s="3">
        <v>10</v>
      </c>
      <c r="D36" s="2"/>
      <c r="E36" s="2"/>
    </row>
    <row r="37" spans="1:5">
      <c r="A37" s="2" t="s">
        <v>133</v>
      </c>
      <c r="B37" s="3">
        <v>4</v>
      </c>
      <c r="C37" s="3">
        <v>10</v>
      </c>
      <c r="D37" s="2"/>
      <c r="E37" s="2"/>
    </row>
    <row r="38" spans="1:5">
      <c r="A38" s="2" t="s">
        <v>135</v>
      </c>
      <c r="B38" s="3">
        <v>9</v>
      </c>
      <c r="C38" s="3">
        <v>24</v>
      </c>
      <c r="D38" s="2"/>
      <c r="E38" s="2"/>
    </row>
    <row r="39" spans="1:5">
      <c r="A39" s="2" t="s">
        <v>929</v>
      </c>
      <c r="B39" s="3">
        <v>9</v>
      </c>
      <c r="C39" s="3">
        <v>24</v>
      </c>
      <c r="D39" s="2"/>
      <c r="E39" s="2"/>
    </row>
    <row r="40" spans="1:5">
      <c r="A40" s="2" t="s">
        <v>137</v>
      </c>
      <c r="B40" s="3">
        <v>15</v>
      </c>
      <c r="C40" s="3">
        <v>38</v>
      </c>
      <c r="D40" s="2"/>
      <c r="E40" s="2"/>
    </row>
    <row r="41" spans="1:5">
      <c r="A41" s="2" t="s">
        <v>139</v>
      </c>
      <c r="B41" s="3">
        <v>15</v>
      </c>
      <c r="C41" s="3">
        <v>38</v>
      </c>
      <c r="D41" s="2"/>
      <c r="E41" s="2"/>
    </row>
    <row r="42" spans="1:5">
      <c r="A42" s="2" t="s">
        <v>141</v>
      </c>
      <c r="B42" s="3">
        <v>15</v>
      </c>
      <c r="C42" s="3">
        <v>38</v>
      </c>
      <c r="D42" s="2"/>
      <c r="E42" s="2"/>
    </row>
    <row r="43" spans="1:5">
      <c r="A43" s="2" t="s">
        <v>930</v>
      </c>
      <c r="B43" s="3">
        <v>15</v>
      </c>
      <c r="C43" s="3">
        <v>38</v>
      </c>
      <c r="D43" s="2"/>
      <c r="E43" s="2"/>
    </row>
    <row r="44" spans="1:5">
      <c r="A44" s="2" t="s">
        <v>566</v>
      </c>
      <c r="B44" s="3">
        <v>9</v>
      </c>
      <c r="C44" s="3">
        <v>24</v>
      </c>
      <c r="D44" s="2"/>
      <c r="E44" s="2"/>
    </row>
    <row r="45" spans="1:5">
      <c r="A45" s="2" t="s">
        <v>931</v>
      </c>
      <c r="B45" s="3">
        <v>15</v>
      </c>
      <c r="C45" s="3">
        <v>38</v>
      </c>
      <c r="D45" s="2"/>
      <c r="E45" s="2"/>
    </row>
    <row r="46" spans="1:5">
      <c r="A46" s="2" t="s">
        <v>158</v>
      </c>
      <c r="B46" s="3">
        <v>9</v>
      </c>
      <c r="C46" s="3">
        <v>24</v>
      </c>
      <c r="D46" s="2"/>
      <c r="E46" s="2"/>
    </row>
    <row r="47" spans="1:5">
      <c r="A47" s="2" t="s">
        <v>164</v>
      </c>
      <c r="B47" s="3">
        <v>9</v>
      </c>
      <c r="C47" s="3">
        <v>24</v>
      </c>
      <c r="D47" s="2"/>
      <c r="E47" s="2"/>
    </row>
    <row r="48" spans="1:5">
      <c r="A48" s="2" t="s">
        <v>168</v>
      </c>
      <c r="B48" s="3">
        <v>4</v>
      </c>
      <c r="C48" s="3">
        <v>10</v>
      </c>
      <c r="D48" s="2"/>
      <c r="E48" s="2"/>
    </row>
    <row r="49" spans="1:5">
      <c r="A49" s="2" t="s">
        <v>932</v>
      </c>
      <c r="B49" s="3">
        <v>15</v>
      </c>
      <c r="C49" s="3">
        <v>38</v>
      </c>
      <c r="D49" s="2"/>
      <c r="E49" s="2"/>
    </row>
    <row r="50" spans="1:5">
      <c r="A50" s="2" t="s">
        <v>172</v>
      </c>
      <c r="B50" s="3">
        <v>15</v>
      </c>
      <c r="C50" s="3">
        <v>38</v>
      </c>
      <c r="D50" s="2"/>
      <c r="E50" s="2"/>
    </row>
    <row r="51" spans="1:5">
      <c r="A51" s="2" t="s">
        <v>174</v>
      </c>
      <c r="B51" s="3">
        <v>15</v>
      </c>
      <c r="C51" s="3">
        <v>38</v>
      </c>
      <c r="D51" s="2"/>
      <c r="E51" s="2"/>
    </row>
    <row r="52" spans="1:5">
      <c r="A52" s="2" t="s">
        <v>933</v>
      </c>
      <c r="B52" s="3">
        <v>4</v>
      </c>
      <c r="C52" s="3">
        <v>10</v>
      </c>
      <c r="D52" s="2"/>
      <c r="E52" s="2"/>
    </row>
    <row r="53" spans="1:5">
      <c r="A53" s="2" t="s">
        <v>934</v>
      </c>
      <c r="B53" s="3">
        <v>9</v>
      </c>
      <c r="C53" s="3">
        <v>24</v>
      </c>
      <c r="D53" s="2"/>
      <c r="E53" s="2"/>
    </row>
    <row r="54" spans="1:5">
      <c r="A54" s="2" t="s">
        <v>180</v>
      </c>
      <c r="B54" s="3">
        <v>9</v>
      </c>
      <c r="C54" s="3">
        <v>24</v>
      </c>
      <c r="D54" s="2"/>
      <c r="E54" s="2"/>
    </row>
    <row r="55" spans="1:5">
      <c r="A55" s="2" t="s">
        <v>935</v>
      </c>
      <c r="B55" s="3">
        <v>15</v>
      </c>
      <c r="C55" s="3">
        <v>38</v>
      </c>
      <c r="D55" s="2"/>
      <c r="E55" s="2"/>
    </row>
    <row r="56" spans="1:5">
      <c r="A56" s="2" t="s">
        <v>936</v>
      </c>
      <c r="B56" s="3">
        <v>15</v>
      </c>
      <c r="C56" s="3">
        <v>38</v>
      </c>
      <c r="D56" s="2"/>
      <c r="E56" s="2"/>
    </row>
    <row r="57" spans="1:5">
      <c r="A57" s="2" t="s">
        <v>186</v>
      </c>
      <c r="B57" s="3">
        <v>4</v>
      </c>
      <c r="C57" s="3">
        <v>10</v>
      </c>
      <c r="D57" s="2"/>
      <c r="E57" s="2"/>
    </row>
    <row r="58" spans="1:5">
      <c r="A58" s="2" t="s">
        <v>188</v>
      </c>
      <c r="B58" s="3">
        <v>4</v>
      </c>
      <c r="C58" s="3">
        <v>10</v>
      </c>
      <c r="D58" s="2"/>
      <c r="E58" s="2"/>
    </row>
    <row r="59" spans="1:5">
      <c r="A59" s="2" t="s">
        <v>658</v>
      </c>
      <c r="B59" s="3">
        <v>15</v>
      </c>
      <c r="C59" s="3">
        <v>38</v>
      </c>
      <c r="D59" s="2"/>
      <c r="E59" s="2"/>
    </row>
    <row r="60" spans="1:5">
      <c r="A60" s="2" t="s">
        <v>667</v>
      </c>
      <c r="B60" s="3">
        <v>15</v>
      </c>
      <c r="C60" s="3">
        <v>38</v>
      </c>
      <c r="D60" s="2"/>
      <c r="E60" s="2"/>
    </row>
    <row r="61" spans="1:5">
      <c r="A61" s="2" t="s">
        <v>192</v>
      </c>
      <c r="B61" s="3">
        <v>9</v>
      </c>
      <c r="C61" s="3">
        <v>24</v>
      </c>
      <c r="D61" s="2"/>
      <c r="E61" s="2"/>
    </row>
    <row r="62" spans="1:5">
      <c r="A62" s="2" t="s">
        <v>194</v>
      </c>
      <c r="B62" s="3">
        <v>15</v>
      </c>
      <c r="C62" s="3">
        <v>38</v>
      </c>
      <c r="D62" s="2"/>
      <c r="E62" s="2"/>
    </row>
    <row r="63" spans="1:5">
      <c r="A63" s="2" t="s">
        <v>937</v>
      </c>
      <c r="B63" s="3">
        <v>9</v>
      </c>
      <c r="C63" s="3">
        <v>24</v>
      </c>
      <c r="D63" s="2"/>
      <c r="E63" s="2"/>
    </row>
    <row r="64" spans="1:5">
      <c r="A64" s="2" t="s">
        <v>678</v>
      </c>
      <c r="B64" s="3">
        <v>9</v>
      </c>
      <c r="C64" s="3">
        <v>24</v>
      </c>
      <c r="D64" s="2"/>
      <c r="E64" s="2"/>
    </row>
    <row r="65" spans="1:5">
      <c r="A65" s="2" t="s">
        <v>938</v>
      </c>
      <c r="B65" s="3">
        <v>9</v>
      </c>
      <c r="C65" s="3">
        <v>24</v>
      </c>
      <c r="D65" s="2"/>
      <c r="E65" s="2"/>
    </row>
    <row r="66" spans="1:5">
      <c r="A66" s="2" t="s">
        <v>728</v>
      </c>
      <c r="B66" s="3">
        <v>4</v>
      </c>
      <c r="C66" s="3">
        <v>10</v>
      </c>
      <c r="D66" s="2"/>
      <c r="E66" s="2"/>
    </row>
    <row r="67" spans="1:5">
      <c r="A67" s="2" t="s">
        <v>742</v>
      </c>
      <c r="B67" s="3">
        <v>9</v>
      </c>
      <c r="C67" s="3">
        <v>24</v>
      </c>
      <c r="D67" s="2"/>
      <c r="E67" s="2"/>
    </row>
    <row r="68" spans="1:5">
      <c r="A68" s="2" t="s">
        <v>764</v>
      </c>
      <c r="B68" s="3">
        <v>9</v>
      </c>
      <c r="C68" s="3">
        <v>24</v>
      </c>
      <c r="D68" s="2"/>
      <c r="E68" s="2"/>
    </row>
    <row r="69" spans="1:5">
      <c r="A69" s="2" t="s">
        <v>208</v>
      </c>
      <c r="B69" s="3">
        <v>4</v>
      </c>
      <c r="C69" s="3">
        <v>10</v>
      </c>
      <c r="D69" s="2"/>
      <c r="E69" s="2"/>
    </row>
    <row r="70" spans="1:5">
      <c r="A70" s="2" t="s">
        <v>210</v>
      </c>
      <c r="B70" s="3">
        <v>9</v>
      </c>
      <c r="C70" s="3">
        <v>24</v>
      </c>
      <c r="D70" s="2"/>
      <c r="E70" s="2"/>
    </row>
    <row r="71" spans="1:5">
      <c r="A71" s="2" t="s">
        <v>787</v>
      </c>
      <c r="B71" s="3">
        <v>15</v>
      </c>
      <c r="C71" s="3">
        <v>38</v>
      </c>
      <c r="D71" s="2"/>
      <c r="E71" s="2"/>
    </row>
    <row r="72" spans="1:5">
      <c r="A72" s="2" t="s">
        <v>939</v>
      </c>
      <c r="B72" s="3">
        <v>9</v>
      </c>
      <c r="C72" s="3">
        <v>24</v>
      </c>
      <c r="D72" s="2"/>
      <c r="E72" s="2"/>
    </row>
    <row r="73" spans="1:5">
      <c r="A73" s="2" t="s">
        <v>940</v>
      </c>
      <c r="B73" s="3">
        <v>9</v>
      </c>
      <c r="C73" s="3">
        <v>24</v>
      </c>
      <c r="D73" s="2"/>
      <c r="E73" s="2"/>
    </row>
    <row r="74" spans="1:5">
      <c r="A74" s="2" t="s">
        <v>940</v>
      </c>
      <c r="B74" s="3">
        <v>9</v>
      </c>
      <c r="C74" s="3">
        <v>24</v>
      </c>
      <c r="D74" s="2"/>
      <c r="E74" s="2"/>
    </row>
    <row r="75" spans="1:5">
      <c r="A75" s="2" t="s">
        <v>226</v>
      </c>
      <c r="B75" s="3">
        <v>9</v>
      </c>
      <c r="C75" s="3">
        <v>24</v>
      </c>
      <c r="D75" s="2"/>
      <c r="E75" s="2"/>
    </row>
    <row r="76" spans="1:5">
      <c r="A76" s="2" t="s">
        <v>815</v>
      </c>
      <c r="B76" s="3">
        <v>15</v>
      </c>
      <c r="C76" s="3">
        <v>38</v>
      </c>
      <c r="D76" s="2"/>
      <c r="E76" s="2"/>
    </row>
    <row r="77" spans="1:5">
      <c r="A77" s="2" t="s">
        <v>821</v>
      </c>
      <c r="B77" s="3">
        <v>4</v>
      </c>
      <c r="C77" s="3">
        <v>10</v>
      </c>
      <c r="D77" s="2"/>
      <c r="E77" s="2"/>
    </row>
    <row r="78" spans="1:5">
      <c r="A78" s="2" t="s">
        <v>827</v>
      </c>
      <c r="B78" s="3">
        <v>9</v>
      </c>
      <c r="C78" s="3">
        <v>24</v>
      </c>
      <c r="D78" s="2"/>
      <c r="E78" s="2"/>
    </row>
    <row r="79" spans="1:5">
      <c r="A79" s="2" t="s">
        <v>234</v>
      </c>
      <c r="B79" s="3">
        <v>9</v>
      </c>
      <c r="C79" s="3">
        <v>24</v>
      </c>
      <c r="D79" s="2"/>
      <c r="E79" s="2"/>
    </row>
    <row r="80" spans="1:5">
      <c r="A80" s="2" t="s">
        <v>236</v>
      </c>
      <c r="B80" s="3">
        <v>9</v>
      </c>
      <c r="C80" s="3">
        <v>24</v>
      </c>
      <c r="D80" s="2"/>
      <c r="E80" s="2"/>
    </row>
    <row r="81" spans="1:5">
      <c r="A81" s="2" t="s">
        <v>941</v>
      </c>
      <c r="B81" s="3">
        <v>9</v>
      </c>
      <c r="C81" s="3">
        <v>24</v>
      </c>
      <c r="D81" s="2"/>
      <c r="E81" s="2"/>
    </row>
    <row r="82" spans="1:5">
      <c r="A82" s="2" t="s">
        <v>249</v>
      </c>
      <c r="B82" s="3">
        <v>9</v>
      </c>
      <c r="C82" s="3">
        <v>24</v>
      </c>
      <c r="D82" s="2"/>
      <c r="E82" s="2"/>
    </row>
    <row r="83" spans="1:5">
      <c r="A83" s="2" t="s">
        <v>874</v>
      </c>
      <c r="B83" s="3">
        <v>9</v>
      </c>
      <c r="C83" s="3">
        <v>24</v>
      </c>
      <c r="D83" s="2"/>
      <c r="E83" s="2"/>
    </row>
    <row r="84" spans="1:5">
      <c r="A84" s="2" t="s">
        <v>253</v>
      </c>
      <c r="B84" s="3">
        <v>4</v>
      </c>
      <c r="C84" s="3">
        <v>10</v>
      </c>
      <c r="D84" s="2"/>
      <c r="E84" s="2"/>
    </row>
    <row r="85" spans="1:5">
      <c r="A85" s="2" t="s">
        <v>942</v>
      </c>
      <c r="B85" s="3">
        <v>9</v>
      </c>
      <c r="C85" s="3">
        <v>24</v>
      </c>
      <c r="D85" s="2"/>
      <c r="E85" s="2"/>
    </row>
    <row r="86" spans="1:5">
      <c r="A86" s="2" t="s">
        <v>943</v>
      </c>
      <c r="B86" s="3">
        <v>15</v>
      </c>
      <c r="C86" s="3">
        <v>38</v>
      </c>
      <c r="D86" s="2"/>
      <c r="E86" s="2"/>
    </row>
    <row r="87" spans="1:5">
      <c r="A87" s="2" t="s">
        <v>944</v>
      </c>
      <c r="B87" s="3">
        <v>9</v>
      </c>
      <c r="C87" s="3">
        <v>24</v>
      </c>
      <c r="D87" s="2"/>
      <c r="E87" s="2"/>
    </row>
    <row r="88" spans="1:5">
      <c r="A88" s="2" t="s">
        <v>945</v>
      </c>
      <c r="B88" s="3">
        <v>4</v>
      </c>
      <c r="C88" s="3">
        <v>10</v>
      </c>
      <c r="D88" s="2"/>
      <c r="E88" s="2"/>
    </row>
    <row r="89" spans="1:5">
      <c r="A89" s="2" t="s">
        <v>945</v>
      </c>
      <c r="B89" s="3">
        <v>9</v>
      </c>
      <c r="C89" s="3">
        <v>24</v>
      </c>
      <c r="D89" s="2"/>
      <c r="E89" s="2"/>
    </row>
    <row r="90" spans="1:5">
      <c r="A90" s="2" t="s">
        <v>946</v>
      </c>
      <c r="B90" s="3">
        <v>9</v>
      </c>
      <c r="C90" s="3">
        <v>24</v>
      </c>
      <c r="D90" s="2"/>
      <c r="E90" s="2"/>
    </row>
    <row r="91" spans="1:5">
      <c r="A91" s="2" t="s">
        <v>255</v>
      </c>
      <c r="B91" s="3">
        <v>15</v>
      </c>
      <c r="C91" s="3">
        <v>38</v>
      </c>
      <c r="D91" s="2"/>
      <c r="E91" s="2"/>
    </row>
    <row r="92" spans="1:5">
      <c r="A92" s="2" t="s">
        <v>259</v>
      </c>
      <c r="B92" s="3">
        <v>15</v>
      </c>
      <c r="C92" s="3">
        <v>38</v>
      </c>
      <c r="D92" s="2"/>
      <c r="E92" s="2"/>
    </row>
    <row r="93" spans="1:5">
      <c r="A93" s="2" t="s">
        <v>257</v>
      </c>
      <c r="B93" s="3">
        <v>15</v>
      </c>
      <c r="C93" s="3">
        <v>38</v>
      </c>
      <c r="D93" s="2"/>
      <c r="E93" s="2"/>
    </row>
    <row r="94" spans="1:5">
      <c r="A94" s="2" t="s">
        <v>947</v>
      </c>
      <c r="B94" s="3">
        <v>9</v>
      </c>
      <c r="C94" s="3">
        <v>24</v>
      </c>
      <c r="D94" s="2"/>
      <c r="E94" s="2"/>
    </row>
    <row r="95" spans="1:5">
      <c r="A95" s="2" t="s">
        <v>262</v>
      </c>
      <c r="B95" s="3">
        <v>15</v>
      </c>
      <c r="C95" s="3">
        <v>38</v>
      </c>
      <c r="D95" s="2"/>
      <c r="E95" s="2"/>
    </row>
    <row r="96" spans="1:5">
      <c r="A96" s="2" t="s">
        <v>948</v>
      </c>
      <c r="B96" s="3">
        <v>9</v>
      </c>
      <c r="C96" s="3">
        <v>24</v>
      </c>
      <c r="D96" s="2"/>
      <c r="E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Heather Williams</cp:lastModifiedBy>
  <cp:revision/>
  <dcterms:created xsi:type="dcterms:W3CDTF">2023-03-09T14:16:56Z</dcterms:created>
  <dcterms:modified xsi:type="dcterms:W3CDTF">2025-05-15T16:06:55Z</dcterms:modified>
  <cp:category/>
  <cp:contentStatus/>
</cp:coreProperties>
</file>