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 codeName="ThisWorkbook"/>
  <bookViews>
    <workbookView xWindow="0" yWindow="0" windowWidth="22260" windowHeight="12645" activeTab="1"/>
  </bookViews>
  <sheets>
    <sheet name="Expected Costs and Budget" sheetId="1" r:id="rId1"/>
    <sheet name="Expenditures by Team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2" l="1"/>
  <c r="AG13" i="2" s="1"/>
  <c r="C22" i="2"/>
  <c r="H22" i="2" s="1"/>
  <c r="AG9" i="2" l="1"/>
  <c r="AG10" i="2"/>
  <c r="AG11" i="2"/>
  <c r="AG12" i="2"/>
  <c r="H21" i="2"/>
  <c r="H20" i="2"/>
  <c r="H19" i="2"/>
  <c r="H18" i="2"/>
  <c r="AG7" i="2"/>
  <c r="AG8" i="2"/>
  <c r="H17" i="2"/>
  <c r="H16" i="2"/>
  <c r="U5" i="2"/>
  <c r="U3" i="2"/>
  <c r="AG4" i="2"/>
  <c r="AG5" i="2"/>
  <c r="AG6" i="2"/>
  <c r="AG3" i="2"/>
  <c r="AG18" i="2" s="1"/>
  <c r="AA4" i="2"/>
  <c r="AA3" i="2"/>
  <c r="AA6" i="2" s="1"/>
  <c r="O4" i="2"/>
  <c r="O5" i="2"/>
  <c r="O6" i="2"/>
  <c r="O7" i="2"/>
  <c r="O8" i="2"/>
  <c r="O9" i="2"/>
  <c r="O3" i="2"/>
  <c r="O11" i="2" s="1"/>
  <c r="H15" i="2" l="1"/>
  <c r="H14" i="2" l="1"/>
  <c r="H13" i="2"/>
  <c r="H12" i="2"/>
  <c r="H11" i="2" l="1"/>
  <c r="H10" i="2"/>
  <c r="H9" i="2"/>
  <c r="H8" i="2"/>
  <c r="H7" i="2"/>
  <c r="H5" i="2"/>
  <c r="H6" i="2"/>
  <c r="H4" i="2"/>
  <c r="H3" i="2"/>
  <c r="H25" i="2" l="1"/>
  <c r="C13" i="1"/>
  <c r="E4" i="1"/>
  <c r="E5" i="1"/>
  <c r="E6" i="1"/>
  <c r="E7" i="1"/>
  <c r="E8" i="1"/>
  <c r="E9" i="1"/>
  <c r="E10" i="1"/>
  <c r="E11" i="1"/>
  <c r="E3" i="1"/>
  <c r="E13" i="1" l="1"/>
</calcChain>
</file>

<file path=xl/sharedStrings.xml><?xml version="1.0" encoding="utf-8"?>
<sst xmlns="http://schemas.openxmlformats.org/spreadsheetml/2006/main" count="144" uniqueCount="68">
  <si>
    <t>Wireless Adapters</t>
  </si>
  <si>
    <t>Various Electrical Components</t>
  </si>
  <si>
    <t>Microcontroller for Hub</t>
  </si>
  <si>
    <t>PCB boards</t>
  </si>
  <si>
    <t>Smoke Sensors</t>
  </si>
  <si>
    <t>Estimated Total</t>
  </si>
  <si>
    <t>Battery Harness/Power Supply</t>
  </si>
  <si>
    <t>Speaker/ Alarm</t>
  </si>
  <si>
    <t>Boot Flasher</t>
  </si>
  <si>
    <t>Component</t>
  </si>
  <si>
    <t>Cost</t>
  </si>
  <si>
    <t>Quantity</t>
  </si>
  <si>
    <t>Part Total</t>
  </si>
  <si>
    <t>Expected Cost</t>
  </si>
  <si>
    <t>Unexpected Costs</t>
  </si>
  <si>
    <t>Expected Budget</t>
  </si>
  <si>
    <t>Part</t>
  </si>
  <si>
    <t>Purchased By</t>
  </si>
  <si>
    <t>Carlos</t>
  </si>
  <si>
    <t>Courtnie</t>
  </si>
  <si>
    <t>Lucas</t>
  </si>
  <si>
    <t>Patrick</t>
  </si>
  <si>
    <t>Raspberry Pi 3 Model B</t>
  </si>
  <si>
    <t xml:space="preserve">Lucas </t>
  </si>
  <si>
    <t>Notes:</t>
  </si>
  <si>
    <t>Lucas might keep, we could buy a new one</t>
  </si>
  <si>
    <t>Elegoo Electronics Kit</t>
  </si>
  <si>
    <t>9V Battery Snaps</t>
  </si>
  <si>
    <t>Part No.</t>
  </si>
  <si>
    <t>534-235</t>
  </si>
  <si>
    <t>Source</t>
  </si>
  <si>
    <t>Mouser</t>
  </si>
  <si>
    <t>Audio Indicators</t>
  </si>
  <si>
    <t>810-PS1740P02E</t>
  </si>
  <si>
    <t>16 MHz Crystals</t>
  </si>
  <si>
    <t>815-ABL-16-B2</t>
  </si>
  <si>
    <t>Amazon</t>
  </si>
  <si>
    <t>No.</t>
  </si>
  <si>
    <t>EL-CK-003</t>
  </si>
  <si>
    <t>Mouser Economy Shipping</t>
  </si>
  <si>
    <t>Order Number: 11733703</t>
  </si>
  <si>
    <t>Polulu First-Class Mail</t>
  </si>
  <si>
    <t>Order Number: 594614</t>
  </si>
  <si>
    <t>MQ-2 Smoke Detector</t>
  </si>
  <si>
    <t>Polulu</t>
  </si>
  <si>
    <t>MQ sensor PCB carrier</t>
  </si>
  <si>
    <t>9V Snap Connectors 5 pack</t>
  </si>
  <si>
    <t>Radio Shack</t>
  </si>
  <si>
    <t>IR LED Detector Pack</t>
  </si>
  <si>
    <t>SMT Switches</t>
  </si>
  <si>
    <t>3.5 mm AC Power Adapter</t>
  </si>
  <si>
    <t>Rakuten</t>
  </si>
  <si>
    <t>Order Number: 81360432</t>
  </si>
  <si>
    <t>Total:</t>
  </si>
  <si>
    <t>ATMega328p-pu (3-pack)</t>
  </si>
  <si>
    <t>109-1677429-6693857</t>
  </si>
  <si>
    <t>DC Power Socket 10 pc</t>
  </si>
  <si>
    <t>109-1375851-0150632</t>
  </si>
  <si>
    <t>Breakout Board for XBEE Module</t>
  </si>
  <si>
    <t>1568-1099-ND</t>
  </si>
  <si>
    <t>Digikey</t>
  </si>
  <si>
    <t>XB24-AUI-001-ND</t>
  </si>
  <si>
    <t>RF TXRX Module 802.15.14 U. FL ANT (XBEE)</t>
  </si>
  <si>
    <t>RF TXRX Module 802.15.14 WIRE ANT (XBEE)</t>
  </si>
  <si>
    <t>XB24-AWI-001-ND</t>
  </si>
  <si>
    <t>IC REG LDO 3.3V 1A TO220-3</t>
  </si>
  <si>
    <t>296-36109-5-ND</t>
  </si>
  <si>
    <t>Digikey Taxes and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</si>
</sst>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0" fillId="0" borderId="2" xfId="0" applyBorder="1"/>
    <xf numFmtId="44" fontId="0" fillId="0" borderId="3" xfId="1" applyFont="1" applyBorder="1"/>
    <xf numFmtId="0" fontId="0" fillId="0" borderId="4" xfId="0" applyBorder="1"/>
    <xf numFmtId="44" fontId="0" fillId="0" borderId="5" xfId="1" applyFont="1" applyBorder="1"/>
    <xf numFmtId="0" fontId="0" fillId="0" borderId="6" xfId="0" applyBorder="1"/>
    <xf numFmtId="44" fontId="0" fillId="0" borderId="7" xfId="1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44" fontId="0" fillId="0" borderId="12" xfId="1" applyFont="1" applyBorder="1"/>
    <xf numFmtId="44" fontId="0" fillId="0" borderId="13" xfId="1" applyFont="1" applyBorder="1"/>
    <xf numFmtId="44" fontId="0" fillId="0" borderId="14" xfId="1" applyFont="1" applyBorder="1"/>
    <xf numFmtId="0" fontId="2" fillId="0" borderId="1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2" borderId="0" xfId="0" applyFill="1"/>
    <xf numFmtId="0" fontId="0" fillId="0" borderId="0" xfId="0" applyFill="1"/>
    <xf numFmtId="0" fontId="0" fillId="0" borderId="8" xfId="0" applyBorder="1"/>
    <xf numFmtId="0" fontId="0" fillId="0" borderId="9" xfId="0" applyBorder="1"/>
    <xf numFmtId="8" fontId="0" fillId="0" borderId="0" xfId="0" applyNumberFormat="1"/>
    <xf numFmtId="0" fontId="0" fillId="0" borderId="18" xfId="0" applyBorder="1"/>
    <xf numFmtId="0" fontId="0" fillId="0" borderId="10" xfId="0" applyFill="1" applyBorder="1"/>
    <xf numFmtId="0" fontId="0" fillId="0" borderId="0" xfId="0" applyAlignment="1">
      <alignment vertical="center"/>
    </xf>
    <xf numFmtId="8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0" fillId="0" borderId="11" xfId="0" applyBorder="1"/>
    <xf numFmtId="8" fontId="0" fillId="0" borderId="0" xfId="0" applyNumberFormat="1" applyFill="1" applyBorder="1" applyAlignment="1">
      <alignment vertical="center"/>
    </xf>
    <xf numFmtId="0" fontId="3" fillId="0" borderId="0" xfId="0" applyFont="1"/>
    <xf numFmtId="0" fontId="5" fillId="0" borderId="0" xfId="2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3" borderId="0" xfId="0" applyFill="1"/>
    <xf numFmtId="44" fontId="0" fillId="0" borderId="0" xfId="1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mouser.com/Search/ProductDetail.aspx?R=ABL-16.000MHZ-B2virtualkey52750000virtualkey815-ABL-16-B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3"/>
  <sheetViews>
    <sheetView workbookViewId="0">
      <selection activeCell="C23" sqref="C23"/>
    </sheetView>
  </sheetViews>
  <sheetFormatPr defaultRowHeight="15" x14ac:dyDescent="0.25"/>
  <cols>
    <col min="1" max="1" width="10.85546875" style="1" customWidth="1"/>
    <col min="2" max="2" width="28.42578125" bestFit="1" customWidth="1"/>
  </cols>
  <sheetData>
    <row r="1" spans="2:5" ht="15.75" thickBot="1" x14ac:dyDescent="0.3">
      <c r="B1" s="18" t="s">
        <v>15</v>
      </c>
      <c r="C1" s="19"/>
    </row>
    <row r="2" spans="2:5" ht="15.75" thickBot="1" x14ac:dyDescent="0.3">
      <c r="B2" s="14" t="s">
        <v>9</v>
      </c>
      <c r="C2" s="10" t="s">
        <v>13</v>
      </c>
      <c r="D2" s="8" t="s">
        <v>11</v>
      </c>
      <c r="E2" s="9" t="s">
        <v>12</v>
      </c>
    </row>
    <row r="3" spans="2:5" x14ac:dyDescent="0.25">
      <c r="B3" s="15" t="s">
        <v>0</v>
      </c>
      <c r="C3" s="11">
        <v>10</v>
      </c>
      <c r="D3" s="6">
        <v>5</v>
      </c>
      <c r="E3" s="7">
        <f>(C3*D3)</f>
        <v>50</v>
      </c>
    </row>
    <row r="4" spans="2:5" x14ac:dyDescent="0.25">
      <c r="B4" s="16" t="s">
        <v>6</v>
      </c>
      <c r="C4" s="12">
        <v>3</v>
      </c>
      <c r="D4" s="2">
        <v>5</v>
      </c>
      <c r="E4" s="3">
        <f t="shared" ref="E4:E11" si="0">(C4*D4)</f>
        <v>15</v>
      </c>
    </row>
    <row r="5" spans="2:5" x14ac:dyDescent="0.25">
      <c r="B5" s="16" t="s">
        <v>7</v>
      </c>
      <c r="C5" s="12">
        <v>1</v>
      </c>
      <c r="D5" s="2">
        <v>5</v>
      </c>
      <c r="E5" s="3">
        <f t="shared" si="0"/>
        <v>5</v>
      </c>
    </row>
    <row r="6" spans="2:5" x14ac:dyDescent="0.25">
      <c r="B6" s="16" t="s">
        <v>1</v>
      </c>
      <c r="C6" s="12">
        <v>10</v>
      </c>
      <c r="D6" s="2">
        <v>5</v>
      </c>
      <c r="E6" s="3">
        <f t="shared" si="0"/>
        <v>50</v>
      </c>
    </row>
    <row r="7" spans="2:5" x14ac:dyDescent="0.25">
      <c r="B7" s="16" t="s">
        <v>2</v>
      </c>
      <c r="C7" s="12">
        <v>30</v>
      </c>
      <c r="D7" s="2">
        <v>1</v>
      </c>
      <c r="E7" s="3">
        <f t="shared" si="0"/>
        <v>30</v>
      </c>
    </row>
    <row r="8" spans="2:5" x14ac:dyDescent="0.25">
      <c r="B8" s="16" t="s">
        <v>3</v>
      </c>
      <c r="C8" s="12">
        <v>10</v>
      </c>
      <c r="D8" s="2">
        <v>5</v>
      </c>
      <c r="E8" s="3">
        <f t="shared" si="0"/>
        <v>50</v>
      </c>
    </row>
    <row r="9" spans="2:5" x14ac:dyDescent="0.25">
      <c r="B9" s="16" t="s">
        <v>4</v>
      </c>
      <c r="C9" s="12">
        <v>7</v>
      </c>
      <c r="D9" s="2">
        <v>5</v>
      </c>
      <c r="E9" s="3">
        <f t="shared" si="0"/>
        <v>35</v>
      </c>
    </row>
    <row r="10" spans="2:5" x14ac:dyDescent="0.25">
      <c r="B10" s="16" t="s">
        <v>8</v>
      </c>
      <c r="C10" s="12">
        <v>15</v>
      </c>
      <c r="D10" s="2">
        <v>1</v>
      </c>
      <c r="E10" s="3">
        <f t="shared" si="0"/>
        <v>15</v>
      </c>
    </row>
    <row r="11" spans="2:5" x14ac:dyDescent="0.25">
      <c r="B11" s="16" t="s">
        <v>14</v>
      </c>
      <c r="C11" s="12">
        <v>100</v>
      </c>
      <c r="D11" s="2">
        <v>1</v>
      </c>
      <c r="E11" s="3">
        <f t="shared" si="0"/>
        <v>100</v>
      </c>
    </row>
    <row r="12" spans="2:5" x14ac:dyDescent="0.25">
      <c r="B12" s="16"/>
      <c r="C12" s="12"/>
      <c r="D12" s="2"/>
      <c r="E12" s="3"/>
    </row>
    <row r="13" spans="2:5" ht="15.75" thickBot="1" x14ac:dyDescent="0.3">
      <c r="B13" s="17" t="s">
        <v>5</v>
      </c>
      <c r="C13" s="13">
        <f>SUM(C3:C10)</f>
        <v>86</v>
      </c>
      <c r="D13" s="4"/>
      <c r="E13" s="5">
        <f>SUM(E3:E11)</f>
        <v>350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25"/>
  <sheetViews>
    <sheetView tabSelected="1" topLeftCell="A17" workbookViewId="0">
      <selection activeCell="AG18" sqref="AG18"/>
    </sheetView>
  </sheetViews>
  <sheetFormatPr defaultRowHeight="15" x14ac:dyDescent="0.25"/>
  <cols>
    <col min="1" max="1" width="9.140625" style="32"/>
    <col min="2" max="2" width="39.7109375" bestFit="1" customWidth="1"/>
    <col min="3" max="3" width="12" customWidth="1"/>
    <col min="4" max="4" width="9.28515625" customWidth="1"/>
    <col min="5" max="5" width="17" bestFit="1" customWidth="1"/>
    <col min="6" max="6" width="11.42578125" bestFit="1" customWidth="1"/>
    <col min="7" max="7" width="12.7109375" bestFit="1" customWidth="1"/>
    <col min="9" max="10" width="22.7109375" customWidth="1"/>
    <col min="12" max="12" width="24.7109375" bestFit="1" customWidth="1"/>
    <col min="24" max="24" width="21.5703125" bestFit="1" customWidth="1"/>
    <col min="30" max="30" width="40.140625" bestFit="1" customWidth="1"/>
  </cols>
  <sheetData>
    <row r="1" spans="1:33" ht="15.75" thickBot="1" x14ac:dyDescent="0.3">
      <c r="K1" s="38" t="s">
        <v>18</v>
      </c>
      <c r="Q1" s="38" t="s">
        <v>19</v>
      </c>
      <c r="W1" s="38" t="s">
        <v>20</v>
      </c>
      <c r="AC1" s="38" t="s">
        <v>21</v>
      </c>
    </row>
    <row r="2" spans="1:33" ht="15.75" thickBot="1" x14ac:dyDescent="0.3">
      <c r="A2" s="33" t="s">
        <v>37</v>
      </c>
      <c r="B2" s="20" t="s">
        <v>16</v>
      </c>
      <c r="C2" s="21" t="s">
        <v>10</v>
      </c>
      <c r="D2" s="21" t="s">
        <v>11</v>
      </c>
      <c r="E2" s="28" t="s">
        <v>28</v>
      </c>
      <c r="F2" s="28" t="s">
        <v>30</v>
      </c>
      <c r="G2" s="21" t="s">
        <v>17</v>
      </c>
      <c r="H2" s="23" t="s">
        <v>12</v>
      </c>
      <c r="I2" s="24" t="s">
        <v>24</v>
      </c>
      <c r="J2" s="34"/>
      <c r="K2" s="35" t="s">
        <v>37</v>
      </c>
      <c r="L2" s="21" t="s">
        <v>16</v>
      </c>
      <c r="M2" s="21" t="s">
        <v>10</v>
      </c>
      <c r="N2" s="36" t="s">
        <v>11</v>
      </c>
      <c r="O2" s="37" t="s">
        <v>12</v>
      </c>
      <c r="Q2" s="35" t="s">
        <v>37</v>
      </c>
      <c r="R2" s="21" t="s">
        <v>16</v>
      </c>
      <c r="S2" s="21" t="s">
        <v>10</v>
      </c>
      <c r="T2" s="36" t="s">
        <v>11</v>
      </c>
      <c r="U2" s="37" t="s">
        <v>12</v>
      </c>
      <c r="W2" s="35" t="s">
        <v>37</v>
      </c>
      <c r="X2" s="21" t="s">
        <v>16</v>
      </c>
      <c r="Y2" s="21" t="s">
        <v>10</v>
      </c>
      <c r="Z2" s="36" t="s">
        <v>11</v>
      </c>
      <c r="AA2" s="37" t="s">
        <v>12</v>
      </c>
      <c r="AC2" s="35" t="s">
        <v>37</v>
      </c>
      <c r="AD2" s="21" t="s">
        <v>16</v>
      </c>
      <c r="AE2" s="21" t="s">
        <v>10</v>
      </c>
      <c r="AF2" s="36" t="s">
        <v>11</v>
      </c>
      <c r="AG2" s="37" t="s">
        <v>12</v>
      </c>
    </row>
    <row r="3" spans="1:33" ht="30" x14ac:dyDescent="0.25">
      <c r="A3" s="32">
        <v>1</v>
      </c>
      <c r="B3" s="25" t="s">
        <v>22</v>
      </c>
      <c r="C3" s="26">
        <v>35</v>
      </c>
      <c r="D3" s="25">
        <v>1</v>
      </c>
      <c r="E3" s="25"/>
      <c r="F3" s="25"/>
      <c r="G3" s="25" t="s">
        <v>23</v>
      </c>
      <c r="H3" s="26">
        <f t="shared" ref="H3:H22" si="0">C3*D3</f>
        <v>35</v>
      </c>
      <c r="I3" s="27" t="s">
        <v>25</v>
      </c>
      <c r="J3" s="27"/>
      <c r="K3" s="32">
        <v>3</v>
      </c>
      <c r="L3" t="s">
        <v>27</v>
      </c>
      <c r="M3" s="22">
        <v>0.52</v>
      </c>
      <c r="N3">
        <v>2</v>
      </c>
      <c r="O3" s="22">
        <f>M3*N3</f>
        <v>1.04</v>
      </c>
      <c r="Q3" s="32"/>
      <c r="U3" s="22">
        <f>S3*T3</f>
        <v>0</v>
      </c>
      <c r="W3" s="32">
        <v>1</v>
      </c>
      <c r="X3" s="25" t="s">
        <v>22</v>
      </c>
      <c r="Y3">
        <v>35</v>
      </c>
      <c r="Z3">
        <v>1</v>
      </c>
      <c r="AA3" s="22">
        <f>Y3*Z3</f>
        <v>35</v>
      </c>
      <c r="AC3" s="32">
        <v>7</v>
      </c>
      <c r="AD3" t="s">
        <v>43</v>
      </c>
      <c r="AE3" s="22">
        <v>3.95</v>
      </c>
      <c r="AF3">
        <v>1</v>
      </c>
      <c r="AG3" s="22">
        <f>AE3*AF3</f>
        <v>3.95</v>
      </c>
    </row>
    <row r="4" spans="1:33" x14ac:dyDescent="0.25">
      <c r="A4" s="32">
        <v>2</v>
      </c>
      <c r="B4" t="s">
        <v>26</v>
      </c>
      <c r="C4" s="22">
        <v>17.86</v>
      </c>
      <c r="D4">
        <v>1</v>
      </c>
      <c r="E4" t="s">
        <v>38</v>
      </c>
      <c r="F4" t="s">
        <v>36</v>
      </c>
      <c r="G4" t="s">
        <v>23</v>
      </c>
      <c r="H4" s="26">
        <f t="shared" si="0"/>
        <v>17.86</v>
      </c>
      <c r="K4" s="32">
        <v>4</v>
      </c>
      <c r="L4" t="s">
        <v>32</v>
      </c>
      <c r="M4" s="22">
        <v>0.66300000000000003</v>
      </c>
      <c r="N4">
        <v>10</v>
      </c>
      <c r="O4" s="22">
        <f t="shared" ref="O4:O9" si="1">M4*N4</f>
        <v>6.6300000000000008</v>
      </c>
      <c r="Q4" s="32"/>
      <c r="W4" s="32">
        <v>2</v>
      </c>
      <c r="X4" t="s">
        <v>26</v>
      </c>
      <c r="Y4">
        <v>17.86</v>
      </c>
      <c r="Z4">
        <v>1</v>
      </c>
      <c r="AA4" s="22">
        <f>Y4*Z4</f>
        <v>17.86</v>
      </c>
      <c r="AC4" s="32">
        <v>8</v>
      </c>
      <c r="AD4" t="s">
        <v>45</v>
      </c>
      <c r="AE4" s="22">
        <v>0.95</v>
      </c>
      <c r="AF4">
        <v>1</v>
      </c>
      <c r="AG4" s="22">
        <f t="shared" ref="AG4:AG13" si="2">AE4*AF4</f>
        <v>0.95</v>
      </c>
    </row>
    <row r="5" spans="1:33" x14ac:dyDescent="0.25">
      <c r="A5" s="32">
        <v>3</v>
      </c>
      <c r="B5" t="s">
        <v>27</v>
      </c>
      <c r="C5" s="22">
        <v>0.52</v>
      </c>
      <c r="D5">
        <v>2</v>
      </c>
      <c r="E5" t="s">
        <v>29</v>
      </c>
      <c r="F5" t="s">
        <v>31</v>
      </c>
      <c r="G5" t="s">
        <v>18</v>
      </c>
      <c r="H5" s="26">
        <f t="shared" si="0"/>
        <v>1.04</v>
      </c>
      <c r="K5" s="32">
        <v>5</v>
      </c>
      <c r="L5" t="s">
        <v>34</v>
      </c>
      <c r="M5" s="22">
        <v>0.28899999999999998</v>
      </c>
      <c r="N5">
        <v>10</v>
      </c>
      <c r="O5" s="22">
        <f t="shared" si="1"/>
        <v>2.8899999999999997</v>
      </c>
      <c r="Q5" s="32"/>
      <c r="T5" s="1" t="s">
        <v>53</v>
      </c>
      <c r="U5" s="22">
        <f>SUM(U3:U4)</f>
        <v>0</v>
      </c>
      <c r="W5" s="32"/>
      <c r="AC5" s="32">
        <v>9</v>
      </c>
      <c r="AD5" t="s">
        <v>41</v>
      </c>
      <c r="AE5" s="22">
        <v>3.95</v>
      </c>
      <c r="AF5">
        <v>1</v>
      </c>
      <c r="AG5" s="22">
        <f t="shared" si="2"/>
        <v>3.95</v>
      </c>
    </row>
    <row r="6" spans="1:33" x14ac:dyDescent="0.25">
      <c r="A6" s="32">
        <v>4</v>
      </c>
      <c r="B6" t="s">
        <v>32</v>
      </c>
      <c r="C6" s="22">
        <v>0.66300000000000003</v>
      </c>
      <c r="D6">
        <v>10</v>
      </c>
      <c r="E6" s="30" t="s">
        <v>33</v>
      </c>
      <c r="F6" t="s">
        <v>31</v>
      </c>
      <c r="G6" t="s">
        <v>18</v>
      </c>
      <c r="H6" s="26">
        <f t="shared" si="0"/>
        <v>6.6300000000000008</v>
      </c>
      <c r="K6" s="32">
        <v>6</v>
      </c>
      <c r="L6" t="s">
        <v>39</v>
      </c>
      <c r="M6" s="22">
        <v>4.99</v>
      </c>
      <c r="N6">
        <v>1</v>
      </c>
      <c r="O6" s="22">
        <f t="shared" si="1"/>
        <v>4.99</v>
      </c>
      <c r="Q6" s="32"/>
      <c r="W6" s="32"/>
      <c r="Z6" s="1" t="s">
        <v>53</v>
      </c>
      <c r="AA6" s="22">
        <f>SUM(AA3:AA5)</f>
        <v>52.86</v>
      </c>
      <c r="AC6" s="32">
        <v>13</v>
      </c>
      <c r="AD6" t="s">
        <v>50</v>
      </c>
      <c r="AE6" s="22">
        <v>5.99</v>
      </c>
      <c r="AF6">
        <v>1</v>
      </c>
      <c r="AG6" s="22">
        <f t="shared" si="2"/>
        <v>5.99</v>
      </c>
    </row>
    <row r="7" spans="1:33" x14ac:dyDescent="0.25">
      <c r="A7" s="32">
        <v>5</v>
      </c>
      <c r="B7" t="s">
        <v>34</v>
      </c>
      <c r="C7" s="22">
        <v>0.28899999999999998</v>
      </c>
      <c r="D7">
        <v>10</v>
      </c>
      <c r="E7" s="31" t="s">
        <v>35</v>
      </c>
      <c r="F7" t="s">
        <v>31</v>
      </c>
      <c r="G7" t="s">
        <v>18</v>
      </c>
      <c r="H7" s="29">
        <f t="shared" si="0"/>
        <v>2.8899999999999997</v>
      </c>
      <c r="K7" s="32">
        <v>10</v>
      </c>
      <c r="L7" t="s">
        <v>46</v>
      </c>
      <c r="M7" s="22">
        <v>1.17</v>
      </c>
      <c r="N7">
        <v>2</v>
      </c>
      <c r="O7" s="22">
        <f t="shared" si="1"/>
        <v>2.34</v>
      </c>
      <c r="Q7" s="32"/>
      <c r="W7" s="32"/>
      <c r="AC7" s="32">
        <v>14</v>
      </c>
      <c r="AD7" t="s">
        <v>54</v>
      </c>
      <c r="AE7" s="22">
        <v>13.49</v>
      </c>
      <c r="AF7">
        <v>1</v>
      </c>
      <c r="AG7" s="22">
        <f t="shared" si="2"/>
        <v>13.49</v>
      </c>
    </row>
    <row r="8" spans="1:33" x14ac:dyDescent="0.25">
      <c r="A8" s="32">
        <v>6</v>
      </c>
      <c r="B8" t="s">
        <v>39</v>
      </c>
      <c r="C8" s="22">
        <v>4.99</v>
      </c>
      <c r="D8">
        <v>1</v>
      </c>
      <c r="G8" t="s">
        <v>18</v>
      </c>
      <c r="H8" s="29">
        <f t="shared" si="0"/>
        <v>4.99</v>
      </c>
      <c r="I8" t="s">
        <v>40</v>
      </c>
      <c r="K8" s="32">
        <v>11</v>
      </c>
      <c r="L8" t="s">
        <v>48</v>
      </c>
      <c r="M8" s="22">
        <v>1.56</v>
      </c>
      <c r="N8">
        <v>1</v>
      </c>
      <c r="O8" s="22">
        <f t="shared" si="1"/>
        <v>1.56</v>
      </c>
      <c r="Q8" s="32"/>
      <c r="W8" s="32"/>
      <c r="AC8" s="32">
        <v>15</v>
      </c>
      <c r="AD8" t="s">
        <v>56</v>
      </c>
      <c r="AE8" s="22">
        <v>5.12</v>
      </c>
      <c r="AF8">
        <v>1</v>
      </c>
      <c r="AG8" s="22">
        <f t="shared" si="2"/>
        <v>5.12</v>
      </c>
    </row>
    <row r="9" spans="1:33" x14ac:dyDescent="0.25">
      <c r="A9" s="32">
        <v>7</v>
      </c>
      <c r="B9" t="s">
        <v>43</v>
      </c>
      <c r="C9" s="22">
        <v>3.95</v>
      </c>
      <c r="D9">
        <v>1</v>
      </c>
      <c r="E9">
        <v>1480</v>
      </c>
      <c r="F9" t="s">
        <v>44</v>
      </c>
      <c r="G9" t="s">
        <v>21</v>
      </c>
      <c r="H9" s="29">
        <f t="shared" si="0"/>
        <v>3.95</v>
      </c>
      <c r="K9" s="32">
        <v>12</v>
      </c>
      <c r="L9" t="s">
        <v>49</v>
      </c>
      <c r="M9" s="22">
        <v>0.57999999999999996</v>
      </c>
      <c r="N9">
        <v>1</v>
      </c>
      <c r="O9" s="22">
        <f t="shared" si="1"/>
        <v>0.57999999999999996</v>
      </c>
      <c r="Q9" s="32"/>
      <c r="W9" s="32"/>
      <c r="AC9" s="32">
        <v>16</v>
      </c>
      <c r="AD9" t="s">
        <v>58</v>
      </c>
      <c r="AE9" s="22">
        <v>2.98</v>
      </c>
      <c r="AF9">
        <v>1</v>
      </c>
      <c r="AG9" s="22">
        <f t="shared" si="2"/>
        <v>2.98</v>
      </c>
    </row>
    <row r="10" spans="1:33" x14ac:dyDescent="0.25">
      <c r="A10" s="32">
        <v>8</v>
      </c>
      <c r="B10" t="s">
        <v>45</v>
      </c>
      <c r="C10" s="22">
        <v>0.95</v>
      </c>
      <c r="D10">
        <v>1</v>
      </c>
      <c r="E10">
        <v>1479</v>
      </c>
      <c r="F10" t="s">
        <v>44</v>
      </c>
      <c r="G10" t="s">
        <v>21</v>
      </c>
      <c r="H10" s="29">
        <f t="shared" si="0"/>
        <v>0.95</v>
      </c>
      <c r="K10" s="32"/>
      <c r="Q10" s="32"/>
      <c r="W10" s="32"/>
      <c r="AC10" s="32">
        <v>17</v>
      </c>
      <c r="AD10" t="s">
        <v>62</v>
      </c>
      <c r="AE10" s="22">
        <v>19</v>
      </c>
      <c r="AF10">
        <v>1</v>
      </c>
      <c r="AG10" s="22">
        <f t="shared" si="2"/>
        <v>19</v>
      </c>
    </row>
    <row r="11" spans="1:33" x14ac:dyDescent="0.25">
      <c r="A11" s="32">
        <v>9</v>
      </c>
      <c r="B11" t="s">
        <v>41</v>
      </c>
      <c r="C11" s="22">
        <v>3.95</v>
      </c>
      <c r="D11">
        <v>1</v>
      </c>
      <c r="G11" t="s">
        <v>21</v>
      </c>
      <c r="H11" s="29">
        <f t="shared" si="0"/>
        <v>3.95</v>
      </c>
      <c r="I11" t="s">
        <v>42</v>
      </c>
      <c r="K11" s="32"/>
      <c r="N11" s="1" t="s">
        <v>53</v>
      </c>
      <c r="O11" s="22">
        <f>SUM(O3:O10)</f>
        <v>20.029999999999998</v>
      </c>
      <c r="Q11" s="32"/>
      <c r="W11" s="32"/>
      <c r="AC11" s="32">
        <v>18</v>
      </c>
      <c r="AD11" t="s">
        <v>63</v>
      </c>
      <c r="AE11" s="22">
        <v>19.29</v>
      </c>
      <c r="AF11">
        <v>1</v>
      </c>
      <c r="AG11" s="22">
        <f t="shared" si="2"/>
        <v>19.29</v>
      </c>
    </row>
    <row r="12" spans="1:33" x14ac:dyDescent="0.25">
      <c r="A12" s="32">
        <v>10</v>
      </c>
      <c r="B12" t="s">
        <v>46</v>
      </c>
      <c r="C12" s="22">
        <v>1.17</v>
      </c>
      <c r="D12">
        <v>2</v>
      </c>
      <c r="F12" t="s">
        <v>47</v>
      </c>
      <c r="G12" t="s">
        <v>18</v>
      </c>
      <c r="H12" s="29">
        <f t="shared" si="0"/>
        <v>2.34</v>
      </c>
      <c r="K12" s="32"/>
      <c r="Q12" s="32"/>
      <c r="W12" s="32"/>
      <c r="AC12" s="32">
        <v>19</v>
      </c>
      <c r="AD12" t="s">
        <v>65</v>
      </c>
      <c r="AE12" s="22">
        <v>1.99</v>
      </c>
      <c r="AF12">
        <v>5</v>
      </c>
      <c r="AG12" s="22">
        <f t="shared" si="2"/>
        <v>9.9499999999999993</v>
      </c>
    </row>
    <row r="13" spans="1:33" x14ac:dyDescent="0.25">
      <c r="A13" s="32">
        <v>11</v>
      </c>
      <c r="B13" t="s">
        <v>48</v>
      </c>
      <c r="C13" s="22">
        <v>1.56</v>
      </c>
      <c r="D13">
        <v>1</v>
      </c>
      <c r="F13" t="s">
        <v>47</v>
      </c>
      <c r="G13" t="s">
        <v>18</v>
      </c>
      <c r="H13" s="29">
        <f t="shared" si="0"/>
        <v>1.56</v>
      </c>
      <c r="K13" s="32"/>
      <c r="Q13" s="32"/>
      <c r="W13" s="32"/>
      <c r="AC13" s="32">
        <v>20</v>
      </c>
      <c r="AD13" t="s">
        <v>67</v>
      </c>
      <c r="AE13" s="39">
        <f>3.39+3.33</f>
        <v>6.7200000000000006</v>
      </c>
      <c r="AF13">
        <v>1</v>
      </c>
      <c r="AG13" s="22">
        <f t="shared" si="2"/>
        <v>6.7200000000000006</v>
      </c>
    </row>
    <row r="14" spans="1:33" x14ac:dyDescent="0.25">
      <c r="A14" s="32">
        <v>12</v>
      </c>
      <c r="B14" t="s">
        <v>49</v>
      </c>
      <c r="C14" s="22">
        <v>0.57999999999999996</v>
      </c>
      <c r="D14">
        <v>1</v>
      </c>
      <c r="F14" t="s">
        <v>47</v>
      </c>
      <c r="G14" t="s">
        <v>18</v>
      </c>
      <c r="H14" s="29">
        <f t="shared" si="0"/>
        <v>0.57999999999999996</v>
      </c>
      <c r="K14" s="32"/>
      <c r="Q14" s="32"/>
      <c r="W14" s="32"/>
      <c r="AC14" s="32"/>
    </row>
    <row r="15" spans="1:33" x14ac:dyDescent="0.25">
      <c r="A15" s="32">
        <v>13</v>
      </c>
      <c r="B15" t="s">
        <v>50</v>
      </c>
      <c r="C15" s="22">
        <v>5.99</v>
      </c>
      <c r="D15">
        <v>1</v>
      </c>
      <c r="E15">
        <v>262757060</v>
      </c>
      <c r="F15" t="s">
        <v>51</v>
      </c>
      <c r="G15" t="s">
        <v>21</v>
      </c>
      <c r="H15" s="29">
        <f t="shared" si="0"/>
        <v>5.99</v>
      </c>
      <c r="I15" t="s">
        <v>52</v>
      </c>
      <c r="K15" s="32"/>
      <c r="Q15" s="32"/>
      <c r="W15" s="32"/>
      <c r="AC15" s="32"/>
    </row>
    <row r="16" spans="1:33" x14ac:dyDescent="0.25">
      <c r="A16" s="32">
        <v>14</v>
      </c>
      <c r="B16" t="s">
        <v>54</v>
      </c>
      <c r="C16" s="22">
        <v>13.49</v>
      </c>
      <c r="D16">
        <v>1</v>
      </c>
      <c r="F16" t="s">
        <v>36</v>
      </c>
      <c r="G16" t="s">
        <v>21</v>
      </c>
      <c r="H16" s="29">
        <f t="shared" si="0"/>
        <v>13.49</v>
      </c>
      <c r="I16" t="s">
        <v>55</v>
      </c>
      <c r="K16" s="32"/>
      <c r="Q16" s="32"/>
      <c r="W16" s="32"/>
      <c r="AC16" s="32"/>
    </row>
    <row r="17" spans="1:33" x14ac:dyDescent="0.25">
      <c r="A17" s="32">
        <v>15</v>
      </c>
      <c r="B17" t="s">
        <v>56</v>
      </c>
      <c r="C17" s="22">
        <v>5.12</v>
      </c>
      <c r="D17">
        <v>1</v>
      </c>
      <c r="F17" t="s">
        <v>36</v>
      </c>
      <c r="G17" t="s">
        <v>21</v>
      </c>
      <c r="H17" s="29">
        <f t="shared" si="0"/>
        <v>5.12</v>
      </c>
      <c r="I17" t="s">
        <v>57</v>
      </c>
      <c r="K17" s="32"/>
      <c r="Q17" s="32"/>
      <c r="W17" s="32"/>
      <c r="AC17" s="32"/>
    </row>
    <row r="18" spans="1:33" x14ac:dyDescent="0.25">
      <c r="A18" s="32">
        <v>16</v>
      </c>
      <c r="B18" t="s">
        <v>58</v>
      </c>
      <c r="C18" s="22">
        <v>2.98</v>
      </c>
      <c r="D18">
        <v>1</v>
      </c>
      <c r="E18" t="s">
        <v>59</v>
      </c>
      <c r="F18" t="s">
        <v>60</v>
      </c>
      <c r="G18" t="s">
        <v>21</v>
      </c>
      <c r="H18" s="29">
        <f t="shared" si="0"/>
        <v>2.98</v>
      </c>
      <c r="K18" s="32"/>
      <c r="Q18" s="32"/>
      <c r="AC18" s="32"/>
      <c r="AF18" s="1" t="s">
        <v>53</v>
      </c>
      <c r="AG18" s="22">
        <f>SUM(AG3:AG17)</f>
        <v>91.39</v>
      </c>
    </row>
    <row r="19" spans="1:33" x14ac:dyDescent="0.25">
      <c r="A19" s="32">
        <v>17</v>
      </c>
      <c r="B19" t="s">
        <v>62</v>
      </c>
      <c r="C19" s="22">
        <v>19</v>
      </c>
      <c r="D19">
        <v>1</v>
      </c>
      <c r="E19" t="s">
        <v>61</v>
      </c>
      <c r="F19" t="s">
        <v>60</v>
      </c>
      <c r="G19" t="s">
        <v>21</v>
      </c>
      <c r="H19" s="29">
        <f t="shared" si="0"/>
        <v>19</v>
      </c>
      <c r="K19" s="32"/>
      <c r="AC19" s="32"/>
    </row>
    <row r="20" spans="1:33" x14ac:dyDescent="0.25">
      <c r="A20" s="32">
        <v>18</v>
      </c>
      <c r="B20" t="s">
        <v>63</v>
      </c>
      <c r="C20" s="22">
        <v>19.29</v>
      </c>
      <c r="D20">
        <v>1</v>
      </c>
      <c r="E20" t="s">
        <v>64</v>
      </c>
      <c r="F20" t="s">
        <v>60</v>
      </c>
      <c r="G20" t="s">
        <v>21</v>
      </c>
      <c r="H20" s="29">
        <f t="shared" si="0"/>
        <v>19.29</v>
      </c>
      <c r="K20" s="32"/>
      <c r="AC20" s="32"/>
    </row>
    <row r="21" spans="1:33" x14ac:dyDescent="0.25">
      <c r="A21" s="32">
        <v>19</v>
      </c>
      <c r="B21" t="s">
        <v>65</v>
      </c>
      <c r="C21" s="22">
        <v>1.99</v>
      </c>
      <c r="D21">
        <v>5</v>
      </c>
      <c r="E21" t="s">
        <v>66</v>
      </c>
      <c r="F21" t="s">
        <v>60</v>
      </c>
      <c r="G21" t="s">
        <v>21</v>
      </c>
      <c r="H21" s="29">
        <f t="shared" si="0"/>
        <v>9.9499999999999993</v>
      </c>
      <c r="I21">
        <v>49837441</v>
      </c>
      <c r="K21" s="32"/>
    </row>
    <row r="22" spans="1:33" x14ac:dyDescent="0.25">
      <c r="A22" s="32">
        <v>20</v>
      </c>
      <c r="B22" t="s">
        <v>67</v>
      </c>
      <c r="C22" s="39">
        <f>3.39+3.33</f>
        <v>6.7200000000000006</v>
      </c>
      <c r="D22">
        <v>1</v>
      </c>
      <c r="E22" s="22"/>
      <c r="F22" t="s">
        <v>60</v>
      </c>
      <c r="G22" t="s">
        <v>21</v>
      </c>
      <c r="H22" s="29">
        <f t="shared" si="0"/>
        <v>6.7200000000000006</v>
      </c>
      <c r="I22">
        <v>166402619</v>
      </c>
      <c r="K22" s="32"/>
    </row>
    <row r="23" spans="1:33" x14ac:dyDescent="0.25">
      <c r="E23" s="22"/>
      <c r="H23" s="29"/>
      <c r="K23" s="32"/>
    </row>
    <row r="24" spans="1:33" x14ac:dyDescent="0.25">
      <c r="K24" s="32"/>
    </row>
    <row r="25" spans="1:33" x14ac:dyDescent="0.25">
      <c r="G25" s="1" t="s">
        <v>53</v>
      </c>
      <c r="H25" s="22">
        <f>SUM(H3:H24)</f>
        <v>164.27999999999997</v>
      </c>
      <c r="K25" s="32"/>
    </row>
  </sheetData>
  <hyperlinks>
    <hyperlink ref="E7" r:id="rId1" display="http://www.mouser.com/Search/ProductDetail.aspx?R=ABL-16.000MHZ-B2virtualkey52750000virtualkey815-ABL-16-B2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Expected Costs and Budget</vt:lpstr>
      <vt:lpstr>Expenditures by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2017-03-24T20:43:27Z</dcterms:modified>
</cp:coreProperties>
</file>