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2816" windowHeight="6996" tabRatio="843" firstSheet="2" activeTab="2"/>
  </bookViews>
  <sheets>
    <sheet name="Sheet1" sheetId="34" state="hidden" r:id="rId1"/>
    <sheet name="Sheet1 (2)" sheetId="35" state="hidden" r:id="rId2"/>
    <sheet name="Sim Runs (2)" sheetId="33" r:id="rId3"/>
    <sheet name="Sim Runs" sheetId="29" r:id="rId4"/>
    <sheet name="Output" sheetId="27" r:id="rId5"/>
    <sheet name="Interface" sheetId="20" r:id="rId6"/>
    <sheet name="Zone1" sheetId="1" state="hidden" r:id="rId7"/>
    <sheet name="Resus" sheetId="21" r:id="rId8"/>
    <sheet name="ZONE (1) MAJOR" sheetId="23" r:id="rId9"/>
    <sheet name="Zone2" sheetId="2" state="hidden" r:id="rId10"/>
    <sheet name="AMAU" sheetId="31" r:id="rId11"/>
    <sheet name="Minor" sheetId="22" r:id="rId12"/>
    <sheet name="Zone3" sheetId="3" state="hidden" r:id="rId13"/>
    <sheet name="Discharge Waiting Time" sheetId="17" r:id="rId14"/>
    <sheet name="Other Processes Timing" sheetId="18" r:id="rId15"/>
    <sheet name="Resources" sheetId="4" r:id="rId16"/>
    <sheet name="Resources_AMAU" sheetId="30" r:id="rId17"/>
    <sheet name="Scans, Imaging and Tests" sheetId="28" r:id="rId18"/>
    <sheet name="Routes Patient Arrival" sheetId="11" r:id="rId19"/>
    <sheet name="Routes Age" sheetId="36" r:id="rId20"/>
    <sheet name="Routes Triage" sheetId="10" r:id="rId21"/>
    <sheet name="Routes RAT" sheetId="9" state="hidden" r:id="rId22"/>
    <sheet name="Routes RESUS" sheetId="24" r:id="rId23"/>
    <sheet name="Routes Zone1" sheetId="6" state="hidden" r:id="rId24"/>
    <sheet name="Routes Zone (1) Major" sheetId="25" r:id="rId25"/>
    <sheet name="Routes Zone2" sheetId="7" state="hidden" r:id="rId26"/>
    <sheet name="Routes Minor" sheetId="26" r:id="rId27"/>
    <sheet name="Routes Zone3" sheetId="8" state="hidden" r:id="rId28"/>
    <sheet name="Routes AMAU" sheetId="32" r:id="rId29"/>
    <sheet name="Routes Discharge" sheetId="16" r:id="rId30"/>
  </sheets>
  <definedNames>
    <definedName name="Prob" localSheetId="10">#REF!</definedName>
    <definedName name="Prob" localSheetId="11">#REF!</definedName>
    <definedName name="Prob" localSheetId="16">#REF!</definedName>
    <definedName name="Prob" localSheetId="7">#REF!</definedName>
    <definedName name="Prob" localSheetId="28">#REF!</definedName>
    <definedName name="Prob" localSheetId="26">#REF!</definedName>
    <definedName name="Prob" localSheetId="22">#REF!</definedName>
    <definedName name="Prob" localSheetId="24">#REF!</definedName>
    <definedName name="Prob" localSheetId="17">#REF!</definedName>
    <definedName name="Prob" localSheetId="1">#REF!</definedName>
    <definedName name="Prob" localSheetId="2">#REF!</definedName>
    <definedName name="Prob" localSheetId="8">#REF!</definedName>
    <definedName name="Prob">#REF!</definedName>
    <definedName name="Scans_Imaging_Tests_Routes" localSheetId="10">#REF!</definedName>
    <definedName name="Scans_Imaging_Tests_Routes" localSheetId="16">#REF!</definedName>
    <definedName name="Scans_Imaging_Tests_Routes" localSheetId="28">#REF!</definedName>
    <definedName name="Scans_Imaging_Tests_Routes" localSheetId="1">#REF!</definedName>
    <definedName name="Scans_Imaging_Tests_Routes" localSheetId="2">#REF!</definedName>
    <definedName name="Scans_Imaging_Tests_Routes">#REF!</definedName>
    <definedName name="Values" localSheetId="10">#REF!</definedName>
    <definedName name="Values" localSheetId="11">#REF!</definedName>
    <definedName name="Values" localSheetId="16">#REF!</definedName>
    <definedName name="Values" localSheetId="7">#REF!</definedName>
    <definedName name="Values" localSheetId="28">#REF!</definedName>
    <definedName name="Values" localSheetId="26">#REF!</definedName>
    <definedName name="Values" localSheetId="22">#REF!</definedName>
    <definedName name="Values" localSheetId="24">#REF!</definedName>
    <definedName name="Values" localSheetId="17">#REF!</definedName>
    <definedName name="Values" localSheetId="1">#REF!</definedName>
    <definedName name="Values" localSheetId="2">#REF!</definedName>
    <definedName name="Values" localSheetId="8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1" i="31" l="1"/>
  <c r="M20" i="31"/>
  <c r="M19" i="31"/>
  <c r="N24" i="10" l="1"/>
  <c r="K24" i="10"/>
  <c r="H24" i="10"/>
  <c r="K24" i="36" l="1"/>
  <c r="H24" i="36"/>
  <c r="E24" i="36"/>
  <c r="B24" i="36" l="1"/>
  <c r="N24" i="11" l="1"/>
  <c r="K24" i="11"/>
  <c r="B15" i="17" l="1"/>
  <c r="L15" i="17" l="1"/>
  <c r="K15" i="17"/>
  <c r="J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3" i="33" l="1"/>
  <c r="J17" i="33" s="1"/>
  <c r="I13" i="33"/>
  <c r="H13" i="33"/>
  <c r="G13" i="33"/>
  <c r="F13" i="33"/>
  <c r="E13" i="33"/>
  <c r="D13" i="33"/>
  <c r="C13" i="33"/>
  <c r="B13" i="33"/>
  <c r="C17" i="33" l="1"/>
  <c r="C19" i="33" s="1"/>
  <c r="D17" i="33"/>
  <c r="D19" i="33" s="1"/>
  <c r="F17" i="33"/>
  <c r="F19" i="33" s="1"/>
  <c r="E17" i="33"/>
  <c r="E19" i="33" s="1"/>
  <c r="G17" i="33"/>
  <c r="G19" i="33" s="1"/>
  <c r="B17" i="33"/>
  <c r="B19" i="33" s="1"/>
  <c r="H17" i="33"/>
  <c r="H19" i="33" s="1"/>
  <c r="I17" i="33"/>
  <c r="I19" i="33" s="1"/>
  <c r="J19" i="33"/>
  <c r="K13" i="29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<sst xmlns="http://schemas.openxmlformats.org/spreadsheetml/2006/main" count="1167" uniqueCount="164">
  <si>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</si>
  <si>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</si>
  <si>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</si>
  <si>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</si>
  <si>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</si>
  <si>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</si>
  <si>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</si>
  <si>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</si>
  <si>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</si>
  <si>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</si>
  <si>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</si>
  <si>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</si>
  <si>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</si>
  <si>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</si>
  <si>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</si>
  <si>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</si>
  <si>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</si>
  <si>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</si>
  <si>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</si>
  <si>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</si>
  <si>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</si>
  <si>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</si>
  <si>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</si>
  <si>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</si>
  <si>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</si>
  <si>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</si>
  <si>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</si>
  <si>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</si>
  <si>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</si>
  <si>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</si>
  <si>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</si>
  <si>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</si>
  <si>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</si>
  <si>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</si>
  <si>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</si>
  <si>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</si>
  <si>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</si>
  <si>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</si>
  <si>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</si>
  <si>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</si>
  <si>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</si>
  <si>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</si>
  <si>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</si>
  <si>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</si>
  <si>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</si>
  <si>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</si>
  <si>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</si>
  <si>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</si>
  <si>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</si>
  <si>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</si>
  <si>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</si>
  <si>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</si>
  <si>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</si>
  <si>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</si>
  <si>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</si>
  <si>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</si>
  <si>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</si>
  <si>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</si>
  <si>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</si>
  <si>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</si>
  <si>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</si>
  <si>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</si>
  <si>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</si>
  <si>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</si>
  <si>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</si>
  <si>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</si>
  <si>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</si>
  <si>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</si>
  <si>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</si>
  <si>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</si>
  <si>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</si>
  <si>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</si>
  <si>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</si>
  <si>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</si>
  <si>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</si>
  <si>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</si>
  <si>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</si>
  <si>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</si>
  <si>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</si>
  <si>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</si>
  <si>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</si>
  <si>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</si>
  <si>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</si>
  <si>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</si>
  <si>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</si>
  <si>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</si>
  <si>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</si>
  <si>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</si>
  <si>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</si>
  <si>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</si>
  <si>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</si>
  <si>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</si>
  <si>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</si>
  <si>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</si>
  <si>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</si>
  <si>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</si>
  <si>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</si>
  <si>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</si>
  <si>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</si>
  <si>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</si>
  <si>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</si>
  <si>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</si>
  <si>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</si>
  <si>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</si>
  <si>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</si>
  <si>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</si>
  <si>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</si>
  <si>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</si>
  <si>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</si>
  <si>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</si>
  <si>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</si>
  <si>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</si>
  <si>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</si>
  <si>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</si>
  <si>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</si>
  <si>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</si>
  <si>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</si>
  <si>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</si>
  <si>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</si>
  <si>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</si>
  <si>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</si>
  <si>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</si>
  <si>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</si>
  <si>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</si>
  <si>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</si>
  <si>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</si>
  <si>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</si>
  <si>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</si>
  <si>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</si>
  <si>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</si>
  <si>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</si>
  <si>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</si>
  <si>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</si>
  <si>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</si>
  <si>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</si>
  <si>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</si>
  <si>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</si>
  <si>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</si>
  <si>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</si>
  <si>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</si>
  <si>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</si>
  <si>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</si>
  <si>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</si>
  <si>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</si>
  <si>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</si>
  <si>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</si>
  <si>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</si>
  <si>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</si>
  <si>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</si>
  <si>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</si>
  <si>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</si>
  <si>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</si>
  <si>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</si>
  <si>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</si>
  <si>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</si>
  <si>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Amb_2_Med_Non</t>
  </si>
  <si>
    <t>WI_2_Med_Non</t>
  </si>
  <si>
    <t>Amb_Med_AgeGroup</t>
  </si>
  <si>
    <t>Amb_Non_AgeGroup</t>
  </si>
  <si>
    <t>WI_Med_AgeGroup</t>
  </si>
  <si>
    <t>WI_Non_AgeGroup</t>
  </si>
  <si>
    <t>AmbTriageCat</t>
  </si>
  <si>
    <t>WIMedTriageCat</t>
  </si>
  <si>
    <t>WINonTriageCat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</si>
</sst>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1" fontId="0" fillId="9" borderId="1" xfId="0" applyNumberFormat="1" applyFill="1" applyBorder="1" applyAlignment="1">
      <alignment horizontal="left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W47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140</v>
      </c>
      <c r="C1" s="63" t="s">
        <v>141</v>
      </c>
      <c r="D1" s="63" t="s">
        <v>142</v>
      </c>
      <c r="E1" s="63" t="s">
        <v>143</v>
      </c>
      <c r="F1" s="63" t="s">
        <v>144</v>
      </c>
      <c r="G1" s="63" t="s">
        <v>145</v>
      </c>
      <c r="H1" s="63" t="s">
        <v>146</v>
      </c>
      <c r="I1" s="63" t="s">
        <v>147</v>
      </c>
      <c r="J1" s="63" t="s">
        <v>148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5" t="s">
        <v>69</v>
      </c>
      <c r="V1" s="86"/>
      <c r="W1" s="83" t="s">
        <v>68</v>
      </c>
      <c r="X1" s="84"/>
      <c r="Y1" s="87" t="s">
        <v>72</v>
      </c>
      <c r="Z1" s="88"/>
      <c r="AA1" t="s">
        <v>122</v>
      </c>
      <c r="AB1" s="83" t="s">
        <v>68</v>
      </c>
      <c r="AC1" s="84"/>
      <c r="AD1" t="s">
        <v>151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6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152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6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153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1">
        <f>AVERAGE(B2:B6)</f>
        <v>7.7032507549403508</v>
      </c>
      <c r="C8" s="81">
        <f t="shared" ref="C8:T8" si="0">AVERAGE(C2:C6)</f>
        <v>16.781002819319308</v>
      </c>
      <c r="D8" s="81">
        <f t="shared" si="0"/>
        <v>5.0812860846349759</v>
      </c>
      <c r="E8" s="81">
        <f t="shared" si="0"/>
        <v>9.8185052247756381</v>
      </c>
      <c r="F8" s="81">
        <f t="shared" si="0"/>
        <v>17.373550435274854</v>
      </c>
      <c r="G8" s="81">
        <f t="shared" si="0"/>
        <v>6.8832040577667044</v>
      </c>
      <c r="H8" s="81">
        <f t="shared" si="0"/>
        <v>5.0680677459999544</v>
      </c>
      <c r="I8" s="81">
        <f t="shared" si="0"/>
        <v>5.9046809770266959</v>
      </c>
      <c r="J8" s="81">
        <f t="shared" si="0"/>
        <v>4.2257611030211057</v>
      </c>
      <c r="K8" s="81">
        <f t="shared" si="0"/>
        <v>8.8718547116524533</v>
      </c>
      <c r="L8" s="81">
        <f t="shared" si="0"/>
        <v>17.903796543282102</v>
      </c>
      <c r="M8" s="81">
        <f t="shared" si="0"/>
        <v>6.2631152049678791</v>
      </c>
      <c r="N8" s="81">
        <f t="shared" si="0"/>
        <v>51.773700986541755</v>
      </c>
      <c r="O8" s="81">
        <f t="shared" si="0"/>
        <v>60.532955385375125</v>
      </c>
      <c r="P8" s="81">
        <f t="shared" si="0"/>
        <v>65.999117958302591</v>
      </c>
      <c r="Q8" s="81">
        <f t="shared" si="0"/>
        <v>74.845484694249592</v>
      </c>
      <c r="R8" s="81">
        <f t="shared" si="0"/>
        <v>0.92945733732151781</v>
      </c>
      <c r="S8" s="81">
        <f t="shared" si="0"/>
        <v>0.26517340432707426</v>
      </c>
      <c r="T8" s="81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7"/>
      <c r="X9" s="78"/>
      <c r="Y9" s="79"/>
      <c r="Z9" s="80"/>
      <c r="AB9" s="77"/>
      <c r="AC9" s="78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5" t="s">
        <v>69</v>
      </c>
      <c r="V10" s="86"/>
      <c r="W10" s="83" t="s">
        <v>68</v>
      </c>
      <c r="X10" s="84"/>
      <c r="Y10" s="87" t="s">
        <v>72</v>
      </c>
      <c r="Z10" s="88"/>
      <c r="AA10" t="s">
        <v>122</v>
      </c>
      <c r="AB10" s="83" t="s">
        <v>68</v>
      </c>
      <c r="AC10" s="84"/>
      <c r="AD10" t="s">
        <v>151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6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152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6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153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1">
        <f>AVERAGE(B10:B14)</f>
        <v>3.7354904747211179</v>
      </c>
      <c r="C16" s="81">
        <f t="shared" ref="C16:T16" si="1">AVERAGE(C10:C14)</f>
        <v>8.2102472259219219</v>
      </c>
      <c r="D16" s="81">
        <f t="shared" si="1"/>
        <v>2.3499869314714679</v>
      </c>
      <c r="E16" s="81">
        <f t="shared" si="1"/>
        <v>2.2775230712512426</v>
      </c>
      <c r="F16" s="81">
        <f t="shared" si="1"/>
        <v>8.4600204513472423</v>
      </c>
      <c r="G16" s="81">
        <f t="shared" si="1"/>
        <v>1.9025440222917602</v>
      </c>
      <c r="H16" s="81">
        <f t="shared" si="1"/>
        <v>14.79370630452955</v>
      </c>
      <c r="I16" s="81">
        <f t="shared" si="1"/>
        <v>27.422295409746379</v>
      </c>
      <c r="J16" s="81">
        <f t="shared" si="1"/>
        <v>11.436870042952547</v>
      </c>
      <c r="K16" s="81">
        <f t="shared" si="1"/>
        <v>4.8765917628921116</v>
      </c>
      <c r="L16" s="81">
        <f t="shared" si="1"/>
        <v>9.3707502893415047</v>
      </c>
      <c r="M16" s="81">
        <f t="shared" si="1"/>
        <v>3.4851425809798044</v>
      </c>
      <c r="N16" s="81">
        <f t="shared" si="1"/>
        <v>72.139957938043125</v>
      </c>
      <c r="O16" s="81">
        <f t="shared" si="1"/>
        <v>86.807944058347388</v>
      </c>
      <c r="P16" s="81">
        <f t="shared" si="1"/>
        <v>89.113927072338043</v>
      </c>
      <c r="Q16" s="81">
        <f t="shared" si="1"/>
        <v>98.040792106875045</v>
      </c>
      <c r="R16" s="81">
        <f t="shared" si="1"/>
        <v>0.68189824234738994</v>
      </c>
      <c r="S16" s="81">
        <f t="shared" si="1"/>
        <v>0.17303301456856551</v>
      </c>
      <c r="T16" s="81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154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5" t="s">
        <v>69</v>
      </c>
      <c r="V18" s="86"/>
      <c r="W18" s="83" t="s">
        <v>68</v>
      </c>
      <c r="X18" s="84"/>
      <c r="Y18" s="87" t="s">
        <v>72</v>
      </c>
      <c r="Z18" s="88"/>
      <c r="AA18" t="s">
        <v>122</v>
      </c>
      <c r="AB18" s="83" t="s">
        <v>68</v>
      </c>
      <c r="AC18" s="84"/>
      <c r="AD18" t="s">
        <v>151</v>
      </c>
    </row>
    <row r="19" spans="1:30" x14ac:dyDescent="0.3">
      <c r="A19" t="s">
        <v>154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6">
        <v>0.37</v>
      </c>
    </row>
    <row r="20" spans="1:30" x14ac:dyDescent="0.3">
      <c r="A20" t="s">
        <v>154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152</v>
      </c>
    </row>
    <row r="21" spans="1:30" x14ac:dyDescent="0.3">
      <c r="A21" t="s">
        <v>154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6">
        <v>0.99</v>
      </c>
    </row>
    <row r="22" spans="1:30" x14ac:dyDescent="0.3">
      <c r="A22" t="s">
        <v>154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153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1">
        <f>AVERAGE(B18:B22)</f>
        <v>5.7685092640521054</v>
      </c>
      <c r="C24" s="81">
        <f t="shared" ref="C24:T24" si="2">AVERAGE(C18:C22)</f>
        <v>12.791693998240167</v>
      </c>
      <c r="D24" s="81">
        <f t="shared" si="2"/>
        <v>3.567397911689683</v>
      </c>
      <c r="E24" s="81">
        <f t="shared" si="2"/>
        <v>7.2354242798999397</v>
      </c>
      <c r="F24" s="81">
        <f t="shared" si="2"/>
        <v>13.762961339612744</v>
      </c>
      <c r="G24" s="81">
        <f t="shared" si="2"/>
        <v>4.6252724922085333</v>
      </c>
      <c r="H24" s="81">
        <f t="shared" si="2"/>
        <v>12.761560483546937</v>
      </c>
      <c r="I24" s="81">
        <f t="shared" si="2"/>
        <v>17.165137752992081</v>
      </c>
      <c r="J24" s="81">
        <f t="shared" si="2"/>
        <v>8.4766804557556839</v>
      </c>
      <c r="K24" s="81">
        <f t="shared" si="2"/>
        <v>6.9080197914851693</v>
      </c>
      <c r="L24" s="81">
        <f t="shared" si="2"/>
        <v>13.911572236815804</v>
      </c>
      <c r="M24" s="81">
        <f t="shared" si="2"/>
        <v>4.713046578781281</v>
      </c>
      <c r="N24" s="81">
        <f t="shared" si="2"/>
        <v>62.264766643660593</v>
      </c>
      <c r="O24" s="81">
        <f t="shared" si="2"/>
        <v>72.250468771717721</v>
      </c>
      <c r="P24" s="81">
        <f t="shared" si="2"/>
        <v>79.465025759778698</v>
      </c>
      <c r="Q24" s="81">
        <f t="shared" si="2"/>
        <v>86.810715240144773</v>
      </c>
      <c r="R24" s="81">
        <f t="shared" si="2"/>
        <v>0.95359684589175997</v>
      </c>
      <c r="S24" s="81">
        <f t="shared" si="2"/>
        <v>0.27839811999810321</v>
      </c>
      <c r="T24" s="81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5" t="s">
        <v>69</v>
      </c>
      <c r="V26" s="86"/>
      <c r="W26" s="83" t="s">
        <v>68</v>
      </c>
      <c r="X26" s="84"/>
      <c r="Y26" s="87" t="s">
        <v>72</v>
      </c>
      <c r="Z26" s="88"/>
      <c r="AA26" t="s">
        <v>122</v>
      </c>
      <c r="AB26" s="83" t="s">
        <v>68</v>
      </c>
      <c r="AC26" s="84"/>
      <c r="AD26" t="s">
        <v>151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6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152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6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153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1">
        <f>AVERAGE(B26:B30)</f>
        <v>4.0247290511552531</v>
      </c>
      <c r="C32" s="81">
        <f t="shared" ref="C32:T32" si="3">AVERAGE(C26:C30)</f>
        <v>8.8879065131519503</v>
      </c>
      <c r="D32" s="81">
        <f t="shared" si="3"/>
        <v>2.5021285244656122</v>
      </c>
      <c r="E32" s="81">
        <f t="shared" si="3"/>
        <v>4.0637560981472349</v>
      </c>
      <c r="F32" s="81">
        <f t="shared" si="3"/>
        <v>9.6636218965098326</v>
      </c>
      <c r="G32" s="81">
        <f t="shared" si="3"/>
        <v>2.5599914421383283</v>
      </c>
      <c r="H32" s="81">
        <f t="shared" si="3"/>
        <v>5.4874764660714463</v>
      </c>
      <c r="I32" s="81">
        <f t="shared" si="3"/>
        <v>6.7014987647720927</v>
      </c>
      <c r="J32" s="81">
        <f t="shared" si="3"/>
        <v>4.2709175708702452</v>
      </c>
      <c r="K32" s="81">
        <f t="shared" si="3"/>
        <v>5.1505331464879163</v>
      </c>
      <c r="L32" s="81">
        <f t="shared" si="3"/>
        <v>10.034665014008738</v>
      </c>
      <c r="M32" s="81">
        <f t="shared" si="3"/>
        <v>3.6213341724365642</v>
      </c>
      <c r="N32" s="81">
        <f t="shared" si="3"/>
        <v>70.550875045359575</v>
      </c>
      <c r="O32" s="81">
        <f t="shared" si="3"/>
        <v>84.105430459906103</v>
      </c>
      <c r="P32" s="81">
        <f t="shared" si="3"/>
        <v>87.855849571281198</v>
      </c>
      <c r="Q32" s="81">
        <f t="shared" si="3"/>
        <v>96.019061978471854</v>
      </c>
      <c r="R32" s="81">
        <f t="shared" si="3"/>
        <v>0.93575726022730943</v>
      </c>
      <c r="S32" s="81">
        <f t="shared" si="3"/>
        <v>0.2742958014069542</v>
      </c>
      <c r="T32" s="81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5" t="s">
        <v>69</v>
      </c>
      <c r="V34" s="86"/>
      <c r="W34" s="83" t="s">
        <v>68</v>
      </c>
      <c r="X34" s="84"/>
      <c r="Y34" s="87" t="s">
        <v>72</v>
      </c>
      <c r="Z34" s="88"/>
      <c r="AA34" t="s">
        <v>122</v>
      </c>
      <c r="AB34" s="83" t="s">
        <v>68</v>
      </c>
      <c r="AC34" s="84"/>
      <c r="AD34" t="s">
        <v>151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6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152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6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153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1">
        <f>AVERAGE(B34:B38)</f>
        <v>4.0277970784178221</v>
      </c>
      <c r="C40" s="81">
        <f t="shared" ref="C40:T40" si="4">AVERAGE(C34:C38)</f>
        <v>8.9304267344618644</v>
      </c>
      <c r="D40" s="81">
        <f t="shared" si="4"/>
        <v>2.5037123757574422</v>
      </c>
      <c r="E40" s="81">
        <f t="shared" si="4"/>
        <v>4.1223012191750907</v>
      </c>
      <c r="F40" s="81">
        <f t="shared" si="4"/>
        <v>9.9571455085215312</v>
      </c>
      <c r="G40" s="81">
        <f t="shared" si="4"/>
        <v>2.6374603389963767</v>
      </c>
      <c r="H40" s="81">
        <f t="shared" si="4"/>
        <v>6.2925503184173106</v>
      </c>
      <c r="I40" s="81">
        <f t="shared" si="4"/>
        <v>7.667798496992984</v>
      </c>
      <c r="J40" s="81">
        <f t="shared" si="4"/>
        <v>4.9331567502866376</v>
      </c>
      <c r="K40" s="81">
        <f t="shared" si="4"/>
        <v>5.1834334986858703</v>
      </c>
      <c r="L40" s="81">
        <f t="shared" si="4"/>
        <v>10.071108320211561</v>
      </c>
      <c r="M40" s="81">
        <f t="shared" si="4"/>
        <v>3.6640169923595827</v>
      </c>
      <c r="N40" s="81">
        <f t="shared" si="4"/>
        <v>70.534818674112046</v>
      </c>
      <c r="O40" s="81">
        <f t="shared" si="4"/>
        <v>84.190186577443129</v>
      </c>
      <c r="P40" s="81">
        <f t="shared" si="4"/>
        <v>87.818934864925055</v>
      </c>
      <c r="Q40" s="81">
        <f t="shared" si="4"/>
        <v>95.932237561658155</v>
      </c>
      <c r="R40" s="81">
        <f t="shared" si="4"/>
        <v>0.93388139552561211</v>
      </c>
      <c r="S40" s="81">
        <f t="shared" si="4"/>
        <v>0.27042879675886788</v>
      </c>
      <c r="T40" s="81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5" t="s">
        <v>69</v>
      </c>
      <c r="V42" s="86"/>
      <c r="W42" s="83" t="s">
        <v>68</v>
      </c>
      <c r="X42" s="84"/>
      <c r="Y42" s="87" t="s">
        <v>72</v>
      </c>
      <c r="Z42" s="88"/>
      <c r="AA42" t="s">
        <v>122</v>
      </c>
      <c r="AB42" s="83" t="s">
        <v>68</v>
      </c>
      <c r="AC42" s="84"/>
      <c r="AD42" t="s">
        <v>151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6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152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6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153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1">
        <f>AVERAGE(B42:B46)</f>
        <v>7.2366356749922742</v>
      </c>
      <c r="C48" s="81">
        <f t="shared" ref="C48:T48" si="5">AVERAGE(C42:C46)</f>
        <v>15.821454370164568</v>
      </c>
      <c r="D48" s="81">
        <f t="shared" si="5"/>
        <v>4.7869262375291939</v>
      </c>
      <c r="E48" s="81">
        <f t="shared" si="5"/>
        <v>9.1660148030520734</v>
      </c>
      <c r="F48" s="81">
        <f t="shared" si="5"/>
        <v>16.547584130739175</v>
      </c>
      <c r="G48" s="81">
        <f t="shared" si="5"/>
        <v>6.2538477899720561</v>
      </c>
      <c r="H48" s="81">
        <f t="shared" si="5"/>
        <v>4.0858896193643224</v>
      </c>
      <c r="I48" s="81">
        <f t="shared" si="5"/>
        <v>4.5132076067931948</v>
      </c>
      <c r="J48" s="81">
        <f t="shared" si="5"/>
        <v>3.65105239020835</v>
      </c>
      <c r="K48" s="81">
        <f t="shared" si="5"/>
        <v>8.421085380252002</v>
      </c>
      <c r="L48" s="81">
        <f t="shared" si="5"/>
        <v>16.968204646577199</v>
      </c>
      <c r="M48" s="81">
        <f t="shared" si="5"/>
        <v>5.9821902089443739</v>
      </c>
      <c r="N48" s="81">
        <f t="shared" si="5"/>
        <v>54.267692210275243</v>
      </c>
      <c r="O48" s="81">
        <f t="shared" si="5"/>
        <v>63.188683389314136</v>
      </c>
      <c r="P48" s="81">
        <f t="shared" si="5"/>
        <v>68.683020837787808</v>
      </c>
      <c r="Q48" s="81">
        <f t="shared" si="5"/>
        <v>77.066965971074183</v>
      </c>
      <c r="R48" s="81">
        <f t="shared" si="5"/>
        <v>0.93429745524545516</v>
      </c>
      <c r="S48" s="81">
        <f t="shared" si="5"/>
        <v>0.26781732115320966</v>
      </c>
      <c r="T48" s="81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5" t="s">
        <v>69</v>
      </c>
      <c r="V50" s="86"/>
      <c r="W50" s="83" t="s">
        <v>68</v>
      </c>
      <c r="X50" s="84"/>
      <c r="Y50" s="87" t="s">
        <v>72</v>
      </c>
      <c r="Z50" s="88"/>
      <c r="AA50" t="s">
        <v>122</v>
      </c>
      <c r="AB50" s="83" t="s">
        <v>68</v>
      </c>
      <c r="AC50" s="84"/>
      <c r="AD50" t="s">
        <v>151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6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152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6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153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1">
        <f>AVERAGE(B50:B54)</f>
        <v>6.9645387770310574</v>
      </c>
      <c r="C56" s="81">
        <f t="shared" ref="C56:T56" si="6">AVERAGE(C50:C54)</f>
        <v>15.02565125520122</v>
      </c>
      <c r="D56" s="81">
        <f t="shared" si="6"/>
        <v>4.5635134416365615</v>
      </c>
      <c r="E56" s="81">
        <f t="shared" si="6"/>
        <v>8.8202683634820023</v>
      </c>
      <c r="F56" s="81">
        <f t="shared" si="6"/>
        <v>15.830607317561279</v>
      </c>
      <c r="G56" s="81">
        <f t="shared" si="6"/>
        <v>6.0233862941778904</v>
      </c>
      <c r="H56" s="81">
        <f t="shared" si="6"/>
        <v>4.3169499030215821</v>
      </c>
      <c r="I56" s="81">
        <f t="shared" si="6"/>
        <v>4.6986164726641437</v>
      </c>
      <c r="J56" s="81">
        <f t="shared" si="6"/>
        <v>3.9310750802148844</v>
      </c>
      <c r="K56" s="81">
        <f t="shared" si="6"/>
        <v>8.1329046699375489</v>
      </c>
      <c r="L56" s="81">
        <f t="shared" si="6"/>
        <v>16.164092016151844</v>
      </c>
      <c r="M56" s="81">
        <f t="shared" si="6"/>
        <v>5.7409136234363061</v>
      </c>
      <c r="N56" s="81">
        <f t="shared" si="6"/>
        <v>55.522262792266417</v>
      </c>
      <c r="O56" s="81">
        <f t="shared" si="6"/>
        <v>64.659147035375071</v>
      </c>
      <c r="P56" s="81">
        <f t="shared" si="6"/>
        <v>70.901420957996763</v>
      </c>
      <c r="Q56" s="81">
        <f t="shared" si="6"/>
        <v>79.139942492492636</v>
      </c>
      <c r="R56" s="81">
        <f t="shared" si="6"/>
        <v>0.94003415356511122</v>
      </c>
      <c r="S56" s="81">
        <f t="shared" si="6"/>
        <v>0.27155825097008135</v>
      </c>
      <c r="T56" s="81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5" t="s">
        <v>69</v>
      </c>
      <c r="V58" s="86"/>
      <c r="W58" s="83" t="s">
        <v>68</v>
      </c>
      <c r="X58" s="84"/>
      <c r="Y58" s="87" t="s">
        <v>72</v>
      </c>
      <c r="Z58" s="88"/>
      <c r="AA58" t="s">
        <v>122</v>
      </c>
      <c r="AB58" s="83" t="s">
        <v>68</v>
      </c>
      <c r="AC58" s="84"/>
      <c r="AD58" t="s">
        <v>151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6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152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6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153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1">
        <f>AVERAGE(B58:B62)</f>
        <v>7.1871051029897757</v>
      </c>
      <c r="C64" s="81">
        <f t="shared" ref="C64:T64" si="7">AVERAGE(C58:C62)</f>
        <v>15.429121539006303</v>
      </c>
      <c r="D64" s="81">
        <f t="shared" si="7"/>
        <v>4.7923184710784978</v>
      </c>
      <c r="E64" s="81">
        <f t="shared" si="7"/>
        <v>9.096654285229965</v>
      </c>
      <c r="F64" s="81">
        <f t="shared" si="7"/>
        <v>16.070125043661921</v>
      </c>
      <c r="G64" s="81">
        <f t="shared" si="7"/>
        <v>6.407506532933569</v>
      </c>
      <c r="H64" s="81">
        <f t="shared" si="7"/>
        <v>5.2988508201132722</v>
      </c>
      <c r="I64" s="81">
        <f t="shared" si="7"/>
        <v>6.3250548954224488</v>
      </c>
      <c r="J64" s="81">
        <f t="shared" si="7"/>
        <v>4.2914261338240918</v>
      </c>
      <c r="K64" s="81">
        <f t="shared" si="7"/>
        <v>8.3789953724448907</v>
      </c>
      <c r="L64" s="81">
        <f t="shared" si="7"/>
        <v>16.59428680192114</v>
      </c>
      <c r="M64" s="81">
        <f t="shared" si="7"/>
        <v>5.9918830738970694</v>
      </c>
      <c r="N64" s="81">
        <f t="shared" si="7"/>
        <v>53.883494487996622</v>
      </c>
      <c r="O64" s="81">
        <f t="shared" si="7"/>
        <v>62.979874853185798</v>
      </c>
      <c r="P64" s="81">
        <f t="shared" si="7"/>
        <v>68.572267231302376</v>
      </c>
      <c r="Q64" s="81">
        <f t="shared" si="7"/>
        <v>77.102651100418427</v>
      </c>
      <c r="R64" s="81">
        <f t="shared" si="7"/>
        <v>0.93292451876924787</v>
      </c>
      <c r="S64" s="81">
        <f t="shared" si="7"/>
        <v>0.26594576112676516</v>
      </c>
      <c r="T64" s="81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activeCell="L21" sqref="L2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180</v>
      </c>
      <c r="M20">
        <f>L20/60</f>
        <v>3</v>
      </c>
    </row>
    <row r="21" spans="1:13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120</v>
      </c>
      <c r="M21">
        <f>L21/60</f>
        <v>2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D8" sqref="D8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activeCell="J12" sqref="J12:L12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85" t="s">
        <v>149</v>
      </c>
      <c r="C1" s="94"/>
      <c r="D1" s="86"/>
      <c r="J1" s="85" t="s">
        <v>150</v>
      </c>
      <c r="K1" s="94"/>
      <c r="L1" s="86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20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270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90</v>
      </c>
      <c r="K9" s="30">
        <v>30</v>
      </c>
      <c r="L9" s="30">
        <v>120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9</v>
      </c>
      <c r="C12" s="30">
        <v>9</v>
      </c>
      <c r="D12" s="30">
        <v>9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4.5*60</f>
        <v>270</v>
      </c>
      <c r="J15">
        <f>J9/60</f>
        <v>1.5</v>
      </c>
      <c r="K15">
        <f t="shared" ref="K15:L15" si="0">K9/60</f>
        <v>0.5</v>
      </c>
      <c r="L15">
        <f t="shared" si="0"/>
        <v>2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2" sqref="B2:D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85" t="s">
        <v>49</v>
      </c>
      <c r="C1" s="94"/>
      <c r="D1" s="86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8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30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  <col min="10" max="10" width="12.6640625" bestFit="1" customWidth="1"/>
    <col min="11" max="11" width="16.77734375" bestFit="1" customWidth="1"/>
    <col min="13" max="13" width="12.6640625" bestFit="1" customWidth="1"/>
    <col min="14" max="14" width="16.77734375" bestFit="1" customWidth="1"/>
  </cols>
  <sheetData>
    <row r="1" spans="1:14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1" t="s">
        <v>26</v>
      </c>
      <c r="K1" s="23" t="s">
        <v>155</v>
      </c>
      <c r="M1" s="21" t="s">
        <v>26</v>
      </c>
      <c r="N1" s="23" t="s">
        <v>156</v>
      </c>
    </row>
    <row r="2" spans="1:14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v>23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  <c r="J3" s="22">
        <v>0</v>
      </c>
      <c r="K3" s="25">
        <v>58</v>
      </c>
      <c r="M3" s="22">
        <v>0</v>
      </c>
      <c r="N3" s="25">
        <v>41</v>
      </c>
    </row>
    <row r="4" spans="1:14" x14ac:dyDescent="0.3">
      <c r="A4" s="22">
        <v>1</v>
      </c>
      <c r="B4" s="25">
        <v>77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  <c r="J4" s="22">
        <v>1</v>
      </c>
      <c r="K4" s="25">
        <v>42</v>
      </c>
      <c r="M4" s="22">
        <v>1</v>
      </c>
      <c r="N4" s="25">
        <v>59</v>
      </c>
    </row>
    <row r="5" spans="1:14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  <c r="J5" s="22">
        <v>2</v>
      </c>
      <c r="K5" s="25"/>
      <c r="M5" s="22">
        <v>2</v>
      </c>
      <c r="N5" s="25"/>
    </row>
    <row r="6" spans="1:14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  <c r="J6" s="22">
        <v>3</v>
      </c>
      <c r="K6" s="25"/>
      <c r="M6" s="22">
        <v>3</v>
      </c>
      <c r="N6" s="25"/>
    </row>
    <row r="7" spans="1:14" x14ac:dyDescent="0.3">
      <c r="A7" s="22">
        <v>4</v>
      </c>
      <c r="B7" s="25"/>
      <c r="D7" s="22">
        <v>4</v>
      </c>
      <c r="E7" s="25"/>
      <c r="G7" s="22">
        <v>4</v>
      </c>
      <c r="H7" s="25"/>
      <c r="J7" s="22">
        <v>4</v>
      </c>
      <c r="K7" s="25"/>
      <c r="M7" s="22">
        <v>4</v>
      </c>
      <c r="N7" s="25"/>
    </row>
    <row r="8" spans="1:14" x14ac:dyDescent="0.3">
      <c r="A8" s="22">
        <v>5</v>
      </c>
      <c r="B8" s="25"/>
      <c r="D8" s="22">
        <v>5</v>
      </c>
      <c r="E8" s="25"/>
      <c r="G8" s="22">
        <v>5</v>
      </c>
      <c r="H8" s="25"/>
      <c r="J8" s="22">
        <v>5</v>
      </c>
      <c r="K8" s="25"/>
      <c r="M8" s="22">
        <v>5</v>
      </c>
      <c r="N8" s="25"/>
    </row>
    <row r="9" spans="1:14" x14ac:dyDescent="0.3">
      <c r="A9" s="22">
        <v>6</v>
      </c>
      <c r="B9" s="25"/>
      <c r="D9" s="22">
        <v>6</v>
      </c>
      <c r="E9" s="25"/>
      <c r="G9" s="22">
        <v>6</v>
      </c>
      <c r="H9" s="25"/>
      <c r="J9" s="22">
        <v>6</v>
      </c>
      <c r="K9" s="25"/>
      <c r="M9" s="22">
        <v>6</v>
      </c>
      <c r="N9" s="25"/>
    </row>
    <row r="10" spans="1:14" x14ac:dyDescent="0.3">
      <c r="A10" s="22">
        <v>7</v>
      </c>
      <c r="B10" s="25"/>
      <c r="D10" s="22">
        <v>7</v>
      </c>
      <c r="E10" s="25"/>
      <c r="G10" s="22">
        <v>7</v>
      </c>
      <c r="H10" s="25"/>
      <c r="J10" s="22">
        <v>7</v>
      </c>
      <c r="K10" s="25"/>
      <c r="M10" s="22">
        <v>7</v>
      </c>
      <c r="N10" s="25"/>
    </row>
    <row r="11" spans="1:14" x14ac:dyDescent="0.3">
      <c r="A11" s="22">
        <v>8</v>
      </c>
      <c r="B11" s="25"/>
      <c r="D11" s="22">
        <v>8</v>
      </c>
      <c r="E11" s="25"/>
      <c r="G11" s="22">
        <v>8</v>
      </c>
      <c r="H11" s="25"/>
      <c r="J11" s="22">
        <v>8</v>
      </c>
      <c r="K11" s="25"/>
      <c r="M11" s="22">
        <v>8</v>
      </c>
      <c r="N11" s="25"/>
    </row>
    <row r="12" spans="1:14" x14ac:dyDescent="0.3">
      <c r="A12" s="22">
        <v>9</v>
      </c>
      <c r="B12" s="25"/>
      <c r="D12" s="22">
        <v>9</v>
      </c>
      <c r="E12" s="25"/>
      <c r="G12" s="22">
        <v>9</v>
      </c>
      <c r="H12" s="25"/>
      <c r="J12" s="22">
        <v>9</v>
      </c>
      <c r="K12" s="25"/>
      <c r="M12" s="22">
        <v>9</v>
      </c>
      <c r="N12" s="25"/>
    </row>
    <row r="13" spans="1:14" x14ac:dyDescent="0.3">
      <c r="A13" s="22">
        <v>10</v>
      </c>
      <c r="B13" s="25"/>
      <c r="D13" s="22">
        <v>10</v>
      </c>
      <c r="E13" s="25"/>
      <c r="G13" s="22">
        <v>10</v>
      </c>
      <c r="H13" s="25"/>
      <c r="J13" s="22">
        <v>10</v>
      </c>
      <c r="K13" s="25"/>
      <c r="M13" s="22">
        <v>10</v>
      </c>
      <c r="N13" s="25"/>
    </row>
    <row r="14" spans="1:14" x14ac:dyDescent="0.3">
      <c r="A14" s="22">
        <v>11</v>
      </c>
      <c r="B14" s="25"/>
      <c r="D14" s="22">
        <v>11</v>
      </c>
      <c r="E14" s="25"/>
      <c r="G14" s="22">
        <v>11</v>
      </c>
      <c r="H14" s="25"/>
      <c r="J14" s="22">
        <v>11</v>
      </c>
      <c r="K14" s="25"/>
      <c r="M14" s="22">
        <v>11</v>
      </c>
      <c r="N14" s="25"/>
    </row>
    <row r="15" spans="1:14" x14ac:dyDescent="0.3">
      <c r="A15" s="22">
        <v>12</v>
      </c>
      <c r="B15" s="25"/>
      <c r="D15" s="22">
        <v>12</v>
      </c>
      <c r="E15" s="25"/>
      <c r="G15" s="22">
        <v>12</v>
      </c>
      <c r="H15" s="25"/>
      <c r="J15" s="22">
        <v>12</v>
      </c>
      <c r="K15" s="25"/>
      <c r="M15" s="22">
        <v>12</v>
      </c>
      <c r="N15" s="25"/>
    </row>
    <row r="16" spans="1:14" x14ac:dyDescent="0.3">
      <c r="A16" s="22">
        <v>13</v>
      </c>
      <c r="B16" s="25"/>
      <c r="D16" s="22">
        <v>13</v>
      </c>
      <c r="E16" s="25"/>
      <c r="G16" s="22">
        <v>13</v>
      </c>
      <c r="H16" s="25"/>
      <c r="J16" s="22">
        <v>13</v>
      </c>
      <c r="K16" s="25"/>
      <c r="M16" s="22">
        <v>13</v>
      </c>
      <c r="N16" s="25"/>
    </row>
    <row r="17" spans="1:14" x14ac:dyDescent="0.3">
      <c r="A17" s="22">
        <v>14</v>
      </c>
      <c r="B17" s="25"/>
      <c r="D17" s="22">
        <v>14</v>
      </c>
      <c r="E17" s="25"/>
      <c r="G17" s="22">
        <v>14</v>
      </c>
      <c r="H17" s="25"/>
      <c r="J17" s="22">
        <v>14</v>
      </c>
      <c r="K17" s="25"/>
      <c r="M17" s="22">
        <v>14</v>
      </c>
      <c r="N17" s="25"/>
    </row>
    <row r="18" spans="1:14" x14ac:dyDescent="0.3">
      <c r="A18" s="22">
        <v>15</v>
      </c>
      <c r="B18" s="25"/>
      <c r="D18" s="22">
        <v>15</v>
      </c>
      <c r="E18" s="25"/>
      <c r="G18" s="22">
        <v>15</v>
      </c>
      <c r="H18" s="25"/>
      <c r="J18" s="22">
        <v>15</v>
      </c>
      <c r="K18" s="25"/>
      <c r="M18" s="22">
        <v>15</v>
      </c>
      <c r="N18" s="25"/>
    </row>
    <row r="19" spans="1:14" x14ac:dyDescent="0.3">
      <c r="A19" s="22">
        <v>16</v>
      </c>
      <c r="B19" s="25"/>
      <c r="D19" s="22">
        <v>16</v>
      </c>
      <c r="E19" s="25"/>
      <c r="G19" s="22">
        <v>16</v>
      </c>
      <c r="H19" s="25"/>
      <c r="J19" s="22">
        <v>16</v>
      </c>
      <c r="K19" s="25"/>
      <c r="M19" s="22">
        <v>16</v>
      </c>
      <c r="N19" s="25"/>
    </row>
    <row r="20" spans="1:14" x14ac:dyDescent="0.3">
      <c r="A20" s="22">
        <v>17</v>
      </c>
      <c r="B20" s="25"/>
      <c r="D20" s="22">
        <v>17</v>
      </c>
      <c r="E20" s="25"/>
      <c r="G20" s="22">
        <v>17</v>
      </c>
      <c r="H20" s="25"/>
      <c r="J20" s="22">
        <v>17</v>
      </c>
      <c r="K20" s="25"/>
      <c r="M20" s="22">
        <v>17</v>
      </c>
      <c r="N20" s="25"/>
    </row>
    <row r="21" spans="1:14" x14ac:dyDescent="0.3">
      <c r="A21" s="22">
        <v>18</v>
      </c>
      <c r="B21" s="25"/>
      <c r="D21" s="22">
        <v>18</v>
      </c>
      <c r="E21" s="25"/>
      <c r="G21" s="22">
        <v>18</v>
      </c>
      <c r="H21" s="25"/>
      <c r="J21" s="22">
        <v>18</v>
      </c>
      <c r="K21" s="25"/>
      <c r="M21" s="22">
        <v>18</v>
      </c>
      <c r="N21" s="25"/>
    </row>
    <row r="22" spans="1:14" x14ac:dyDescent="0.3">
      <c r="A22" s="22">
        <v>19</v>
      </c>
      <c r="B22" s="25"/>
      <c r="D22" s="22">
        <v>19</v>
      </c>
      <c r="E22" s="25"/>
      <c r="G22" s="22">
        <v>19</v>
      </c>
      <c r="H22" s="25"/>
      <c r="J22" s="22">
        <v>19</v>
      </c>
      <c r="K22" s="25"/>
      <c r="M22" s="22">
        <v>19</v>
      </c>
      <c r="N22" s="25"/>
    </row>
    <row r="23" spans="1:14" x14ac:dyDescent="0.3">
      <c r="A23" s="22">
        <v>20</v>
      </c>
      <c r="B23" s="25"/>
      <c r="D23" s="22">
        <v>20</v>
      </c>
      <c r="E23" s="25"/>
      <c r="G23" s="22">
        <v>20</v>
      </c>
      <c r="H23" s="25"/>
      <c r="J23" s="22">
        <v>20</v>
      </c>
      <c r="K23" s="25"/>
      <c r="M23" s="22">
        <v>20</v>
      </c>
      <c r="N23" s="25"/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  <c r="M24" s="28" t="s">
        <v>36</v>
      </c>
      <c r="N24" s="27">
        <f>SUM(N3:N23)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140</v>
      </c>
      <c r="C1" s="63" t="s">
        <v>141</v>
      </c>
      <c r="D1" s="63" t="s">
        <v>142</v>
      </c>
      <c r="E1" s="63" t="s">
        <v>143</v>
      </c>
      <c r="F1" s="63" t="s">
        <v>144</v>
      </c>
      <c r="G1" s="63" t="s">
        <v>145</v>
      </c>
      <c r="H1" s="63" t="s">
        <v>146</v>
      </c>
      <c r="I1" s="63" t="s">
        <v>147</v>
      </c>
      <c r="J1" s="63" t="s">
        <v>148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5" t="s">
        <v>69</v>
      </c>
      <c r="V1" s="86"/>
      <c r="W1" s="83" t="s">
        <v>68</v>
      </c>
      <c r="X1" s="84"/>
      <c r="Y1" s="87" t="s">
        <v>72</v>
      </c>
      <c r="Z1" s="88"/>
      <c r="AA1" t="s">
        <v>122</v>
      </c>
      <c r="AB1" s="83" t="s">
        <v>68</v>
      </c>
      <c r="AC1" s="84"/>
      <c r="AD1" t="s">
        <v>151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6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152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6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153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1">
        <f>AVERAGE(B2:B6)</f>
        <v>8.6709188687995447</v>
      </c>
      <c r="C8" s="81">
        <f t="shared" ref="C8:T8" si="0">AVERAGE(C2:C6)</f>
        <v>19.484876308368534</v>
      </c>
      <c r="D8" s="81">
        <f t="shared" si="0"/>
        <v>5.8261029550789702</v>
      </c>
      <c r="E8" s="81">
        <f t="shared" si="0"/>
        <v>11.043840613928195</v>
      </c>
      <c r="F8" s="81">
        <f t="shared" si="0"/>
        <v>19.414492273627449</v>
      </c>
      <c r="G8" s="81">
        <f t="shared" si="0"/>
        <v>7.859760740816597</v>
      </c>
      <c r="H8" s="81">
        <f t="shared" si="0"/>
        <v>4.1238951066963621</v>
      </c>
      <c r="I8" s="81">
        <f t="shared" si="0"/>
        <v>4.7478920483373726</v>
      </c>
      <c r="J8" s="81">
        <f t="shared" si="0"/>
        <v>3.4982222556328595</v>
      </c>
      <c r="K8" s="81">
        <f t="shared" si="0"/>
        <v>9.848342971193885</v>
      </c>
      <c r="L8" s="81">
        <f t="shared" si="0"/>
        <v>20.557192854610278</v>
      </c>
      <c r="M8" s="81">
        <f t="shared" si="0"/>
        <v>7.0311775868992861</v>
      </c>
      <c r="N8" s="81">
        <f t="shared" si="0"/>
        <v>45.355191256830601</v>
      </c>
      <c r="O8" s="81">
        <f t="shared" si="0"/>
        <v>52.196699375557543</v>
      </c>
      <c r="P8" s="81">
        <f t="shared" si="0"/>
        <v>57.112676056338032</v>
      </c>
      <c r="Q8" s="81">
        <f t="shared" si="0"/>
        <v>64.821856076608924</v>
      </c>
      <c r="R8" s="81">
        <f t="shared" si="0"/>
        <v>0.88890399782431329</v>
      </c>
      <c r="S8" s="81">
        <f t="shared" si="0"/>
        <v>0.25482730486809901</v>
      </c>
      <c r="T8" s="81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7"/>
      <c r="X9" s="78"/>
      <c r="Y9" s="79"/>
      <c r="Z9" s="80"/>
      <c r="AB9" s="77"/>
      <c r="AC9" s="78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5" t="s">
        <v>69</v>
      </c>
      <c r="V10" s="86"/>
      <c r="W10" s="83" t="s">
        <v>68</v>
      </c>
      <c r="X10" s="84"/>
      <c r="Y10" s="87" t="s">
        <v>72</v>
      </c>
      <c r="Z10" s="88"/>
      <c r="AA10" t="s">
        <v>122</v>
      </c>
      <c r="AB10" s="83" t="s">
        <v>68</v>
      </c>
      <c r="AC10" s="84"/>
      <c r="AD10" t="s">
        <v>151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6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152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6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153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1">
        <f>AVERAGE(B10:B14)</f>
        <v>3.7354904747211179</v>
      </c>
      <c r="C16" s="81">
        <f t="shared" ref="C16:T16" si="1">AVERAGE(C10:C14)</f>
        <v>8.2102472259219219</v>
      </c>
      <c r="D16" s="81">
        <f t="shared" si="1"/>
        <v>2.3499869314714679</v>
      </c>
      <c r="E16" s="81">
        <f t="shared" si="1"/>
        <v>2.2775230712512426</v>
      </c>
      <c r="F16" s="81">
        <f t="shared" si="1"/>
        <v>8.4600204513472423</v>
      </c>
      <c r="G16" s="81">
        <f t="shared" si="1"/>
        <v>1.9025440222917602</v>
      </c>
      <c r="H16" s="81">
        <f t="shared" si="1"/>
        <v>14.79370630452955</v>
      </c>
      <c r="I16" s="81">
        <f t="shared" si="1"/>
        <v>27.422295409746379</v>
      </c>
      <c r="J16" s="81">
        <f t="shared" si="1"/>
        <v>11.436870042952547</v>
      </c>
      <c r="K16" s="81">
        <f t="shared" si="1"/>
        <v>4.8765917628921116</v>
      </c>
      <c r="L16" s="81">
        <f t="shared" si="1"/>
        <v>9.3707502893415047</v>
      </c>
      <c r="M16" s="81">
        <f t="shared" si="1"/>
        <v>3.4851425809798044</v>
      </c>
      <c r="N16" s="81">
        <f t="shared" si="1"/>
        <v>72.139957938043125</v>
      </c>
      <c r="O16" s="81">
        <f t="shared" si="1"/>
        <v>86.807944058347388</v>
      </c>
      <c r="P16" s="81">
        <f t="shared" si="1"/>
        <v>89.113927072338043</v>
      </c>
      <c r="Q16" s="81">
        <f t="shared" si="1"/>
        <v>98.040792106875045</v>
      </c>
      <c r="R16" s="81">
        <f t="shared" si="1"/>
        <v>0.68189824234738994</v>
      </c>
      <c r="S16" s="81">
        <f t="shared" si="1"/>
        <v>0.17303301456856551</v>
      </c>
      <c r="T16" s="81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154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5" t="s">
        <v>69</v>
      </c>
      <c r="V18" s="86"/>
      <c r="W18" s="83" t="s">
        <v>68</v>
      </c>
      <c r="X18" s="84"/>
      <c r="Y18" s="87" t="s">
        <v>72</v>
      </c>
      <c r="Z18" s="88"/>
      <c r="AA18" t="s">
        <v>122</v>
      </c>
      <c r="AB18" s="83" t="s">
        <v>68</v>
      </c>
      <c r="AC18" s="84"/>
      <c r="AD18" t="s">
        <v>151</v>
      </c>
    </row>
    <row r="19" spans="1:30" x14ac:dyDescent="0.3">
      <c r="A19" t="s">
        <v>154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6">
        <v>0.37</v>
      </c>
    </row>
    <row r="20" spans="1:30" x14ac:dyDescent="0.3">
      <c r="A20" t="s">
        <v>154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152</v>
      </c>
    </row>
    <row r="21" spans="1:30" x14ac:dyDescent="0.3">
      <c r="A21" t="s">
        <v>154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6">
        <v>0.99</v>
      </c>
    </row>
    <row r="22" spans="1:30" x14ac:dyDescent="0.3">
      <c r="A22" t="s">
        <v>154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153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1">
        <f>AVERAGE(B18:B22)</f>
        <v>5.7685092640521054</v>
      </c>
      <c r="C24" s="81">
        <f t="shared" ref="C24:T24" si="2">AVERAGE(C18:C22)</f>
        <v>12.791693998240167</v>
      </c>
      <c r="D24" s="81">
        <f t="shared" si="2"/>
        <v>3.567397911689683</v>
      </c>
      <c r="E24" s="81">
        <f t="shared" si="2"/>
        <v>7.2354242798999397</v>
      </c>
      <c r="F24" s="81">
        <f t="shared" si="2"/>
        <v>13.762961339612744</v>
      </c>
      <c r="G24" s="81">
        <f t="shared" si="2"/>
        <v>4.6252724922085333</v>
      </c>
      <c r="H24" s="81">
        <f t="shared" si="2"/>
        <v>12.761560483546937</v>
      </c>
      <c r="I24" s="81">
        <f t="shared" si="2"/>
        <v>17.165137752992081</v>
      </c>
      <c r="J24" s="81">
        <f t="shared" si="2"/>
        <v>8.4766804557556839</v>
      </c>
      <c r="K24" s="81">
        <f t="shared" si="2"/>
        <v>6.9080197914851693</v>
      </c>
      <c r="L24" s="81">
        <f t="shared" si="2"/>
        <v>13.911572236815804</v>
      </c>
      <c r="M24" s="81">
        <f t="shared" si="2"/>
        <v>4.713046578781281</v>
      </c>
      <c r="N24" s="81">
        <f t="shared" si="2"/>
        <v>62.264766643660593</v>
      </c>
      <c r="O24" s="81">
        <f t="shared" si="2"/>
        <v>72.250468771717721</v>
      </c>
      <c r="P24" s="81">
        <f t="shared" si="2"/>
        <v>79.465025759778698</v>
      </c>
      <c r="Q24" s="81">
        <f t="shared" si="2"/>
        <v>86.810715240144773</v>
      </c>
      <c r="R24" s="81">
        <f t="shared" si="2"/>
        <v>0.95359684589175997</v>
      </c>
      <c r="S24" s="81">
        <f t="shared" si="2"/>
        <v>0.27839811999810321</v>
      </c>
      <c r="T24" s="81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5" t="s">
        <v>69</v>
      </c>
      <c r="V26" s="86"/>
      <c r="W26" s="83" t="s">
        <v>68</v>
      </c>
      <c r="X26" s="84"/>
      <c r="Y26" s="87" t="s">
        <v>72</v>
      </c>
      <c r="Z26" s="88"/>
      <c r="AA26" t="s">
        <v>122</v>
      </c>
      <c r="AB26" s="83" t="s">
        <v>68</v>
      </c>
      <c r="AC26" s="84"/>
      <c r="AD26" t="s">
        <v>151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6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152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6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153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1">
        <f>AVERAGE(B26:B30)</f>
        <v>4.0247290511552531</v>
      </c>
      <c r="C32" s="81">
        <f t="shared" ref="C32:T32" si="3">AVERAGE(C26:C30)</f>
        <v>8.8879065131519503</v>
      </c>
      <c r="D32" s="81">
        <f t="shared" si="3"/>
        <v>2.5021285244656122</v>
      </c>
      <c r="E32" s="81">
        <f t="shared" si="3"/>
        <v>4.0637560981472349</v>
      </c>
      <c r="F32" s="81">
        <f t="shared" si="3"/>
        <v>9.6636218965098326</v>
      </c>
      <c r="G32" s="81">
        <f t="shared" si="3"/>
        <v>2.5599914421383283</v>
      </c>
      <c r="H32" s="81">
        <f t="shared" si="3"/>
        <v>5.4874764660714463</v>
      </c>
      <c r="I32" s="81">
        <f t="shared" si="3"/>
        <v>6.7014987647720927</v>
      </c>
      <c r="J32" s="81">
        <f t="shared" si="3"/>
        <v>4.2709175708702452</v>
      </c>
      <c r="K32" s="81">
        <f t="shared" si="3"/>
        <v>5.1505331464879163</v>
      </c>
      <c r="L32" s="81">
        <f t="shared" si="3"/>
        <v>10.034665014008738</v>
      </c>
      <c r="M32" s="81">
        <f t="shared" si="3"/>
        <v>3.6213341724365642</v>
      </c>
      <c r="N32" s="81">
        <f t="shared" si="3"/>
        <v>70.550875045359575</v>
      </c>
      <c r="O32" s="81">
        <f t="shared" si="3"/>
        <v>84.105430459906103</v>
      </c>
      <c r="P32" s="81">
        <f t="shared" si="3"/>
        <v>87.855849571281198</v>
      </c>
      <c r="Q32" s="81">
        <f t="shared" si="3"/>
        <v>96.019061978471854</v>
      </c>
      <c r="R32" s="81">
        <f t="shared" si="3"/>
        <v>0.93575726022730943</v>
      </c>
      <c r="S32" s="81">
        <f t="shared" si="3"/>
        <v>0.2742958014069542</v>
      </c>
      <c r="T32" s="81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5" t="s">
        <v>69</v>
      </c>
      <c r="V34" s="86"/>
      <c r="W34" s="83" t="s">
        <v>68</v>
      </c>
      <c r="X34" s="84"/>
      <c r="Y34" s="87" t="s">
        <v>72</v>
      </c>
      <c r="Z34" s="88"/>
      <c r="AA34" t="s">
        <v>122</v>
      </c>
      <c r="AB34" s="83" t="s">
        <v>68</v>
      </c>
      <c r="AC34" s="84"/>
      <c r="AD34" t="s">
        <v>151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6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152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6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153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1">
        <f>AVERAGE(B34:B38)</f>
        <v>4.0277970784178221</v>
      </c>
      <c r="C40" s="81">
        <f t="shared" ref="C40:T40" si="4">AVERAGE(C34:C38)</f>
        <v>8.9304267344618644</v>
      </c>
      <c r="D40" s="81">
        <f t="shared" si="4"/>
        <v>2.5037123757574422</v>
      </c>
      <c r="E40" s="81">
        <f t="shared" si="4"/>
        <v>4.1223012191750907</v>
      </c>
      <c r="F40" s="81">
        <f t="shared" si="4"/>
        <v>9.9571455085215312</v>
      </c>
      <c r="G40" s="81">
        <f t="shared" si="4"/>
        <v>2.6374603389963767</v>
      </c>
      <c r="H40" s="81">
        <f t="shared" si="4"/>
        <v>6.2925503184173106</v>
      </c>
      <c r="I40" s="81">
        <f t="shared" si="4"/>
        <v>7.667798496992984</v>
      </c>
      <c r="J40" s="81">
        <f t="shared" si="4"/>
        <v>4.9331567502866376</v>
      </c>
      <c r="K40" s="81">
        <f t="shared" si="4"/>
        <v>5.1834334986858703</v>
      </c>
      <c r="L40" s="81">
        <f t="shared" si="4"/>
        <v>10.071108320211561</v>
      </c>
      <c r="M40" s="81">
        <f t="shared" si="4"/>
        <v>3.6640169923595827</v>
      </c>
      <c r="N40" s="81">
        <f t="shared" si="4"/>
        <v>70.534818674112046</v>
      </c>
      <c r="O40" s="81">
        <f t="shared" si="4"/>
        <v>84.190186577443129</v>
      </c>
      <c r="P40" s="81">
        <f t="shared" si="4"/>
        <v>87.818934864925055</v>
      </c>
      <c r="Q40" s="81">
        <f t="shared" si="4"/>
        <v>95.932237561658155</v>
      </c>
      <c r="R40" s="81">
        <f t="shared" si="4"/>
        <v>0.93388139552561211</v>
      </c>
      <c r="S40" s="81">
        <f t="shared" si="4"/>
        <v>0.27042879675886788</v>
      </c>
      <c r="T40" s="81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5" t="s">
        <v>69</v>
      </c>
      <c r="V42" s="86"/>
      <c r="W42" s="83" t="s">
        <v>68</v>
      </c>
      <c r="X42" s="84"/>
      <c r="Y42" s="87" t="s">
        <v>72</v>
      </c>
      <c r="Z42" s="88"/>
      <c r="AA42" t="s">
        <v>122</v>
      </c>
      <c r="AB42" s="83" t="s">
        <v>68</v>
      </c>
      <c r="AC42" s="84"/>
      <c r="AD42" t="s">
        <v>151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6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152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6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153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1">
        <f>AVERAGE(B42:B46)</f>
        <v>7.2366356749922742</v>
      </c>
      <c r="C48" s="81">
        <f t="shared" ref="C48:T48" si="5">AVERAGE(C42:C46)</f>
        <v>15.821454370164568</v>
      </c>
      <c r="D48" s="81">
        <f t="shared" si="5"/>
        <v>4.7869262375291939</v>
      </c>
      <c r="E48" s="81">
        <f t="shared" si="5"/>
        <v>9.1660148030520734</v>
      </c>
      <c r="F48" s="81">
        <f t="shared" si="5"/>
        <v>16.547584130739175</v>
      </c>
      <c r="G48" s="81">
        <f t="shared" si="5"/>
        <v>6.2538477899720561</v>
      </c>
      <c r="H48" s="81">
        <f t="shared" si="5"/>
        <v>4.0858896193643224</v>
      </c>
      <c r="I48" s="81">
        <f t="shared" si="5"/>
        <v>4.5132076067931948</v>
      </c>
      <c r="J48" s="81">
        <f t="shared" si="5"/>
        <v>3.65105239020835</v>
      </c>
      <c r="K48" s="81">
        <f t="shared" si="5"/>
        <v>8.421085380252002</v>
      </c>
      <c r="L48" s="81">
        <f t="shared" si="5"/>
        <v>16.968204646577199</v>
      </c>
      <c r="M48" s="81">
        <f t="shared" si="5"/>
        <v>5.9821902089443739</v>
      </c>
      <c r="N48" s="81">
        <f t="shared" si="5"/>
        <v>54.267692210275243</v>
      </c>
      <c r="O48" s="81">
        <f t="shared" si="5"/>
        <v>63.188683389314136</v>
      </c>
      <c r="P48" s="81">
        <f t="shared" si="5"/>
        <v>68.683020837787808</v>
      </c>
      <c r="Q48" s="81">
        <f t="shared" si="5"/>
        <v>77.066965971074183</v>
      </c>
      <c r="R48" s="81">
        <f t="shared" si="5"/>
        <v>0.93429745524545516</v>
      </c>
      <c r="S48" s="81">
        <f t="shared" si="5"/>
        <v>0.26781732115320966</v>
      </c>
      <c r="T48" s="81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5" t="s">
        <v>69</v>
      </c>
      <c r="V50" s="86"/>
      <c r="W50" s="83" t="s">
        <v>68</v>
      </c>
      <c r="X50" s="84"/>
      <c r="Y50" s="87" t="s">
        <v>72</v>
      </c>
      <c r="Z50" s="88"/>
      <c r="AA50" t="s">
        <v>122</v>
      </c>
      <c r="AB50" s="83" t="s">
        <v>68</v>
      </c>
      <c r="AC50" s="84"/>
      <c r="AD50" t="s">
        <v>151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6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152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6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153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1">
        <f>AVERAGE(B50:B54)</f>
        <v>6.9645387770310574</v>
      </c>
      <c r="C56" s="81">
        <f t="shared" ref="C56:T56" si="6">AVERAGE(C50:C54)</f>
        <v>15.02565125520122</v>
      </c>
      <c r="D56" s="81">
        <f t="shared" si="6"/>
        <v>4.5635134416365615</v>
      </c>
      <c r="E56" s="81">
        <f t="shared" si="6"/>
        <v>8.8202683634820023</v>
      </c>
      <c r="F56" s="81">
        <f t="shared" si="6"/>
        <v>15.830607317561279</v>
      </c>
      <c r="G56" s="81">
        <f t="shared" si="6"/>
        <v>6.0233862941778904</v>
      </c>
      <c r="H56" s="81">
        <f t="shared" si="6"/>
        <v>4.3169499030215821</v>
      </c>
      <c r="I56" s="81">
        <f t="shared" si="6"/>
        <v>4.6986164726641437</v>
      </c>
      <c r="J56" s="81">
        <f t="shared" si="6"/>
        <v>3.9310750802148844</v>
      </c>
      <c r="K56" s="81">
        <f t="shared" si="6"/>
        <v>8.1329046699375489</v>
      </c>
      <c r="L56" s="81">
        <f t="shared" si="6"/>
        <v>16.164092016151844</v>
      </c>
      <c r="M56" s="81">
        <f t="shared" si="6"/>
        <v>5.7409136234363061</v>
      </c>
      <c r="N56" s="81">
        <f t="shared" si="6"/>
        <v>55.522262792266417</v>
      </c>
      <c r="O56" s="81">
        <f t="shared" si="6"/>
        <v>64.659147035375071</v>
      </c>
      <c r="P56" s="81">
        <f t="shared" si="6"/>
        <v>70.901420957996763</v>
      </c>
      <c r="Q56" s="81">
        <f t="shared" si="6"/>
        <v>79.139942492492636</v>
      </c>
      <c r="R56" s="81">
        <f t="shared" si="6"/>
        <v>0.94003415356511122</v>
      </c>
      <c r="S56" s="81">
        <f t="shared" si="6"/>
        <v>0.27155825097008135</v>
      </c>
      <c r="T56" s="81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5" t="s">
        <v>69</v>
      </c>
      <c r="V58" s="86"/>
      <c r="W58" s="83" t="s">
        <v>68</v>
      </c>
      <c r="X58" s="84"/>
      <c r="Y58" s="87" t="s">
        <v>72</v>
      </c>
      <c r="Z58" s="88"/>
      <c r="AA58" t="s">
        <v>122</v>
      </c>
      <c r="AB58" s="83" t="s">
        <v>68</v>
      </c>
      <c r="AC58" s="84"/>
      <c r="AD58" t="s">
        <v>151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6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152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6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153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1">
        <f>AVERAGE(B58:B62)</f>
        <v>7.1871051029897757</v>
      </c>
      <c r="C64" s="81">
        <f t="shared" ref="C64:T64" si="7">AVERAGE(C58:C62)</f>
        <v>15.429121539006303</v>
      </c>
      <c r="D64" s="81">
        <f t="shared" si="7"/>
        <v>4.7923184710784978</v>
      </c>
      <c r="E64" s="81">
        <f t="shared" si="7"/>
        <v>9.096654285229965</v>
      </c>
      <c r="F64" s="81">
        <f t="shared" si="7"/>
        <v>16.070125043661921</v>
      </c>
      <c r="G64" s="81">
        <f t="shared" si="7"/>
        <v>6.407506532933569</v>
      </c>
      <c r="H64" s="81">
        <f t="shared" si="7"/>
        <v>5.2988508201132722</v>
      </c>
      <c r="I64" s="81">
        <f t="shared" si="7"/>
        <v>6.3250548954224488</v>
      </c>
      <c r="J64" s="81">
        <f t="shared" si="7"/>
        <v>4.2914261338240918</v>
      </c>
      <c r="K64" s="81">
        <f t="shared" si="7"/>
        <v>8.3789953724448907</v>
      </c>
      <c r="L64" s="81">
        <f t="shared" si="7"/>
        <v>16.59428680192114</v>
      </c>
      <c r="M64" s="81">
        <f t="shared" si="7"/>
        <v>5.9918830738970694</v>
      </c>
      <c r="N64" s="81">
        <f t="shared" si="7"/>
        <v>53.883494487996622</v>
      </c>
      <c r="O64" s="81">
        <f t="shared" si="7"/>
        <v>62.979874853185798</v>
      </c>
      <c r="P64" s="81">
        <f t="shared" si="7"/>
        <v>68.572267231302376</v>
      </c>
      <c r="Q64" s="81">
        <f t="shared" si="7"/>
        <v>77.102651100418427</v>
      </c>
      <c r="R64" s="81">
        <f t="shared" si="7"/>
        <v>0.93292451876924787</v>
      </c>
      <c r="S64" s="81">
        <f t="shared" si="7"/>
        <v>0.26594576112676516</v>
      </c>
      <c r="T64" s="81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4"/>
  <sheetViews>
    <sheetView workbookViewId="0">
      <selection activeCell="K10" sqref="K10"/>
    </sheetView>
  </sheetViews>
  <sheetFormatPr defaultRowHeight="14.4" x14ac:dyDescent="0.3"/>
  <cols>
    <col min="1" max="1" width="12.6640625" bestFit="1" customWidth="1"/>
    <col min="2" max="2" width="19.5546875" bestFit="1" customWidth="1"/>
    <col min="4" max="4" width="12.6640625" bestFit="1" customWidth="1"/>
    <col min="5" max="5" width="19.21875" bestFit="1" customWidth="1"/>
    <col min="7" max="7" width="12.6640625" bestFit="1" customWidth="1"/>
    <col min="8" max="8" width="19.5546875" bestFit="1" customWidth="1"/>
    <col min="10" max="10" width="12.6640625" bestFit="1" customWidth="1"/>
    <col min="11" max="11" width="19.21875" bestFit="1" customWidth="1"/>
  </cols>
  <sheetData>
    <row r="1" spans="1:11" x14ac:dyDescent="0.3">
      <c r="A1" s="21" t="s">
        <v>26</v>
      </c>
      <c r="B1" s="23" t="s">
        <v>157</v>
      </c>
      <c r="D1" s="21" t="s">
        <v>26</v>
      </c>
      <c r="E1" s="23" t="s">
        <v>158</v>
      </c>
      <c r="G1" s="21" t="s">
        <v>26</v>
      </c>
      <c r="H1" s="23" t="s">
        <v>159</v>
      </c>
      <c r="J1" s="21" t="s">
        <v>26</v>
      </c>
      <c r="K1" s="23" t="s">
        <v>160</v>
      </c>
    </row>
    <row r="2" spans="1:1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</row>
    <row r="3" spans="1:11" x14ac:dyDescent="0.3">
      <c r="A3" s="22">
        <v>0</v>
      </c>
      <c r="B3" s="82">
        <v>3</v>
      </c>
      <c r="D3" s="22">
        <v>0</v>
      </c>
      <c r="E3" s="82">
        <v>10</v>
      </c>
      <c r="G3" s="22">
        <v>0</v>
      </c>
      <c r="H3" s="82">
        <v>7</v>
      </c>
      <c r="J3" s="22">
        <v>0</v>
      </c>
      <c r="K3" s="82">
        <v>13</v>
      </c>
    </row>
    <row r="4" spans="1:11" x14ac:dyDescent="0.3">
      <c r="A4" s="22">
        <v>1</v>
      </c>
      <c r="B4" s="82">
        <v>10</v>
      </c>
      <c r="D4" s="22">
        <v>1</v>
      </c>
      <c r="E4" s="82">
        <v>18</v>
      </c>
      <c r="G4" s="22">
        <v>1</v>
      </c>
      <c r="H4" s="82">
        <v>17</v>
      </c>
      <c r="J4" s="22">
        <v>1</v>
      </c>
      <c r="K4" s="82">
        <v>24</v>
      </c>
    </row>
    <row r="5" spans="1:11" x14ac:dyDescent="0.3">
      <c r="A5" s="22">
        <v>2</v>
      </c>
      <c r="B5" s="82">
        <v>11</v>
      </c>
      <c r="D5" s="22">
        <v>2</v>
      </c>
      <c r="E5" s="82">
        <v>20</v>
      </c>
      <c r="G5" s="22">
        <v>2</v>
      </c>
      <c r="H5" s="82">
        <v>19</v>
      </c>
      <c r="J5" s="22">
        <v>2</v>
      </c>
      <c r="K5" s="82">
        <v>23</v>
      </c>
    </row>
    <row r="6" spans="1:11" x14ac:dyDescent="0.3">
      <c r="A6" s="22">
        <v>3</v>
      </c>
      <c r="B6" s="82">
        <v>11</v>
      </c>
      <c r="D6" s="22">
        <v>3</v>
      </c>
      <c r="E6" s="82">
        <v>15</v>
      </c>
      <c r="G6" s="22">
        <v>3</v>
      </c>
      <c r="H6" s="82">
        <v>15</v>
      </c>
      <c r="J6" s="22">
        <v>3</v>
      </c>
      <c r="K6" s="82">
        <v>15</v>
      </c>
    </row>
    <row r="7" spans="1:11" x14ac:dyDescent="0.3">
      <c r="A7" s="22">
        <v>4</v>
      </c>
      <c r="B7" s="82">
        <v>13</v>
      </c>
      <c r="D7" s="22">
        <v>4</v>
      </c>
      <c r="E7" s="82">
        <v>11</v>
      </c>
      <c r="G7" s="22">
        <v>4</v>
      </c>
      <c r="H7" s="82">
        <v>14</v>
      </c>
      <c r="J7" s="22">
        <v>4</v>
      </c>
      <c r="K7" s="82">
        <v>11</v>
      </c>
    </row>
    <row r="8" spans="1:11" x14ac:dyDescent="0.3">
      <c r="A8" s="22">
        <v>5</v>
      </c>
      <c r="B8" s="82">
        <v>19</v>
      </c>
      <c r="D8" s="22">
        <v>5</v>
      </c>
      <c r="E8" s="82">
        <v>10</v>
      </c>
      <c r="G8" s="22">
        <v>5</v>
      </c>
      <c r="H8" s="82">
        <v>15</v>
      </c>
      <c r="J8" s="22">
        <v>5</v>
      </c>
      <c r="K8" s="82">
        <v>8</v>
      </c>
    </row>
    <row r="9" spans="1:11" x14ac:dyDescent="0.3">
      <c r="A9" s="22">
        <v>6</v>
      </c>
      <c r="B9" s="82">
        <v>18</v>
      </c>
      <c r="D9" s="22">
        <v>6</v>
      </c>
      <c r="E9" s="82">
        <v>8</v>
      </c>
      <c r="G9" s="22">
        <v>6</v>
      </c>
      <c r="H9" s="82">
        <v>9</v>
      </c>
      <c r="J9" s="22">
        <v>6</v>
      </c>
      <c r="K9" s="82">
        <v>4.5</v>
      </c>
    </row>
    <row r="10" spans="1:11" x14ac:dyDescent="0.3">
      <c r="A10" s="22">
        <v>7</v>
      </c>
      <c r="B10" s="82">
        <v>14</v>
      </c>
      <c r="D10" s="22">
        <v>7</v>
      </c>
      <c r="E10" s="82">
        <v>7</v>
      </c>
      <c r="G10" s="22">
        <v>7</v>
      </c>
      <c r="H10" s="82">
        <v>4</v>
      </c>
      <c r="J10" s="22">
        <v>7</v>
      </c>
      <c r="K10" s="82">
        <v>1.5</v>
      </c>
    </row>
    <row r="11" spans="1:11" x14ac:dyDescent="0.3">
      <c r="A11" s="22">
        <v>8</v>
      </c>
      <c r="B11" s="82">
        <v>1</v>
      </c>
      <c r="D11" s="22">
        <v>8</v>
      </c>
      <c r="E11" s="82">
        <v>1</v>
      </c>
      <c r="G11" s="22">
        <v>8</v>
      </c>
      <c r="H11" s="82">
        <v>0</v>
      </c>
      <c r="J11" s="22">
        <v>8</v>
      </c>
      <c r="K11" s="82">
        <v>0</v>
      </c>
    </row>
    <row r="12" spans="1:11" x14ac:dyDescent="0.3">
      <c r="A12" s="22">
        <v>9</v>
      </c>
      <c r="B12" s="25"/>
      <c r="D12" s="22">
        <v>9</v>
      </c>
      <c r="E12" s="25"/>
      <c r="G12" s="22">
        <v>9</v>
      </c>
      <c r="H12" s="25"/>
      <c r="J12" s="22">
        <v>9</v>
      </c>
      <c r="K12" s="25"/>
    </row>
    <row r="13" spans="1:11" x14ac:dyDescent="0.3">
      <c r="A13" s="22">
        <v>10</v>
      </c>
      <c r="B13" s="25"/>
      <c r="D13" s="22">
        <v>10</v>
      </c>
      <c r="E13" s="25"/>
      <c r="G13" s="22">
        <v>10</v>
      </c>
      <c r="H13" s="25"/>
      <c r="J13" s="22">
        <v>10</v>
      </c>
      <c r="K13" s="25"/>
    </row>
    <row r="14" spans="1:11" x14ac:dyDescent="0.3">
      <c r="A14" s="22">
        <v>11</v>
      </c>
      <c r="B14" s="25"/>
      <c r="D14" s="22">
        <v>11</v>
      </c>
      <c r="E14" s="25"/>
      <c r="G14" s="22">
        <v>11</v>
      </c>
      <c r="H14" s="25"/>
      <c r="J14" s="22">
        <v>11</v>
      </c>
      <c r="K14" s="25"/>
    </row>
    <row r="15" spans="1:11" x14ac:dyDescent="0.3">
      <c r="A15" s="22">
        <v>12</v>
      </c>
      <c r="B15" s="25"/>
      <c r="D15" s="22">
        <v>12</v>
      </c>
      <c r="E15" s="25"/>
      <c r="G15" s="22">
        <v>12</v>
      </c>
      <c r="H15" s="25"/>
      <c r="J15" s="22">
        <v>12</v>
      </c>
      <c r="K15" s="25"/>
    </row>
    <row r="16" spans="1:11" x14ac:dyDescent="0.3">
      <c r="A16" s="22">
        <v>13</v>
      </c>
      <c r="B16" s="25"/>
      <c r="D16" s="22">
        <v>13</v>
      </c>
      <c r="E16" s="25"/>
      <c r="G16" s="22">
        <v>13</v>
      </c>
      <c r="H16" s="25"/>
      <c r="J16" s="22">
        <v>13</v>
      </c>
      <c r="K16" s="25"/>
    </row>
    <row r="17" spans="1:11" x14ac:dyDescent="0.3">
      <c r="A17" s="22">
        <v>14</v>
      </c>
      <c r="B17" s="25"/>
      <c r="D17" s="22">
        <v>14</v>
      </c>
      <c r="E17" s="25"/>
      <c r="G17" s="22">
        <v>14</v>
      </c>
      <c r="H17" s="25"/>
      <c r="J17" s="22">
        <v>14</v>
      </c>
      <c r="K17" s="25"/>
    </row>
    <row r="18" spans="1:11" x14ac:dyDescent="0.3">
      <c r="A18" s="22">
        <v>15</v>
      </c>
      <c r="B18" s="25"/>
      <c r="D18" s="22">
        <v>15</v>
      </c>
      <c r="E18" s="25"/>
      <c r="G18" s="22">
        <v>15</v>
      </c>
      <c r="H18" s="25"/>
      <c r="J18" s="22">
        <v>15</v>
      </c>
      <c r="K18" s="25"/>
    </row>
    <row r="19" spans="1:11" x14ac:dyDescent="0.3">
      <c r="A19" s="22">
        <v>16</v>
      </c>
      <c r="B19" s="25"/>
      <c r="D19" s="22">
        <v>16</v>
      </c>
      <c r="E19" s="25"/>
      <c r="G19" s="22">
        <v>16</v>
      </c>
      <c r="H19" s="25"/>
      <c r="J19" s="22">
        <v>16</v>
      </c>
      <c r="K19" s="25"/>
    </row>
    <row r="20" spans="1:11" x14ac:dyDescent="0.3">
      <c r="A20" s="22">
        <v>17</v>
      </c>
      <c r="B20" s="25"/>
      <c r="D20" s="22">
        <v>17</v>
      </c>
      <c r="E20" s="25"/>
      <c r="G20" s="22">
        <v>17</v>
      </c>
      <c r="H20" s="25"/>
      <c r="J20" s="22">
        <v>17</v>
      </c>
      <c r="K20" s="25"/>
    </row>
    <row r="21" spans="1:11" x14ac:dyDescent="0.3">
      <c r="A21" s="22">
        <v>18</v>
      </c>
      <c r="B21" s="25"/>
      <c r="D21" s="22">
        <v>18</v>
      </c>
      <c r="E21" s="25"/>
      <c r="G21" s="22">
        <v>18</v>
      </c>
      <c r="H21" s="25"/>
      <c r="J21" s="22">
        <v>18</v>
      </c>
      <c r="K21" s="25"/>
    </row>
    <row r="22" spans="1:11" x14ac:dyDescent="0.3">
      <c r="A22" s="22">
        <v>19</v>
      </c>
      <c r="B22" s="25"/>
      <c r="D22" s="22">
        <v>19</v>
      </c>
      <c r="E22" s="25"/>
      <c r="G22" s="22">
        <v>19</v>
      </c>
      <c r="H22" s="25"/>
      <c r="J22" s="22">
        <v>19</v>
      </c>
      <c r="K22" s="25"/>
    </row>
    <row r="23" spans="1:11" x14ac:dyDescent="0.3">
      <c r="A23" s="22">
        <v>20</v>
      </c>
      <c r="B23" s="25"/>
      <c r="D23" s="22">
        <v>20</v>
      </c>
      <c r="E23" s="25"/>
      <c r="G23" s="22">
        <v>20</v>
      </c>
      <c r="H23" s="25"/>
      <c r="J23" s="22">
        <v>20</v>
      </c>
      <c r="K23" s="25"/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N24"/>
  <sheetViews>
    <sheetView workbookViewId="0">
      <selection activeCell="B13" sqref="B13"/>
    </sheetView>
  </sheetViews>
  <sheetFormatPr defaultRowHeight="14.4" x14ac:dyDescent="0.3"/>
  <cols>
    <col min="1" max="1" width="13.44140625" bestFit="1" customWidth="1"/>
    <col min="2" max="2" width="17" bestFit="1" customWidth="1"/>
    <col min="7" max="7" width="12.6640625" bestFit="1" customWidth="1"/>
    <col min="8" max="8" width="16.21875" bestFit="1" customWidth="1"/>
    <col min="10" max="10" width="12.6640625" bestFit="1" customWidth="1"/>
    <col min="11" max="11" width="15.21875" bestFit="1" customWidth="1"/>
    <col min="13" max="13" width="12.6640625" bestFit="1" customWidth="1"/>
    <col min="14" max="14" width="15.21875" bestFit="1" customWidth="1"/>
  </cols>
  <sheetData>
    <row r="1" spans="1:14" x14ac:dyDescent="0.3">
      <c r="A1" s="21" t="s">
        <v>26</v>
      </c>
      <c r="B1" s="23" t="s">
        <v>37</v>
      </c>
      <c r="C1" s="1"/>
      <c r="G1" s="21" t="s">
        <v>26</v>
      </c>
      <c r="H1" s="23" t="s">
        <v>161</v>
      </c>
      <c r="J1" s="21" t="s">
        <v>26</v>
      </c>
      <c r="K1" s="23" t="s">
        <v>162</v>
      </c>
      <c r="M1" s="21" t="s">
        <v>26</v>
      </c>
      <c r="N1" s="23" t="s">
        <v>163</v>
      </c>
    </row>
    <row r="2" spans="1:14" x14ac:dyDescent="0.3">
      <c r="A2" s="21" t="s">
        <v>27</v>
      </c>
      <c r="B2" s="24" t="s">
        <v>28</v>
      </c>
      <c r="C2" s="1"/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G3" s="22">
        <v>0</v>
      </c>
      <c r="H3" s="25">
        <v>3</v>
      </c>
      <c r="J3" s="22">
        <v>0</v>
      </c>
      <c r="K3" s="25">
        <v>0</v>
      </c>
      <c r="M3" s="22">
        <v>0</v>
      </c>
      <c r="N3" s="25">
        <v>0</v>
      </c>
    </row>
    <row r="4" spans="1:14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G4" s="22">
        <v>1</v>
      </c>
      <c r="H4" s="25">
        <v>35</v>
      </c>
      <c r="J4" s="22">
        <v>1</v>
      </c>
      <c r="K4" s="25">
        <v>20</v>
      </c>
      <c r="M4" s="22">
        <v>1</v>
      </c>
      <c r="N4" s="25">
        <v>9</v>
      </c>
    </row>
    <row r="5" spans="1:14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G5" s="22">
        <v>2</v>
      </c>
      <c r="H5" s="25">
        <v>52</v>
      </c>
      <c r="J5" s="22">
        <v>2</v>
      </c>
      <c r="K5" s="25">
        <v>60</v>
      </c>
      <c r="M5" s="22">
        <v>2</v>
      </c>
      <c r="N5" s="25">
        <v>44</v>
      </c>
    </row>
    <row r="6" spans="1:14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G6" s="22">
        <v>3</v>
      </c>
      <c r="H6" s="25">
        <v>9</v>
      </c>
      <c r="J6" s="22">
        <v>3</v>
      </c>
      <c r="K6" s="25">
        <v>17</v>
      </c>
      <c r="M6" s="22">
        <v>3</v>
      </c>
      <c r="N6" s="25">
        <v>38</v>
      </c>
    </row>
    <row r="7" spans="1:14" x14ac:dyDescent="0.3">
      <c r="A7" s="22">
        <v>4</v>
      </c>
      <c r="B7" s="25">
        <v>1.9</v>
      </c>
      <c r="C7" t="s">
        <v>138</v>
      </c>
      <c r="G7" s="22">
        <v>4</v>
      </c>
      <c r="H7" s="25">
        <v>1</v>
      </c>
      <c r="J7" s="22">
        <v>4</v>
      </c>
      <c r="K7" s="25">
        <v>3</v>
      </c>
      <c r="M7" s="22">
        <v>4</v>
      </c>
      <c r="N7" s="25">
        <v>9</v>
      </c>
    </row>
    <row r="8" spans="1:14" x14ac:dyDescent="0.3">
      <c r="A8" s="22">
        <v>5</v>
      </c>
      <c r="B8" s="25"/>
      <c r="G8" s="22">
        <v>5</v>
      </c>
      <c r="H8" s="25"/>
      <c r="J8" s="22">
        <v>5</v>
      </c>
      <c r="K8" s="25"/>
      <c r="M8" s="22">
        <v>5</v>
      </c>
      <c r="N8" s="25"/>
    </row>
    <row r="9" spans="1:14" x14ac:dyDescent="0.3">
      <c r="A9" s="22">
        <v>6</v>
      </c>
      <c r="B9" s="25"/>
      <c r="G9" s="22">
        <v>6</v>
      </c>
      <c r="H9" s="25"/>
      <c r="J9" s="22">
        <v>6</v>
      </c>
      <c r="K9" s="25"/>
      <c r="M9" s="22">
        <v>6</v>
      </c>
      <c r="N9" s="25"/>
    </row>
    <row r="10" spans="1:14" x14ac:dyDescent="0.3">
      <c r="A10" s="22">
        <v>7</v>
      </c>
      <c r="B10" s="25"/>
      <c r="G10" s="22">
        <v>7</v>
      </c>
      <c r="H10" s="25"/>
      <c r="J10" s="22">
        <v>7</v>
      </c>
      <c r="K10" s="25"/>
      <c r="M10" s="22">
        <v>7</v>
      </c>
      <c r="N10" s="25"/>
    </row>
    <row r="11" spans="1:14" x14ac:dyDescent="0.3">
      <c r="A11" s="22">
        <v>8</v>
      </c>
      <c r="B11" s="25"/>
      <c r="G11" s="22">
        <v>8</v>
      </c>
      <c r="H11" s="25"/>
      <c r="J11" s="22">
        <v>8</v>
      </c>
      <c r="K11" s="25"/>
      <c r="M11" s="22">
        <v>8</v>
      </c>
      <c r="N11" s="25"/>
    </row>
    <row r="12" spans="1:14" x14ac:dyDescent="0.3">
      <c r="A12" s="22">
        <v>9</v>
      </c>
      <c r="B12" s="25"/>
      <c r="G12" s="22">
        <v>9</v>
      </c>
      <c r="H12" s="25"/>
      <c r="J12" s="22">
        <v>9</v>
      </c>
      <c r="K12" s="25"/>
      <c r="M12" s="22">
        <v>9</v>
      </c>
      <c r="N12" s="25"/>
    </row>
    <row r="13" spans="1:14" x14ac:dyDescent="0.3">
      <c r="A13" s="22">
        <v>10</v>
      </c>
      <c r="B13" s="25"/>
      <c r="G13" s="22">
        <v>10</v>
      </c>
      <c r="H13" s="25"/>
      <c r="J13" s="22">
        <v>10</v>
      </c>
      <c r="K13" s="25"/>
      <c r="M13" s="22">
        <v>10</v>
      </c>
      <c r="N13" s="25"/>
    </row>
    <row r="14" spans="1:14" x14ac:dyDescent="0.3">
      <c r="A14" s="22">
        <v>11</v>
      </c>
      <c r="B14" s="25"/>
      <c r="G14" s="22">
        <v>11</v>
      </c>
      <c r="H14" s="25"/>
      <c r="J14" s="22">
        <v>11</v>
      </c>
      <c r="K14" s="25"/>
      <c r="M14" s="22">
        <v>11</v>
      </c>
      <c r="N14" s="25"/>
    </row>
    <row r="15" spans="1:14" x14ac:dyDescent="0.3">
      <c r="A15" s="22">
        <v>12</v>
      </c>
      <c r="B15" s="25"/>
      <c r="G15" s="22">
        <v>12</v>
      </c>
      <c r="H15" s="25"/>
      <c r="J15" s="22">
        <v>12</v>
      </c>
      <c r="K15" s="25"/>
      <c r="M15" s="22">
        <v>12</v>
      </c>
      <c r="N15" s="25"/>
    </row>
    <row r="16" spans="1:14" x14ac:dyDescent="0.3">
      <c r="A16" s="22">
        <v>13</v>
      </c>
      <c r="B16" s="25"/>
      <c r="G16" s="22">
        <v>13</v>
      </c>
      <c r="H16" s="25"/>
      <c r="J16" s="22">
        <v>13</v>
      </c>
      <c r="K16" s="25"/>
      <c r="M16" s="22">
        <v>13</v>
      </c>
      <c r="N16" s="25"/>
    </row>
    <row r="17" spans="1:14" x14ac:dyDescent="0.3">
      <c r="A17" s="22">
        <v>14</v>
      </c>
      <c r="B17" s="25"/>
      <c r="G17" s="22">
        <v>14</v>
      </c>
      <c r="H17" s="25"/>
      <c r="J17" s="22">
        <v>14</v>
      </c>
      <c r="K17" s="25"/>
      <c r="M17" s="22">
        <v>14</v>
      </c>
      <c r="N17" s="25"/>
    </row>
    <row r="18" spans="1:14" x14ac:dyDescent="0.3">
      <c r="A18" s="22">
        <v>15</v>
      </c>
      <c r="B18" s="25"/>
      <c r="G18" s="22">
        <v>15</v>
      </c>
      <c r="H18" s="25"/>
      <c r="J18" s="22">
        <v>15</v>
      </c>
      <c r="K18" s="25"/>
      <c r="M18" s="22">
        <v>15</v>
      </c>
      <c r="N18" s="25"/>
    </row>
    <row r="19" spans="1:14" x14ac:dyDescent="0.3">
      <c r="A19" s="22">
        <v>16</v>
      </c>
      <c r="B19" s="25"/>
      <c r="G19" s="22">
        <v>16</v>
      </c>
      <c r="H19" s="25"/>
      <c r="J19" s="22">
        <v>16</v>
      </c>
      <c r="K19" s="25"/>
      <c r="M19" s="22">
        <v>16</v>
      </c>
      <c r="N19" s="25"/>
    </row>
    <row r="20" spans="1:14" x14ac:dyDescent="0.3">
      <c r="A20" s="22">
        <v>17</v>
      </c>
      <c r="B20" s="25"/>
      <c r="G20" s="22">
        <v>17</v>
      </c>
      <c r="H20" s="25"/>
      <c r="J20" s="22">
        <v>17</v>
      </c>
      <c r="K20" s="25"/>
      <c r="M20" s="22">
        <v>17</v>
      </c>
      <c r="N20" s="25"/>
    </row>
    <row r="21" spans="1:14" x14ac:dyDescent="0.3">
      <c r="A21" s="22">
        <v>18</v>
      </c>
      <c r="B21" s="25"/>
      <c r="G21" s="22">
        <v>18</v>
      </c>
      <c r="H21" s="25"/>
      <c r="J21" s="22">
        <v>18</v>
      </c>
      <c r="K21" s="25"/>
      <c r="M21" s="22">
        <v>18</v>
      </c>
      <c r="N21" s="25"/>
    </row>
    <row r="22" spans="1:14" x14ac:dyDescent="0.3">
      <c r="A22" s="22">
        <v>19</v>
      </c>
      <c r="B22" s="25"/>
      <c r="G22" s="22">
        <v>19</v>
      </c>
      <c r="H22" s="25"/>
      <c r="J22" s="22">
        <v>19</v>
      </c>
      <c r="K22" s="25"/>
      <c r="M22" s="22">
        <v>19</v>
      </c>
      <c r="N22" s="25"/>
    </row>
    <row r="23" spans="1:14" x14ac:dyDescent="0.3">
      <c r="A23" s="22">
        <v>20</v>
      </c>
      <c r="B23" s="25"/>
      <c r="G23" s="22">
        <v>20</v>
      </c>
      <c r="H23" s="25"/>
      <c r="J23" s="22">
        <v>20</v>
      </c>
      <c r="K23" s="25"/>
      <c r="M23" s="22">
        <v>20</v>
      </c>
      <c r="N23" s="25"/>
    </row>
    <row r="24" spans="1:14" x14ac:dyDescent="0.3">
      <c r="A24" s="28" t="s">
        <v>36</v>
      </c>
      <c r="B24" s="27">
        <f>SUM(B3:B23)</f>
        <v>100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  <c r="M24" s="28" t="s">
        <v>36</v>
      </c>
      <c r="N24" s="27">
        <f>SUM(N3:N23)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I6" sqref="I6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139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48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zoomScale="85" zoomScaleNormal="85" workbookViewId="0"/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0" s="64" customFormat="1" x14ac:dyDescent="0.3">
      <c r="B1" s="68">
        <v>11.334194782835887</v>
      </c>
      <c r="C1" s="68">
        <v>15.004860920814908</v>
      </c>
      <c r="D1" s="68">
        <v>9.8351792919333931</v>
      </c>
      <c r="E1" s="68">
        <v>11.783760650329702</v>
      </c>
      <c r="F1" s="68">
        <v>16.700735921339945</v>
      </c>
      <c r="G1" s="68">
        <v>10.229157849438987</v>
      </c>
      <c r="H1" s="68">
        <v>5.6524276960900544</v>
      </c>
      <c r="I1" s="68">
        <v>7.7726937382701786</v>
      </c>
      <c r="J1" s="68">
        <v>3.417552678656937</v>
      </c>
    </row>
    <row r="2" spans="2:10" x14ac:dyDescent="0.3">
      <c r="B2" s="68">
        <v>11.418565916660391</v>
      </c>
      <c r="C2" s="68">
        <v>15.170778650264314</v>
      </c>
      <c r="D2" s="68">
        <v>9.9271180245213806</v>
      </c>
      <c r="E2" s="68">
        <v>11.971446877643739</v>
      </c>
      <c r="F2" s="68">
        <v>16.764116945341204</v>
      </c>
      <c r="G2" s="68">
        <v>10.411042669556229</v>
      </c>
      <c r="H2" s="68">
        <v>6.3927419056408068</v>
      </c>
      <c r="I2" s="68">
        <v>9.0596593529228553</v>
      </c>
      <c r="J2" s="68">
        <v>3.736111507335742</v>
      </c>
    </row>
    <row r="3" spans="2:10" x14ac:dyDescent="0.3">
      <c r="B3" s="68"/>
      <c r="C3" s="68"/>
      <c r="D3" s="68"/>
      <c r="E3" s="68"/>
      <c r="F3" s="68"/>
      <c r="G3" s="68"/>
      <c r="H3" s="68"/>
      <c r="I3" s="68"/>
      <c r="J3" s="68"/>
    </row>
    <row r="4" spans="2:10" x14ac:dyDescent="0.3">
      <c r="B4" s="68"/>
      <c r="C4" s="68"/>
      <c r="D4" s="68"/>
      <c r="E4" s="68"/>
      <c r="F4" s="68"/>
      <c r="G4" s="68"/>
      <c r="H4" s="68"/>
      <c r="I4" s="68"/>
      <c r="J4" s="68"/>
    </row>
    <row r="5" spans="2:10" x14ac:dyDescent="0.3">
      <c r="B5" s="68"/>
      <c r="C5" s="68"/>
      <c r="D5" s="68"/>
      <c r="E5" s="68"/>
      <c r="F5" s="68"/>
      <c r="G5" s="68"/>
      <c r="H5" s="68"/>
      <c r="I5" s="68"/>
      <c r="J5" s="68"/>
    </row>
    <row r="6" spans="2:10" x14ac:dyDescent="0.3">
      <c r="B6" s="68"/>
      <c r="C6" s="68"/>
      <c r="D6" s="68"/>
      <c r="E6" s="68"/>
      <c r="F6" s="68"/>
      <c r="G6" s="68"/>
      <c r="H6" s="68"/>
      <c r="I6" s="68"/>
      <c r="J6" s="68"/>
    </row>
    <row r="7" spans="2:10" x14ac:dyDescent="0.3">
      <c r="B7" s="68"/>
      <c r="C7" s="68"/>
      <c r="D7" s="68"/>
      <c r="E7" s="68"/>
      <c r="F7" s="68"/>
      <c r="G7" s="68"/>
      <c r="H7" s="68"/>
      <c r="I7" s="68"/>
      <c r="J7" s="68"/>
    </row>
    <row r="8" spans="2:10" x14ac:dyDescent="0.3">
      <c r="B8" s="68"/>
      <c r="C8" s="68"/>
      <c r="D8" s="68"/>
      <c r="E8" s="68"/>
      <c r="F8" s="68"/>
      <c r="G8" s="68"/>
      <c r="H8" s="68"/>
      <c r="I8" s="68"/>
      <c r="J8" s="68"/>
    </row>
    <row r="9" spans="2:10" x14ac:dyDescent="0.3">
      <c r="B9" s="68"/>
      <c r="C9" s="68"/>
      <c r="D9" s="68"/>
      <c r="E9" s="68"/>
      <c r="F9" s="68"/>
      <c r="G9" s="68"/>
      <c r="H9" s="68"/>
      <c r="I9" s="68"/>
      <c r="J9" s="68"/>
    </row>
    <row r="10" spans="2:10" x14ac:dyDescent="0.3">
      <c r="B10" s="68"/>
      <c r="C10" s="68"/>
      <c r="D10" s="68"/>
      <c r="E10" s="68"/>
      <c r="F10" s="68"/>
      <c r="G10" s="68"/>
      <c r="H10" s="68"/>
      <c r="I10" s="68"/>
      <c r="J10" s="68"/>
    </row>
    <row r="11" spans="2:10" x14ac:dyDescent="0.3">
      <c r="B11" s="66"/>
      <c r="C11" s="66"/>
      <c r="D11" s="66"/>
      <c r="E11" s="66"/>
      <c r="F11" s="66"/>
      <c r="G11" s="66"/>
      <c r="H11" s="66"/>
      <c r="I11" s="66"/>
      <c r="J11" s="66"/>
    </row>
    <row r="12" spans="2:10" x14ac:dyDescent="0.3">
      <c r="B12" s="66"/>
      <c r="C12" s="66"/>
      <c r="D12" s="66"/>
      <c r="E12" s="66"/>
      <c r="F12" s="66"/>
      <c r="G12" s="66"/>
      <c r="H12" s="66"/>
      <c r="I12" s="66"/>
      <c r="J12" s="66"/>
    </row>
    <row r="13" spans="2:10" x14ac:dyDescent="0.3">
      <c r="B13" s="67">
        <f>AVERAGE(B1:B10)</f>
        <v>11.376380349748139</v>
      </c>
      <c r="C13" s="67">
        <f t="shared" ref="C13:J13" si="0">AVERAGE(C1:C10)</f>
        <v>15.087819785539612</v>
      </c>
      <c r="D13" s="67">
        <f t="shared" si="0"/>
        <v>9.8811486582273869</v>
      </c>
      <c r="E13" s="67">
        <f t="shared" si="0"/>
        <v>11.87760376398672</v>
      </c>
      <c r="F13" s="67">
        <f t="shared" si="0"/>
        <v>16.732426433340574</v>
      </c>
      <c r="G13" s="67">
        <f t="shared" si="0"/>
        <v>10.320100259497607</v>
      </c>
      <c r="H13" s="67">
        <f t="shared" si="0"/>
        <v>6.022584800865431</v>
      </c>
      <c r="I13" s="67">
        <f t="shared" si="0"/>
        <v>8.4161765455965174</v>
      </c>
      <c r="J13" s="67">
        <f t="shared" si="0"/>
        <v>3.5768320929963395</v>
      </c>
    </row>
    <row r="16" spans="2:10" ht="15.6" x14ac:dyDescent="0.3">
      <c r="B16" s="63" t="s">
        <v>140</v>
      </c>
      <c r="C16" s="63" t="s">
        <v>141</v>
      </c>
      <c r="D16" s="63" t="s">
        <v>142</v>
      </c>
      <c r="E16" s="63" t="s">
        <v>143</v>
      </c>
      <c r="F16" s="63" t="s">
        <v>144</v>
      </c>
      <c r="G16" s="63" t="s">
        <v>145</v>
      </c>
      <c r="H16" s="63" t="s">
        <v>146</v>
      </c>
      <c r="I16" s="63" t="s">
        <v>147</v>
      </c>
      <c r="J16" s="63" t="s">
        <v>148</v>
      </c>
    </row>
    <row r="17" spans="2:12" ht="15" customHeight="1" x14ac:dyDescent="0.3">
      <c r="B17" s="75">
        <f>B13-B18</f>
        <v>3.1663803497481382</v>
      </c>
      <c r="C17" s="75">
        <f t="shared" ref="C17:J17" si="1">C13-C18</f>
        <v>-5.2180214460388896E-2</v>
      </c>
      <c r="D17" s="75">
        <f t="shared" si="1"/>
        <v>4.0611486582273866</v>
      </c>
      <c r="E17" s="75">
        <f t="shared" si="1"/>
        <v>1.4676037639867197</v>
      </c>
      <c r="F17" s="75">
        <f t="shared" si="1"/>
        <v>0.3724264333405749</v>
      </c>
      <c r="G17" s="75">
        <f t="shared" si="1"/>
        <v>3.6001002594976077</v>
      </c>
      <c r="H17" s="75">
        <f t="shared" si="1"/>
        <v>1.5625848008654311</v>
      </c>
      <c r="I17" s="75">
        <f t="shared" si="1"/>
        <v>3.5961765455965171</v>
      </c>
      <c r="J17" s="75">
        <f t="shared" si="1"/>
        <v>-0.51316790700366033</v>
      </c>
      <c r="K17" s="74"/>
      <c r="L17" s="74"/>
    </row>
    <row r="18" spans="2:12" s="70" customFormat="1" x14ac:dyDescent="0.3">
      <c r="B18" s="74">
        <v>8.2100000000000009</v>
      </c>
      <c r="C18" s="74">
        <v>15.14</v>
      </c>
      <c r="D18" s="74">
        <v>5.82</v>
      </c>
      <c r="E18" s="74">
        <v>10.41</v>
      </c>
      <c r="F18" s="74">
        <v>16.36</v>
      </c>
      <c r="G18" s="74">
        <v>6.72</v>
      </c>
      <c r="H18" s="74">
        <v>4.46</v>
      </c>
      <c r="I18" s="74">
        <v>4.82</v>
      </c>
      <c r="J18" s="74">
        <v>4.09</v>
      </c>
    </row>
    <row r="19" spans="2:12" x14ac:dyDescent="0.3">
      <c r="B19" s="72">
        <f>B17/B18</f>
        <v>0.38567361141877443</v>
      </c>
      <c r="C19" s="72">
        <f t="shared" ref="C19:J19" si="2">C17/C18</f>
        <v>-3.4465135046492005E-3</v>
      </c>
      <c r="D19" s="72">
        <f t="shared" si="2"/>
        <v>0.69779186567480866</v>
      </c>
      <c r="E19" s="72">
        <f t="shared" si="2"/>
        <v>0.1409801886634697</v>
      </c>
      <c r="F19" s="72">
        <f t="shared" si="2"/>
        <v>2.2764451915683062E-2</v>
      </c>
      <c r="G19" s="72">
        <f t="shared" si="2"/>
        <v>0.5357292052823821</v>
      </c>
      <c r="H19" s="72">
        <f t="shared" si="2"/>
        <v>0.35035533651691281</v>
      </c>
      <c r="I19" s="72">
        <f t="shared" si="2"/>
        <v>0.74609471900342672</v>
      </c>
      <c r="J19" s="72">
        <f>J17/J18</f>
        <v>-0.12546892591776537</v>
      </c>
      <c r="K19" s="72"/>
    </row>
    <row r="20" spans="2:12" x14ac:dyDescent="0.3">
      <c r="B20" s="68">
        <v>7.2844427441037416</v>
      </c>
      <c r="C20" s="68">
        <v>15.93344627731768</v>
      </c>
      <c r="D20" s="68">
        <v>4.8341433138098511</v>
      </c>
      <c r="E20" s="68">
        <v>9.31930915903264</v>
      </c>
      <c r="F20" s="68">
        <v>16.679763163906621</v>
      </c>
      <c r="G20" s="68">
        <v>6.3970596589600035</v>
      </c>
      <c r="H20" s="68">
        <v>5.342310627934288</v>
      </c>
      <c r="I20" s="68">
        <v>6.1821335088027869</v>
      </c>
      <c r="J20" s="68">
        <v>4.49113111581672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55" zoomScaleNormal="55" workbookViewId="0">
      <selection activeCell="B1" sqref="B1:K1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13.745957761291027</v>
      </c>
      <c r="C1" s="68">
        <v>17.203702741418841</v>
      </c>
      <c r="D1" s="68">
        <v>12.333894366265007</v>
      </c>
      <c r="E1" s="68">
        <v>19.998268548177649</v>
      </c>
      <c r="F1" s="68">
        <v>27.319944598337948</v>
      </c>
      <c r="G1" s="68">
        <v>27.485665487373428</v>
      </c>
      <c r="H1" s="68">
        <v>33.300805074408387</v>
      </c>
      <c r="I1" s="68">
        <v>0.7190874730021598</v>
      </c>
      <c r="J1" s="68">
        <v>0.28833693304535635</v>
      </c>
      <c r="K1" s="68">
        <v>0.26174406047516197</v>
      </c>
    </row>
    <row r="2" spans="2:11" x14ac:dyDescent="0.3">
      <c r="B2" s="68">
        <v>13.872122406725838</v>
      </c>
      <c r="C2" s="68">
        <v>17.481665356803767</v>
      </c>
      <c r="D2" s="68">
        <v>12.437383598804338</v>
      </c>
      <c r="E2" s="68">
        <v>19.885108263367211</v>
      </c>
      <c r="F2" s="68">
        <v>26.952986921173562</v>
      </c>
      <c r="G2" s="68">
        <v>27.153627487331605</v>
      </c>
      <c r="H2" s="68">
        <v>32.538309441423628</v>
      </c>
      <c r="I2" s="68">
        <v>0.72054558636940369</v>
      </c>
      <c r="J2" s="68">
        <v>0.28693130324451693</v>
      </c>
      <c r="K2" s="68">
        <v>0.25956135580931666</v>
      </c>
    </row>
    <row r="3" spans="2:11" x14ac:dyDescent="0.3">
      <c r="B3" s="68">
        <v>13.532651209623484</v>
      </c>
      <c r="C3" s="68">
        <v>16.79476062502086</v>
      </c>
      <c r="D3" s="68">
        <v>12.219050102751993</v>
      </c>
      <c r="E3" s="68">
        <v>19.731936800994141</v>
      </c>
      <c r="F3" s="68">
        <v>27.735865802786901</v>
      </c>
      <c r="G3" s="68">
        <v>27.111886369299775</v>
      </c>
      <c r="H3" s="68">
        <v>33.723682571321788</v>
      </c>
      <c r="I3" s="68">
        <v>0.72510901162790697</v>
      </c>
      <c r="J3" s="68">
        <v>0.29083393895348836</v>
      </c>
      <c r="K3" s="68">
        <v>0.25599563953488375</v>
      </c>
    </row>
    <row r="4" spans="2:11" x14ac:dyDescent="0.3">
      <c r="B4" s="68">
        <v>13.18672304422468</v>
      </c>
      <c r="C4" s="68">
        <v>16.519756967295649</v>
      </c>
      <c r="D4" s="68">
        <v>11.802251201553313</v>
      </c>
      <c r="E4" s="68">
        <v>21.275469700979095</v>
      </c>
      <c r="F4" s="68">
        <v>30.155230199329687</v>
      </c>
      <c r="G4" s="68">
        <v>29.322838580709643</v>
      </c>
      <c r="H4" s="68">
        <v>36.489693941286696</v>
      </c>
      <c r="I4" s="68">
        <v>0.7348743901883007</v>
      </c>
      <c r="J4" s="68">
        <v>0.29088587972461588</v>
      </c>
      <c r="K4" s="68">
        <v>0.2462499430082524</v>
      </c>
    </row>
    <row r="5" spans="2:11" x14ac:dyDescent="0.3">
      <c r="B5" s="68">
        <v>13.867793582957649</v>
      </c>
      <c r="C5" s="68">
        <v>17.424180185458479</v>
      </c>
      <c r="D5" s="68">
        <v>12.473175098721613</v>
      </c>
      <c r="E5" s="68">
        <v>19.826517967781911</v>
      </c>
      <c r="F5" s="68">
        <v>27.498008673333924</v>
      </c>
      <c r="G5" s="68">
        <v>27.018365586096387</v>
      </c>
      <c r="H5" s="68">
        <v>32.893763864924821</v>
      </c>
      <c r="I5" s="68">
        <v>0.72292731921110298</v>
      </c>
      <c r="J5" s="68">
        <v>0.28716216216216217</v>
      </c>
      <c r="K5" s="68">
        <v>0.25922205989773556</v>
      </c>
    </row>
    <row r="6" spans="2:11" x14ac:dyDescent="0.3">
      <c r="B6" s="68">
        <v>13.43844060394971</v>
      </c>
      <c r="C6" s="68">
        <v>17.028984665351281</v>
      </c>
      <c r="D6" s="68">
        <v>11.964949967847993</v>
      </c>
      <c r="E6" s="68">
        <v>20.203269995581085</v>
      </c>
      <c r="F6" s="68">
        <v>28.517143867090844</v>
      </c>
      <c r="G6" s="68">
        <v>27.824893988525819</v>
      </c>
      <c r="H6" s="68">
        <v>34.555430851727145</v>
      </c>
      <c r="I6" s="68">
        <v>0.72355725468778442</v>
      </c>
      <c r="J6" s="68">
        <v>0.28886764973602769</v>
      </c>
      <c r="K6" s="68">
        <v>0.25841980702712541</v>
      </c>
    </row>
    <row r="7" spans="2:11" x14ac:dyDescent="0.3">
      <c r="B7" s="68">
        <v>13.144033989668808</v>
      </c>
      <c r="C7" s="68">
        <v>16.357127830599403</v>
      </c>
      <c r="D7" s="68">
        <v>11.906336115164404</v>
      </c>
      <c r="E7" s="68">
        <v>20.117920314454171</v>
      </c>
      <c r="F7" s="68">
        <v>29.271996426976326</v>
      </c>
      <c r="G7" s="68">
        <v>27.170278637770899</v>
      </c>
      <c r="H7" s="68">
        <v>34.559187716691433</v>
      </c>
      <c r="I7" s="68">
        <v>0.72301416326717693</v>
      </c>
      <c r="J7" s="68">
        <v>0.28285282119448135</v>
      </c>
      <c r="K7" s="68">
        <v>0.2575972865196865</v>
      </c>
    </row>
    <row r="8" spans="2:11" x14ac:dyDescent="0.3">
      <c r="B8" s="68">
        <v>13.168632267856507</v>
      </c>
      <c r="C8" s="68">
        <v>16.567508512664833</v>
      </c>
      <c r="D8" s="68">
        <v>11.768291841612363</v>
      </c>
      <c r="E8" s="68">
        <v>20.292439372325248</v>
      </c>
      <c r="F8" s="68">
        <v>29.624676829811889</v>
      </c>
      <c r="G8" s="68">
        <v>27.980841946054952</v>
      </c>
      <c r="H8" s="68">
        <v>35.689981096408317</v>
      </c>
      <c r="I8" s="68">
        <v>0.74191928414901387</v>
      </c>
      <c r="J8" s="68">
        <v>0.28985573411249088</v>
      </c>
      <c r="K8" s="68">
        <v>0.23886048210372535</v>
      </c>
    </row>
    <row r="9" spans="2:11" x14ac:dyDescent="0.3">
      <c r="B9" s="68">
        <v>13.338676794029732</v>
      </c>
      <c r="C9" s="68">
        <v>16.72953473507274</v>
      </c>
      <c r="D9" s="68">
        <v>11.9844254485447</v>
      </c>
      <c r="E9" s="68">
        <v>21.068432671081677</v>
      </c>
      <c r="F9" s="68">
        <v>29.507328271234329</v>
      </c>
      <c r="G9" s="68">
        <v>28.808110781404551</v>
      </c>
      <c r="H9" s="68">
        <v>35.82643095561874</v>
      </c>
      <c r="I9" s="68">
        <v>0.73579389731408729</v>
      </c>
      <c r="J9" s="68">
        <v>0.29015165357208111</v>
      </c>
      <c r="K9" s="68">
        <v>0.24488397588160057</v>
      </c>
    </row>
    <row r="10" spans="2:11" x14ac:dyDescent="0.3">
      <c r="B10" s="68">
        <v>12.790253382280529</v>
      </c>
      <c r="C10" s="68">
        <v>16.011134733061493</v>
      </c>
      <c r="D10" s="68">
        <v>11.483334357991163</v>
      </c>
      <c r="E10" s="68">
        <v>21.141479099678456</v>
      </c>
      <c r="F10" s="68">
        <v>30.874341341430739</v>
      </c>
      <c r="G10" s="68">
        <v>28.851470218647901</v>
      </c>
      <c r="H10" s="68">
        <v>37.203166226912934</v>
      </c>
      <c r="I10" s="68">
        <v>0.76083768673815411</v>
      </c>
      <c r="J10" s="68">
        <v>0.2925488039593071</v>
      </c>
      <c r="K10" s="68">
        <v>0.22229859774539457</v>
      </c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13.408528504260797</v>
      </c>
      <c r="C13" s="67">
        <f t="shared" ref="C13:J13" si="0">AVERAGE(C1:C10)</f>
        <v>16.811835635274736</v>
      </c>
      <c r="D13" s="67">
        <f t="shared" si="0"/>
        <v>12.03730920992569</v>
      </c>
      <c r="E13" s="67">
        <f t="shared" si="0"/>
        <v>20.354084273442062</v>
      </c>
      <c r="F13" s="67">
        <f t="shared" si="0"/>
        <v>28.745752293150616</v>
      </c>
      <c r="G13" s="67">
        <f t="shared" si="0"/>
        <v>27.872797908321491</v>
      </c>
      <c r="H13" s="67">
        <f t="shared" si="0"/>
        <v>34.678045174072388</v>
      </c>
      <c r="I13" s="67">
        <f t="shared" si="0"/>
        <v>0.73076660665550897</v>
      </c>
      <c r="J13" s="67">
        <f t="shared" si="0"/>
        <v>0.28884268797045276</v>
      </c>
      <c r="K13" s="67">
        <f>AVERAGE(K1:K10)</f>
        <v>0.25048332080028823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2"/>
      <c r="F17" s="72"/>
      <c r="G17" s="72"/>
      <c r="H17" s="72"/>
      <c r="I17" s="72"/>
      <c r="J17" s="72"/>
      <c r="K17" s="72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3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zoomScale="70" zoomScaleNormal="70" workbookViewId="0">
      <selection activeCell="B3" sqref="B3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85" t="s">
        <v>69</v>
      </c>
      <c r="B1" s="86"/>
      <c r="C1" s="83" t="s">
        <v>68</v>
      </c>
      <c r="D1" s="84"/>
      <c r="E1" s="87" t="s">
        <v>72</v>
      </c>
      <c r="F1" s="88"/>
      <c r="G1" t="s">
        <v>122</v>
      </c>
    </row>
    <row r="2" spans="1:7" x14ac:dyDescent="0.3">
      <c r="A2" s="21" t="s">
        <v>64</v>
      </c>
      <c r="B2" s="38">
        <v>0.16666176427331841</v>
      </c>
      <c r="C2" s="21" t="s">
        <v>4</v>
      </c>
      <c r="D2" s="36">
        <v>0.51140033228341997</v>
      </c>
      <c r="E2" s="21" t="s">
        <v>80</v>
      </c>
      <c r="F2" s="37">
        <v>832.32734440355023</v>
      </c>
      <c r="G2">
        <f>F2/1440</f>
        <v>0.57800510028024321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0.62427066244791685</v>
      </c>
      <c r="E3" s="21" t="s">
        <v>73</v>
      </c>
      <c r="F3" s="37">
        <v>19.878081102570899</v>
      </c>
    </row>
    <row r="4" spans="1:7" x14ac:dyDescent="0.3">
      <c r="A4" s="21" t="s">
        <v>83</v>
      </c>
      <c r="B4" s="38">
        <v>85.34875105842508</v>
      </c>
      <c r="C4" s="21" t="s">
        <v>3</v>
      </c>
      <c r="D4" s="36">
        <v>7.431219754409292E-2</v>
      </c>
      <c r="E4" s="21" t="s">
        <v>74</v>
      </c>
      <c r="F4" s="37">
        <v>26.943462897526505</v>
      </c>
    </row>
    <row r="5" spans="1:7" x14ac:dyDescent="0.3">
      <c r="A5" s="21" t="s">
        <v>84</v>
      </c>
      <c r="B5" s="38">
        <v>82.206760335771818</v>
      </c>
      <c r="C5" s="21" t="s">
        <v>70</v>
      </c>
      <c r="D5" s="36">
        <v>95.486090767569721</v>
      </c>
      <c r="E5" s="35" t="s">
        <v>75</v>
      </c>
      <c r="F5" s="37">
        <v>7.1673111087888151</v>
      </c>
    </row>
    <row r="6" spans="1:7" x14ac:dyDescent="0.3">
      <c r="A6" s="21" t="s">
        <v>85</v>
      </c>
      <c r="B6" s="38">
        <v>43.046129374337191</v>
      </c>
      <c r="C6" s="21" t="s">
        <v>71</v>
      </c>
      <c r="D6" s="36">
        <v>0.13970902959943723</v>
      </c>
      <c r="E6" s="35" t="s">
        <v>76</v>
      </c>
      <c r="F6" s="37">
        <v>-28933.013886488076</v>
      </c>
      <c r="G6">
        <f>F6/1440</f>
        <v>-20.092370754505609</v>
      </c>
    </row>
    <row r="7" spans="1:7" x14ac:dyDescent="0.3">
      <c r="A7" s="21" t="s">
        <v>103</v>
      </c>
      <c r="B7" s="38">
        <v>72.455602173464513</v>
      </c>
      <c r="C7" s="21" t="s">
        <v>6</v>
      </c>
      <c r="D7" s="36">
        <v>0.54621594768886295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0.40277373789271398</v>
      </c>
      <c r="E8" s="35" t="s">
        <v>78</v>
      </c>
      <c r="F8" s="37">
        <v>7.5331953770361615E-2</v>
      </c>
      <c r="G8">
        <f>F8/1440</f>
        <v>5.2313856784973344E-5</v>
      </c>
    </row>
    <row r="9" spans="1:7" x14ac:dyDescent="0.3">
      <c r="C9" s="43" t="s">
        <v>66</v>
      </c>
      <c r="D9" s="47">
        <v>0</v>
      </c>
    </row>
    <row r="12" spans="1:7" x14ac:dyDescent="0.3">
      <c r="C12" s="83" t="s">
        <v>68</v>
      </c>
      <c r="D12" s="84"/>
    </row>
    <row r="13" spans="1:7" x14ac:dyDescent="0.3">
      <c r="C13" s="21" t="s">
        <v>4</v>
      </c>
      <c r="D13" s="36">
        <v>0.1076857905675767</v>
      </c>
    </row>
    <row r="14" spans="1:7" x14ac:dyDescent="0.3">
      <c r="C14" s="21" t="s">
        <v>2</v>
      </c>
      <c r="D14" s="36">
        <v>0.24593600526501003</v>
      </c>
    </row>
    <row r="15" spans="1:7" x14ac:dyDescent="0.3">
      <c r="C15" s="43" t="s">
        <v>3</v>
      </c>
      <c r="D15" s="47">
        <v>0</v>
      </c>
    </row>
    <row r="16" spans="1:7" x14ac:dyDescent="0.3">
      <c r="C16" s="21" t="s">
        <v>70</v>
      </c>
      <c r="D16" s="36">
        <v>33.459343753097222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4.4388832383015941E-2</v>
      </c>
    </row>
    <row r="19" spans="3:4" x14ac:dyDescent="0.3">
      <c r="C19" s="21" t="s">
        <v>7</v>
      </c>
      <c r="D19" s="36">
        <v>0.12322571116998331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C2" sqref="C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F7" sqref="F7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9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9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activeCell="L22" sqref="L22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  <c r="M21">
        <f>L21/60</f>
        <v>3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Sheet1 (2)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Age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2014-12-11T15:35:38Z</dcterms:modified>
</cp:coreProperties>
</file>