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6" activeTab="14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AA18" i="27" l="1"/>
  <c r="AA15" i="27"/>
  <c r="AK18" i="27"/>
  <c r="AJ18" i="27"/>
  <c r="AI18" i="27"/>
  <c r="AH18" i="27"/>
  <c r="AG18" i="27"/>
  <c r="AF18" i="27"/>
  <c r="AE18" i="27"/>
  <c r="AD18" i="27"/>
  <c r="AC18" i="27"/>
  <c r="AB18" i="27"/>
  <c r="Z18" i="27"/>
  <c r="AB15" i="27"/>
  <c r="AC15" i="27"/>
  <c r="AD15" i="27"/>
  <c r="AE15" i="27"/>
  <c r="AF15" i="27"/>
  <c r="AG15" i="27"/>
  <c r="AH15" i="27"/>
  <c r="AI15" i="27"/>
  <c r="AJ15" i="27"/>
  <c r="AK15" i="27"/>
  <c r="Z15" i="27"/>
  <c r="O2" i="33" l="1"/>
  <c r="O3" i="33"/>
  <c r="O4" i="33"/>
  <c r="O5" i="33"/>
  <c r="O6" i="33"/>
  <c r="O7" i="33"/>
  <c r="O1" i="33"/>
  <c r="N13" i="33"/>
  <c r="P1" i="33"/>
  <c r="N6" i="33" l="1"/>
  <c r="P6" i="33"/>
  <c r="P7" i="33"/>
  <c r="N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N5" i="33" l="1"/>
  <c r="P5" i="33"/>
  <c r="N4" i="33" l="1"/>
  <c r="P4" i="33"/>
  <c r="P3" i="33" l="1"/>
  <c r="N3" i="33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3" i="33" s="1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3" i="33"/>
  <c r="O17" i="33" s="1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<sst xmlns="http://schemas.openxmlformats.org/spreadsheetml/2006/main" count="1913" uniqueCount="276">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</sst>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5" t="s">
        <v>69</v>
      </c>
      <c r="V1" s="196"/>
      <c r="W1" s="193" t="s">
        <v>68</v>
      </c>
      <c r="X1" s="194"/>
      <c r="Y1" s="197" t="s">
        <v>72</v>
      </c>
      <c r="Z1" s="198"/>
      <c r="AA1" t="s">
        <v>122</v>
      </c>
      <c r="AB1" s="193" t="s">
        <v>68</v>
      </c>
      <c r="AC1" s="194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5" t="s">
        <v>69</v>
      </c>
      <c r="V10" s="196"/>
      <c r="W10" s="193" t="s">
        <v>68</v>
      </c>
      <c r="X10" s="194"/>
      <c r="Y10" s="197" t="s">
        <v>72</v>
      </c>
      <c r="Z10" s="198"/>
      <c r="AA10" t="s">
        <v>122</v>
      </c>
      <c r="AB10" s="193" t="s">
        <v>68</v>
      </c>
      <c r="AC10" s="19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5" t="s">
        <v>69</v>
      </c>
      <c r="V18" s="196"/>
      <c r="W18" s="193" t="s">
        <v>68</v>
      </c>
      <c r="X18" s="194"/>
      <c r="Y18" s="197" t="s">
        <v>72</v>
      </c>
      <c r="Z18" s="198"/>
      <c r="AA18" t="s">
        <v>122</v>
      </c>
      <c r="AB18" s="193" t="s">
        <v>68</v>
      </c>
      <c r="AC18" s="19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5" t="s">
        <v>69</v>
      </c>
      <c r="V26" s="196"/>
      <c r="W26" s="193" t="s">
        <v>68</v>
      </c>
      <c r="X26" s="194"/>
      <c r="Y26" s="197" t="s">
        <v>72</v>
      </c>
      <c r="Z26" s="198"/>
      <c r="AA26" t="s">
        <v>122</v>
      </c>
      <c r="AB26" s="193" t="s">
        <v>68</v>
      </c>
      <c r="AC26" s="19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5" t="s">
        <v>69</v>
      </c>
      <c r="V34" s="196"/>
      <c r="W34" s="193" t="s">
        <v>68</v>
      </c>
      <c r="X34" s="194"/>
      <c r="Y34" s="197" t="s">
        <v>72</v>
      </c>
      <c r="Z34" s="198"/>
      <c r="AA34" t="s">
        <v>122</v>
      </c>
      <c r="AB34" s="193" t="s">
        <v>68</v>
      </c>
      <c r="AC34" s="19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5" t="s">
        <v>69</v>
      </c>
      <c r="V42" s="196"/>
      <c r="W42" s="193" t="s">
        <v>68</v>
      </c>
      <c r="X42" s="194"/>
      <c r="Y42" s="197" t="s">
        <v>72</v>
      </c>
      <c r="Z42" s="198"/>
      <c r="AA42" t="s">
        <v>122</v>
      </c>
      <c r="AB42" s="193" t="s">
        <v>68</v>
      </c>
      <c r="AC42" s="19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5" t="s">
        <v>69</v>
      </c>
      <c r="V50" s="196"/>
      <c r="W50" s="193" t="s">
        <v>68</v>
      </c>
      <c r="X50" s="194"/>
      <c r="Y50" s="197" t="s">
        <v>72</v>
      </c>
      <c r="Z50" s="198"/>
      <c r="AA50" t="s">
        <v>122</v>
      </c>
      <c r="AB50" s="193" t="s">
        <v>68</v>
      </c>
      <c r="AC50" s="19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5" t="s">
        <v>69</v>
      </c>
      <c r="V58" s="196"/>
      <c r="W58" s="193" t="s">
        <v>68</v>
      </c>
      <c r="X58" s="194"/>
      <c r="Y58" s="197" t="s">
        <v>72</v>
      </c>
      <c r="Z58" s="198"/>
      <c r="AA58" t="s">
        <v>122</v>
      </c>
      <c r="AB58" s="193" t="s">
        <v>68</v>
      </c>
      <c r="AC58" s="19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tabSelected="1" workbookViewId="0">
      <selection activeCell="B14" sqref="B14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11">
        <v>0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5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5" t="s">
        <v>151</v>
      </c>
      <c r="C1" s="219"/>
      <c r="D1" s="196"/>
      <c r="J1" s="195" t="s">
        <v>152</v>
      </c>
      <c r="K1" s="219"/>
      <c r="L1" s="196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5" t="s">
        <v>49</v>
      </c>
      <c r="C1" s="219"/>
      <c r="D1" s="196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5" t="s">
        <v>69</v>
      </c>
      <c r="V1" s="196"/>
      <c r="W1" s="193" t="s">
        <v>68</v>
      </c>
      <c r="X1" s="194"/>
      <c r="Y1" s="197" t="s">
        <v>72</v>
      </c>
      <c r="Z1" s="198"/>
      <c r="AA1" t="s">
        <v>122</v>
      </c>
      <c r="AB1" s="193" t="s">
        <v>68</v>
      </c>
      <c r="AC1" s="194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5" t="s">
        <v>69</v>
      </c>
      <c r="V10" s="196"/>
      <c r="W10" s="193" t="s">
        <v>68</v>
      </c>
      <c r="X10" s="194"/>
      <c r="Y10" s="197" t="s">
        <v>72</v>
      </c>
      <c r="Z10" s="198"/>
      <c r="AA10" t="s">
        <v>122</v>
      </c>
      <c r="AB10" s="193" t="s">
        <v>68</v>
      </c>
      <c r="AC10" s="19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5" t="s">
        <v>69</v>
      </c>
      <c r="V18" s="196"/>
      <c r="W18" s="193" t="s">
        <v>68</v>
      </c>
      <c r="X18" s="194"/>
      <c r="Y18" s="197" t="s">
        <v>72</v>
      </c>
      <c r="Z18" s="198"/>
      <c r="AA18" t="s">
        <v>122</v>
      </c>
      <c r="AB18" s="193" t="s">
        <v>68</v>
      </c>
      <c r="AC18" s="19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5" t="s">
        <v>69</v>
      </c>
      <c r="V26" s="196"/>
      <c r="W26" s="193" t="s">
        <v>68</v>
      </c>
      <c r="X26" s="194"/>
      <c r="Y26" s="197" t="s">
        <v>72</v>
      </c>
      <c r="Z26" s="198"/>
      <c r="AA26" t="s">
        <v>122</v>
      </c>
      <c r="AB26" s="193" t="s">
        <v>68</v>
      </c>
      <c r="AC26" s="19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5" t="s">
        <v>69</v>
      </c>
      <c r="V34" s="196"/>
      <c r="W34" s="193" t="s">
        <v>68</v>
      </c>
      <c r="X34" s="194"/>
      <c r="Y34" s="197" t="s">
        <v>72</v>
      </c>
      <c r="Z34" s="198"/>
      <c r="AA34" t="s">
        <v>122</v>
      </c>
      <c r="AB34" s="193" t="s">
        <v>68</v>
      </c>
      <c r="AC34" s="19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5" t="s">
        <v>69</v>
      </c>
      <c r="V42" s="196"/>
      <c r="W42" s="193" t="s">
        <v>68</v>
      </c>
      <c r="X42" s="194"/>
      <c r="Y42" s="197" t="s">
        <v>72</v>
      </c>
      <c r="Z42" s="198"/>
      <c r="AA42" t="s">
        <v>122</v>
      </c>
      <c r="AB42" s="193" t="s">
        <v>68</v>
      </c>
      <c r="AC42" s="19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5" t="s">
        <v>69</v>
      </c>
      <c r="V50" s="196"/>
      <c r="W50" s="193" t="s">
        <v>68</v>
      </c>
      <c r="X50" s="194"/>
      <c r="Y50" s="197" t="s">
        <v>72</v>
      </c>
      <c r="Z50" s="198"/>
      <c r="AA50" t="s">
        <v>122</v>
      </c>
      <c r="AB50" s="193" t="s">
        <v>68</v>
      </c>
      <c r="AC50" s="19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5" t="s">
        <v>69</v>
      </c>
      <c r="V58" s="196"/>
      <c r="W58" s="193" t="s">
        <v>68</v>
      </c>
      <c r="X58" s="194"/>
      <c r="Y58" s="197" t="s">
        <v>72</v>
      </c>
      <c r="Z58" s="198"/>
      <c r="AA58" t="s">
        <v>122</v>
      </c>
      <c r="AB58" s="193" t="s">
        <v>68</v>
      </c>
      <c r="AC58" s="19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/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57">
        <v>1</v>
      </c>
    </row>
    <row r="3" spans="1:6" x14ac:dyDescent="0.3">
      <c r="A3" s="7" t="s">
        <v>2</v>
      </c>
      <c r="B3" s="158">
        <v>2</v>
      </c>
      <c r="D3" s="12">
        <v>7</v>
      </c>
      <c r="F3" s="157">
        <v>2</v>
      </c>
    </row>
    <row r="4" spans="1:6" x14ac:dyDescent="0.3">
      <c r="A4" s="7" t="s">
        <v>3</v>
      </c>
      <c r="B4" s="158">
        <v>3</v>
      </c>
      <c r="D4" s="12">
        <v>10</v>
      </c>
      <c r="F4" s="157">
        <v>3</v>
      </c>
    </row>
    <row r="5" spans="1:6" x14ac:dyDescent="0.3">
      <c r="A5" s="7" t="s">
        <v>5</v>
      </c>
      <c r="B5" s="158">
        <v>3</v>
      </c>
      <c r="D5" s="12">
        <v>11</v>
      </c>
      <c r="F5" s="157">
        <v>3</v>
      </c>
    </row>
    <row r="6" spans="1:6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6" x14ac:dyDescent="0.3">
      <c r="A7" s="7" t="s">
        <v>7</v>
      </c>
      <c r="B7" s="158">
        <v>4</v>
      </c>
      <c r="D7" s="12">
        <v>4</v>
      </c>
      <c r="F7" s="157">
        <v>4</v>
      </c>
    </row>
    <row r="8" spans="1:6" x14ac:dyDescent="0.3">
      <c r="A8" s="7" t="s">
        <v>8</v>
      </c>
      <c r="B8" s="158">
        <v>11</v>
      </c>
      <c r="D8" s="12">
        <v>36</v>
      </c>
      <c r="F8" s="157">
        <v>11</v>
      </c>
    </row>
    <row r="9" spans="1:6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6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6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6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6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200" t="s">
        <v>173</v>
      </c>
      <c r="P4" s="201"/>
      <c r="Q4" s="201"/>
      <c r="R4" s="201"/>
      <c r="S4" s="201"/>
      <c r="T4" s="201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200"/>
      <c r="P5" s="201"/>
      <c r="Q5" s="201"/>
      <c r="R5" s="201"/>
      <c r="S5" s="201"/>
      <c r="T5" s="201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200"/>
      <c r="P6" s="201"/>
      <c r="Q6" s="201"/>
      <c r="R6" s="201"/>
      <c r="S6" s="201"/>
      <c r="T6" s="201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200"/>
      <c r="P7" s="201"/>
      <c r="Q7" s="201"/>
      <c r="R7" s="201"/>
      <c r="S7" s="201"/>
      <c r="T7" s="201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200"/>
      <c r="P8" s="201"/>
      <c r="Q8" s="201"/>
      <c r="R8" s="201"/>
      <c r="S8" s="201"/>
      <c r="T8" s="201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200"/>
      <c r="P9" s="201"/>
      <c r="Q9" s="201"/>
      <c r="R9" s="201"/>
      <c r="S9" s="201"/>
      <c r="T9" s="201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200"/>
      <c r="P10" s="201"/>
      <c r="Q10" s="201"/>
      <c r="R10" s="201"/>
      <c r="S10" s="201"/>
      <c r="T10" s="201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200"/>
      <c r="P11" s="201"/>
      <c r="Q11" s="201"/>
      <c r="R11" s="201"/>
      <c r="S11" s="201"/>
      <c r="T11" s="201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200"/>
      <c r="P12" s="201"/>
      <c r="Q12" s="201"/>
      <c r="R12" s="201"/>
      <c r="S12" s="201"/>
      <c r="T12" s="201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200"/>
      <c r="P13" s="201"/>
      <c r="Q13" s="201"/>
      <c r="R13" s="201"/>
      <c r="S13" s="201"/>
      <c r="T13" s="201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200"/>
      <c r="P14" s="201"/>
      <c r="Q14" s="201"/>
      <c r="R14" s="201"/>
      <c r="S14" s="201"/>
      <c r="T14" s="201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199" t="s">
        <v>174</v>
      </c>
      <c r="P16" s="199"/>
      <c r="Q16" s="199"/>
      <c r="R16" s="199"/>
      <c r="S16" s="199"/>
      <c r="T16" s="199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199"/>
      <c r="P17" s="199"/>
      <c r="Q17" s="199"/>
      <c r="R17" s="199"/>
      <c r="S17" s="199"/>
      <c r="T17" s="199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199"/>
      <c r="P18" s="199"/>
      <c r="Q18" s="199"/>
      <c r="R18" s="199"/>
      <c r="S18" s="199"/>
      <c r="T18" s="199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199"/>
      <c r="P19" s="199"/>
      <c r="Q19" s="199"/>
      <c r="R19" s="199"/>
      <c r="S19" s="199"/>
      <c r="T19" s="199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199"/>
      <c r="P20" s="199"/>
      <c r="Q20" s="199"/>
      <c r="R20" s="199"/>
      <c r="S20" s="199"/>
      <c r="T20" s="199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199"/>
      <c r="P21" s="199"/>
      <c r="Q21" s="199"/>
      <c r="R21" s="199"/>
      <c r="S21" s="199"/>
      <c r="T21" s="199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199"/>
      <c r="P22" s="199"/>
      <c r="Q22" s="199"/>
      <c r="R22" s="199"/>
      <c r="S22" s="199"/>
      <c r="T22" s="199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199"/>
      <c r="P23" s="199"/>
      <c r="Q23" s="199"/>
      <c r="R23" s="199"/>
      <c r="S23" s="199"/>
      <c r="T23" s="199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199"/>
      <c r="P24" s="199"/>
      <c r="Q24" s="199"/>
      <c r="R24" s="199"/>
      <c r="S24" s="199"/>
      <c r="T24" s="199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199"/>
      <c r="P25" s="199"/>
      <c r="Q25" s="199"/>
      <c r="R25" s="199"/>
      <c r="S25" s="199"/>
      <c r="T25" s="199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199"/>
      <c r="P26" s="199"/>
      <c r="Q26" s="199"/>
      <c r="R26" s="199"/>
      <c r="S26" s="199"/>
      <c r="T26" s="199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199" t="s">
        <v>177</v>
      </c>
      <c r="P28" s="199"/>
      <c r="Q28" s="199"/>
      <c r="R28" s="199"/>
      <c r="S28" s="199"/>
      <c r="T28" s="199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199"/>
      <c r="P29" s="199"/>
      <c r="Q29" s="199"/>
      <c r="R29" s="199"/>
      <c r="S29" s="199"/>
      <c r="T29" s="199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199"/>
      <c r="P30" s="199"/>
      <c r="Q30" s="199"/>
      <c r="R30" s="199"/>
      <c r="S30" s="199"/>
      <c r="T30" s="199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199"/>
      <c r="P31" s="199"/>
      <c r="Q31" s="199"/>
      <c r="R31" s="199"/>
      <c r="S31" s="199"/>
      <c r="T31" s="199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199"/>
      <c r="P32" s="199"/>
      <c r="Q32" s="199"/>
      <c r="R32" s="199"/>
      <c r="S32" s="199"/>
      <c r="T32" s="199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199"/>
      <c r="P33" s="199"/>
      <c r="Q33" s="199"/>
      <c r="R33" s="199"/>
      <c r="S33" s="199"/>
      <c r="T33" s="199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199"/>
      <c r="P34" s="199"/>
      <c r="Q34" s="199"/>
      <c r="R34" s="199"/>
      <c r="S34" s="199"/>
      <c r="T34" s="199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199"/>
      <c r="P35" s="199"/>
      <c r="Q35" s="199"/>
      <c r="R35" s="199"/>
      <c r="S35" s="199"/>
      <c r="T35" s="199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199"/>
      <c r="P36" s="199"/>
      <c r="Q36" s="199"/>
      <c r="R36" s="199"/>
      <c r="S36" s="199"/>
      <c r="T36" s="199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199"/>
      <c r="P37" s="199"/>
      <c r="Q37" s="199"/>
      <c r="R37" s="199"/>
      <c r="S37" s="199"/>
      <c r="T37" s="199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199"/>
      <c r="P38" s="199"/>
      <c r="Q38" s="199"/>
      <c r="R38" s="199"/>
      <c r="S38" s="199"/>
      <c r="T38" s="199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199" t="s">
        <v>178</v>
      </c>
      <c r="P40" s="199"/>
      <c r="Q40" s="199"/>
      <c r="R40" s="199"/>
      <c r="S40" s="199"/>
      <c r="T40" s="199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199"/>
      <c r="P41" s="199"/>
      <c r="Q41" s="199"/>
      <c r="R41" s="199"/>
      <c r="S41" s="199"/>
      <c r="T41" s="199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199"/>
      <c r="P42" s="199"/>
      <c r="Q42" s="199"/>
      <c r="R42" s="199"/>
      <c r="S42" s="199"/>
      <c r="T42" s="199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199"/>
      <c r="P43" s="199"/>
      <c r="Q43" s="199"/>
      <c r="R43" s="199"/>
      <c r="S43" s="199"/>
      <c r="T43" s="199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199"/>
      <c r="P44" s="199"/>
      <c r="Q44" s="199"/>
      <c r="R44" s="199"/>
      <c r="S44" s="199"/>
      <c r="T44" s="199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199"/>
      <c r="P45" s="199"/>
      <c r="Q45" s="199"/>
      <c r="R45" s="199"/>
      <c r="S45" s="199"/>
      <c r="T45" s="199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199"/>
      <c r="P46" s="199"/>
      <c r="Q46" s="199"/>
      <c r="R46" s="199"/>
      <c r="S46" s="199"/>
      <c r="T46" s="199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199"/>
      <c r="P47" s="199"/>
      <c r="Q47" s="199"/>
      <c r="R47" s="199"/>
      <c r="S47" s="199"/>
      <c r="T47" s="199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199"/>
      <c r="P48" s="199"/>
      <c r="Q48" s="199"/>
      <c r="R48" s="199"/>
      <c r="S48" s="199"/>
      <c r="T48" s="199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199"/>
      <c r="P49" s="199"/>
      <c r="Q49" s="199"/>
      <c r="R49" s="199"/>
      <c r="S49" s="199"/>
      <c r="T49" s="199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199"/>
      <c r="P50" s="199"/>
      <c r="Q50" s="199"/>
      <c r="R50" s="199"/>
      <c r="S50" s="199"/>
      <c r="T50" s="199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199" t="s">
        <v>181</v>
      </c>
      <c r="P52" s="199"/>
      <c r="Q52" s="199"/>
      <c r="R52" s="199"/>
      <c r="S52" s="199"/>
      <c r="T52" s="199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199"/>
      <c r="P53" s="199"/>
      <c r="Q53" s="199"/>
      <c r="R53" s="199"/>
      <c r="S53" s="199"/>
      <c r="T53" s="199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199"/>
      <c r="P54" s="199"/>
      <c r="Q54" s="199"/>
      <c r="R54" s="199"/>
      <c r="S54" s="199"/>
      <c r="T54" s="199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199"/>
      <c r="P55" s="199"/>
      <c r="Q55" s="199"/>
      <c r="R55" s="199"/>
      <c r="S55" s="199"/>
      <c r="T55" s="199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199"/>
      <c r="P56" s="199"/>
      <c r="Q56" s="199"/>
      <c r="R56" s="199"/>
      <c r="S56" s="199"/>
      <c r="T56" s="199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199"/>
      <c r="P57" s="199"/>
      <c r="Q57" s="199"/>
      <c r="R57" s="199"/>
      <c r="S57" s="199"/>
      <c r="T57" s="199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199"/>
      <c r="P58" s="199"/>
      <c r="Q58" s="199"/>
      <c r="R58" s="199"/>
      <c r="S58" s="199"/>
      <c r="T58" s="199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199"/>
      <c r="P59" s="199"/>
      <c r="Q59" s="199"/>
      <c r="R59" s="199"/>
      <c r="S59" s="199"/>
      <c r="T59" s="199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199"/>
      <c r="P60" s="199"/>
      <c r="Q60" s="199"/>
      <c r="R60" s="199"/>
      <c r="S60" s="199"/>
      <c r="T60" s="199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199"/>
      <c r="P61" s="199"/>
      <c r="Q61" s="199"/>
      <c r="R61" s="199"/>
      <c r="S61" s="199"/>
      <c r="T61" s="199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199"/>
      <c r="P62" s="199"/>
      <c r="Q62" s="199"/>
      <c r="R62" s="199"/>
      <c r="S62" s="199"/>
      <c r="T62" s="199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199" t="s">
        <v>183</v>
      </c>
      <c r="P64" s="199"/>
      <c r="Q64" s="199"/>
      <c r="R64" s="199"/>
      <c r="S64" s="199"/>
      <c r="T64" s="199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199"/>
      <c r="P65" s="199"/>
      <c r="Q65" s="199"/>
      <c r="R65" s="199"/>
      <c r="S65" s="199"/>
      <c r="T65" s="199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199"/>
      <c r="P66" s="199"/>
      <c r="Q66" s="199"/>
      <c r="R66" s="199"/>
      <c r="S66" s="199"/>
      <c r="T66" s="199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199"/>
      <c r="P67" s="199"/>
      <c r="Q67" s="199"/>
      <c r="R67" s="199"/>
      <c r="S67" s="199"/>
      <c r="T67" s="199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199"/>
      <c r="P68" s="199"/>
      <c r="Q68" s="199"/>
      <c r="R68" s="199"/>
      <c r="S68" s="199"/>
      <c r="T68" s="199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199"/>
      <c r="P69" s="199"/>
      <c r="Q69" s="199"/>
      <c r="R69" s="199"/>
      <c r="S69" s="199"/>
      <c r="T69" s="199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199"/>
      <c r="P70" s="199"/>
      <c r="Q70" s="199"/>
      <c r="R70" s="199"/>
      <c r="S70" s="199"/>
      <c r="T70" s="199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199"/>
      <c r="P71" s="199"/>
      <c r="Q71" s="199"/>
      <c r="R71" s="199"/>
      <c r="S71" s="199"/>
      <c r="T71" s="199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199"/>
      <c r="P72" s="199"/>
      <c r="Q72" s="199"/>
      <c r="R72" s="199"/>
      <c r="S72" s="199"/>
      <c r="T72" s="199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199"/>
      <c r="P73" s="199"/>
      <c r="Q73" s="199"/>
      <c r="R73" s="199"/>
      <c r="S73" s="199"/>
      <c r="T73" s="199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199"/>
      <c r="P74" s="199"/>
      <c r="Q74" s="199"/>
      <c r="R74" s="199"/>
      <c r="S74" s="199"/>
      <c r="T74" s="199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199" t="s">
        <v>184</v>
      </c>
      <c r="P76" s="199"/>
      <c r="Q76" s="199"/>
      <c r="R76" s="199"/>
      <c r="S76" s="199"/>
      <c r="T76" s="199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199"/>
      <c r="P77" s="199"/>
      <c r="Q77" s="199"/>
      <c r="R77" s="199"/>
      <c r="S77" s="199"/>
      <c r="T77" s="199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199"/>
      <c r="P78" s="199"/>
      <c r="Q78" s="199"/>
      <c r="R78" s="199"/>
      <c r="S78" s="199"/>
      <c r="T78" s="199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199"/>
      <c r="P79" s="199"/>
      <c r="Q79" s="199"/>
      <c r="R79" s="199"/>
      <c r="S79" s="199"/>
      <c r="T79" s="199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199"/>
      <c r="P80" s="199"/>
      <c r="Q80" s="199"/>
      <c r="R80" s="199"/>
      <c r="S80" s="199"/>
      <c r="T80" s="199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199"/>
      <c r="P81" s="199"/>
      <c r="Q81" s="199"/>
      <c r="R81" s="199"/>
      <c r="S81" s="199"/>
      <c r="T81" s="199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199"/>
      <c r="P82" s="199"/>
      <c r="Q82" s="199"/>
      <c r="R82" s="199"/>
      <c r="S82" s="199"/>
      <c r="T82" s="199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199"/>
      <c r="P83" s="199"/>
      <c r="Q83" s="199"/>
      <c r="R83" s="199"/>
      <c r="S83" s="199"/>
      <c r="T83" s="199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199"/>
      <c r="P84" s="199"/>
      <c r="Q84" s="199"/>
      <c r="R84" s="199"/>
      <c r="S84" s="199"/>
      <c r="T84" s="199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199"/>
      <c r="P85" s="199"/>
      <c r="Q85" s="199"/>
      <c r="R85" s="199"/>
      <c r="S85" s="199"/>
      <c r="T85" s="199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199"/>
      <c r="P86" s="199"/>
      <c r="Q86" s="199"/>
      <c r="R86" s="199"/>
      <c r="S86" s="199"/>
      <c r="T86" s="199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199" t="s">
        <v>190</v>
      </c>
      <c r="P88" s="199"/>
      <c r="Q88" s="199"/>
      <c r="R88" s="199"/>
      <c r="S88" s="199"/>
      <c r="T88" s="199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199"/>
      <c r="P89" s="199"/>
      <c r="Q89" s="199"/>
      <c r="R89" s="199"/>
      <c r="S89" s="199"/>
      <c r="T89" s="199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199"/>
      <c r="P90" s="199"/>
      <c r="Q90" s="199"/>
      <c r="R90" s="199"/>
      <c r="S90" s="199"/>
      <c r="T90" s="199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199"/>
      <c r="P91" s="199"/>
      <c r="Q91" s="199"/>
      <c r="R91" s="199"/>
      <c r="S91" s="199"/>
      <c r="T91" s="199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199"/>
      <c r="P92" s="199"/>
      <c r="Q92" s="199"/>
      <c r="R92" s="199"/>
      <c r="S92" s="199"/>
      <c r="T92" s="199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199"/>
      <c r="P93" s="199"/>
      <c r="Q93" s="199"/>
      <c r="R93" s="199"/>
      <c r="S93" s="199"/>
      <c r="T93" s="199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199"/>
      <c r="P94" s="199"/>
      <c r="Q94" s="199"/>
      <c r="R94" s="199"/>
      <c r="S94" s="199"/>
      <c r="T94" s="199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199"/>
      <c r="P95" s="199"/>
      <c r="Q95" s="199"/>
      <c r="R95" s="199"/>
      <c r="S95" s="199"/>
      <c r="T95" s="199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199"/>
      <c r="P96" s="199"/>
      <c r="Q96" s="199"/>
      <c r="R96" s="199"/>
      <c r="S96" s="199"/>
      <c r="T96" s="199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199"/>
      <c r="P97" s="199"/>
      <c r="Q97" s="199"/>
      <c r="R97" s="199"/>
      <c r="S97" s="199"/>
      <c r="T97" s="199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199"/>
      <c r="P98" s="199"/>
      <c r="Q98" s="199"/>
      <c r="R98" s="199"/>
      <c r="S98" s="199"/>
      <c r="T98" s="199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199" t="s">
        <v>191</v>
      </c>
      <c r="P100" s="199"/>
      <c r="Q100" s="199"/>
      <c r="R100" s="199"/>
      <c r="S100" s="199"/>
      <c r="T100" s="199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199"/>
      <c r="P101" s="199"/>
      <c r="Q101" s="199"/>
      <c r="R101" s="199"/>
      <c r="S101" s="199"/>
      <c r="T101" s="199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199"/>
      <c r="P102" s="199"/>
      <c r="Q102" s="199"/>
      <c r="R102" s="199"/>
      <c r="S102" s="199"/>
      <c r="T102" s="199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199"/>
      <c r="P103" s="199"/>
      <c r="Q103" s="199"/>
      <c r="R103" s="199"/>
      <c r="S103" s="199"/>
      <c r="T103" s="199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199"/>
      <c r="P104" s="199"/>
      <c r="Q104" s="199"/>
      <c r="R104" s="199"/>
      <c r="S104" s="199"/>
      <c r="T104" s="199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199"/>
      <c r="P105" s="199"/>
      <c r="Q105" s="199"/>
      <c r="R105" s="199"/>
      <c r="S105" s="199"/>
      <c r="T105" s="199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199"/>
      <c r="P106" s="199"/>
      <c r="Q106" s="199"/>
      <c r="R106" s="199"/>
      <c r="S106" s="199"/>
      <c r="T106" s="199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199"/>
      <c r="P107" s="199"/>
      <c r="Q107" s="199"/>
      <c r="R107" s="199"/>
      <c r="S107" s="199"/>
      <c r="T107" s="199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199"/>
      <c r="P108" s="199"/>
      <c r="Q108" s="199"/>
      <c r="R108" s="199"/>
      <c r="S108" s="199"/>
      <c r="T108" s="199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199"/>
      <c r="P109" s="199"/>
      <c r="Q109" s="199"/>
      <c r="R109" s="199"/>
      <c r="S109" s="199"/>
      <c r="T109" s="199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199"/>
      <c r="P110" s="199"/>
      <c r="Q110" s="199"/>
      <c r="R110" s="199"/>
      <c r="S110" s="199"/>
      <c r="T110" s="199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199" t="s">
        <v>192</v>
      </c>
      <c r="P112" s="199"/>
      <c r="Q112" s="199"/>
      <c r="R112" s="199"/>
      <c r="S112" s="199"/>
      <c r="T112" s="199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199"/>
      <c r="P113" s="199"/>
      <c r="Q113" s="199"/>
      <c r="R113" s="199"/>
      <c r="S113" s="199"/>
      <c r="T113" s="199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199"/>
      <c r="P114" s="199"/>
      <c r="Q114" s="199"/>
      <c r="R114" s="199"/>
      <c r="S114" s="199"/>
      <c r="T114" s="199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199"/>
      <c r="P115" s="199"/>
      <c r="Q115" s="199"/>
      <c r="R115" s="199"/>
      <c r="S115" s="199"/>
      <c r="T115" s="199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199"/>
      <c r="P116" s="199"/>
      <c r="Q116" s="199"/>
      <c r="R116" s="199"/>
      <c r="S116" s="199"/>
      <c r="T116" s="199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199"/>
      <c r="P117" s="199"/>
      <c r="Q117" s="199"/>
      <c r="R117" s="199"/>
      <c r="S117" s="199"/>
      <c r="T117" s="199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199"/>
      <c r="P118" s="199"/>
      <c r="Q118" s="199"/>
      <c r="R118" s="199"/>
      <c r="S118" s="199"/>
      <c r="T118" s="199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199"/>
      <c r="P119" s="199"/>
      <c r="Q119" s="199"/>
      <c r="R119" s="199"/>
      <c r="S119" s="199"/>
      <c r="T119" s="199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199"/>
      <c r="P120" s="199"/>
      <c r="Q120" s="199"/>
      <c r="R120" s="199"/>
      <c r="S120" s="199"/>
      <c r="T120" s="199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199"/>
      <c r="P121" s="199"/>
      <c r="Q121" s="199"/>
      <c r="R121" s="199"/>
      <c r="S121" s="199"/>
      <c r="T121" s="199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199"/>
      <c r="P122" s="199"/>
      <c r="Q122" s="199"/>
      <c r="R122" s="199"/>
      <c r="S122" s="199"/>
      <c r="T122" s="199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199" t="s">
        <v>193</v>
      </c>
      <c r="P124" s="199"/>
      <c r="Q124" s="199"/>
      <c r="R124" s="199"/>
      <c r="S124" s="199"/>
      <c r="T124" s="199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199"/>
      <c r="P125" s="199"/>
      <c r="Q125" s="199"/>
      <c r="R125" s="199"/>
      <c r="S125" s="199"/>
      <c r="T125" s="199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199"/>
      <c r="P126" s="199"/>
      <c r="Q126" s="199"/>
      <c r="R126" s="199"/>
      <c r="S126" s="199"/>
      <c r="T126" s="199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199"/>
      <c r="P127" s="199"/>
      <c r="Q127" s="199"/>
      <c r="R127" s="199"/>
      <c r="S127" s="199"/>
      <c r="T127" s="199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199"/>
      <c r="P128" s="199"/>
      <c r="Q128" s="199"/>
      <c r="R128" s="199"/>
      <c r="S128" s="199"/>
      <c r="T128" s="199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199"/>
      <c r="P129" s="199"/>
      <c r="Q129" s="199"/>
      <c r="R129" s="199"/>
      <c r="S129" s="199"/>
      <c r="T129" s="199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199"/>
      <c r="P130" s="199"/>
      <c r="Q130" s="199"/>
      <c r="R130" s="199"/>
      <c r="S130" s="199"/>
      <c r="T130" s="199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199"/>
      <c r="P131" s="199"/>
      <c r="Q131" s="199"/>
      <c r="R131" s="199"/>
      <c r="S131" s="199"/>
      <c r="T131" s="199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199"/>
      <c r="P132" s="199"/>
      <c r="Q132" s="199"/>
      <c r="R132" s="199"/>
      <c r="S132" s="199"/>
      <c r="T132" s="199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199"/>
      <c r="P133" s="199"/>
      <c r="Q133" s="199"/>
      <c r="R133" s="199"/>
      <c r="S133" s="199"/>
      <c r="T133" s="199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199"/>
      <c r="P134" s="199"/>
      <c r="Q134" s="199"/>
      <c r="R134" s="199"/>
      <c r="S134" s="199"/>
      <c r="T134" s="199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199" t="s">
        <v>194</v>
      </c>
      <c r="P136" s="199"/>
      <c r="Q136" s="199"/>
      <c r="R136" s="199"/>
      <c r="S136" s="199"/>
      <c r="T136" s="199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199"/>
      <c r="P137" s="199"/>
      <c r="Q137" s="199"/>
      <c r="R137" s="199"/>
      <c r="S137" s="199"/>
      <c r="T137" s="199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199"/>
      <c r="P138" s="199"/>
      <c r="Q138" s="199"/>
      <c r="R138" s="199"/>
      <c r="S138" s="199"/>
      <c r="T138" s="199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199"/>
      <c r="P139" s="199"/>
      <c r="Q139" s="199"/>
      <c r="R139" s="199"/>
      <c r="S139" s="199"/>
      <c r="T139" s="199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199"/>
      <c r="P140" s="199"/>
      <c r="Q140" s="199"/>
      <c r="R140" s="199"/>
      <c r="S140" s="199"/>
      <c r="T140" s="199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199"/>
      <c r="P141" s="199"/>
      <c r="Q141" s="199"/>
      <c r="R141" s="199"/>
      <c r="S141" s="199"/>
      <c r="T141" s="199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199"/>
      <c r="P142" s="199"/>
      <c r="Q142" s="199"/>
      <c r="R142" s="199"/>
      <c r="S142" s="199"/>
      <c r="T142" s="199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199"/>
      <c r="P143" s="199"/>
      <c r="Q143" s="199"/>
      <c r="R143" s="199"/>
      <c r="S143" s="199"/>
      <c r="T143" s="199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199"/>
      <c r="P144" s="199"/>
      <c r="Q144" s="199"/>
      <c r="R144" s="199"/>
      <c r="S144" s="199"/>
      <c r="T144" s="199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199"/>
      <c r="P145" s="199"/>
      <c r="Q145" s="199"/>
      <c r="R145" s="199"/>
      <c r="S145" s="199"/>
      <c r="T145" s="199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199"/>
      <c r="P146" s="199"/>
      <c r="Q146" s="199"/>
      <c r="R146" s="199"/>
      <c r="S146" s="199"/>
      <c r="T146" s="199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199" t="s">
        <v>195</v>
      </c>
      <c r="P148" s="199"/>
      <c r="Q148" s="199"/>
      <c r="R148" s="199"/>
      <c r="S148" s="199"/>
      <c r="T148" s="199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199"/>
      <c r="P149" s="199"/>
      <c r="Q149" s="199"/>
      <c r="R149" s="199"/>
      <c r="S149" s="199"/>
      <c r="T149" s="199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199"/>
      <c r="P150" s="199"/>
      <c r="Q150" s="199"/>
      <c r="R150" s="199"/>
      <c r="S150" s="199"/>
      <c r="T150" s="199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199"/>
      <c r="P151" s="199"/>
      <c r="Q151" s="199"/>
      <c r="R151" s="199"/>
      <c r="S151" s="199"/>
      <c r="T151" s="199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199"/>
      <c r="P152" s="199"/>
      <c r="Q152" s="199"/>
      <c r="R152" s="199"/>
      <c r="S152" s="199"/>
      <c r="T152" s="199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199"/>
      <c r="P153" s="199"/>
      <c r="Q153" s="199"/>
      <c r="R153" s="199"/>
      <c r="S153" s="199"/>
      <c r="T153" s="199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199"/>
      <c r="P154" s="199"/>
      <c r="Q154" s="199"/>
      <c r="R154" s="199"/>
      <c r="S154" s="199"/>
      <c r="T154" s="199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199"/>
      <c r="P155" s="199"/>
      <c r="Q155" s="199"/>
      <c r="R155" s="199"/>
      <c r="S155" s="199"/>
      <c r="T155" s="199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199"/>
      <c r="P156" s="199"/>
      <c r="Q156" s="199"/>
      <c r="R156" s="199"/>
      <c r="S156" s="199"/>
      <c r="T156" s="199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199"/>
      <c r="P157" s="199"/>
      <c r="Q157" s="199"/>
      <c r="R157" s="199"/>
      <c r="S157" s="199"/>
      <c r="T157" s="199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199"/>
      <c r="P158" s="199"/>
      <c r="Q158" s="199"/>
      <c r="R158" s="199"/>
      <c r="S158" s="199"/>
      <c r="T158" s="199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199" t="s">
        <v>196</v>
      </c>
      <c r="P160" s="199"/>
      <c r="Q160" s="199"/>
      <c r="R160" s="199"/>
      <c r="S160" s="199"/>
      <c r="T160" s="199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199"/>
      <c r="P161" s="199"/>
      <c r="Q161" s="199"/>
      <c r="R161" s="199"/>
      <c r="S161" s="199"/>
      <c r="T161" s="199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199"/>
      <c r="P162" s="199"/>
      <c r="Q162" s="199"/>
      <c r="R162" s="199"/>
      <c r="S162" s="199"/>
      <c r="T162" s="199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199"/>
      <c r="P163" s="199"/>
      <c r="Q163" s="199"/>
      <c r="R163" s="199"/>
      <c r="S163" s="199"/>
      <c r="T163" s="199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199"/>
      <c r="P164" s="199"/>
      <c r="Q164" s="199"/>
      <c r="R164" s="199"/>
      <c r="S164" s="199"/>
      <c r="T164" s="199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199"/>
      <c r="P165" s="199"/>
      <c r="Q165" s="199"/>
      <c r="R165" s="199"/>
      <c r="S165" s="199"/>
      <c r="T165" s="199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199"/>
      <c r="P166" s="199"/>
      <c r="Q166" s="199"/>
      <c r="R166" s="199"/>
      <c r="S166" s="199"/>
      <c r="T166" s="199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199"/>
      <c r="P167" s="199"/>
      <c r="Q167" s="199"/>
      <c r="R167" s="199"/>
      <c r="S167" s="199"/>
      <c r="T167" s="199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199"/>
      <c r="P168" s="199"/>
      <c r="Q168" s="199"/>
      <c r="R168" s="199"/>
      <c r="S168" s="199"/>
      <c r="T168" s="199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199"/>
      <c r="P169" s="199"/>
      <c r="Q169" s="199"/>
      <c r="R169" s="199"/>
      <c r="S169" s="199"/>
      <c r="T169" s="199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199"/>
      <c r="P170" s="199"/>
      <c r="Q170" s="199"/>
      <c r="R170" s="199"/>
      <c r="S170" s="199"/>
      <c r="T170" s="199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199" t="s">
        <v>197</v>
      </c>
      <c r="P172" s="199"/>
      <c r="Q172" s="199"/>
      <c r="R172" s="199"/>
      <c r="S172" s="199"/>
      <c r="T172" s="199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199"/>
      <c r="P173" s="199"/>
      <c r="Q173" s="199"/>
      <c r="R173" s="199"/>
      <c r="S173" s="199"/>
      <c r="T173" s="199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199"/>
      <c r="P174" s="199"/>
      <c r="Q174" s="199"/>
      <c r="R174" s="199"/>
      <c r="S174" s="199"/>
      <c r="T174" s="199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199"/>
      <c r="P175" s="199"/>
      <c r="Q175" s="199"/>
      <c r="R175" s="199"/>
      <c r="S175" s="199"/>
      <c r="T175" s="199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199"/>
      <c r="P176" s="199"/>
      <c r="Q176" s="199"/>
      <c r="R176" s="199"/>
      <c r="S176" s="199"/>
      <c r="T176" s="199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199"/>
      <c r="P177" s="199"/>
      <c r="Q177" s="199"/>
      <c r="R177" s="199"/>
      <c r="S177" s="199"/>
      <c r="T177" s="199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199"/>
      <c r="P178" s="199"/>
      <c r="Q178" s="199"/>
      <c r="R178" s="199"/>
      <c r="S178" s="199"/>
      <c r="T178" s="199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199"/>
      <c r="P179" s="199"/>
      <c r="Q179" s="199"/>
      <c r="R179" s="199"/>
      <c r="S179" s="199"/>
      <c r="T179" s="199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199"/>
      <c r="P180" s="199"/>
      <c r="Q180" s="199"/>
      <c r="R180" s="199"/>
      <c r="S180" s="199"/>
      <c r="T180" s="199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199"/>
      <c r="P181" s="199"/>
      <c r="Q181" s="199"/>
      <c r="R181" s="199"/>
      <c r="S181" s="199"/>
      <c r="T181" s="199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199"/>
      <c r="P182" s="199"/>
      <c r="Q182" s="199"/>
      <c r="R182" s="199"/>
      <c r="S182" s="199"/>
      <c r="T182" s="199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199" t="s">
        <v>216</v>
      </c>
      <c r="P184" s="199"/>
      <c r="Q184" s="199"/>
      <c r="R184" s="199"/>
      <c r="S184" s="199"/>
      <c r="T184" s="199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199"/>
      <c r="P185" s="199"/>
      <c r="Q185" s="199"/>
      <c r="R185" s="199"/>
      <c r="S185" s="199"/>
      <c r="T185" s="199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199"/>
      <c r="P186" s="199"/>
      <c r="Q186" s="199"/>
      <c r="R186" s="199"/>
      <c r="S186" s="199"/>
      <c r="T186" s="199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199"/>
      <c r="P187" s="199"/>
      <c r="Q187" s="199"/>
      <c r="R187" s="199"/>
      <c r="S187" s="199"/>
      <c r="T187" s="199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199"/>
      <c r="P188" s="199"/>
      <c r="Q188" s="199"/>
      <c r="R188" s="199"/>
      <c r="S188" s="199"/>
      <c r="T188" s="199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199"/>
      <c r="P189" s="199"/>
      <c r="Q189" s="199"/>
      <c r="R189" s="199"/>
      <c r="S189" s="199"/>
      <c r="T189" s="199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199"/>
      <c r="P190" s="199"/>
      <c r="Q190" s="199"/>
      <c r="R190" s="199"/>
      <c r="S190" s="199"/>
      <c r="T190" s="199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199"/>
      <c r="P191" s="199"/>
      <c r="Q191" s="199"/>
      <c r="R191" s="199"/>
      <c r="S191" s="199"/>
      <c r="T191" s="199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199"/>
      <c r="P192" s="199"/>
      <c r="Q192" s="199"/>
      <c r="R192" s="199"/>
      <c r="S192" s="199"/>
      <c r="T192" s="199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199"/>
      <c r="P193" s="199"/>
      <c r="Q193" s="199"/>
      <c r="R193" s="199"/>
      <c r="S193" s="199"/>
      <c r="T193" s="199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199"/>
      <c r="P194" s="199"/>
      <c r="Q194" s="199"/>
      <c r="R194" s="199"/>
      <c r="S194" s="199"/>
      <c r="T194" s="199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199" t="s">
        <v>227</v>
      </c>
      <c r="P196" s="199"/>
      <c r="Q196" s="199"/>
      <c r="R196" s="199"/>
      <c r="S196" s="199"/>
      <c r="T196" s="199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199"/>
      <c r="P197" s="199"/>
      <c r="Q197" s="199"/>
      <c r="R197" s="199"/>
      <c r="S197" s="199"/>
      <c r="T197" s="199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199"/>
      <c r="P198" s="199"/>
      <c r="Q198" s="199"/>
      <c r="R198" s="199"/>
      <c r="S198" s="199"/>
      <c r="T198" s="199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199"/>
      <c r="P199" s="199"/>
      <c r="Q199" s="199"/>
      <c r="R199" s="199"/>
      <c r="S199" s="199"/>
      <c r="T199" s="199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199"/>
      <c r="P200" s="199"/>
      <c r="Q200" s="199"/>
      <c r="R200" s="199"/>
      <c r="S200" s="199"/>
      <c r="T200" s="199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199"/>
      <c r="P201" s="199"/>
      <c r="Q201" s="199"/>
      <c r="R201" s="199"/>
      <c r="S201" s="199"/>
      <c r="T201" s="199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199"/>
      <c r="P202" s="199"/>
      <c r="Q202" s="199"/>
      <c r="R202" s="199"/>
      <c r="S202" s="199"/>
      <c r="T202" s="199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199"/>
      <c r="P203" s="199"/>
      <c r="Q203" s="199"/>
      <c r="R203" s="199"/>
      <c r="S203" s="199"/>
      <c r="T203" s="199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199"/>
      <c r="P204" s="199"/>
      <c r="Q204" s="199"/>
      <c r="R204" s="199"/>
      <c r="S204" s="199"/>
      <c r="T204" s="199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199"/>
      <c r="P205" s="199"/>
      <c r="Q205" s="199"/>
      <c r="R205" s="199"/>
      <c r="S205" s="199"/>
      <c r="T205" s="199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199"/>
      <c r="P206" s="199"/>
      <c r="Q206" s="199"/>
      <c r="R206" s="199"/>
      <c r="S206" s="199"/>
      <c r="T206" s="199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199" t="s">
        <v>226</v>
      </c>
      <c r="P208" s="199"/>
      <c r="Q208" s="199"/>
      <c r="R208" s="199"/>
      <c r="S208" s="199"/>
      <c r="T208" s="199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199"/>
      <c r="P209" s="199"/>
      <c r="Q209" s="199"/>
      <c r="R209" s="199"/>
      <c r="S209" s="199"/>
      <c r="T209" s="199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199"/>
      <c r="P210" s="199"/>
      <c r="Q210" s="199"/>
      <c r="R210" s="199"/>
      <c r="S210" s="199"/>
      <c r="T210" s="199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199"/>
      <c r="P211" s="199"/>
      <c r="Q211" s="199"/>
      <c r="R211" s="199"/>
      <c r="S211" s="199"/>
      <c r="T211" s="199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199"/>
      <c r="P212" s="199"/>
      <c r="Q212" s="199"/>
      <c r="R212" s="199"/>
      <c r="S212" s="199"/>
      <c r="T212" s="199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199"/>
      <c r="P213" s="199"/>
      <c r="Q213" s="199"/>
      <c r="R213" s="199"/>
      <c r="S213" s="199"/>
      <c r="T213" s="199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199"/>
      <c r="P214" s="199"/>
      <c r="Q214" s="199"/>
      <c r="R214" s="199"/>
      <c r="S214" s="199"/>
      <c r="T214" s="199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199"/>
      <c r="P215" s="199"/>
      <c r="Q215" s="199"/>
      <c r="R215" s="199"/>
      <c r="S215" s="199"/>
      <c r="T215" s="199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199"/>
      <c r="P216" s="199"/>
      <c r="Q216" s="199"/>
      <c r="R216" s="199"/>
      <c r="S216" s="199"/>
      <c r="T216" s="199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199"/>
      <c r="P217" s="199"/>
      <c r="Q217" s="199"/>
      <c r="R217" s="199"/>
      <c r="S217" s="199"/>
      <c r="T217" s="199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199"/>
      <c r="P218" s="199"/>
      <c r="Q218" s="199"/>
      <c r="R218" s="199"/>
      <c r="S218" s="199"/>
      <c r="T218" s="199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199" t="s">
        <v>217</v>
      </c>
      <c r="P220" s="199"/>
      <c r="Q220" s="199"/>
      <c r="R220" s="199"/>
      <c r="S220" s="199"/>
      <c r="T220" s="199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199"/>
      <c r="P221" s="199"/>
      <c r="Q221" s="199"/>
      <c r="R221" s="199"/>
      <c r="S221" s="199"/>
      <c r="T221" s="199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199"/>
      <c r="P222" s="199"/>
      <c r="Q222" s="199"/>
      <c r="R222" s="199"/>
      <c r="S222" s="199"/>
      <c r="T222" s="199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199"/>
      <c r="P223" s="199"/>
      <c r="Q223" s="199"/>
      <c r="R223" s="199"/>
      <c r="S223" s="199"/>
      <c r="T223" s="199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199"/>
      <c r="P224" s="199"/>
      <c r="Q224" s="199"/>
      <c r="R224" s="199"/>
      <c r="S224" s="199"/>
      <c r="T224" s="199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199"/>
      <c r="P225" s="199"/>
      <c r="Q225" s="199"/>
      <c r="R225" s="199"/>
      <c r="S225" s="199"/>
      <c r="T225" s="199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199"/>
      <c r="P226" s="199"/>
      <c r="Q226" s="199"/>
      <c r="R226" s="199"/>
      <c r="S226" s="199"/>
      <c r="T226" s="199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199"/>
      <c r="P227" s="199"/>
      <c r="Q227" s="199"/>
      <c r="R227" s="199"/>
      <c r="S227" s="199"/>
      <c r="T227" s="199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199"/>
      <c r="P228" s="199"/>
      <c r="Q228" s="199"/>
      <c r="R228" s="199"/>
      <c r="S228" s="199"/>
      <c r="T228" s="199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199"/>
      <c r="P229" s="199"/>
      <c r="Q229" s="199"/>
      <c r="R229" s="199"/>
      <c r="S229" s="199"/>
      <c r="T229" s="199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199"/>
      <c r="P230" s="199"/>
      <c r="Q230" s="199"/>
      <c r="R230" s="199"/>
      <c r="S230" s="199"/>
      <c r="T230" s="199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205" t="s">
        <v>185</v>
      </c>
      <c r="C2" s="208" t="s">
        <v>161</v>
      </c>
      <c r="D2" s="207" t="s">
        <v>186</v>
      </c>
      <c r="E2" s="207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7" t="s">
        <v>209</v>
      </c>
      <c r="M2" s="207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7" t="s">
        <v>200</v>
      </c>
      <c r="U2" s="207"/>
      <c r="V2" s="202" t="s">
        <v>201</v>
      </c>
      <c r="W2" s="202"/>
      <c r="X2" s="207" t="s">
        <v>202</v>
      </c>
      <c r="Y2" s="207"/>
      <c r="Z2" s="202" t="s">
        <v>203</v>
      </c>
      <c r="AA2" s="202"/>
      <c r="AB2" s="207" t="s">
        <v>204</v>
      </c>
      <c r="AC2" s="207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4"/>
    </row>
    <row r="3" spans="2:51" ht="16.2" thickBot="1" x14ac:dyDescent="0.35">
      <c r="B3" s="206"/>
      <c r="C3" s="209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5" t="s">
        <v>185</v>
      </c>
      <c r="C2" s="208" t="s">
        <v>161</v>
      </c>
      <c r="D2" s="207" t="s">
        <v>186</v>
      </c>
      <c r="E2" s="207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7" t="s">
        <v>238</v>
      </c>
      <c r="M2" s="207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7" t="s">
        <v>242</v>
      </c>
      <c r="U2" s="207"/>
      <c r="V2" s="202" t="s">
        <v>243</v>
      </c>
      <c r="W2" s="202"/>
      <c r="X2" s="207" t="s">
        <v>202</v>
      </c>
      <c r="Y2" s="207"/>
      <c r="Z2" s="202" t="s">
        <v>244</v>
      </c>
      <c r="AA2" s="204"/>
    </row>
    <row r="3" spans="1:27" ht="16.2" thickBot="1" x14ac:dyDescent="0.35">
      <c r="A3" s="88"/>
      <c r="B3" s="206"/>
      <c r="C3" s="209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199"/>
      <c r="P136" s="199"/>
      <c r="Q136" s="199"/>
      <c r="R136" s="199"/>
      <c r="S136" s="199"/>
      <c r="T136" s="199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199"/>
      <c r="P137" s="199"/>
      <c r="Q137" s="199"/>
      <c r="R137" s="199"/>
      <c r="S137" s="199"/>
      <c r="T137" s="199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199"/>
      <c r="P138" s="199"/>
      <c r="Q138" s="199"/>
      <c r="R138" s="199"/>
      <c r="S138" s="199"/>
      <c r="T138" s="199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199"/>
      <c r="P139" s="199"/>
      <c r="Q139" s="199"/>
      <c r="R139" s="199"/>
      <c r="S139" s="199"/>
      <c r="T139" s="199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199"/>
      <c r="P140" s="199"/>
      <c r="Q140" s="199"/>
      <c r="R140" s="199"/>
      <c r="S140" s="199"/>
      <c r="T140" s="199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199"/>
      <c r="P141" s="199"/>
      <c r="Q141" s="199"/>
      <c r="R141" s="199"/>
      <c r="S141" s="199"/>
      <c r="T141" s="199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199"/>
      <c r="P142" s="199"/>
      <c r="Q142" s="199"/>
      <c r="R142" s="199"/>
      <c r="S142" s="199"/>
      <c r="T142" s="199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199"/>
      <c r="P143" s="199"/>
      <c r="Q143" s="199"/>
      <c r="R143" s="199"/>
      <c r="S143" s="199"/>
      <c r="T143" s="199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199"/>
      <c r="P144" s="199"/>
      <c r="Q144" s="199"/>
      <c r="R144" s="199"/>
      <c r="S144" s="199"/>
      <c r="T144" s="199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199"/>
      <c r="P145" s="199"/>
      <c r="Q145" s="199"/>
      <c r="R145" s="199"/>
      <c r="S145" s="199"/>
      <c r="T145" s="199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199"/>
      <c r="P146" s="199"/>
      <c r="Q146" s="199"/>
      <c r="R146" s="199"/>
      <c r="S146" s="199"/>
      <c r="T146" s="199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199"/>
      <c r="P148" s="199"/>
      <c r="Q148" s="199"/>
      <c r="R148" s="199"/>
      <c r="S148" s="199"/>
      <c r="T148" s="199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199"/>
      <c r="P149" s="199"/>
      <c r="Q149" s="199"/>
      <c r="R149" s="199"/>
      <c r="S149" s="199"/>
      <c r="T149" s="199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199"/>
      <c r="P150" s="199"/>
      <c r="Q150" s="199"/>
      <c r="R150" s="199"/>
      <c r="S150" s="199"/>
      <c r="T150" s="199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199"/>
      <c r="P151" s="199"/>
      <c r="Q151" s="199"/>
      <c r="R151" s="199"/>
      <c r="S151" s="199"/>
      <c r="T151" s="199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199"/>
      <c r="P152" s="199"/>
      <c r="Q152" s="199"/>
      <c r="R152" s="199"/>
      <c r="S152" s="199"/>
      <c r="T152" s="199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199"/>
      <c r="P153" s="199"/>
      <c r="Q153" s="199"/>
      <c r="R153" s="199"/>
      <c r="S153" s="199"/>
      <c r="T153" s="199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199"/>
      <c r="P154" s="199"/>
      <c r="Q154" s="199"/>
      <c r="R154" s="199"/>
      <c r="S154" s="199"/>
      <c r="T154" s="199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199"/>
      <c r="P155" s="199"/>
      <c r="Q155" s="199"/>
      <c r="R155" s="199"/>
      <c r="S155" s="199"/>
      <c r="T155" s="199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199"/>
      <c r="P156" s="199"/>
      <c r="Q156" s="199"/>
      <c r="R156" s="199"/>
      <c r="S156" s="199"/>
      <c r="T156" s="199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199"/>
      <c r="P157" s="199"/>
      <c r="Q157" s="199"/>
      <c r="R157" s="199"/>
      <c r="S157" s="199"/>
      <c r="T157" s="199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199"/>
      <c r="P158" s="199"/>
      <c r="Q158" s="199"/>
      <c r="R158" s="199"/>
      <c r="S158" s="199"/>
      <c r="T158" s="199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199"/>
      <c r="P160" s="199"/>
      <c r="Q160" s="199"/>
      <c r="R160" s="199"/>
      <c r="S160" s="199"/>
      <c r="T160" s="199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199"/>
      <c r="P161" s="199"/>
      <c r="Q161" s="199"/>
      <c r="R161" s="199"/>
      <c r="S161" s="199"/>
      <c r="T161" s="199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199"/>
      <c r="P162" s="199"/>
      <c r="Q162" s="199"/>
      <c r="R162" s="199"/>
      <c r="S162" s="199"/>
      <c r="T162" s="199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199"/>
      <c r="P163" s="199"/>
      <c r="Q163" s="199"/>
      <c r="R163" s="199"/>
      <c r="S163" s="199"/>
      <c r="T163" s="199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199"/>
      <c r="P164" s="199"/>
      <c r="Q164" s="199"/>
      <c r="R164" s="199"/>
      <c r="S164" s="199"/>
      <c r="T164" s="199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199"/>
      <c r="P165" s="199"/>
      <c r="Q165" s="199"/>
      <c r="R165" s="199"/>
      <c r="S165" s="199"/>
      <c r="T165" s="199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199"/>
      <c r="P166" s="199"/>
      <c r="Q166" s="199"/>
      <c r="R166" s="199"/>
      <c r="S166" s="199"/>
      <c r="T166" s="199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199"/>
      <c r="P167" s="199"/>
      <c r="Q167" s="199"/>
      <c r="R167" s="199"/>
      <c r="S167" s="199"/>
      <c r="T167" s="199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199"/>
      <c r="P168" s="199"/>
      <c r="Q168" s="199"/>
      <c r="R168" s="199"/>
      <c r="S168" s="199"/>
      <c r="T168" s="199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199"/>
      <c r="P169" s="199"/>
      <c r="Q169" s="199"/>
      <c r="R169" s="199"/>
      <c r="S169" s="199"/>
      <c r="T169" s="199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199"/>
      <c r="P170" s="199"/>
      <c r="Q170" s="199"/>
      <c r="R170" s="199"/>
      <c r="S170" s="199"/>
      <c r="T170" s="199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199"/>
      <c r="P172" s="199"/>
      <c r="Q172" s="199"/>
      <c r="R172" s="199"/>
      <c r="S172" s="199"/>
      <c r="T172" s="199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199"/>
      <c r="P173" s="199"/>
      <c r="Q173" s="199"/>
      <c r="R173" s="199"/>
      <c r="S173" s="199"/>
      <c r="T173" s="199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199"/>
      <c r="P174" s="199"/>
      <c r="Q174" s="199"/>
      <c r="R174" s="199"/>
      <c r="S174" s="199"/>
      <c r="T174" s="199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199"/>
      <c r="P175" s="199"/>
      <c r="Q175" s="199"/>
      <c r="R175" s="199"/>
      <c r="S175" s="199"/>
      <c r="T175" s="199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199"/>
      <c r="P176" s="199"/>
      <c r="Q176" s="199"/>
      <c r="R176" s="199"/>
      <c r="S176" s="199"/>
      <c r="T176" s="199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199"/>
      <c r="P177" s="199"/>
      <c r="Q177" s="199"/>
      <c r="R177" s="199"/>
      <c r="S177" s="199"/>
      <c r="T177" s="199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199"/>
      <c r="P178" s="199"/>
      <c r="Q178" s="199"/>
      <c r="R178" s="199"/>
      <c r="S178" s="199"/>
      <c r="T178" s="199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199"/>
      <c r="P179" s="199"/>
      <c r="Q179" s="199"/>
      <c r="R179" s="199"/>
      <c r="S179" s="199"/>
      <c r="T179" s="199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199"/>
      <c r="P180" s="199"/>
      <c r="Q180" s="199"/>
      <c r="R180" s="199"/>
      <c r="S180" s="199"/>
      <c r="T180" s="199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199"/>
      <c r="P181" s="199"/>
      <c r="Q181" s="199"/>
      <c r="R181" s="199"/>
      <c r="S181" s="199"/>
      <c r="T181" s="199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199"/>
      <c r="P182" s="199"/>
      <c r="Q182" s="199"/>
      <c r="R182" s="199"/>
      <c r="S182" s="199"/>
      <c r="T182" s="199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199"/>
      <c r="P184" s="199"/>
      <c r="Q184" s="199"/>
      <c r="R184" s="199"/>
      <c r="S184" s="199"/>
      <c r="T184" s="199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199"/>
      <c r="P185" s="199"/>
      <c r="Q185" s="199"/>
      <c r="R185" s="199"/>
      <c r="S185" s="199"/>
      <c r="T185" s="199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199"/>
      <c r="P186" s="199"/>
      <c r="Q186" s="199"/>
      <c r="R186" s="199"/>
      <c r="S186" s="199"/>
      <c r="T186" s="199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199"/>
      <c r="P187" s="199"/>
      <c r="Q187" s="199"/>
      <c r="R187" s="199"/>
      <c r="S187" s="199"/>
      <c r="T187" s="199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199"/>
      <c r="P188" s="199"/>
      <c r="Q188" s="199"/>
      <c r="R188" s="199"/>
      <c r="S188" s="199"/>
      <c r="T188" s="199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199"/>
      <c r="P189" s="199"/>
      <c r="Q189" s="199"/>
      <c r="R189" s="199"/>
      <c r="S189" s="199"/>
      <c r="T189" s="199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199"/>
      <c r="P190" s="199"/>
      <c r="Q190" s="199"/>
      <c r="R190" s="199"/>
      <c r="S190" s="199"/>
      <c r="T190" s="199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199"/>
      <c r="P191" s="199"/>
      <c r="Q191" s="199"/>
      <c r="R191" s="199"/>
      <c r="S191" s="199"/>
      <c r="T191" s="199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199"/>
      <c r="P192" s="199"/>
      <c r="Q192" s="199"/>
      <c r="R192" s="199"/>
      <c r="S192" s="199"/>
      <c r="T192" s="199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199"/>
      <c r="P193" s="199"/>
      <c r="Q193" s="199"/>
      <c r="R193" s="199"/>
      <c r="S193" s="199"/>
      <c r="T193" s="199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199"/>
      <c r="P194" s="199"/>
      <c r="Q194" s="199"/>
      <c r="R194" s="199"/>
      <c r="S194" s="199"/>
      <c r="T194" s="199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199"/>
      <c r="P196" s="199"/>
      <c r="Q196" s="199"/>
      <c r="R196" s="199"/>
      <c r="S196" s="199"/>
      <c r="T196" s="199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199"/>
      <c r="P197" s="199"/>
      <c r="Q197" s="199"/>
      <c r="R197" s="199"/>
      <c r="S197" s="199"/>
      <c r="T197" s="199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199"/>
      <c r="P198" s="199"/>
      <c r="Q198" s="199"/>
      <c r="R198" s="199"/>
      <c r="S198" s="199"/>
      <c r="T198" s="199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199"/>
      <c r="P199" s="199"/>
      <c r="Q199" s="199"/>
      <c r="R199" s="199"/>
      <c r="S199" s="199"/>
      <c r="T199" s="199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199"/>
      <c r="P200" s="199"/>
      <c r="Q200" s="199"/>
      <c r="R200" s="199"/>
      <c r="S200" s="199"/>
      <c r="T200" s="199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199"/>
      <c r="P201" s="199"/>
      <c r="Q201" s="199"/>
      <c r="R201" s="199"/>
      <c r="S201" s="199"/>
      <c r="T201" s="199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199"/>
      <c r="P202" s="199"/>
      <c r="Q202" s="199"/>
      <c r="R202" s="199"/>
      <c r="S202" s="199"/>
      <c r="T202" s="199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199"/>
      <c r="P203" s="199"/>
      <c r="Q203" s="199"/>
      <c r="R203" s="199"/>
      <c r="S203" s="199"/>
      <c r="T203" s="199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199"/>
      <c r="P204" s="199"/>
      <c r="Q204" s="199"/>
      <c r="R204" s="199"/>
      <c r="S204" s="199"/>
      <c r="T204" s="199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199"/>
      <c r="P205" s="199"/>
      <c r="Q205" s="199"/>
      <c r="R205" s="199"/>
      <c r="S205" s="199"/>
      <c r="T205" s="199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199"/>
      <c r="P206" s="199"/>
      <c r="Q206" s="199"/>
      <c r="R206" s="199"/>
      <c r="S206" s="199"/>
      <c r="T206" s="199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199"/>
      <c r="P208" s="199"/>
      <c r="Q208" s="199"/>
      <c r="R208" s="199"/>
      <c r="S208" s="199"/>
      <c r="T208" s="199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199"/>
      <c r="P209" s="199"/>
      <c r="Q209" s="199"/>
      <c r="R209" s="199"/>
      <c r="S209" s="199"/>
      <c r="T209" s="199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199"/>
      <c r="P210" s="199"/>
      <c r="Q210" s="199"/>
      <c r="R210" s="199"/>
      <c r="S210" s="199"/>
      <c r="T210" s="199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199"/>
      <c r="P211" s="199"/>
      <c r="Q211" s="199"/>
      <c r="R211" s="199"/>
      <c r="S211" s="199"/>
      <c r="T211" s="199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199"/>
      <c r="P212" s="199"/>
      <c r="Q212" s="199"/>
      <c r="R212" s="199"/>
      <c r="S212" s="199"/>
      <c r="T212" s="199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199"/>
      <c r="P213" s="199"/>
      <c r="Q213" s="199"/>
      <c r="R213" s="199"/>
      <c r="S213" s="199"/>
      <c r="T213" s="199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199"/>
      <c r="P214" s="199"/>
      <c r="Q214" s="199"/>
      <c r="R214" s="199"/>
      <c r="S214" s="199"/>
      <c r="T214" s="199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199"/>
      <c r="P215" s="199"/>
      <c r="Q215" s="199"/>
      <c r="R215" s="199"/>
      <c r="S215" s="199"/>
      <c r="T215" s="199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199"/>
      <c r="P216" s="199"/>
      <c r="Q216" s="199"/>
      <c r="R216" s="199"/>
      <c r="S216" s="199"/>
      <c r="T216" s="199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199"/>
      <c r="P217" s="199"/>
      <c r="Q217" s="199"/>
      <c r="R217" s="199"/>
      <c r="S217" s="199"/>
      <c r="T217" s="199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199"/>
      <c r="P218" s="199"/>
      <c r="Q218" s="199"/>
      <c r="R218" s="199"/>
      <c r="S218" s="199"/>
      <c r="T218" s="199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199"/>
      <c r="P220" s="199"/>
      <c r="Q220" s="199"/>
      <c r="R220" s="199"/>
      <c r="S220" s="199"/>
      <c r="T220" s="199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199"/>
      <c r="P221" s="199"/>
      <c r="Q221" s="199"/>
      <c r="R221" s="199"/>
      <c r="S221" s="199"/>
      <c r="T221" s="199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199"/>
      <c r="P222" s="199"/>
      <c r="Q222" s="199"/>
      <c r="R222" s="199"/>
      <c r="S222" s="199"/>
      <c r="T222" s="199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199"/>
      <c r="P223" s="199"/>
      <c r="Q223" s="199"/>
      <c r="R223" s="199"/>
      <c r="S223" s="199"/>
      <c r="T223" s="199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199"/>
      <c r="P224" s="199"/>
      <c r="Q224" s="199"/>
      <c r="R224" s="199"/>
      <c r="S224" s="199"/>
      <c r="T224" s="199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199"/>
      <c r="P225" s="199"/>
      <c r="Q225" s="199"/>
      <c r="R225" s="199"/>
      <c r="S225" s="199"/>
      <c r="T225" s="199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199"/>
      <c r="P226" s="199"/>
      <c r="Q226" s="199"/>
      <c r="R226" s="199"/>
      <c r="S226" s="199"/>
      <c r="T226" s="199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199"/>
      <c r="P227" s="199"/>
      <c r="Q227" s="199"/>
      <c r="R227" s="199"/>
      <c r="S227" s="199"/>
      <c r="T227" s="199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199"/>
      <c r="P228" s="199"/>
      <c r="Q228" s="199"/>
      <c r="R228" s="199"/>
      <c r="S228" s="199"/>
      <c r="T228" s="199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199"/>
      <c r="P229" s="199"/>
      <c r="Q229" s="199"/>
      <c r="R229" s="199"/>
      <c r="S229" s="199"/>
      <c r="T229" s="199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199"/>
      <c r="P230" s="199"/>
      <c r="Q230" s="199"/>
      <c r="R230" s="199"/>
      <c r="S230" s="199"/>
      <c r="T230" s="199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85" zoomScaleNormal="85" workbookViewId="0">
      <selection activeCell="K2" sqref="K2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6.0224418176316208</v>
      </c>
      <c r="C1" s="68">
        <v>11.208959377388336</v>
      </c>
      <c r="D1" s="68">
        <v>4.4164800901016106</v>
      </c>
      <c r="E1" s="68">
        <v>7.46794907610255</v>
      </c>
      <c r="F1" s="68">
        <v>11.724102580855158</v>
      </c>
      <c r="G1" s="68">
        <v>5.8005763719316921</v>
      </c>
      <c r="H1" s="68">
        <v>9.2192730977261714</v>
      </c>
      <c r="I1" s="68">
        <v>9.4197900947194935</v>
      </c>
      <c r="J1" s="68">
        <v>9.0946951099345359</v>
      </c>
      <c r="K1" s="84">
        <v>3763</v>
      </c>
      <c r="L1" s="84">
        <v>12787</v>
      </c>
      <c r="M1" s="84">
        <v>796</v>
      </c>
      <c r="N1" s="192">
        <v>72.760687202718799</v>
      </c>
      <c r="O1" s="159">
        <f>K1/L1</f>
        <v>0.29428325643231407</v>
      </c>
      <c r="P1" s="159">
        <f t="shared" ref="P1:P7" si="0">M1/K1</f>
        <v>0.2115333510496944</v>
      </c>
    </row>
    <row r="2" spans="2:16" x14ac:dyDescent="0.3">
      <c r="B2" s="68">
        <v>5.7528149222556264</v>
      </c>
      <c r="C2" s="68">
        <v>10.88960835828402</v>
      </c>
      <c r="D2" s="68">
        <v>4.224854034182826</v>
      </c>
      <c r="E2" s="68">
        <v>7.3243902626860695</v>
      </c>
      <c r="F2" s="68">
        <v>11.643524002608586</v>
      </c>
      <c r="G2" s="68">
        <v>5.6153179982196626</v>
      </c>
      <c r="H2" s="68">
        <v>9.2549074853304703</v>
      </c>
      <c r="I2" s="68">
        <v>9.4040788846585119</v>
      </c>
      <c r="J2" s="68">
        <v>9.1669794757559249</v>
      </c>
      <c r="K2" s="84">
        <v>3794</v>
      </c>
      <c r="L2" s="84">
        <v>12837</v>
      </c>
      <c r="M2" s="84">
        <v>804</v>
      </c>
      <c r="N2" s="192">
        <v>71.8121525376188</v>
      </c>
      <c r="O2" s="159">
        <f t="shared" ref="O2:O7" si="1">K2/L2</f>
        <v>0.29555192023058346</v>
      </c>
      <c r="P2" s="159">
        <f t="shared" si="0"/>
        <v>0.21191354770690565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2" t="e">
        <f>K3/L3</f>
        <v>#DIV/0!</v>
      </c>
      <c r="O3" s="159" t="e">
        <f t="shared" si="1"/>
        <v>#DIV/0!</v>
      </c>
      <c r="P3" s="159" t="e">
        <f t="shared" si="0"/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2" t="e">
        <f>K4/L4</f>
        <v>#DIV/0!</v>
      </c>
      <c r="O4" s="159" t="e">
        <f t="shared" si="1"/>
        <v>#DIV/0!</v>
      </c>
      <c r="P4" s="159" t="e">
        <f t="shared" si="0"/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2" t="e">
        <f t="shared" ref="N5" si="2">K5/L5</f>
        <v>#DIV/0!</v>
      </c>
      <c r="O5" s="159" t="e">
        <f t="shared" si="1"/>
        <v>#DIV/0!</v>
      </c>
      <c r="P5" s="159" t="e">
        <f t="shared" si="0"/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 t="e">
        <f t="shared" ref="N6" si="3">K6/L6</f>
        <v>#DIV/0!</v>
      </c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 t="e">
        <f t="shared" ref="N7" si="4">K7/L7</f>
        <v>#DIV/0!</v>
      </c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92"/>
      <c r="O9" s="159"/>
      <c r="P9" s="159"/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5">AVERAGE(B1:B10)</f>
        <v>5.8876283699436236</v>
      </c>
      <c r="C13" s="186">
        <f t="shared" si="5"/>
        <v>11.049283867836177</v>
      </c>
      <c r="D13" s="186">
        <f t="shared" si="5"/>
        <v>4.3206670621422187</v>
      </c>
      <c r="E13" s="186">
        <f t="shared" si="5"/>
        <v>7.3961696693943093</v>
      </c>
      <c r="F13" s="186">
        <f t="shared" si="5"/>
        <v>11.683813291731873</v>
      </c>
      <c r="G13" s="186">
        <f t="shared" si="5"/>
        <v>5.7079471850756773</v>
      </c>
      <c r="H13" s="186">
        <f t="shared" si="5"/>
        <v>9.2370902915283217</v>
      </c>
      <c r="I13" s="186">
        <f t="shared" si="5"/>
        <v>9.4119344896890027</v>
      </c>
      <c r="J13" s="186">
        <f t="shared" si="5"/>
        <v>9.1308372928452304</v>
      </c>
      <c r="K13" s="186">
        <f t="shared" si="5"/>
        <v>3778.5</v>
      </c>
      <c r="L13" s="186">
        <f t="shared" si="5"/>
        <v>12812</v>
      </c>
      <c r="M13" s="186">
        <f>AVERAGE(M1:M10)</f>
        <v>800</v>
      </c>
      <c r="N13" s="186" t="e">
        <f>AVERAGE(N1:N10)</f>
        <v>#DIV/0!</v>
      </c>
      <c r="O13" s="187" t="e">
        <f>AVERAGE(N2:N10)</f>
        <v>#DIV/0!</v>
      </c>
      <c r="P13" s="187" t="e">
        <f>AVERAGE(P2:P10)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-2.3223716300563773</v>
      </c>
      <c r="C17" s="76">
        <f t="shared" ref="C17:K17" si="6">C13-C18</f>
        <v>-4.0907161321638235</v>
      </c>
      <c r="D17" s="76">
        <f t="shared" si="6"/>
        <v>-1.4993329378577815</v>
      </c>
      <c r="E17" s="76">
        <f t="shared" si="6"/>
        <v>-3.0138303306056908</v>
      </c>
      <c r="F17" s="76">
        <f t="shared" si="6"/>
        <v>-4.6761867082681263</v>
      </c>
      <c r="G17" s="76">
        <f t="shared" si="6"/>
        <v>-1.0120528149243224</v>
      </c>
      <c r="H17" s="76">
        <f t="shared" si="6"/>
        <v>4.7770902915283218</v>
      </c>
      <c r="I17" s="76">
        <f t="shared" si="6"/>
        <v>4.5919344896890024</v>
      </c>
      <c r="J17" s="76">
        <f t="shared" si="6"/>
        <v>5.0408372928452305</v>
      </c>
      <c r="K17" s="90">
        <f t="shared" si="6"/>
        <v>2315.5</v>
      </c>
      <c r="L17" s="75"/>
      <c r="O17" s="76" t="e">
        <f t="shared" ref="O17:P17" si="7">O13-O18</f>
        <v>#DIV/0!</v>
      </c>
      <c r="P17" s="76" t="e">
        <f t="shared" si="7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0.2117242291914781</v>
      </c>
      <c r="O18" s="74">
        <v>0.16</v>
      </c>
      <c r="P18" s="71">
        <v>0.18</v>
      </c>
    </row>
    <row r="19" spans="2:16" x14ac:dyDescent="0.3">
      <c r="B19" s="73">
        <f t="shared" ref="B19:D19" si="8">B17/B18</f>
        <v>-0.28287108770479624</v>
      </c>
      <c r="C19" s="73">
        <f t="shared" si="8"/>
        <v>-0.27019261110725384</v>
      </c>
      <c r="D19" s="73">
        <f t="shared" si="8"/>
        <v>-0.2576173432745329</v>
      </c>
      <c r="E19" s="73">
        <f>E17/E18</f>
        <v>-0.28951300005818353</v>
      </c>
      <c r="F19" s="73">
        <f t="shared" ref="F19:K19" si="9">F17/F18</f>
        <v>-0.28583048339047229</v>
      </c>
      <c r="G19" s="73">
        <f t="shared" si="9"/>
        <v>-0.15060309745897654</v>
      </c>
      <c r="H19" s="73">
        <f t="shared" si="9"/>
        <v>1.0710964779211485</v>
      </c>
      <c r="I19" s="73">
        <f t="shared" si="9"/>
        <v>0.95268350408485525</v>
      </c>
      <c r="J19" s="73">
        <f t="shared" si="9"/>
        <v>1.2324785557078803</v>
      </c>
      <c r="K19" s="73">
        <f t="shared" si="9"/>
        <v>1.5827067669172932</v>
      </c>
      <c r="O19" s="73" t="e">
        <f t="shared" ref="O19:P19" si="10">O17/O18</f>
        <v>#DIV/0!</v>
      </c>
      <c r="P19" s="73" t="e">
        <f t="shared" si="10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7.2173614316468475</v>
      </c>
      <c r="C1" s="68">
        <v>12.391799544244034</v>
      </c>
      <c r="D1" s="68">
        <v>5.6151400037696595</v>
      </c>
      <c r="E1" s="68">
        <v>55.636946320247226</v>
      </c>
      <c r="F1" s="68">
        <v>69.832913710231168</v>
      </c>
      <c r="G1" s="68">
        <v>70.173860911270978</v>
      </c>
      <c r="H1" s="68">
        <v>80.713322343773413</v>
      </c>
      <c r="I1" s="68">
        <v>0.88816825720374315</v>
      </c>
      <c r="J1" s="68">
        <v>0.24395441489854536</v>
      </c>
      <c r="K1" s="68">
        <v>7.1203557861576949E-2</v>
      </c>
    </row>
    <row r="2" spans="2:11" x14ac:dyDescent="0.3">
      <c r="B2" s="68">
        <v>6.9293265793787384</v>
      </c>
      <c r="C2" s="68">
        <v>12.037196976688206</v>
      </c>
      <c r="D2" s="68">
        <v>5.4099689712464674</v>
      </c>
      <c r="E2" s="68">
        <v>58.316127552190864</v>
      </c>
      <c r="F2" s="68">
        <v>71.384333065718536</v>
      </c>
      <c r="G2" s="68">
        <v>72.767857142857139</v>
      </c>
      <c r="H2" s="68">
        <v>81.431334622823982</v>
      </c>
      <c r="I2" s="68">
        <v>0.89088634573506931</v>
      </c>
      <c r="J2" s="68">
        <v>0.24005003938284761</v>
      </c>
      <c r="K2" s="68">
        <v>7.0379465319927725E-2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7.6146591563098545</v>
      </c>
      <c r="C13" s="67">
        <f t="shared" ref="C13:J13" si="0">AVERAGE(C1:C10)</f>
        <v>13.14337184737427</v>
      </c>
      <c r="D13" s="67">
        <f t="shared" si="0"/>
        <v>6.0217706858081561</v>
      </c>
      <c r="E13" s="67">
        <f t="shared" si="0"/>
        <v>52.995104783771083</v>
      </c>
      <c r="F13" s="67">
        <f t="shared" si="0"/>
        <v>65.783045403221138</v>
      </c>
      <c r="G13" s="67">
        <f t="shared" si="0"/>
        <v>66.254908419655479</v>
      </c>
      <c r="H13" s="67">
        <f t="shared" si="0"/>
        <v>76.153853359220562</v>
      </c>
      <c r="I13" s="67">
        <f t="shared" si="0"/>
        <v>0.90859837864159887</v>
      </c>
      <c r="J13" s="67">
        <f t="shared" si="0"/>
        <v>0.25379111507246727</v>
      </c>
      <c r="K13" s="67">
        <f>AVERAGE(K1:K10)</f>
        <v>5.8750869174158601E-2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topLeftCell="AB1" zoomScaleNormal="100" workbookViewId="0">
      <selection activeCell="AL14" sqref="AL14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3.88671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5" t="s">
        <v>69</v>
      </c>
      <c r="B1" s="196"/>
      <c r="C1" s="193" t="s">
        <v>68</v>
      </c>
      <c r="D1" s="194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22237.417331796682</v>
      </c>
      <c r="AA1" s="167">
        <v>43352.543888941473</v>
      </c>
      <c r="AB1" s="167">
        <v>14288.256018975269</v>
      </c>
      <c r="AC1" s="167">
        <v>21381.884739695837</v>
      </c>
      <c r="AD1" s="167">
        <v>46990.349931653356</v>
      </c>
      <c r="AE1" s="167">
        <v>91228.214644125532</v>
      </c>
      <c r="AF1" s="167">
        <v>52192.090616048947</v>
      </c>
      <c r="AG1" s="167">
        <v>117815.67324816351</v>
      </c>
      <c r="AH1" s="167">
        <v>0</v>
      </c>
      <c r="AI1" s="167">
        <v>44981.310755158564</v>
      </c>
      <c r="AJ1" s="167">
        <v>27592.672610145062</v>
      </c>
      <c r="AK1" s="167">
        <v>19436.121751555984</v>
      </c>
      <c r="AL1" s="185">
        <v>3763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0.16665103336147308</v>
      </c>
      <c r="C2" s="21" t="s">
        <v>4</v>
      </c>
      <c r="D2" s="36">
        <v>0.27748395561123357</v>
      </c>
      <c r="E2" s="21" t="s">
        <v>80</v>
      </c>
      <c r="F2" s="37">
        <v>433.04168589881084</v>
      </c>
      <c r="G2">
        <f>F2/1440</f>
        <v>0.30072339298528533</v>
      </c>
      <c r="J2" s="169" t="s">
        <v>254</v>
      </c>
      <c r="K2" s="167">
        <v>1825.9992032125799</v>
      </c>
      <c r="L2" s="167">
        <f>K2/60</f>
        <v>30.433320053543</v>
      </c>
      <c r="M2" s="167">
        <f>L2/24</f>
        <v>1.2680550022309582</v>
      </c>
      <c r="N2" s="167"/>
      <c r="O2" s="168" t="s">
        <v>254</v>
      </c>
      <c r="P2" s="167">
        <v>73044.831006579348</v>
      </c>
      <c r="Q2" s="167">
        <f>P2/60</f>
        <v>1217.4138501096559</v>
      </c>
      <c r="R2" s="167">
        <f>Q2/24</f>
        <v>50.72557708790233</v>
      </c>
      <c r="S2" s="167"/>
      <c r="T2" s="168" t="s">
        <v>254</v>
      </c>
      <c r="U2" s="167">
        <v>49942.640488375968</v>
      </c>
      <c r="V2" s="167">
        <f>U2/60</f>
        <v>832.37734147293281</v>
      </c>
      <c r="W2" s="167">
        <f>V2/24</f>
        <v>34.682389228038865</v>
      </c>
      <c r="X2" s="156"/>
      <c r="Y2" s="184">
        <v>2</v>
      </c>
      <c r="Z2" s="167">
        <v>22437.321870195017</v>
      </c>
      <c r="AA2" s="167">
        <v>43258.456901449659</v>
      </c>
      <c r="AB2" s="167">
        <v>13796.004567839755</v>
      </c>
      <c r="AC2" s="167">
        <v>20652.980579368796</v>
      </c>
      <c r="AD2" s="167">
        <v>45025.546373099729</v>
      </c>
      <c r="AE2" s="167">
        <v>91909.004323896836</v>
      </c>
      <c r="AF2" s="167">
        <v>52526.400192726833</v>
      </c>
      <c r="AG2" s="167">
        <v>118386.8728066575</v>
      </c>
      <c r="AH2" s="167">
        <v>0</v>
      </c>
      <c r="AI2" s="167">
        <v>44100.558163853697</v>
      </c>
      <c r="AJ2" s="167">
        <v>27165.820616259429</v>
      </c>
      <c r="AK2" s="167">
        <v>16466.975994039858</v>
      </c>
      <c r="AL2" s="185">
        <v>3794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17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0.28330247988895291</v>
      </c>
      <c r="E3" s="21" t="s">
        <v>73</v>
      </c>
      <c r="F3" s="37">
        <v>55.657247454524651</v>
      </c>
      <c r="J3" s="169" t="s">
        <v>14</v>
      </c>
      <c r="K3" s="167">
        <v>31033.683886998602</v>
      </c>
      <c r="L3" s="167">
        <f>K3/60</f>
        <v>517.22806478331006</v>
      </c>
      <c r="M3" s="167">
        <f>L3/24</f>
        <v>21.551169365971251</v>
      </c>
      <c r="N3" s="167"/>
      <c r="O3" s="168" t="s">
        <v>79</v>
      </c>
      <c r="P3" s="167">
        <v>234891.32790972348</v>
      </c>
      <c r="Q3" s="167">
        <f>P3/60</f>
        <v>3914.855465162058</v>
      </c>
      <c r="R3" s="167">
        <f>Q3/24</f>
        <v>163.11897771508575</v>
      </c>
      <c r="S3" s="167"/>
      <c r="T3" s="168" t="s">
        <v>79</v>
      </c>
      <c r="U3" s="167">
        <v>154316.34799685632</v>
      </c>
      <c r="V3" s="167">
        <f>U3/60</f>
        <v>2571.9391332809387</v>
      </c>
      <c r="W3" s="167">
        <f>V3/24</f>
        <v>107.16413055337244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1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18.55300859598854</v>
      </c>
      <c r="C4" s="21" t="s">
        <v>3</v>
      </c>
      <c r="D4" s="36">
        <v>7.2773218088270628E-2</v>
      </c>
      <c r="E4" s="21" t="s">
        <v>74</v>
      </c>
      <c r="F4" s="37">
        <v>69.846716998398534</v>
      </c>
      <c r="J4" s="169" t="s">
        <v>15</v>
      </c>
      <c r="K4" s="167">
        <v>1097.7330465930504</v>
      </c>
      <c r="L4" s="167">
        <f t="shared" ref="L4:L14" si="0">K4/60</f>
        <v>18.29555077655084</v>
      </c>
      <c r="M4" s="167">
        <f t="shared" ref="M4:M14" si="1">L4/24</f>
        <v>0.76231461568961834</v>
      </c>
      <c r="N4" s="167"/>
      <c r="O4" s="168" t="s">
        <v>111</v>
      </c>
      <c r="P4" s="167">
        <v>90973.316420973657</v>
      </c>
      <c r="Q4" s="167">
        <f t="shared" ref="Q4:Q14" si="2">P4/60</f>
        <v>1516.221940349561</v>
      </c>
      <c r="R4" s="167">
        <f t="shared" ref="R4:R14" si="3">Q4/24</f>
        <v>63.175914181231711</v>
      </c>
      <c r="S4" s="167"/>
      <c r="T4" s="168" t="s">
        <v>17</v>
      </c>
      <c r="U4" s="167">
        <v>3727.7855527629936</v>
      </c>
      <c r="V4" s="167">
        <f t="shared" ref="V4:V13" si="4">U4/60</f>
        <v>62.129759212716557</v>
      </c>
      <c r="W4" s="167">
        <f t="shared" ref="W4:W13" si="5">V4/24</f>
        <v>2.5887399671965232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74.819779437923515</v>
      </c>
      <c r="C5" s="21" t="s">
        <v>70</v>
      </c>
      <c r="D5" s="36">
        <v>60.603294952798002</v>
      </c>
      <c r="E5" s="35" t="s">
        <v>75</v>
      </c>
      <c r="F5" s="37">
        <v>7.4420076220608289</v>
      </c>
      <c r="J5" s="169" t="s">
        <v>111</v>
      </c>
      <c r="K5" s="167">
        <v>4080.9912637735297</v>
      </c>
      <c r="L5" s="167">
        <f t="shared" si="0"/>
        <v>68.016521062892167</v>
      </c>
      <c r="M5" s="167">
        <f t="shared" si="1"/>
        <v>2.8340217109538401</v>
      </c>
      <c r="N5" s="167"/>
      <c r="O5" s="168" t="s">
        <v>112</v>
      </c>
      <c r="P5" s="167">
        <v>135011.34021762546</v>
      </c>
      <c r="Q5" s="167">
        <f t="shared" si="2"/>
        <v>2250.1890036270911</v>
      </c>
      <c r="R5" s="167">
        <f t="shared" si="3"/>
        <v>93.7578751511288</v>
      </c>
      <c r="S5" s="167"/>
      <c r="T5" s="168" t="s">
        <v>111</v>
      </c>
      <c r="U5" s="167">
        <v>141236.45935484773</v>
      </c>
      <c r="V5" s="167">
        <f t="shared" si="4"/>
        <v>2353.9409892474623</v>
      </c>
      <c r="W5" s="167">
        <f t="shared" si="5"/>
        <v>98.080874551977601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1" x14ac:dyDescent="0.3">
      <c r="A6" s="21" t="s">
        <v>85</v>
      </c>
      <c r="B6" s="38">
        <v>32.88881221426719</v>
      </c>
      <c r="C6" s="21" t="s">
        <v>71</v>
      </c>
      <c r="D6" s="36">
        <v>0.17919186288830641</v>
      </c>
      <c r="E6" s="35" t="s">
        <v>76</v>
      </c>
      <c r="F6" s="37">
        <v>306.84131716672317</v>
      </c>
      <c r="G6">
        <f>F6/1440</f>
        <v>0.21308424803244666</v>
      </c>
      <c r="J6" s="169" t="s">
        <v>112</v>
      </c>
      <c r="K6" s="167">
        <v>7450.4920813596054</v>
      </c>
      <c r="L6" s="167">
        <f t="shared" si="0"/>
        <v>124.17486802266009</v>
      </c>
      <c r="M6" s="167">
        <f t="shared" si="1"/>
        <v>5.1739528342775039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27693.799554178418</v>
      </c>
      <c r="V6" s="167">
        <f t="shared" ref="V6" si="6">U6/60</f>
        <v>461.56332590297365</v>
      </c>
      <c r="W6" s="167">
        <f t="shared" ref="W6" si="7">V6/24</f>
        <v>19.231805245957236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1503.8226369638489</v>
      </c>
      <c r="C7" s="21" t="s">
        <v>6</v>
      </c>
      <c r="D7" s="36">
        <v>0.51170629256496669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118101.2730274105</v>
      </c>
      <c r="AR7" s="176">
        <f>AR2*$AI$11</f>
        <v>44540.934459506127</v>
      </c>
      <c r="AS7" s="176">
        <f>AS2*$AB$11</f>
        <v>14042.130293407512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320612.19266872323</v>
      </c>
      <c r="AY7" s="179">
        <f>AX7/(1*$AY$2*60*125)</f>
        <v>2.5146054326958684</v>
      </c>
    </row>
    <row r="8" spans="1:51" x14ac:dyDescent="0.3">
      <c r="C8" s="21" t="s">
        <v>7</v>
      </c>
      <c r="D8" s="36">
        <v>8.0190431049707717E-2</v>
      </c>
      <c r="E8" s="35" t="s">
        <v>78</v>
      </c>
      <c r="F8" s="37">
        <v>26.340629173947178</v>
      </c>
      <c r="G8">
        <f>F8/1440</f>
        <v>1.8292103593018874E-2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43305.500395195566</v>
      </c>
      <c r="AQ8" s="176">
        <f t="shared" ref="AQ8:AQ9" si="12">AQ3*$AG$11</f>
        <v>0</v>
      </c>
      <c r="AR8" s="176">
        <f>AR3*$AI$11</f>
        <v>44540.934459506127</v>
      </c>
      <c r="AS8" s="176">
        <f>AS3*$AB$11</f>
        <v>14042.130293407512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154247.81055249707</v>
      </c>
      <c r="AY8" s="178">
        <f>AX8/(2*$AY$2*60*125)</f>
        <v>0.60489337471567484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85"/>
      <c r="AN9" s="175" t="s">
        <v>5</v>
      </c>
      <c r="AO9" s="176">
        <f>AO4*$Z$11</f>
        <v>22337.369600995851</v>
      </c>
      <c r="AP9" s="176">
        <f>AP4*$AA$11</f>
        <v>43305.500395195566</v>
      </c>
      <c r="AQ9" s="176">
        <f t="shared" si="12"/>
        <v>118101.2730274105</v>
      </c>
      <c r="AR9" s="176">
        <f>AR4*$AI$11</f>
        <v>44540.934459506127</v>
      </c>
      <c r="AS9" s="176">
        <f>AS4*$AB$11</f>
        <v>14042.130293407512</v>
      </c>
      <c r="AT9" s="176">
        <f>AT4*$AJ$11</f>
        <v>27379.246613202245</v>
      </c>
      <c r="AU9" s="176">
        <f>AU4*$AK$11</f>
        <v>17951.548872797921</v>
      </c>
      <c r="AV9" s="176">
        <f>($AC$11+$AD$11)*AV4</f>
        <v>67025.380811908864</v>
      </c>
      <c r="AW9" s="180"/>
      <c r="AX9" s="177">
        <f>SUM(AO9:AV9)</f>
        <v>354683.38407442457</v>
      </c>
      <c r="AY9" s="178">
        <f>AX9/(3*$AY$2*60*125)</f>
        <v>0.92727682110960674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82593.201809394115</v>
      </c>
      <c r="Q10" s="167">
        <f t="shared" si="2"/>
        <v>1376.5533634899018</v>
      </c>
      <c r="R10" s="167">
        <f t="shared" si="3"/>
        <v>57.356390145412576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2326.8028724856777</v>
      </c>
      <c r="L11" s="167">
        <f t="shared" si="0"/>
        <v>38.780047874761294</v>
      </c>
      <c r="M11" s="167">
        <f t="shared" si="1"/>
        <v>1.6158353281150539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30583.095309289132</v>
      </c>
      <c r="V11" s="167">
        <f t="shared" si="4"/>
        <v>509.71825515481885</v>
      </c>
      <c r="W11" s="167">
        <f t="shared" si="5"/>
        <v>21.238260631450785</v>
      </c>
      <c r="X11" s="156"/>
      <c r="Y11" s="168"/>
      <c r="Z11" s="167">
        <f>AVERAGE(Z1:Z10)</f>
        <v>22337.369600995851</v>
      </c>
      <c r="AA11" s="167">
        <f t="shared" ref="AA11:AL11" si="13">AVERAGE(AA1:AA10)</f>
        <v>43305.500395195566</v>
      </c>
      <c r="AB11" s="167">
        <f t="shared" si="13"/>
        <v>14042.130293407512</v>
      </c>
      <c r="AC11" s="167">
        <f t="shared" si="13"/>
        <v>21017.432659532315</v>
      </c>
      <c r="AD11" s="167">
        <f t="shared" si="13"/>
        <v>46007.948152376543</v>
      </c>
      <c r="AE11" s="167">
        <f t="shared" si="13"/>
        <v>91568.609484011191</v>
      </c>
      <c r="AF11" s="167">
        <f t="shared" si="13"/>
        <v>52359.24540438789</v>
      </c>
      <c r="AG11" s="167">
        <f t="shared" si="13"/>
        <v>118101.2730274105</v>
      </c>
      <c r="AH11" s="167">
        <f t="shared" si="13"/>
        <v>0</v>
      </c>
      <c r="AI11" s="167">
        <f t="shared" si="13"/>
        <v>44540.934459506127</v>
      </c>
      <c r="AJ11" s="167">
        <f t="shared" si="13"/>
        <v>27379.246613202245</v>
      </c>
      <c r="AK11" s="167">
        <f t="shared" si="13"/>
        <v>17951.548872797921</v>
      </c>
      <c r="AL11" s="185">
        <f t="shared" si="13"/>
        <v>3778.5</v>
      </c>
    </row>
    <row r="12" spans="1:51" x14ac:dyDescent="0.3">
      <c r="C12" s="193" t="s">
        <v>68</v>
      </c>
      <c r="D12" s="194"/>
      <c r="J12" s="169" t="s">
        <v>17</v>
      </c>
      <c r="K12" s="167">
        <v>2927.8175491928178</v>
      </c>
      <c r="L12" s="167">
        <f t="shared" si="0"/>
        <v>48.796959153213628</v>
      </c>
      <c r="M12" s="167">
        <f t="shared" si="1"/>
        <v>2.033206631383901</v>
      </c>
      <c r="N12" s="167"/>
      <c r="O12" s="168" t="s">
        <v>17</v>
      </c>
      <c r="P12" s="167">
        <v>128640.16739490587</v>
      </c>
      <c r="Q12" s="167">
        <f t="shared" si="2"/>
        <v>2144.0027899150978</v>
      </c>
      <c r="R12" s="167">
        <f t="shared" si="3"/>
        <v>89.33344957979574</v>
      </c>
      <c r="S12" s="167"/>
      <c r="T12" s="168" t="s">
        <v>19</v>
      </c>
      <c r="U12" s="167">
        <v>38720.018125092509</v>
      </c>
      <c r="V12" s="167">
        <f t="shared" si="4"/>
        <v>645.33363541820847</v>
      </c>
      <c r="W12" s="167">
        <f t="shared" si="5"/>
        <v>26.888901475758686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0.5685023076924115</v>
      </c>
      <c r="J13" s="169" t="s">
        <v>19</v>
      </c>
      <c r="K13" s="167">
        <v>2009.4460387043857</v>
      </c>
      <c r="L13" s="167">
        <f t="shared" si="0"/>
        <v>33.490767311739759</v>
      </c>
      <c r="M13" s="167">
        <f t="shared" si="1"/>
        <v>1.3954486379891566</v>
      </c>
      <c r="N13" s="167"/>
      <c r="O13" s="168" t="s">
        <v>19</v>
      </c>
      <c r="P13" s="167">
        <v>61194.760778336335</v>
      </c>
      <c r="Q13" s="167">
        <f t="shared" si="2"/>
        <v>1019.9126796389389</v>
      </c>
      <c r="R13" s="167">
        <f t="shared" si="3"/>
        <v>42.496361651622458</v>
      </c>
      <c r="S13" s="167"/>
      <c r="T13" s="168" t="s">
        <v>18</v>
      </c>
      <c r="U13" s="167">
        <v>61.403620216094168</v>
      </c>
      <c r="V13" s="167">
        <f t="shared" si="4"/>
        <v>1.0233936702682362</v>
      </c>
      <c r="W13" s="167">
        <f t="shared" si="5"/>
        <v>4.2641402927843179E-2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0.26263410232561035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50634.764051296384</v>
      </c>
      <c r="Q14" s="167">
        <f t="shared" si="2"/>
        <v>843.91273418827302</v>
      </c>
      <c r="R14" s="167">
        <f t="shared" si="3"/>
        <v>35.163030591178043</v>
      </c>
      <c r="S14" s="167"/>
      <c r="T14" s="168" t="s">
        <v>258</v>
      </c>
      <c r="U14" s="156">
        <v>5803</v>
      </c>
      <c r="V14" s="167"/>
      <c r="W14" s="167"/>
      <c r="X14" s="156"/>
      <c r="Y14" s="168"/>
      <c r="Z14" s="167">
        <v>34354.087862107059</v>
      </c>
      <c r="AA14" s="167">
        <v>46196.67336203008</v>
      </c>
      <c r="AB14" s="167">
        <v>21895.802897065529</v>
      </c>
      <c r="AC14" s="167">
        <v>31206.99612988457</v>
      </c>
      <c r="AD14" s="167">
        <v>67856.483809257188</v>
      </c>
      <c r="AE14" s="167">
        <v>43474.257590334368</v>
      </c>
      <c r="AF14" s="167">
        <v>81224.08001264419</v>
      </c>
      <c r="AG14" s="167">
        <v>152861.04731405765</v>
      </c>
      <c r="AH14" s="167">
        <v>0</v>
      </c>
      <c r="AI14" s="167">
        <v>67887.152074668935</v>
      </c>
      <c r="AJ14" s="167">
        <v>43514.063550430074</v>
      </c>
      <c r="AK14" s="167">
        <v>25456.123635416941</v>
      </c>
      <c r="AL14" s="185">
        <v>4284.5</v>
      </c>
      <c r="AW14" s="180"/>
    </row>
    <row r="15" spans="1:51" x14ac:dyDescent="0.3">
      <c r="C15" s="43" t="s">
        <v>3</v>
      </c>
      <c r="D15" s="47">
        <v>0</v>
      </c>
      <c r="J15" s="169" t="s">
        <v>258</v>
      </c>
      <c r="K15" s="156">
        <v>348</v>
      </c>
      <c r="L15" s="156"/>
      <c r="M15" s="156"/>
      <c r="N15" s="156"/>
      <c r="O15" s="169" t="s">
        <v>258</v>
      </c>
      <c r="P15" s="156">
        <v>12378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f>Z14/60/24</f>
        <v>23.857005459796568</v>
      </c>
      <c r="AA15" s="167">
        <f>AA14/60/24</f>
        <v>32.081023168076449</v>
      </c>
      <c r="AB15" s="167">
        <f t="shared" ref="AA15:AL15" si="14">AB14/60/24</f>
        <v>15.205418678517729</v>
      </c>
      <c r="AC15" s="167">
        <f t="shared" si="14"/>
        <v>21.671525090197619</v>
      </c>
      <c r="AD15" s="167">
        <f t="shared" si="14"/>
        <v>47.122558200873044</v>
      </c>
      <c r="AE15" s="167">
        <f t="shared" si="14"/>
        <v>30.190456659954421</v>
      </c>
      <c r="AF15" s="167">
        <f t="shared" si="14"/>
        <v>56.405611119891802</v>
      </c>
      <c r="AG15" s="167">
        <f t="shared" si="14"/>
        <v>106.1535050792067</v>
      </c>
      <c r="AH15" s="167">
        <f t="shared" si="14"/>
        <v>0</v>
      </c>
      <c r="AI15" s="167">
        <f t="shared" si="14"/>
        <v>47.143855607408987</v>
      </c>
      <c r="AJ15" s="167">
        <f t="shared" si="14"/>
        <v>30.218099687798659</v>
      </c>
      <c r="AK15" s="167">
        <f t="shared" si="14"/>
        <v>17.67786363570621</v>
      </c>
      <c r="AL15" s="167"/>
      <c r="AW15" s="180"/>
    </row>
    <row r="16" spans="1:51" x14ac:dyDescent="0.3">
      <c r="C16" s="21" t="s">
        <v>70</v>
      </c>
      <c r="D16" s="36">
        <v>51.120173411379554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38" x14ac:dyDescent="0.3">
      <c r="C17" s="43" t="s">
        <v>71</v>
      </c>
      <c r="D17" s="47">
        <v>0</v>
      </c>
      <c r="J17" s="156"/>
      <c r="K17" s="167">
        <f>SUM(K2:K14)</f>
        <v>52752.965942320254</v>
      </c>
      <c r="L17" s="167">
        <f t="shared" ref="L17" si="15">SUM(L2:L14)</f>
        <v>879.21609903867079</v>
      </c>
      <c r="M17" s="167">
        <f>SUM(M2:M14)</f>
        <v>36.634004126611281</v>
      </c>
      <c r="N17" s="156"/>
      <c r="O17" s="156"/>
      <c r="P17" s="167">
        <f>SUM(P2:P14)</f>
        <v>856983.70958883467</v>
      </c>
      <c r="Q17" s="167">
        <f t="shared" ref="Q17" si="16">SUM(Q2:Q14)</f>
        <v>14283.061826480576</v>
      </c>
      <c r="R17" s="167">
        <f>SUM(R2:R14)</f>
        <v>595.12757610335757</v>
      </c>
      <c r="S17" s="156"/>
      <c r="T17" s="156"/>
      <c r="U17" s="167">
        <f t="shared" ref="U17:V17" si="17">SUM(U2:U13)</f>
        <v>446281.55000161921</v>
      </c>
      <c r="V17" s="167">
        <f t="shared" si="17"/>
        <v>7438.0258333603188</v>
      </c>
      <c r="W17" s="167">
        <f>SUM(W2:W13)</f>
        <v>309.91774305667997</v>
      </c>
      <c r="X17" s="156"/>
      <c r="Y17" s="156"/>
      <c r="Z17" s="167">
        <v>25237.453738158078</v>
      </c>
      <c r="AA17" s="167">
        <v>49252.268508745241</v>
      </c>
      <c r="AB17" s="167">
        <v>21015.343503187105</v>
      </c>
      <c r="AC17">
        <v>33854.489696409102</v>
      </c>
      <c r="AD17">
        <v>56120.024835505283</v>
      </c>
      <c r="AE17">
        <v>11032.946968709546</v>
      </c>
      <c r="AF17">
        <v>31067.521924492787</v>
      </c>
      <c r="AG17">
        <v>52660.543178957982</v>
      </c>
      <c r="AH17">
        <v>0</v>
      </c>
      <c r="AI17">
        <v>31515.15165893994</v>
      </c>
      <c r="AJ17">
        <v>31138.663314363723</v>
      </c>
      <c r="AK17">
        <v>22541.373017017955</v>
      </c>
      <c r="AL17">
        <v>4611.5</v>
      </c>
    </row>
    <row r="18" spans="3:38" x14ac:dyDescent="0.3">
      <c r="C18" s="21" t="s">
        <v>6</v>
      </c>
      <c r="D18" s="36">
        <v>9.1359835494513625E-2</v>
      </c>
      <c r="K18" s="156">
        <f t="shared" ref="K18:L18" si="18">K17/$K$15</f>
        <v>151.58898259287429</v>
      </c>
      <c r="L18" s="156">
        <f t="shared" si="18"/>
        <v>2.5264830432145713</v>
      </c>
      <c r="M18" s="156">
        <f>M17/$K$15</f>
        <v>0.10527012680060713</v>
      </c>
      <c r="N18" s="156"/>
      <c r="O18" s="156"/>
      <c r="P18" s="156">
        <f t="shared" ref="P18:Q18" si="19">P17/$P$15</f>
        <v>69.234424752693059</v>
      </c>
      <c r="Q18" s="156">
        <f t="shared" si="19"/>
        <v>1.1539070792115509</v>
      </c>
      <c r="R18" s="156">
        <f>R17/$P$15</f>
        <v>4.8079461633814637E-2</v>
      </c>
      <c r="S18" s="156"/>
      <c r="T18" s="156"/>
      <c r="U18" s="156">
        <f t="shared" ref="U18:V18" si="20">U17/$U$14</f>
        <v>76.905316216029505</v>
      </c>
      <c r="V18" s="156">
        <f t="shared" si="20"/>
        <v>1.2817552702671582</v>
      </c>
      <c r="W18" s="156">
        <f>W17/$U$14</f>
        <v>5.3406469594464927E-2</v>
      </c>
      <c r="Y18" s="156"/>
      <c r="Z18" s="167">
        <f>Z17/60/24</f>
        <v>17.526009540387552</v>
      </c>
      <c r="AA18" s="167">
        <f>AA17/60/24</f>
        <v>34.202964242184194</v>
      </c>
      <c r="AB18" s="167">
        <f t="shared" ref="AB18" si="21">AB17/60/24</f>
        <v>14.593988543879933</v>
      </c>
      <c r="AC18" s="167">
        <f t="shared" ref="AC18" si="22">AC17/60/24</f>
        <v>23.510062289172989</v>
      </c>
      <c r="AD18" s="167">
        <f t="shared" ref="AD18" si="23">AD17/60/24</f>
        <v>38.972239469100892</v>
      </c>
      <c r="AE18" s="167">
        <f t="shared" ref="AE18" si="24">AE17/60/24</f>
        <v>7.6617687282705189</v>
      </c>
      <c r="AF18" s="167">
        <f t="shared" ref="AF18" si="25">AF17/60/24</f>
        <v>21.574668003119992</v>
      </c>
      <c r="AG18" s="167">
        <f t="shared" ref="AG18" si="26">AG17/60/24</f>
        <v>36.569821652054152</v>
      </c>
      <c r="AH18" s="167">
        <f t="shared" ref="AH18" si="27">AH17/60/24</f>
        <v>0</v>
      </c>
      <c r="AI18" s="167">
        <f t="shared" ref="AI18" si="28">AI17/60/24</f>
        <v>21.885521985374961</v>
      </c>
      <c r="AJ18" s="167">
        <f t="shared" ref="AJ18" si="29">AJ17/60/24</f>
        <v>21.624071746085917</v>
      </c>
      <c r="AK18" s="167">
        <f t="shared" ref="AK18" si="30">AK17/60/24</f>
        <v>15.653731261818024</v>
      </c>
      <c r="AL18" s="167"/>
    </row>
    <row r="19" spans="3:38" x14ac:dyDescent="0.3">
      <c r="C19" s="21" t="s">
        <v>7</v>
      </c>
      <c r="D19" s="36">
        <v>1.8918099681336609E-2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2015-02-06T17:45:15Z</dcterms:modified>
</cp:coreProperties>
</file>