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 firstSheet="4" activeTab="4"/>
  </bookViews>
  <sheets>
    <sheet name="Output" sheetId="27" r:id="rId1"/>
    <sheet name="Interface" sheetId="20" r:id="rId2"/>
    <sheet name="Zone1" sheetId="1" state="hidden" r:id="rId3"/>
    <sheet name="Resus" sheetId="21" r:id="rId4"/>
    <sheet name="ZONE (1) MAJOR" sheetId="23" r:id="rId5"/>
    <sheet name="Zone2" sheetId="2" state="hidden" r:id="rId6"/>
    <sheet name="AMAU" sheetId="31" r:id="rId7"/>
    <sheet name="Minor" sheetId="22" r:id="rId8"/>
    <sheet name="Zone3" sheetId="3" state="hidden" r:id="rId9"/>
    <sheet name="Discharge Waiting Time" sheetId="17" r:id="rId10"/>
    <sheet name="Other Processes Timing" sheetId="18" r:id="rId11"/>
    <sheet name="Resources" sheetId="4" r:id="rId12"/>
    <sheet name="Resources_AMAU" sheetId="30" r:id="rId13"/>
    <sheet name="Scans, Imaging and Tests" sheetId="28" r:id="rId14"/>
    <sheet name="Routes Patient Arrival" sheetId="11" r:id="rId15"/>
    <sheet name="Routes Triage" sheetId="10" r:id="rId16"/>
    <sheet name="Routes RAT" sheetId="9" state="hidden" r:id="rId17"/>
    <sheet name="Routes RESUS" sheetId="24" r:id="rId18"/>
    <sheet name="Routes Zone1" sheetId="6" state="hidden" r:id="rId19"/>
    <sheet name="Routes Zone (1) Major" sheetId="25" r:id="rId20"/>
    <sheet name="Routes Zone2" sheetId="7" state="hidden" r:id="rId21"/>
    <sheet name="Routes Minor" sheetId="26" r:id="rId22"/>
    <sheet name="Routes Zone3" sheetId="8" state="hidden" r:id="rId23"/>
    <sheet name="Routes AMAU" sheetId="32" r:id="rId24"/>
    <sheet name="Routes Discharge" sheetId="16" r:id="rId25"/>
    <sheet name="Sim Runs" sheetId="29" r:id="rId26"/>
  </sheets>
  <definedNames>
    <definedName name="Prob" localSheetId="6">#REF!</definedName>
    <definedName name="Prob" localSheetId="7">#REF!</definedName>
    <definedName name="Prob" localSheetId="12">#REF!</definedName>
    <definedName name="Prob" localSheetId="3">#REF!</definedName>
    <definedName name="Prob" localSheetId="23">#REF!</definedName>
    <definedName name="Prob" localSheetId="21">#REF!</definedName>
    <definedName name="Prob" localSheetId="17">#REF!</definedName>
    <definedName name="Prob" localSheetId="19">#REF!</definedName>
    <definedName name="Prob" localSheetId="13">#REF!</definedName>
    <definedName name="Prob" localSheetId="4">#REF!</definedName>
    <definedName name="Prob">#REF!</definedName>
    <definedName name="Scans_Imaging_Tests_Routes" localSheetId="6">#REF!</definedName>
    <definedName name="Scans_Imaging_Tests_Routes" localSheetId="12">#REF!</definedName>
    <definedName name="Scans_Imaging_Tests_Routes" localSheetId="23">#REF!</definedName>
    <definedName name="Scans_Imaging_Tests_Routes">#REF!</definedName>
    <definedName name="Values" localSheetId="6">#REF!</definedName>
    <definedName name="Values" localSheetId="7">#REF!</definedName>
    <definedName name="Values" localSheetId="12">#REF!</definedName>
    <definedName name="Values" localSheetId="3">#REF!</definedName>
    <definedName name="Values" localSheetId="23">#REF!</definedName>
    <definedName name="Values" localSheetId="21">#REF!</definedName>
    <definedName name="Values" localSheetId="17">#REF!</definedName>
    <definedName name="Values" localSheetId="19">#REF!</definedName>
    <definedName name="Values" localSheetId="13">#REF!</definedName>
    <definedName name="Values" localSheetId="4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K19" i="29" l="1"/>
  <c r="J19" i="29"/>
  <c r="I19" i="29"/>
  <c r="H19" i="29"/>
  <c r="G19" i="29"/>
  <c r="F19" i="29"/>
  <c r="E19" i="29"/>
  <c r="D19" i="29"/>
  <c r="C19" i="29"/>
  <c r="K17" i="29"/>
  <c r="J17" i="29"/>
  <c r="I17" i="29"/>
  <c r="H17" i="29"/>
  <c r="G17" i="29"/>
  <c r="F17" i="29"/>
  <c r="E17" i="29"/>
  <c r="D17" i="29"/>
  <c r="C17" i="29"/>
  <c r="B17" i="29"/>
  <c r="B19" i="29"/>
  <c r="I24" i="32" l="1"/>
  <c r="F24" i="32"/>
  <c r="B24" i="32"/>
  <c r="C13" i="29"/>
  <c r="D13" i="29"/>
  <c r="E13" i="29"/>
  <c r="F13" i="29"/>
  <c r="G13" i="29"/>
  <c r="H13" i="29"/>
  <c r="I13" i="29"/>
  <c r="J13" i="29"/>
  <c r="K13" i="29"/>
  <c r="B13" i="29"/>
  <c r="P13" i="29"/>
  <c r="Q13" i="29"/>
  <c r="R13" i="29"/>
  <c r="S13" i="29"/>
  <c r="T13" i="29"/>
  <c r="U13" i="29"/>
  <c r="V13" i="29"/>
  <c r="W13" i="29"/>
  <c r="X13" i="29"/>
  <c r="O13" i="29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<sst xmlns="http://schemas.openxmlformats.org/spreadsheetml/2006/main" count="497" uniqueCount="142">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</sst>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9" fontId="0" fillId="0" borderId="0" xfId="4" applyFont="1"/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9"/>
  <sheetViews>
    <sheetView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</cols>
  <sheetData>
    <row r="1" spans="1:7" x14ac:dyDescent="0.3">
      <c r="A1" s="73" t="s">
        <v>69</v>
      </c>
      <c r="B1" s="74"/>
      <c r="C1" s="75" t="s">
        <v>68</v>
      </c>
      <c r="D1" s="76"/>
      <c r="E1" s="77" t="s">
        <v>72</v>
      </c>
      <c r="F1" s="78"/>
      <c r="G1" t="s">
        <v>122</v>
      </c>
    </row>
    <row r="2" spans="1:7" x14ac:dyDescent="0.3">
      <c r="A2" s="21" t="s">
        <v>64</v>
      </c>
      <c r="B2" s="38">
        <v>0.16665809988863167</v>
      </c>
      <c r="C2" s="21" t="s">
        <v>4</v>
      </c>
      <c r="D2" s="36">
        <v>0</v>
      </c>
      <c r="E2" s="21" t="s">
        <v>80</v>
      </c>
      <c r="F2" s="37">
        <v>522.71862571155793</v>
      </c>
      <c r="G2">
        <f>F2/1440</f>
        <v>0.36299904563302632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0.31359020559469553</v>
      </c>
      <c r="E3" s="21" t="s">
        <v>73</v>
      </c>
      <c r="F3" s="37">
        <v>35.78078713499788</v>
      </c>
    </row>
    <row r="4" spans="1:7" x14ac:dyDescent="0.3">
      <c r="A4" s="21" t="s">
        <v>83</v>
      </c>
      <c r="B4" s="38">
        <v>0.17403314917127075</v>
      </c>
      <c r="C4" s="21" t="s">
        <v>3</v>
      </c>
      <c r="D4" s="36">
        <v>1.5443285402759037E-2</v>
      </c>
      <c r="E4" s="21" t="s">
        <v>74</v>
      </c>
      <c r="F4" s="37">
        <v>58.320110017983708</v>
      </c>
    </row>
    <row r="5" spans="1:7" x14ac:dyDescent="0.3">
      <c r="A5" s="21" t="s">
        <v>84</v>
      </c>
      <c r="B5" s="38">
        <v>0.52326906667143624</v>
      </c>
      <c r="C5" s="21" t="s">
        <v>70</v>
      </c>
      <c r="D5" s="36">
        <v>0.41193920111787602</v>
      </c>
      <c r="E5" s="35" t="s">
        <v>75</v>
      </c>
      <c r="F5" s="37">
        <v>7.474015226746106</v>
      </c>
    </row>
    <row r="6" spans="1:7" x14ac:dyDescent="0.3">
      <c r="A6" s="21" t="s">
        <v>85</v>
      </c>
      <c r="B6" s="38">
        <v>0.12325084020776028</v>
      </c>
      <c r="C6" s="21" t="s">
        <v>71</v>
      </c>
      <c r="D6" s="36">
        <v>8.6391768177902645E-2</v>
      </c>
      <c r="E6" s="35" t="s">
        <v>76</v>
      </c>
      <c r="F6" s="37">
        <v>154.82842161969543</v>
      </c>
      <c r="G6">
        <f>F6/1440</f>
        <v>0.10751973723589961</v>
      </c>
    </row>
    <row r="7" spans="1:7" x14ac:dyDescent="0.3">
      <c r="C7" s="21" t="s">
        <v>6</v>
      </c>
      <c r="D7" s="36">
        <v>0.41126947967374333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0.15704874392181789</v>
      </c>
      <c r="E8" s="35" t="s">
        <v>78</v>
      </c>
      <c r="F8" s="37">
        <v>1.7683926345987855</v>
      </c>
      <c r="G8">
        <f>F8/1440</f>
        <v>1.228050440693601E-3</v>
      </c>
    </row>
    <row r="9" spans="1:7" x14ac:dyDescent="0.3">
      <c r="C9" s="43" t="s">
        <v>66</v>
      </c>
      <c r="D9" s="47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3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8" s="1" customFormat="1" x14ac:dyDescent="0.3">
      <c r="A1" s="29" t="s">
        <v>48</v>
      </c>
      <c r="B1" s="73" t="s">
        <v>49</v>
      </c>
      <c r="C1" s="84"/>
      <c r="D1" s="74"/>
    </row>
    <row r="2" spans="1:8" x14ac:dyDescent="0.3">
      <c r="A2" s="65" t="s">
        <v>50</v>
      </c>
      <c r="B2" s="65">
        <v>150</v>
      </c>
      <c r="C2" s="65">
        <v>120</v>
      </c>
      <c r="D2" s="65">
        <v>180</v>
      </c>
    </row>
    <row r="3" spans="1:8" x14ac:dyDescent="0.3">
      <c r="A3" s="44" t="s">
        <v>51</v>
      </c>
      <c r="B3" s="45">
        <v>90</v>
      </c>
      <c r="C3" s="45">
        <v>90</v>
      </c>
      <c r="D3" s="45">
        <v>90</v>
      </c>
    </row>
    <row r="4" spans="1:8" x14ac:dyDescent="0.3">
      <c r="A4" s="44" t="s">
        <v>52</v>
      </c>
      <c r="B4" s="45">
        <v>150</v>
      </c>
      <c r="C4" s="45">
        <v>150</v>
      </c>
      <c r="D4" s="45">
        <v>150</v>
      </c>
    </row>
    <row r="5" spans="1:8" x14ac:dyDescent="0.3">
      <c r="A5" s="62"/>
      <c r="B5" s="45"/>
      <c r="C5" s="45"/>
      <c r="D5" s="45"/>
    </row>
    <row r="6" spans="1:8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 x14ac:dyDescent="0.3">
      <c r="A7" s="22"/>
      <c r="B7" s="30"/>
      <c r="C7" s="30"/>
      <c r="D7" s="30"/>
    </row>
    <row r="8" spans="1:8" x14ac:dyDescent="0.3">
      <c r="A8" s="22"/>
      <c r="B8" s="30"/>
      <c r="C8" s="30"/>
      <c r="D8" s="30"/>
    </row>
    <row r="9" spans="1:8" x14ac:dyDescent="0.3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 x14ac:dyDescent="0.3">
      <c r="A10" s="22" t="s">
        <v>60</v>
      </c>
      <c r="B10" s="30">
        <v>15</v>
      </c>
      <c r="C10" s="30">
        <v>10</v>
      </c>
      <c r="D10" s="30">
        <v>45</v>
      </c>
    </row>
    <row r="11" spans="1:8" x14ac:dyDescent="0.3">
      <c r="A11" s="22" t="s">
        <v>61</v>
      </c>
      <c r="B11" s="30">
        <v>15</v>
      </c>
      <c r="C11" s="30">
        <v>10</v>
      </c>
      <c r="D11" s="30">
        <v>45</v>
      </c>
    </row>
    <row r="12" spans="1:8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 x14ac:dyDescent="0.3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3" sqref="B3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3" t="s">
        <v>49</v>
      </c>
      <c r="C1" s="84"/>
      <c r="D1" s="74"/>
    </row>
    <row r="2" spans="1:4" x14ac:dyDescent="0.3">
      <c r="A2" s="22" t="s">
        <v>63</v>
      </c>
      <c r="B2" s="30">
        <v>5</v>
      </c>
      <c r="C2" s="30">
        <v>1</v>
      </c>
      <c r="D2" s="30">
        <v>8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25</v>
      </c>
      <c r="C4" s="30">
        <v>15</v>
      </c>
      <c r="D4" s="30">
        <v>60</v>
      </c>
    </row>
    <row r="5" spans="1:4" x14ac:dyDescent="0.3">
      <c r="A5" s="56" t="s">
        <v>111</v>
      </c>
      <c r="B5" s="30">
        <v>10</v>
      </c>
      <c r="C5" s="30">
        <v>5</v>
      </c>
      <c r="D5" s="30">
        <v>60</v>
      </c>
    </row>
    <row r="6" spans="1:4" x14ac:dyDescent="0.3">
      <c r="A6" s="57" t="s">
        <v>112</v>
      </c>
      <c r="B6" s="30">
        <v>40</v>
      </c>
      <c r="C6" s="30">
        <v>10</v>
      </c>
      <c r="D6" s="30">
        <v>80</v>
      </c>
    </row>
    <row r="7" spans="1:4" x14ac:dyDescent="0.3">
      <c r="A7" s="58" t="s">
        <v>113</v>
      </c>
      <c r="B7" s="30">
        <v>40</v>
      </c>
      <c r="C7" s="30">
        <v>10</v>
      </c>
      <c r="D7" s="30">
        <v>80</v>
      </c>
    </row>
    <row r="8" spans="1:4" x14ac:dyDescent="0.3">
      <c r="A8" s="58" t="s">
        <v>114</v>
      </c>
      <c r="B8" s="30">
        <v>40</v>
      </c>
      <c r="C8" s="30">
        <v>10</v>
      </c>
      <c r="D8" s="30">
        <v>80</v>
      </c>
    </row>
    <row r="9" spans="1:4" x14ac:dyDescent="0.3">
      <c r="A9" s="58" t="s">
        <v>115</v>
      </c>
      <c r="B9" s="30">
        <v>40</v>
      </c>
      <c r="C9" s="30">
        <v>10</v>
      </c>
      <c r="D9" s="30">
        <v>80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10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5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19" sqref="N19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I5" sqref="I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2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96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L9" sqref="L9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9" sqref="E9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26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15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58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9"/>
  <sheetViews>
    <sheetView zoomScale="85" zoomScaleNormal="85" workbookViewId="0">
      <selection activeCell="D18" sqref="D18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24" s="64" customFormat="1" x14ac:dyDescent="0.3">
      <c r="B1" s="68">
        <v>8.7119770951926316</v>
      </c>
      <c r="C1" s="68">
        <v>13.706311120856585</v>
      </c>
      <c r="D1" s="68">
        <v>5.9029223909316206</v>
      </c>
      <c r="E1" s="68">
        <v>35.795935647756139</v>
      </c>
      <c r="F1" s="68">
        <v>58.344798391364158</v>
      </c>
      <c r="G1" s="68">
        <v>55.720899470899468</v>
      </c>
      <c r="H1" s="68">
        <v>84.046949909075892</v>
      </c>
      <c r="I1" s="68">
        <v>0.86594055374592838</v>
      </c>
      <c r="J1" s="68">
        <v>0.34710912052117265</v>
      </c>
      <c r="K1" s="68">
        <v>9.6498371335504887E-2</v>
      </c>
      <c r="O1" s="68">
        <v>9.3255076414271194</v>
      </c>
      <c r="P1" s="68">
        <v>13.133060530390901</v>
      </c>
      <c r="Q1" s="68">
        <v>5.6726497329772361</v>
      </c>
      <c r="R1" s="68">
        <v>30.458474257797818</v>
      </c>
      <c r="S1" s="68">
        <v>51.374710340076412</v>
      </c>
      <c r="T1" s="68">
        <v>57.754601226993863</v>
      </c>
      <c r="U1" s="68">
        <v>83.646178383020484</v>
      </c>
      <c r="V1" s="68">
        <v>0.96536955457660301</v>
      </c>
      <c r="W1" s="68">
        <v>0.49969407733724913</v>
      </c>
      <c r="X1" s="68">
        <v>2.3005384238864415E-2</v>
      </c>
    </row>
    <row r="2" spans="2:24" x14ac:dyDescent="0.3">
      <c r="B2" s="68">
        <v>24.11969675609075</v>
      </c>
      <c r="C2" s="68">
        <v>42.022464036523708</v>
      </c>
      <c r="D2" s="68">
        <v>7.4333307995653453</v>
      </c>
      <c r="E2" s="68">
        <v>21.989333994791021</v>
      </c>
      <c r="F2" s="68">
        <v>33.794258076517643</v>
      </c>
      <c r="G2" s="68">
        <v>42.297556300910401</v>
      </c>
      <c r="H2" s="68">
        <v>63.624386154030418</v>
      </c>
      <c r="I2" s="68">
        <v>0.95089769851789374</v>
      </c>
      <c r="J2" s="68">
        <v>0.49078202193035303</v>
      </c>
      <c r="K2" s="68">
        <v>3.2473792023135314E-2</v>
      </c>
      <c r="O2" s="68">
        <v>9.0798223136649359</v>
      </c>
      <c r="P2" s="68">
        <v>12.675121521918038</v>
      </c>
      <c r="Q2" s="68">
        <v>5.6601176943375453</v>
      </c>
      <c r="R2" s="68">
        <v>30.901582931865107</v>
      </c>
      <c r="S2" s="68">
        <v>53.215715715715717</v>
      </c>
      <c r="T2" s="68">
        <v>58.15940436958379</v>
      </c>
      <c r="U2" s="68">
        <v>84.085916524286063</v>
      </c>
      <c r="V2" s="68">
        <v>0.95938341081477851</v>
      </c>
      <c r="W2" s="68">
        <v>0.49712503058478102</v>
      </c>
      <c r="X2" s="68">
        <v>2.7587472473697087E-2</v>
      </c>
    </row>
    <row r="3" spans="2:24" x14ac:dyDescent="0.3">
      <c r="B3" s="68">
        <v>21.91588362706678</v>
      </c>
      <c r="C3" s="68">
        <v>37.466536632366143</v>
      </c>
      <c r="D3" s="68">
        <v>7.1711113103729511</v>
      </c>
      <c r="E3" s="68">
        <v>22.809762202753443</v>
      </c>
      <c r="F3" s="68">
        <v>35.623552969150865</v>
      </c>
      <c r="G3" s="68">
        <v>44.319843978547055</v>
      </c>
      <c r="H3" s="68">
        <v>67.739183424741015</v>
      </c>
      <c r="I3" s="68">
        <v>0.84985422740524785</v>
      </c>
      <c r="J3" s="68">
        <v>0.49605199222546159</v>
      </c>
      <c r="K3" s="68">
        <v>3.0065597667638486E-2</v>
      </c>
      <c r="O3" s="68">
        <v>8.9099774563801457</v>
      </c>
      <c r="P3" s="68">
        <v>12.401023127576359</v>
      </c>
      <c r="Q3" s="68">
        <v>5.6347906542758244</v>
      </c>
      <c r="R3" s="68">
        <v>31.388579214666173</v>
      </c>
      <c r="S3" s="68">
        <v>54.010032823434692</v>
      </c>
      <c r="T3" s="68">
        <v>58.617378780604902</v>
      </c>
      <c r="U3" s="68">
        <v>84.963398535941437</v>
      </c>
      <c r="V3" s="68">
        <v>0.96011843615928449</v>
      </c>
      <c r="W3" s="68">
        <v>0.49537736419118977</v>
      </c>
      <c r="X3" s="68">
        <v>2.7010695510302739E-2</v>
      </c>
    </row>
    <row r="4" spans="2:24" x14ac:dyDescent="0.3">
      <c r="B4" s="68">
        <v>14.651612248687435</v>
      </c>
      <c r="C4" s="68">
        <v>23.577529782580424</v>
      </c>
      <c r="D4" s="68">
        <v>6.4074840136354911</v>
      </c>
      <c r="E4" s="68">
        <v>27.048420011131036</v>
      </c>
      <c r="F4" s="68">
        <v>41.497650259708138</v>
      </c>
      <c r="G4" s="68">
        <v>51.676974310180782</v>
      </c>
      <c r="H4" s="68">
        <v>76.655963848257826</v>
      </c>
      <c r="I4" s="68">
        <v>0.95658989509224646</v>
      </c>
      <c r="J4" s="68">
        <v>0.49077535270710237</v>
      </c>
      <c r="K4" s="68">
        <v>3.171349330760883E-2</v>
      </c>
      <c r="O4" s="68">
        <v>9.3032621647513896</v>
      </c>
      <c r="P4" s="68">
        <v>13.152932685454097</v>
      </c>
      <c r="Q4" s="68">
        <v>5.7506313102613813</v>
      </c>
      <c r="R4" s="68">
        <v>31.40114454495108</v>
      </c>
      <c r="S4" s="68">
        <v>52.37509229633276</v>
      </c>
      <c r="T4" s="68">
        <v>58.22784810126582</v>
      </c>
      <c r="U4" s="68">
        <v>82.623610125384431</v>
      </c>
      <c r="V4" s="68">
        <v>0.85473013583363389</v>
      </c>
      <c r="W4" s="68">
        <v>0.49056376968385623</v>
      </c>
      <c r="X4" s="68">
        <v>2.9150138237768963E-2</v>
      </c>
    </row>
    <row r="5" spans="2:24" x14ac:dyDescent="0.3">
      <c r="B5" s="68">
        <v>15.639982038500012</v>
      </c>
      <c r="C5" s="68">
        <v>25.251551235144891</v>
      </c>
      <c r="D5" s="68">
        <v>6.7112646235868256</v>
      </c>
      <c r="E5" s="68">
        <v>25.083549944300039</v>
      </c>
      <c r="F5" s="68">
        <v>39.05563463085587</v>
      </c>
      <c r="G5" s="68">
        <v>48.221532585342565</v>
      </c>
      <c r="H5" s="68">
        <v>72.94426542546843</v>
      </c>
      <c r="I5" s="68">
        <v>0.95906538670530705</v>
      </c>
      <c r="J5" s="68">
        <v>0.4906116041779871</v>
      </c>
      <c r="K5" s="68">
        <v>2.8255750769788084E-2</v>
      </c>
      <c r="O5" s="68">
        <v>9.3806827616478827</v>
      </c>
      <c r="P5" s="68">
        <v>13.076284683487293</v>
      </c>
      <c r="Q5" s="68">
        <v>5.8829711702951064</v>
      </c>
      <c r="R5" s="68">
        <v>29.711820966431208</v>
      </c>
      <c r="S5" s="68">
        <v>50.512564070508816</v>
      </c>
      <c r="T5" s="68">
        <v>56.034063260340631</v>
      </c>
      <c r="U5" s="68">
        <v>81.522929084053033</v>
      </c>
      <c r="V5" s="68">
        <v>0.96215589330403462</v>
      </c>
      <c r="W5" s="68">
        <v>0.49673441982542882</v>
      </c>
      <c r="X5" s="68">
        <v>2.6551913568943417E-2</v>
      </c>
    </row>
    <row r="6" spans="2:24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24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24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24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24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24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24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24" x14ac:dyDescent="0.3">
      <c r="B13" s="67">
        <f>AVERAGE(B1:B5)</f>
        <v>17.007830353107519</v>
      </c>
      <c r="C13" s="67">
        <f t="shared" ref="C13:K13" si="0">AVERAGE(C1:C5)</f>
        <v>28.40487856149435</v>
      </c>
      <c r="D13" s="67">
        <f t="shared" si="0"/>
        <v>6.7252226276184475</v>
      </c>
      <c r="E13" s="67">
        <f t="shared" si="0"/>
        <v>26.545400360146338</v>
      </c>
      <c r="F13" s="67">
        <f t="shared" si="0"/>
        <v>41.663178865519335</v>
      </c>
      <c r="G13" s="67">
        <f t="shared" si="0"/>
        <v>48.447361329176054</v>
      </c>
      <c r="H13" s="67">
        <f t="shared" si="0"/>
        <v>73.002149752314708</v>
      </c>
      <c r="I13" s="67">
        <f t="shared" si="0"/>
        <v>0.91646955229332472</v>
      </c>
      <c r="J13" s="67">
        <f t="shared" si="0"/>
        <v>0.46306601831241528</v>
      </c>
      <c r="K13" s="67">
        <f t="shared" si="0"/>
        <v>4.3801401020735126E-2</v>
      </c>
      <c r="O13" s="67">
        <f>AVERAGE(O1:O5)</f>
        <v>9.1998504675742954</v>
      </c>
      <c r="P13" s="67">
        <f t="shared" ref="P13:X13" si="1">AVERAGE(P1:P5)</f>
        <v>12.887684509765339</v>
      </c>
      <c r="Q13" s="67">
        <f t="shared" si="1"/>
        <v>5.7202321124294189</v>
      </c>
      <c r="R13" s="67">
        <f t="shared" si="1"/>
        <v>30.772320383142279</v>
      </c>
      <c r="S13" s="67">
        <f t="shared" si="1"/>
        <v>52.297623049213676</v>
      </c>
      <c r="T13" s="67">
        <f t="shared" si="1"/>
        <v>57.758659147757804</v>
      </c>
      <c r="U13" s="67">
        <f t="shared" si="1"/>
        <v>83.368406530537086</v>
      </c>
      <c r="V13" s="67">
        <f t="shared" si="1"/>
        <v>0.94035148613766695</v>
      </c>
      <c r="W13" s="67">
        <f t="shared" si="1"/>
        <v>0.495898932324501</v>
      </c>
      <c r="X13" s="67">
        <f t="shared" si="1"/>
        <v>2.6661120805915327E-2</v>
      </c>
    </row>
    <row r="16" spans="2:24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B17">
        <f>B18*0.95</f>
        <v>9.5</v>
      </c>
      <c r="C17">
        <f t="shared" ref="C17:K17" si="2">C18*0.95</f>
        <v>15.2</v>
      </c>
      <c r="D17">
        <f t="shared" si="2"/>
        <v>6.3650000000000002</v>
      </c>
      <c r="E17" s="85">
        <f t="shared" si="2"/>
        <v>0.30419949999999996</v>
      </c>
      <c r="F17" s="85">
        <f t="shared" si="2"/>
        <v>0.53417549999999991</v>
      </c>
      <c r="G17" s="85">
        <f t="shared" si="2"/>
        <v>0.44670900000000002</v>
      </c>
      <c r="H17" s="85">
        <f t="shared" si="2"/>
        <v>0.73765599999999987</v>
      </c>
      <c r="I17" s="85">
        <f t="shared" si="2"/>
        <v>0.85024999999999995</v>
      </c>
      <c r="J17" s="85">
        <f t="shared" si="2"/>
        <v>0.36099999999999999</v>
      </c>
      <c r="K17" s="85">
        <f t="shared" si="2"/>
        <v>9.5000000000000001E-2</v>
      </c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0">
        <v>0.1</v>
      </c>
    </row>
    <row r="19" spans="2:12" x14ac:dyDescent="0.3">
      <c r="B19">
        <f>B18*1.05</f>
        <v>10.5</v>
      </c>
      <c r="C19">
        <f t="shared" ref="C19:K19" si="3">C18*1.05</f>
        <v>16.8</v>
      </c>
      <c r="D19">
        <f t="shared" si="3"/>
        <v>7.0350000000000001</v>
      </c>
      <c r="E19" s="85">
        <f t="shared" si="3"/>
        <v>0.33622050000000003</v>
      </c>
      <c r="F19" s="85">
        <f t="shared" si="3"/>
        <v>0.5904045</v>
      </c>
      <c r="G19" s="85">
        <f t="shared" si="3"/>
        <v>0.49373100000000003</v>
      </c>
      <c r="H19" s="85">
        <f t="shared" si="3"/>
        <v>0.81530400000000003</v>
      </c>
      <c r="I19" s="85">
        <f t="shared" si="3"/>
        <v>0.93975000000000009</v>
      </c>
      <c r="J19" s="85">
        <f t="shared" si="3"/>
        <v>0.39900000000000002</v>
      </c>
      <c r="K19" s="85">
        <f t="shared" si="3"/>
        <v>0.10500000000000001</v>
      </c>
      <c r="L19" s="8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C14" sqref="C14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0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7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 x14ac:dyDescent="0.3">
      <c r="A20" s="8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 x14ac:dyDescent="0.3">
      <c r="A21" s="8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tabSelected="1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1" t="s">
        <v>1</v>
      </c>
      <c r="B19" s="8">
        <v>1</v>
      </c>
      <c r="C19" s="9">
        <v>5</v>
      </c>
      <c r="D19" s="9">
        <v>50</v>
      </c>
      <c r="E19" s="61"/>
      <c r="F19" s="61">
        <v>30</v>
      </c>
      <c r="G19" s="10">
        <v>5</v>
      </c>
      <c r="H19" s="10">
        <v>5</v>
      </c>
      <c r="I19" s="10">
        <v>40</v>
      </c>
      <c r="J19" s="10">
        <v>1</v>
      </c>
      <c r="K19" t="s">
        <v>105</v>
      </c>
      <c r="L19" s="55">
        <v>150</v>
      </c>
    </row>
    <row r="20" spans="1:12" x14ac:dyDescent="0.3">
      <c r="A20" s="82"/>
      <c r="B20" s="8">
        <v>7</v>
      </c>
      <c r="C20" s="9">
        <v>15</v>
      </c>
      <c r="D20" s="9">
        <v>100</v>
      </c>
      <c r="E20" s="61"/>
      <c r="F20" s="61">
        <v>30</v>
      </c>
      <c r="G20" s="10">
        <v>15</v>
      </c>
      <c r="H20" s="10">
        <v>15</v>
      </c>
      <c r="I20" s="10">
        <v>50</v>
      </c>
      <c r="J20" s="10">
        <v>7</v>
      </c>
      <c r="K20" t="s">
        <v>106</v>
      </c>
      <c r="L20" s="55">
        <v>390</v>
      </c>
    </row>
    <row r="21" spans="1:12" x14ac:dyDescent="0.3">
      <c r="A21" s="83"/>
      <c r="B21" s="8">
        <v>5</v>
      </c>
      <c r="C21" s="9">
        <v>10</v>
      </c>
      <c r="D21" s="9">
        <v>70</v>
      </c>
      <c r="E21" s="61"/>
      <c r="F21" s="61">
        <v>30</v>
      </c>
      <c r="G21" s="10">
        <v>10</v>
      </c>
      <c r="H21" s="10">
        <v>10</v>
      </c>
      <c r="I21" s="10">
        <v>45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0</v>
      </c>
      <c r="H6" s="11">
        <f>'ZONE (1) MAJOR'!H6</f>
        <v>1</v>
      </c>
      <c r="I6" s="11">
        <f>'ZONE (1) MAJOR'!I6</f>
        <v>1</v>
      </c>
      <c r="J6" s="11">
        <f>'ZONE (1) MAJOR'!J6</f>
        <v>0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5"/>
  <sheetViews>
    <sheetView workbookViewId="0">
      <selection activeCell="G22" sqref="G22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1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20</v>
      </c>
      <c r="H19" s="10">
        <v>5</v>
      </c>
      <c r="I19" s="10">
        <v>30</v>
      </c>
      <c r="J19" s="10">
        <v>1</v>
      </c>
      <c r="K19" t="s">
        <v>105</v>
      </c>
      <c r="L19" s="55">
        <v>35</v>
      </c>
    </row>
    <row r="20" spans="1:12" x14ac:dyDescent="0.3">
      <c r="A20" s="82"/>
      <c r="B20" s="8">
        <v>7</v>
      </c>
      <c r="C20" s="9">
        <v>15</v>
      </c>
      <c r="D20" s="9">
        <v>60</v>
      </c>
      <c r="E20" s="61"/>
      <c r="F20" s="61">
        <v>30</v>
      </c>
      <c r="G20" s="10">
        <v>60</v>
      </c>
      <c r="H20" s="10">
        <v>15</v>
      </c>
      <c r="I20" s="10">
        <v>40</v>
      </c>
      <c r="J20" s="10">
        <v>7</v>
      </c>
      <c r="K20" t="s">
        <v>106</v>
      </c>
      <c r="L20" s="55">
        <v>100</v>
      </c>
    </row>
    <row r="21" spans="1:12" x14ac:dyDescent="0.3">
      <c r="A21" s="83"/>
      <c r="B21" s="8">
        <v>5</v>
      </c>
      <c r="C21" s="9">
        <v>10</v>
      </c>
      <c r="D21" s="9">
        <v>40</v>
      </c>
      <c r="E21" s="61"/>
      <c r="F21" s="61">
        <v>30</v>
      </c>
      <c r="G21" s="10">
        <v>40</v>
      </c>
      <c r="H21" s="10">
        <v>10</v>
      </c>
      <c r="I21" s="10">
        <v>35</v>
      </c>
      <c r="J21" s="10">
        <v>5</v>
      </c>
      <c r="K21" t="s">
        <v>107</v>
      </c>
      <c r="L21" s="55">
        <v>80</v>
      </c>
    </row>
    <row r="23" spans="1:12" x14ac:dyDescent="0.3">
      <c r="G23" s="10">
        <v>5</v>
      </c>
      <c r="I23" s="10">
        <v>5</v>
      </c>
    </row>
    <row r="24" spans="1:12" x14ac:dyDescent="0.3">
      <c r="G24" s="10">
        <v>15</v>
      </c>
      <c r="I24" s="10">
        <v>15</v>
      </c>
    </row>
    <row r="25" spans="1:12" x14ac:dyDescent="0.3">
      <c r="G25" s="10">
        <v>10</v>
      </c>
      <c r="I25" s="10">
        <v>10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 x14ac:dyDescent="0.3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B8" sqref="B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0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  <vt:lpstr>Sim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2014-11-26T19:39:31Z</dcterms:modified>
</cp:coreProperties>
</file>