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2816" windowHeight="6996" tabRatio="843" activeTab="2"/>
  </bookViews>
  <sheets>
    <sheet name="Sheet1" sheetId="34" r:id="rId1"/>
    <sheet name="Sheet1 (2)" sheetId="35" r:id="rId2"/>
    <sheet name="Sim Runs (2)" sheetId="33" r:id="rId3"/>
    <sheet name="Sim Runs" sheetId="29" r:id="rId4"/>
    <sheet name="Output" sheetId="27" r:id="rId5"/>
    <sheet name="Interface" sheetId="20" r:id="rId6"/>
    <sheet name="Zone1" sheetId="1" state="hidden" r:id="rId7"/>
    <sheet name="Resus" sheetId="21" r:id="rId8"/>
    <sheet name="ZONE (1) MAJOR" sheetId="23" r:id="rId9"/>
    <sheet name="Zone2" sheetId="2" state="hidden" r:id="rId10"/>
    <sheet name="AMAU" sheetId="31" r:id="rId11"/>
    <sheet name="Minor" sheetId="22" r:id="rId12"/>
    <sheet name="Zone3" sheetId="3" state="hidden" r:id="rId13"/>
    <sheet name="Discharge Waiting Time" sheetId="17" r:id="rId14"/>
    <sheet name="Other Processes Timing" sheetId="18" r:id="rId15"/>
    <sheet name="Resources" sheetId="4" r:id="rId16"/>
    <sheet name="Resources_AMAU" sheetId="30" r:id="rId17"/>
    <sheet name="Scans, Imaging and Tests" sheetId="28" r:id="rId18"/>
    <sheet name="Routes Patient Arrival" sheetId="11" r:id="rId19"/>
    <sheet name="Routes Triage" sheetId="10" r:id="rId20"/>
    <sheet name="Routes RAT" sheetId="9" state="hidden" r:id="rId21"/>
    <sheet name="Routes RESUS" sheetId="24" r:id="rId22"/>
    <sheet name="Routes Zone1" sheetId="6" state="hidden" r:id="rId23"/>
    <sheet name="Routes Zone (1) Major" sheetId="25" r:id="rId24"/>
    <sheet name="Routes Zone2" sheetId="7" state="hidden" r:id="rId25"/>
    <sheet name="Routes Minor" sheetId="26" r:id="rId26"/>
    <sheet name="Routes Zone3" sheetId="8" state="hidden" r:id="rId27"/>
    <sheet name="Routes AMAU" sheetId="32" r:id="rId28"/>
    <sheet name="Routes Discharge" sheetId="16" r:id="rId29"/>
  </sheets>
  <definedNames>
    <definedName name="Prob" localSheetId="10">#REF!</definedName>
    <definedName name="Prob" localSheetId="11">#REF!</definedName>
    <definedName name="Prob" localSheetId="16">#REF!</definedName>
    <definedName name="Prob" localSheetId="7">#REF!</definedName>
    <definedName name="Prob" localSheetId="27">#REF!</definedName>
    <definedName name="Prob" localSheetId="25">#REF!</definedName>
    <definedName name="Prob" localSheetId="21">#REF!</definedName>
    <definedName name="Prob" localSheetId="23">#REF!</definedName>
    <definedName name="Prob" localSheetId="17">#REF!</definedName>
    <definedName name="Prob" localSheetId="1">#REF!</definedName>
    <definedName name="Prob" localSheetId="2">#REF!</definedName>
    <definedName name="Prob" localSheetId="8">#REF!</definedName>
    <definedName name="Prob">#REF!</definedName>
    <definedName name="Scans_Imaging_Tests_Routes" localSheetId="10">#REF!</definedName>
    <definedName name="Scans_Imaging_Tests_Routes" localSheetId="16">#REF!</definedName>
    <definedName name="Scans_Imaging_Tests_Routes" localSheetId="27">#REF!</definedName>
    <definedName name="Scans_Imaging_Tests_Routes" localSheetId="1">#REF!</definedName>
    <definedName name="Scans_Imaging_Tests_Routes" localSheetId="2">#REF!</definedName>
    <definedName name="Scans_Imaging_Tests_Routes">#REF!</definedName>
    <definedName name="Values" localSheetId="10">#REF!</definedName>
    <definedName name="Values" localSheetId="11">#REF!</definedName>
    <definedName name="Values" localSheetId="16">#REF!</definedName>
    <definedName name="Values" localSheetId="7">#REF!</definedName>
    <definedName name="Values" localSheetId="27">#REF!</definedName>
    <definedName name="Values" localSheetId="25">#REF!</definedName>
    <definedName name="Values" localSheetId="21">#REF!</definedName>
    <definedName name="Values" localSheetId="23">#REF!</definedName>
    <definedName name="Values" localSheetId="17">#REF!</definedName>
    <definedName name="Values" localSheetId="1">#REF!</definedName>
    <definedName name="Values" localSheetId="2">#REF!</definedName>
    <definedName name="Values" localSheetId="8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F17" i="33" l="1"/>
  <c r="G17" i="33"/>
  <c r="H17" i="33"/>
  <c r="I17" i="33"/>
  <c r="J17" i="33"/>
  <c r="B17" i="33"/>
  <c r="C17" i="33"/>
  <c r="D17" i="33"/>
  <c r="E17" i="33"/>
  <c r="D15" i="17"/>
  <c r="L15" i="17" l="1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3" i="33" l="1"/>
  <c r="I13" i="33"/>
  <c r="H13" i="33"/>
  <c r="G13" i="33"/>
  <c r="F13" i="33"/>
  <c r="E13" i="33"/>
  <c r="D13" i="33"/>
  <c r="C13" i="33"/>
  <c r="B13" i="33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<sst xmlns="http://schemas.openxmlformats.org/spreadsheetml/2006/main" count="1124" uniqueCount="157">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</sst>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AC38" sqref="AC38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85" t="s">
        <v>69</v>
      </c>
      <c r="V1" s="86"/>
      <c r="W1" s="83" t="s">
        <v>68</v>
      </c>
      <c r="X1" s="84"/>
      <c r="Y1" s="87" t="s">
        <v>72</v>
      </c>
      <c r="Z1" s="88"/>
      <c r="AA1" t="s">
        <v>122</v>
      </c>
      <c r="AB1" s="83" t="s">
        <v>68</v>
      </c>
      <c r="AC1" s="84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85" t="s">
        <v>69</v>
      </c>
      <c r="V10" s="86"/>
      <c r="W10" s="83" t="s">
        <v>68</v>
      </c>
      <c r="X10" s="84"/>
      <c r="Y10" s="87" t="s">
        <v>72</v>
      </c>
      <c r="Z10" s="88"/>
      <c r="AA10" t="s">
        <v>122</v>
      </c>
      <c r="AB10" s="83" t="s">
        <v>68</v>
      </c>
      <c r="AC10" s="84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85" t="s">
        <v>69</v>
      </c>
      <c r="V18" s="86"/>
      <c r="W18" s="83" t="s">
        <v>68</v>
      </c>
      <c r="X18" s="84"/>
      <c r="Y18" s="87" t="s">
        <v>72</v>
      </c>
      <c r="Z18" s="88"/>
      <c r="AA18" t="s">
        <v>122</v>
      </c>
      <c r="AB18" s="83" t="s">
        <v>68</v>
      </c>
      <c r="AC18" s="84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85" t="s">
        <v>69</v>
      </c>
      <c r="V26" s="86"/>
      <c r="W26" s="83" t="s">
        <v>68</v>
      </c>
      <c r="X26" s="84"/>
      <c r="Y26" s="87" t="s">
        <v>72</v>
      </c>
      <c r="Z26" s="88"/>
      <c r="AA26" t="s">
        <v>122</v>
      </c>
      <c r="AB26" s="83" t="s">
        <v>68</v>
      </c>
      <c r="AC26" s="84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85" t="s">
        <v>69</v>
      </c>
      <c r="V34" s="86"/>
      <c r="W34" s="83" t="s">
        <v>68</v>
      </c>
      <c r="X34" s="84"/>
      <c r="Y34" s="87" t="s">
        <v>72</v>
      </c>
      <c r="Z34" s="88"/>
      <c r="AA34" t="s">
        <v>122</v>
      </c>
      <c r="AB34" s="83" t="s">
        <v>68</v>
      </c>
      <c r="AC34" s="84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85" t="s">
        <v>69</v>
      </c>
      <c r="V42" s="86"/>
      <c r="W42" s="83" t="s">
        <v>68</v>
      </c>
      <c r="X42" s="84"/>
      <c r="Y42" s="87" t="s">
        <v>72</v>
      </c>
      <c r="Z42" s="88"/>
      <c r="AA42" t="s">
        <v>122</v>
      </c>
      <c r="AB42" s="83" t="s">
        <v>68</v>
      </c>
      <c r="AC42" s="84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85" t="s">
        <v>69</v>
      </c>
      <c r="V50" s="86"/>
      <c r="W50" s="83" t="s">
        <v>68</v>
      </c>
      <c r="X50" s="84"/>
      <c r="Y50" s="87" t="s">
        <v>72</v>
      </c>
      <c r="Z50" s="88"/>
      <c r="AA50" t="s">
        <v>122</v>
      </c>
      <c r="AB50" s="83" t="s">
        <v>68</v>
      </c>
      <c r="AC50" s="84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85" t="s">
        <v>69</v>
      </c>
      <c r="V58" s="86"/>
      <c r="W58" s="83" t="s">
        <v>68</v>
      </c>
      <c r="X58" s="84"/>
      <c r="Y58" s="87" t="s">
        <v>72</v>
      </c>
      <c r="Z58" s="88"/>
      <c r="AA58" t="s">
        <v>122</v>
      </c>
      <c r="AB58" s="83" t="s">
        <v>68</v>
      </c>
      <c r="AC58" s="84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H11" sqref="H11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D8" sqref="D8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>
      <selection activeCell="B10" sqref="B10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85" t="s">
        <v>151</v>
      </c>
      <c r="C1" s="94"/>
      <c r="D1" s="86"/>
      <c r="J1" s="85" t="s">
        <v>152</v>
      </c>
      <c r="K1" s="94"/>
      <c r="L1" s="86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270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90</v>
      </c>
      <c r="K9" s="30">
        <v>30</v>
      </c>
      <c r="L9" s="30">
        <v>120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4.5</v>
      </c>
      <c r="C15">
        <f t="shared" ref="C15:D15" si="0">C9/60</f>
        <v>1</v>
      </c>
      <c r="D15">
        <f>7*60</f>
        <v>420</v>
      </c>
      <c r="J15">
        <f>J9/60</f>
        <v>1.5</v>
      </c>
      <c r="K15">
        <f t="shared" ref="K15:L15" si="1">K9/60</f>
        <v>0.5</v>
      </c>
      <c r="L15">
        <f t="shared" si="1"/>
        <v>2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activeCell="B2" sqref="B2:D9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85" t="s">
        <v>49</v>
      </c>
      <c r="C1" s="94"/>
      <c r="D1" s="86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8</v>
      </c>
      <c r="D5" s="12">
        <v>11</v>
      </c>
    </row>
    <row r="6" spans="1:4" x14ac:dyDescent="0.3">
      <c r="A6" s="7" t="s">
        <v>6</v>
      </c>
      <c r="B6" s="12">
        <v>5</v>
      </c>
      <c r="C6">
        <v>3</v>
      </c>
      <c r="D6" s="12">
        <v>3</v>
      </c>
    </row>
    <row r="7" spans="1:4" x14ac:dyDescent="0.3">
      <c r="A7" s="7" t="s">
        <v>7</v>
      </c>
      <c r="B7" s="12">
        <v>1</v>
      </c>
      <c r="D7" s="12">
        <v>4</v>
      </c>
    </row>
    <row r="8" spans="1:4" x14ac:dyDescent="0.3">
      <c r="A8" s="7" t="s">
        <v>8</v>
      </c>
      <c r="B8" s="12">
        <v>14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2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5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3</v>
      </c>
      <c r="D4" s="12">
        <v>10</v>
      </c>
    </row>
    <row r="5" spans="1:4" x14ac:dyDescent="0.3">
      <c r="A5" s="7" t="s">
        <v>5</v>
      </c>
      <c r="B5" s="12">
        <v>3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30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H6" sqref="H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85" t="s">
        <v>69</v>
      </c>
      <c r="V1" s="86"/>
      <c r="W1" s="83" t="s">
        <v>68</v>
      </c>
      <c r="X1" s="84"/>
      <c r="Y1" s="87" t="s">
        <v>72</v>
      </c>
      <c r="Z1" s="88"/>
      <c r="AA1" t="s">
        <v>122</v>
      </c>
      <c r="AB1" s="83" t="s">
        <v>68</v>
      </c>
      <c r="AC1" s="84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85" t="s">
        <v>69</v>
      </c>
      <c r="V10" s="86"/>
      <c r="W10" s="83" t="s">
        <v>68</v>
      </c>
      <c r="X10" s="84"/>
      <c r="Y10" s="87" t="s">
        <v>72</v>
      </c>
      <c r="Z10" s="88"/>
      <c r="AA10" t="s">
        <v>122</v>
      </c>
      <c r="AB10" s="83" t="s">
        <v>68</v>
      </c>
      <c r="AC10" s="84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85" t="s">
        <v>69</v>
      </c>
      <c r="V18" s="86"/>
      <c r="W18" s="83" t="s">
        <v>68</v>
      </c>
      <c r="X18" s="84"/>
      <c r="Y18" s="87" t="s">
        <v>72</v>
      </c>
      <c r="Z18" s="88"/>
      <c r="AA18" t="s">
        <v>122</v>
      </c>
      <c r="AB18" s="83" t="s">
        <v>68</v>
      </c>
      <c r="AC18" s="84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85" t="s">
        <v>69</v>
      </c>
      <c r="V26" s="86"/>
      <c r="W26" s="83" t="s">
        <v>68</v>
      </c>
      <c r="X26" s="84"/>
      <c r="Y26" s="87" t="s">
        <v>72</v>
      </c>
      <c r="Z26" s="88"/>
      <c r="AA26" t="s">
        <v>122</v>
      </c>
      <c r="AB26" s="83" t="s">
        <v>68</v>
      </c>
      <c r="AC26" s="84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85" t="s">
        <v>69</v>
      </c>
      <c r="V34" s="86"/>
      <c r="W34" s="83" t="s">
        <v>68</v>
      </c>
      <c r="X34" s="84"/>
      <c r="Y34" s="87" t="s">
        <v>72</v>
      </c>
      <c r="Z34" s="88"/>
      <c r="AA34" t="s">
        <v>122</v>
      </c>
      <c r="AB34" s="83" t="s">
        <v>68</v>
      </c>
      <c r="AC34" s="84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85" t="s">
        <v>69</v>
      </c>
      <c r="V42" s="86"/>
      <c r="W42" s="83" t="s">
        <v>68</v>
      </c>
      <c r="X42" s="84"/>
      <c r="Y42" s="87" t="s">
        <v>72</v>
      </c>
      <c r="Z42" s="88"/>
      <c r="AA42" t="s">
        <v>122</v>
      </c>
      <c r="AB42" s="83" t="s">
        <v>68</v>
      </c>
      <c r="AC42" s="84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85" t="s">
        <v>69</v>
      </c>
      <c r="V50" s="86"/>
      <c r="W50" s="83" t="s">
        <v>68</v>
      </c>
      <c r="X50" s="84"/>
      <c r="Y50" s="87" t="s">
        <v>72</v>
      </c>
      <c r="Z50" s="88"/>
      <c r="AA50" t="s">
        <v>122</v>
      </c>
      <c r="AB50" s="83" t="s">
        <v>68</v>
      </c>
      <c r="AC50" s="84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85" t="s">
        <v>69</v>
      </c>
      <c r="V58" s="86"/>
      <c r="W58" s="83" t="s">
        <v>68</v>
      </c>
      <c r="X58" s="84"/>
      <c r="Y58" s="87" t="s">
        <v>72</v>
      </c>
      <c r="Z58" s="88"/>
      <c r="AA58" t="s">
        <v>122</v>
      </c>
      <c r="AB58" s="83" t="s">
        <v>68</v>
      </c>
      <c r="AC58" s="84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U18:V18"/>
    <mergeCell ref="W18:X18"/>
    <mergeCell ref="Y18:Z18"/>
    <mergeCell ref="AB18:AC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U50:V50"/>
    <mergeCell ref="W50:X50"/>
    <mergeCell ref="Y50:Z50"/>
    <mergeCell ref="AB50:AC50"/>
    <mergeCell ref="U58:V58"/>
    <mergeCell ref="W58:X58"/>
    <mergeCell ref="Y58:Z58"/>
    <mergeCell ref="AB58:AC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Z31" sqref="Z31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I6" sqref="I6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48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zoomScale="85" zoomScaleNormal="85" workbookViewId="0">
      <selection activeCell="I17" sqref="I17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" bestFit="1" customWidth="1"/>
    <col min="7" max="7" width="18.5546875" bestFit="1" customWidth="1"/>
    <col min="8" max="8" width="17.44140625" bestFit="1" customWidth="1"/>
    <col min="9" max="9" width="19.44140625" bestFit="1" customWidth="1"/>
    <col min="10" max="10" width="20.88671875" bestFit="1" customWidth="1"/>
  </cols>
  <sheetData>
    <row r="1" spans="2:10" s="64" customFormat="1" x14ac:dyDescent="0.3">
      <c r="B1" s="68">
        <v>6.9656026932429755</v>
      </c>
      <c r="C1" s="68">
        <v>12.677415235839224</v>
      </c>
      <c r="D1" s="68">
        <v>5.3916514362385959</v>
      </c>
      <c r="E1" s="68">
        <v>8.86963223299772</v>
      </c>
      <c r="F1" s="68">
        <v>13.181824797489693</v>
      </c>
      <c r="G1" s="68">
        <v>7.2209819428035225</v>
      </c>
      <c r="H1" s="68">
        <v>4.8250184007989478</v>
      </c>
      <c r="I1" s="68">
        <v>5.8061926198639195</v>
      </c>
      <c r="J1" s="68">
        <v>3.8330915875524409</v>
      </c>
    </row>
    <row r="2" spans="2:10" x14ac:dyDescent="0.3">
      <c r="B2" s="68">
        <v>7.1474614854598242</v>
      </c>
      <c r="C2" s="68">
        <v>15.443204327911932</v>
      </c>
      <c r="D2" s="68">
        <v>4.7573067215165814</v>
      </c>
      <c r="E2" s="68">
        <v>9.0214597272549888</v>
      </c>
      <c r="F2" s="68">
        <v>16.181197049615321</v>
      </c>
      <c r="G2" s="68">
        <v>6.2453816079962499</v>
      </c>
      <c r="H2" s="68">
        <v>5.1494364770889938</v>
      </c>
      <c r="I2" s="68">
        <v>6.1102856345712464</v>
      </c>
      <c r="J2" s="68">
        <v>4.2026430416295986</v>
      </c>
    </row>
    <row r="3" spans="2:10" x14ac:dyDescent="0.3">
      <c r="B3" s="68">
        <v>6.9061048425833729</v>
      </c>
      <c r="C3" s="68">
        <v>14.903890425667791</v>
      </c>
      <c r="D3" s="68">
        <v>4.4593905970066743</v>
      </c>
      <c r="E3" s="68">
        <v>8.795422492452019</v>
      </c>
      <c r="F3" s="68">
        <v>15.844778468505252</v>
      </c>
      <c r="G3" s="68">
        <v>6.0151287974763754</v>
      </c>
      <c r="H3" s="68">
        <v>5.3515372254006772</v>
      </c>
      <c r="I3" s="68">
        <v>6.421676404369018</v>
      </c>
      <c r="J3" s="68">
        <v>4.2769759837093373</v>
      </c>
    </row>
    <row r="4" spans="2:10" x14ac:dyDescent="0.3">
      <c r="B4" s="68">
        <v>7.1201911055571818</v>
      </c>
      <c r="C4" s="68">
        <v>15.043285735836667</v>
      </c>
      <c r="D4" s="68">
        <v>4.8594007779716417</v>
      </c>
      <c r="E4" s="68">
        <v>8.9262972902402353</v>
      </c>
      <c r="F4" s="68">
        <v>15.560730159569497</v>
      </c>
      <c r="G4" s="68">
        <v>6.3795927997657165</v>
      </c>
      <c r="H4" s="68">
        <v>4.7892292754657202</v>
      </c>
      <c r="I4" s="68">
        <v>5.5110688296980408</v>
      </c>
      <c r="J4" s="68">
        <v>4.0575542296769065</v>
      </c>
    </row>
    <row r="5" spans="2:10" x14ac:dyDescent="0.3">
      <c r="B5" s="68">
        <v>7.4734382433121489</v>
      </c>
      <c r="C5" s="68">
        <v>15.74050116861533</v>
      </c>
      <c r="D5" s="68">
        <v>5.0891625281333344</v>
      </c>
      <c r="E5" s="68">
        <v>9.3953269621877826</v>
      </c>
      <c r="F5" s="68">
        <v>16.410430812179115</v>
      </c>
      <c r="G5" s="68">
        <v>6.7832052513452652</v>
      </c>
      <c r="H5" s="68">
        <v>5.263736409962906</v>
      </c>
      <c r="I5" s="68">
        <v>6.3245720770242437</v>
      </c>
      <c r="J5" s="68">
        <v>4.2808686204361539</v>
      </c>
    </row>
    <row r="6" spans="2:10" x14ac:dyDescent="0.3">
      <c r="B6" s="68">
        <v>2.2417903723404131</v>
      </c>
      <c r="C6" s="68">
        <v>0</v>
      </c>
      <c r="D6" s="68">
        <v>2.2417903723404131</v>
      </c>
      <c r="E6" s="68">
        <v>1.6211447015673905</v>
      </c>
      <c r="F6" s="68">
        <v>0</v>
      </c>
      <c r="G6" s="68">
        <v>1.6211447015673905</v>
      </c>
      <c r="H6" s="68">
        <v>0</v>
      </c>
      <c r="I6" s="68">
        <v>0</v>
      </c>
      <c r="J6" s="68">
        <v>0</v>
      </c>
    </row>
    <row r="7" spans="2:10" x14ac:dyDescent="0.3">
      <c r="B7" s="68"/>
      <c r="C7" s="68"/>
      <c r="D7" s="68"/>
      <c r="E7" s="68"/>
      <c r="F7" s="68"/>
      <c r="G7" s="68"/>
      <c r="H7" s="68"/>
      <c r="I7" s="68"/>
      <c r="J7" s="68"/>
    </row>
    <row r="8" spans="2:10" x14ac:dyDescent="0.3">
      <c r="B8" s="68"/>
      <c r="C8" s="68"/>
      <c r="D8" s="68"/>
      <c r="E8" s="68"/>
      <c r="F8" s="68"/>
      <c r="G8" s="68"/>
      <c r="H8" s="68"/>
      <c r="I8" s="68"/>
      <c r="J8" s="68"/>
    </row>
    <row r="9" spans="2:10" x14ac:dyDescent="0.3">
      <c r="B9" s="68"/>
      <c r="C9" s="68"/>
      <c r="D9" s="68"/>
      <c r="E9" s="68"/>
      <c r="F9" s="68"/>
      <c r="G9" s="68"/>
      <c r="H9" s="68"/>
      <c r="I9" s="68"/>
      <c r="J9" s="68"/>
    </row>
    <row r="10" spans="2:10" x14ac:dyDescent="0.3">
      <c r="B10" s="68"/>
      <c r="C10" s="68"/>
      <c r="D10" s="68"/>
      <c r="E10" s="68"/>
      <c r="F10" s="68"/>
      <c r="G10" s="68"/>
      <c r="H10" s="68"/>
      <c r="I10" s="68"/>
      <c r="J10" s="68"/>
    </row>
    <row r="11" spans="2:10" x14ac:dyDescent="0.3">
      <c r="B11" s="66"/>
      <c r="C11" s="66"/>
      <c r="D11" s="66"/>
      <c r="E11" s="66"/>
      <c r="F11" s="66"/>
      <c r="G11" s="66"/>
      <c r="H11" s="66"/>
      <c r="I11" s="66"/>
      <c r="J11" s="66"/>
    </row>
    <row r="12" spans="2:10" x14ac:dyDescent="0.3">
      <c r="B12" s="66"/>
      <c r="C12" s="66"/>
      <c r="D12" s="66"/>
      <c r="E12" s="66"/>
      <c r="F12" s="66"/>
      <c r="G12" s="66"/>
      <c r="H12" s="66"/>
      <c r="I12" s="66"/>
      <c r="J12" s="66"/>
    </row>
    <row r="13" spans="2:10" x14ac:dyDescent="0.3">
      <c r="B13" s="67">
        <f>AVERAGE(B1:B10)</f>
        <v>6.3090981237493189</v>
      </c>
      <c r="C13" s="67">
        <f t="shared" ref="C13:J13" si="0">AVERAGE(C1:C10)</f>
        <v>12.301382815645157</v>
      </c>
      <c r="D13" s="67">
        <f t="shared" si="0"/>
        <v>4.4664504055345402</v>
      </c>
      <c r="E13" s="67">
        <f t="shared" si="0"/>
        <v>7.771547234450022</v>
      </c>
      <c r="F13" s="67">
        <f t="shared" si="0"/>
        <v>12.863160214559812</v>
      </c>
      <c r="G13" s="67">
        <f t="shared" si="0"/>
        <v>5.7109058501590866</v>
      </c>
      <c r="H13" s="67">
        <f t="shared" si="0"/>
        <v>4.2298262981195416</v>
      </c>
      <c r="I13" s="67">
        <f t="shared" si="0"/>
        <v>5.0289659275877447</v>
      </c>
      <c r="J13" s="67">
        <f t="shared" si="0"/>
        <v>3.4418555771674058</v>
      </c>
    </row>
    <row r="16" spans="2:10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</row>
    <row r="17" spans="2:12" ht="15" customHeight="1" x14ac:dyDescent="0.3">
      <c r="B17" s="76">
        <f t="shared" ref="B17:D17" si="1">B1-B18</f>
        <v>6.9656026932429755</v>
      </c>
      <c r="C17" s="76">
        <f t="shared" si="1"/>
        <v>12.677415235839224</v>
      </c>
      <c r="D17" s="76">
        <f t="shared" si="1"/>
        <v>5.3916514362385959</v>
      </c>
      <c r="E17" s="76">
        <f>E1-E18</f>
        <v>-1.5403677670022802</v>
      </c>
      <c r="F17" s="76">
        <f t="shared" ref="F17" si="2">F1-F18</f>
        <v>-3.1781752025103067</v>
      </c>
      <c r="G17" s="76">
        <f t="shared" ref="G17" si="3">G1-G18</f>
        <v>0.50098194280352271</v>
      </c>
      <c r="H17" s="76">
        <f t="shared" ref="H17:I17" si="4">H1-H18</f>
        <v>0.36501840079894787</v>
      </c>
      <c r="I17" s="76">
        <f t="shared" si="4"/>
        <v>0.98619261986391926</v>
      </c>
      <c r="J17" s="76">
        <f t="shared" ref="J17" si="5">J1-J18</f>
        <v>-0.25690841244755891</v>
      </c>
      <c r="K17" s="75"/>
      <c r="L17" s="75"/>
    </row>
    <row r="18" spans="2:12" s="70" customFormat="1" x14ac:dyDescent="0.3">
      <c r="E18" s="75">
        <v>10.41</v>
      </c>
      <c r="F18" s="75">
        <v>16.36</v>
      </c>
      <c r="G18" s="75">
        <v>6.72</v>
      </c>
      <c r="H18" s="75">
        <v>4.46</v>
      </c>
      <c r="I18" s="75">
        <v>4.82</v>
      </c>
      <c r="J18" s="75">
        <v>4.09</v>
      </c>
    </row>
    <row r="19" spans="2:12" x14ac:dyDescent="0.3">
      <c r="E19" s="73"/>
      <c r="F19" s="73"/>
      <c r="G19" s="73"/>
      <c r="H19" s="73"/>
      <c r="I19" s="73"/>
      <c r="J19" s="73"/>
      <c r="K19" s="73"/>
    </row>
    <row r="20" spans="2:12" x14ac:dyDescent="0.3">
      <c r="B20" s="68">
        <v>7.2844427441037416</v>
      </c>
      <c r="C20" s="68">
        <v>15.93344627731768</v>
      </c>
      <c r="D20" s="68">
        <v>4.8341433138098511</v>
      </c>
      <c r="E20" s="68">
        <v>9.31930915903264</v>
      </c>
      <c r="F20" s="68">
        <v>16.679763163906621</v>
      </c>
      <c r="G20" s="68">
        <v>6.3970596589600035</v>
      </c>
      <c r="H20" s="68">
        <v>5.342310627934288</v>
      </c>
      <c r="I20" s="68">
        <v>6.1821335088027869</v>
      </c>
      <c r="J20" s="68">
        <v>4.49113111581672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55" zoomScaleNormal="55" workbookViewId="0">
      <selection activeCell="B1" sqref="B1:K1"/>
    </sheetView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8.1551240098546582</v>
      </c>
      <c r="C1" s="68">
        <v>13.825038536601168</v>
      </c>
      <c r="D1" s="68">
        <v>6.592718200853108</v>
      </c>
      <c r="E1" s="68">
        <v>48.989841342312523</v>
      </c>
      <c r="F1" s="68">
        <v>60.111846610362932</v>
      </c>
      <c r="G1" s="68">
        <v>60.60561944970155</v>
      </c>
      <c r="H1" s="68">
        <v>70.043668122270745</v>
      </c>
      <c r="I1" s="68">
        <v>0.91221496138555047</v>
      </c>
      <c r="J1" s="68">
        <v>0.25595210894301512</v>
      </c>
      <c r="K1" s="68">
        <v>6.6352876662249233E-2</v>
      </c>
    </row>
    <row r="2" spans="2:11" x14ac:dyDescent="0.3">
      <c r="B2" s="68">
        <v>8.3113644444986026</v>
      </c>
      <c r="C2" s="68">
        <v>16.583836331723635</v>
      </c>
      <c r="D2" s="68">
        <v>5.9279144670408845</v>
      </c>
      <c r="E2" s="68">
        <v>54.621848739495796</v>
      </c>
      <c r="F2" s="68">
        <v>62.802316339275578</v>
      </c>
      <c r="G2" s="68">
        <v>69.387158110282286</v>
      </c>
      <c r="H2" s="68">
        <v>77.157063468850538</v>
      </c>
      <c r="I2" s="68">
        <v>0.93206670311645712</v>
      </c>
      <c r="J2" s="68">
        <v>0.26585565882996171</v>
      </c>
      <c r="K2" s="68">
        <v>4.100601421541826E-2</v>
      </c>
    </row>
    <row r="3" spans="2:11" x14ac:dyDescent="0.3">
      <c r="B3" s="68">
        <v>8.0411499345788755</v>
      </c>
      <c r="C3" s="68">
        <v>16.037373328481479</v>
      </c>
      <c r="D3" s="68">
        <v>5.5949136001047126</v>
      </c>
      <c r="E3" s="68">
        <v>55.781161872532422</v>
      </c>
      <c r="F3" s="68">
        <v>64.628919467629146</v>
      </c>
      <c r="G3" s="68">
        <v>71.453822359699515</v>
      </c>
      <c r="H3" s="68">
        <v>78.821796759941094</v>
      </c>
      <c r="I3" s="68">
        <v>0.94025997971789432</v>
      </c>
      <c r="J3" s="68">
        <v>0.27274822531575549</v>
      </c>
      <c r="K3" s="68">
        <v>3.3096708767401124E-2</v>
      </c>
    </row>
    <row r="4" spans="2:11" x14ac:dyDescent="0.3">
      <c r="B4" s="68">
        <v>8.2664847945073365</v>
      </c>
      <c r="C4" s="68">
        <v>16.165440261351254</v>
      </c>
      <c r="D4" s="68">
        <v>6.0125823800110352</v>
      </c>
      <c r="E4" s="68">
        <v>53.903345724907062</v>
      </c>
      <c r="F4" s="68">
        <v>63.291281820229784</v>
      </c>
      <c r="G4" s="68">
        <v>68.220645721731572</v>
      </c>
      <c r="H4" s="68">
        <v>76.954255935147657</v>
      </c>
      <c r="I4" s="68">
        <v>0.93119642531460878</v>
      </c>
      <c r="J4" s="68">
        <v>0.26481853000182382</v>
      </c>
      <c r="K4" s="68">
        <v>4.1811052343607512E-2</v>
      </c>
    </row>
    <row r="5" spans="2:11" x14ac:dyDescent="0.3">
      <c r="B5" s="68">
        <v>8.7109186896094002</v>
      </c>
      <c r="C5" s="68">
        <v>16.933290381474723</v>
      </c>
      <c r="D5" s="68">
        <v>6.339532222223851</v>
      </c>
      <c r="E5" s="68">
        <v>51.922011742550126</v>
      </c>
      <c r="F5" s="68">
        <v>61.264953478068229</v>
      </c>
      <c r="G5" s="68">
        <v>66.119594691023266</v>
      </c>
      <c r="H5" s="68">
        <v>75.242579908675793</v>
      </c>
      <c r="I5" s="68">
        <v>0.92976648474545942</v>
      </c>
      <c r="J5" s="68">
        <v>0.26151919119620648</v>
      </c>
      <c r="K5" s="68">
        <v>4.4868927261340251E-2</v>
      </c>
    </row>
    <row r="6" spans="2:11" x14ac:dyDescent="0.3">
      <c r="B6" s="68">
        <v>2.4759429540268818</v>
      </c>
      <c r="C6" s="68">
        <v>0</v>
      </c>
      <c r="D6" s="68">
        <v>2.4759429540268818</v>
      </c>
      <c r="E6" s="68">
        <v>100</v>
      </c>
      <c r="F6" s="68">
        <v>100</v>
      </c>
      <c r="G6" s="68">
        <v>100</v>
      </c>
      <c r="H6" s="68">
        <v>100</v>
      </c>
      <c r="I6" s="68">
        <v>0.5</v>
      </c>
      <c r="J6" s="68">
        <v>0</v>
      </c>
      <c r="K6" s="68">
        <v>0</v>
      </c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7.3268308045126256</v>
      </c>
      <c r="C13" s="67">
        <f t="shared" ref="C13:J13" si="0">AVERAGE(C1:C10)</f>
        <v>13.257496473272042</v>
      </c>
      <c r="D13" s="67">
        <f t="shared" si="0"/>
        <v>5.4906006373767449</v>
      </c>
      <c r="E13" s="67">
        <f t="shared" si="0"/>
        <v>60.869701570299661</v>
      </c>
      <c r="F13" s="67">
        <f t="shared" si="0"/>
        <v>68.683219619260953</v>
      </c>
      <c r="G13" s="67">
        <f t="shared" si="0"/>
        <v>72.631140055406362</v>
      </c>
      <c r="H13" s="67">
        <f t="shared" si="0"/>
        <v>79.7032273658143</v>
      </c>
      <c r="I13" s="67">
        <f t="shared" si="0"/>
        <v>0.857584092379995</v>
      </c>
      <c r="J13" s="67">
        <f t="shared" si="0"/>
        <v>0.22014895238112711</v>
      </c>
      <c r="K13" s="67">
        <f>AVERAGE(K1:K10)</f>
        <v>3.7855929875002733E-2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9"/>
  <sheetViews>
    <sheetView zoomScale="70" zoomScaleNormal="70" workbookViewId="0">
      <selection activeCell="C12" sqref="C12:D19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</cols>
  <sheetData>
    <row r="1" spans="1:7" x14ac:dyDescent="0.3">
      <c r="A1" s="85" t="s">
        <v>69</v>
      </c>
      <c r="B1" s="86"/>
      <c r="C1" s="83" t="s">
        <v>68</v>
      </c>
      <c r="D1" s="84"/>
      <c r="E1" s="87" t="s">
        <v>72</v>
      </c>
      <c r="F1" s="88"/>
      <c r="G1" t="s">
        <v>122</v>
      </c>
    </row>
    <row r="2" spans="1:7" x14ac:dyDescent="0.3">
      <c r="A2" s="21" t="s">
        <v>64</v>
      </c>
      <c r="B2" s="38">
        <v>0.16666281995060775</v>
      </c>
      <c r="C2" s="21" t="s">
        <v>4</v>
      </c>
      <c r="D2" s="36">
        <v>0.29253529162397246</v>
      </c>
      <c r="E2" s="21" t="s">
        <v>80</v>
      </c>
      <c r="F2" s="37">
        <v>489.30744059127954</v>
      </c>
      <c r="G2">
        <f>F2/1440</f>
        <v>0.33979683374394415</v>
      </c>
    </row>
    <row r="3" spans="1:7" x14ac:dyDescent="0.3">
      <c r="A3" s="43" t="s">
        <v>56</v>
      </c>
      <c r="B3" s="46">
        <v>0</v>
      </c>
      <c r="C3" s="21" t="s">
        <v>2</v>
      </c>
      <c r="D3" s="36">
        <v>0.29438058499999303</v>
      </c>
      <c r="E3" s="21" t="s">
        <v>73</v>
      </c>
      <c r="F3" s="37">
        <v>49.013120365088419</v>
      </c>
    </row>
    <row r="4" spans="1:7" x14ac:dyDescent="0.3">
      <c r="A4" s="21" t="s">
        <v>83</v>
      </c>
      <c r="B4" s="38">
        <v>18.096723868954761</v>
      </c>
      <c r="C4" s="21" t="s">
        <v>3</v>
      </c>
      <c r="D4" s="36">
        <v>7.3169490587602928E-2</v>
      </c>
      <c r="E4" s="21" t="s">
        <v>74</v>
      </c>
      <c r="F4" s="37">
        <v>60.130047912388775</v>
      </c>
    </row>
    <row r="5" spans="1:7" x14ac:dyDescent="0.3">
      <c r="A5" s="21" t="s">
        <v>84</v>
      </c>
      <c r="B5" s="38">
        <v>80.115392214977149</v>
      </c>
      <c r="C5" s="21" t="s">
        <v>70</v>
      </c>
      <c r="D5" s="36">
        <v>62.380194111969075</v>
      </c>
      <c r="E5" s="35" t="s">
        <v>75</v>
      </c>
      <c r="F5" s="37">
        <v>7.4741019214703268</v>
      </c>
    </row>
    <row r="6" spans="1:7" x14ac:dyDescent="0.3">
      <c r="A6" s="21" t="s">
        <v>85</v>
      </c>
      <c r="B6" s="38">
        <v>32.482584976919767</v>
      </c>
      <c r="C6" s="21" t="s">
        <v>71</v>
      </c>
      <c r="D6" s="36">
        <v>0.17803059826723192</v>
      </c>
      <c r="E6" s="35" t="s">
        <v>76</v>
      </c>
      <c r="F6" s="37">
        <v>-1697.1896070057064</v>
      </c>
      <c r="G6">
        <f>F6/1440</f>
        <v>-1.1786038937539627</v>
      </c>
    </row>
    <row r="7" spans="1:7" x14ac:dyDescent="0.3">
      <c r="A7" s="21" t="s">
        <v>103</v>
      </c>
      <c r="B7" s="38">
        <v>33.865012792693591</v>
      </c>
      <c r="C7" s="21" t="s">
        <v>6</v>
      </c>
      <c r="D7" s="36">
        <v>0.31772214505537399</v>
      </c>
      <c r="E7" s="35" t="s">
        <v>77</v>
      </c>
      <c r="F7" s="37">
        <v>0</v>
      </c>
      <c r="G7">
        <f>F7/1440</f>
        <v>0</v>
      </c>
    </row>
    <row r="8" spans="1:7" x14ac:dyDescent="0.3">
      <c r="C8" s="21" t="s">
        <v>7</v>
      </c>
      <c r="D8" s="36">
        <v>0.33383836588636501</v>
      </c>
      <c r="E8" s="35" t="s">
        <v>78</v>
      </c>
      <c r="F8" s="37">
        <v>8.5943355172068331E-2</v>
      </c>
      <c r="G8">
        <f>F8/1440</f>
        <v>5.9682885536158564E-5</v>
      </c>
    </row>
    <row r="9" spans="1:7" x14ac:dyDescent="0.3">
      <c r="C9" s="43" t="s">
        <v>66</v>
      </c>
      <c r="D9" s="47">
        <v>0</v>
      </c>
    </row>
    <row r="12" spans="1:7" x14ac:dyDescent="0.3">
      <c r="C12" s="83" t="s">
        <v>68</v>
      </c>
      <c r="D12" s="84"/>
    </row>
    <row r="13" spans="1:7" x14ac:dyDescent="0.3">
      <c r="C13" s="21" t="s">
        <v>4</v>
      </c>
      <c r="D13" s="36">
        <v>0.11510178259569369</v>
      </c>
    </row>
    <row r="14" spans="1:7" x14ac:dyDescent="0.3">
      <c r="C14" s="21" t="s">
        <v>2</v>
      </c>
      <c r="D14" s="36">
        <v>0.2534053163955719</v>
      </c>
    </row>
    <row r="15" spans="1:7" x14ac:dyDescent="0.3">
      <c r="C15" s="43" t="s">
        <v>3</v>
      </c>
      <c r="D15" s="47">
        <v>0</v>
      </c>
    </row>
    <row r="16" spans="1:7" x14ac:dyDescent="0.3">
      <c r="C16" s="21" t="s">
        <v>70</v>
      </c>
      <c r="D16" s="36">
        <v>33.512273687959706</v>
      </c>
    </row>
    <row r="17" spans="3:4" x14ac:dyDescent="0.3">
      <c r="C17" s="43" t="s">
        <v>71</v>
      </c>
      <c r="D17" s="47">
        <v>0</v>
      </c>
    </row>
    <row r="18" spans="3:4" x14ac:dyDescent="0.3">
      <c r="C18" s="21" t="s">
        <v>6</v>
      </c>
      <c r="D18" s="36">
        <v>5.7217923541754721E-2</v>
      </c>
    </row>
    <row r="19" spans="3:4" x14ac:dyDescent="0.3">
      <c r="C19" s="21" t="s">
        <v>7</v>
      </c>
      <c r="D19" s="36">
        <v>6.4018006548187387E-2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F7" sqref="F7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89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90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90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activeCell="H13" sqref="H13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Sheet1 (2)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2014-12-02T14:16:28Z</dcterms:modified>
</cp:coreProperties>
</file>