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12816" windowHeight="6996" tabRatio="843" activeTab="1"/>
  </bookViews>
  <sheets>
    <sheet name="Sheet1" sheetId="34" r:id="rId1"/>
    <sheet name="Sheet1 (2)" sheetId="35" r:id="rId2"/>
    <sheet name="Sim Runs (2)" sheetId="33" r:id="rId3"/>
    <sheet name="Sim Runs" sheetId="29" r:id="rId4"/>
    <sheet name="Output" sheetId="27" r:id="rId5"/>
    <sheet name="Interface" sheetId="20" r:id="rId6"/>
    <sheet name="Zone1" sheetId="1" state="hidden" r:id="rId7"/>
    <sheet name="Resus" sheetId="21" r:id="rId8"/>
    <sheet name="ZONE (1) MAJOR" sheetId="23" r:id="rId9"/>
    <sheet name="Zone2" sheetId="2" state="hidden" r:id="rId10"/>
    <sheet name="AMAU" sheetId="31" r:id="rId11"/>
    <sheet name="Minor" sheetId="22" r:id="rId12"/>
    <sheet name="Zone3" sheetId="3" state="hidden" r:id="rId13"/>
    <sheet name="Discharge Waiting Time" sheetId="17" r:id="rId14"/>
    <sheet name="Other Processes Timing" sheetId="18" r:id="rId15"/>
    <sheet name="Resources" sheetId="4" r:id="rId16"/>
    <sheet name="Resources_AMAU" sheetId="30" r:id="rId17"/>
    <sheet name="Scans, Imaging and Tests" sheetId="28" r:id="rId18"/>
    <sheet name="Routes Patient Arrival" sheetId="11" r:id="rId19"/>
    <sheet name="Routes Triage" sheetId="10" r:id="rId20"/>
    <sheet name="Routes RAT" sheetId="9" state="hidden" r:id="rId21"/>
    <sheet name="Routes RESUS" sheetId="24" r:id="rId22"/>
    <sheet name="Routes Zone1" sheetId="6" state="hidden" r:id="rId23"/>
    <sheet name="Routes Zone (1) Major" sheetId="25" r:id="rId24"/>
    <sheet name="Routes Zone2" sheetId="7" state="hidden" r:id="rId25"/>
    <sheet name="Routes Minor" sheetId="26" r:id="rId26"/>
    <sheet name="Routes Zone3" sheetId="8" state="hidden" r:id="rId27"/>
    <sheet name="Routes AMAU" sheetId="32" r:id="rId28"/>
    <sheet name="Routes Discharge" sheetId="16" r:id="rId29"/>
  </sheets>
  <definedNames>
    <definedName name="Prob" localSheetId="10">#REF!</definedName>
    <definedName name="Prob" localSheetId="11">#REF!</definedName>
    <definedName name="Prob" localSheetId="16">#REF!</definedName>
    <definedName name="Prob" localSheetId="7">#REF!</definedName>
    <definedName name="Prob" localSheetId="27">#REF!</definedName>
    <definedName name="Prob" localSheetId="25">#REF!</definedName>
    <definedName name="Prob" localSheetId="21">#REF!</definedName>
    <definedName name="Prob" localSheetId="23">#REF!</definedName>
    <definedName name="Prob" localSheetId="17">#REF!</definedName>
    <definedName name="Prob" localSheetId="1">#REF!</definedName>
    <definedName name="Prob" localSheetId="2">#REF!</definedName>
    <definedName name="Prob" localSheetId="8">#REF!</definedName>
    <definedName name="Prob">#REF!</definedName>
    <definedName name="Scans_Imaging_Tests_Routes" localSheetId="10">#REF!</definedName>
    <definedName name="Scans_Imaging_Tests_Routes" localSheetId="16">#REF!</definedName>
    <definedName name="Scans_Imaging_Tests_Routes" localSheetId="27">#REF!</definedName>
    <definedName name="Scans_Imaging_Tests_Routes" localSheetId="1">#REF!</definedName>
    <definedName name="Scans_Imaging_Tests_Routes" localSheetId="2">#REF!</definedName>
    <definedName name="Scans_Imaging_Tests_Routes">#REF!</definedName>
    <definedName name="Values" localSheetId="10">#REF!</definedName>
    <definedName name="Values" localSheetId="11">#REF!</definedName>
    <definedName name="Values" localSheetId="16">#REF!</definedName>
    <definedName name="Values" localSheetId="7">#REF!</definedName>
    <definedName name="Values" localSheetId="27">#REF!</definedName>
    <definedName name="Values" localSheetId="25">#REF!</definedName>
    <definedName name="Values" localSheetId="21">#REF!</definedName>
    <definedName name="Values" localSheetId="23">#REF!</definedName>
    <definedName name="Values" localSheetId="17">#REF!</definedName>
    <definedName name="Values" localSheetId="1">#REF!</definedName>
    <definedName name="Values" localSheetId="2">#REF!</definedName>
    <definedName name="Values" localSheetId="8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AA8" i="35" l="1"/>
  <c r="AA7" i="35"/>
  <c r="AA6" i="35"/>
  <c r="AA2" i="35"/>
  <c r="AA65" i="35"/>
  <c r="AA64" i="35"/>
  <c r="T64" i="35"/>
  <c r="S64" i="35"/>
  <c r="R64" i="35"/>
  <c r="Q64" i="35"/>
  <c r="P64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C64" i="35"/>
  <c r="B64" i="35"/>
  <c r="AA63" i="35"/>
  <c r="AA59" i="35"/>
  <c r="AA57" i="35"/>
  <c r="AA56" i="35"/>
  <c r="T56" i="35"/>
  <c r="S56" i="35"/>
  <c r="R56" i="35"/>
  <c r="Q56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C56" i="35"/>
  <c r="B56" i="35"/>
  <c r="AA55" i="35"/>
  <c r="AA51" i="35"/>
  <c r="AA49" i="35"/>
  <c r="AA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A47" i="35"/>
  <c r="AA43" i="35"/>
  <c r="AA41" i="35"/>
  <c r="AA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B40" i="35"/>
  <c r="AA39" i="35"/>
  <c r="AA35" i="35"/>
  <c r="AA33" i="35"/>
  <c r="AA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A31" i="35"/>
  <c r="AA27" i="35"/>
  <c r="AA25" i="35"/>
  <c r="AA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AA23" i="35"/>
  <c r="AA19" i="35"/>
  <c r="AA17" i="35"/>
  <c r="AA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AA15" i="35"/>
  <c r="AA11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T64" i="34"/>
  <c r="S64" i="34"/>
  <c r="R64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B64" i="34"/>
  <c r="T56" i="34"/>
  <c r="S56" i="34"/>
  <c r="R56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B56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40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A65" i="34"/>
  <c r="AA64" i="34"/>
  <c r="AA63" i="34"/>
  <c r="AA59" i="34"/>
  <c r="AA57" i="34"/>
  <c r="AA56" i="34"/>
  <c r="AA55" i="34"/>
  <c r="AA51" i="34"/>
  <c r="AA49" i="34"/>
  <c r="AA48" i="34"/>
  <c r="AA47" i="34"/>
  <c r="AA43" i="34"/>
  <c r="AA41" i="34"/>
  <c r="AA40" i="34"/>
  <c r="AA39" i="34"/>
  <c r="AA35" i="34"/>
  <c r="AA33" i="34"/>
  <c r="AA32" i="34"/>
  <c r="AA31" i="34"/>
  <c r="AA27" i="34"/>
  <c r="AA25" i="34"/>
  <c r="AA24" i="34"/>
  <c r="AA23" i="34"/>
  <c r="AA19" i="34"/>
  <c r="AA17" i="34"/>
  <c r="AA16" i="34"/>
  <c r="AA15" i="34"/>
  <c r="AA11" i="34"/>
  <c r="AA8" i="34"/>
  <c r="AA7" i="34"/>
  <c r="AA6" i="34"/>
  <c r="AA2" i="34"/>
  <c r="M19" i="23"/>
  <c r="M20" i="23"/>
  <c r="M21" i="23"/>
  <c r="B17" i="33"/>
  <c r="C17" i="33"/>
  <c r="D17" i="33"/>
  <c r="J13" i="33" l="1"/>
  <c r="J17" i="33" s="1"/>
  <c r="I13" i="33"/>
  <c r="I17" i="33" s="1"/>
  <c r="H13" i="33"/>
  <c r="H17" i="33" s="1"/>
  <c r="G13" i="33"/>
  <c r="G17" i="33" s="1"/>
  <c r="F13" i="33"/>
  <c r="F17" i="33" s="1"/>
  <c r="E13" i="33"/>
  <c r="E17" i="33" s="1"/>
  <c r="D13" i="33"/>
  <c r="C13" i="33"/>
  <c r="B13" i="33"/>
  <c r="K13" i="29" l="1"/>
  <c r="C13" i="29"/>
  <c r="D13" i="29"/>
  <c r="E13" i="29"/>
  <c r="F13" i="29"/>
  <c r="G13" i="29"/>
  <c r="H13" i="29"/>
  <c r="I13" i="29"/>
  <c r="J13" i="29"/>
  <c r="B13" i="29"/>
  <c r="I24" i="32" l="1"/>
  <c r="F24" i="32"/>
  <c r="B24" i="32"/>
  <c r="G8" i="27" l="1"/>
  <c r="G7" i="27"/>
  <c r="G6" i="27"/>
  <c r="G2" i="2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<sst xmlns="http://schemas.openxmlformats.org/spreadsheetml/2006/main" count="1124" uniqueCount="157">
  <si>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</si>
  <si>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</si>
  <si>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</si>
  <si>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</si>
  <si>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</si>
  <si>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</si>
  <si>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</si>
  <si>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</si>
  <si>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</si>
  <si>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</si>
  <si>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</si>
  <si>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</si>
  <si>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</si>
  <si>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</si>
  <si>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</si>
  <si>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</si>
  <si>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</si>
  <si>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</si>
  <si>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</si>
  <si>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</si>
  <si>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</si>
  <si>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</si>
  <si>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</si>
  <si>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</si>
  <si>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</si>
  <si>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</si>
  <si>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</si>
  <si>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</si>
  <si>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</si>
  <si>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</si>
  <si>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</si>
  <si>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</si>
  <si>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</si>
  <si>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</si>
  <si>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</si>
  <si>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</si>
  <si>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</si>
  <si>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</si>
  <si>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</si>
  <si>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</si>
  <si>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</si>
  <si>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</si>
  <si>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</si>
  <si>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</si>
  <si>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</si>
  <si>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</si>
  <si>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</si>
  <si>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</si>
  <si>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</si>
  <si>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</si>
  <si>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</si>
  <si>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</si>
  <si>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</si>
  <si>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</si>
  <si>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</si>
  <si>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</si>
  <si>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</si>
  <si>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</si>
  <si>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</si>
  <si>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</si>
  <si>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</si>
  <si>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</si>
  <si>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</si>
  <si>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</si>
  <si>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</si>
  <si>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</si>
  <si>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</si>
  <si>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</si>
  <si>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</si>
  <si>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</si>
  <si>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</si>
  <si>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</si>
  <si>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</si>
  <si>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</si>
  <si>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</si>
  <si>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</si>
  <si>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</si>
  <si>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</si>
  <si>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</si>
  <si>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</si>
  <si>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</si>
  <si>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</si>
  <si>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</si>
  <si>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</si>
  <si>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</si>
  <si>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</si>
  <si>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</si>
  <si>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</si>
  <si>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</si>
  <si>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</si>
  <si>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</si>
  <si>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</si>
  <si>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</si>
  <si>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</si>
  <si>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</si>
  <si>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</si>
  <si>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</si>
  <si>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</si>
  <si>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</si>
  <si>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</si>
  <si>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</si>
  <si>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</si>
  <si>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</si>
  <si>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</si>
  <si>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</si>
  <si>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</si>
  <si>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</si>
  <si>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</si>
  <si>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</si>
  <si>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</si>
  <si>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</si>
  <si>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</si>
  <si>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</si>
  <si>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</si>
  <si>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</si>
  <si>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</si>
  <si>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</si>
  <si>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</si>
  <si>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</si>
  <si>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</si>
  <si>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</si>
  <si>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</si>
  <si>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</si>
  <si>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</si>
  <si>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</si>
  <si>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</si>
  <si>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</si>
  <si>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</si>
  <si>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</si>
  <si>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</si>
  <si>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</si>
  <si>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</si>
  <si>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</si>
  <si>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</si>
  <si>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</si>
  <si>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</si>
  <si>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</si>
  <si>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</si>
  <si>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</si>
  <si>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</si>
  <si>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</si>
  <si>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</si>
  <si>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</si>
  <si>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</si>
  <si>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</si>
  <si>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</si>
  <si>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</si>
  <si>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</si>
  <si>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</si>
  <si>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</si>
  <si>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</si>
  <si>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</si>
  <si>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</si>
  <si>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</si>
  <si>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Utilisation of MSSU</t>
  </si>
  <si>
    <t>DNW in AMAU</t>
  </si>
  <si>
    <t>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</si>
</sst>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9" fontId="21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21" borderId="10" xfId="2" applyNumberFormat="1" applyBorder="1" applyAlignment="1">
      <alignment horizontal="center" vertical="center"/>
    </xf>
    <xf numFmtId="2" fontId="12" fillId="22" borderId="10" xfId="3" applyNumberFormat="1" applyBorder="1" applyAlignment="1">
      <alignment horizontal="center" vertical="center"/>
    </xf>
    <xf numFmtId="0" fontId="0" fillId="0" borderId="3" xfId="0" applyFill="1" applyBorder="1"/>
    <xf numFmtId="0" fontId="17" fillId="0" borderId="0" xfId="0" applyFont="1"/>
    <xf numFmtId="9" fontId="17" fillId="0" borderId="0" xfId="0" applyNumberFormat="1" applyFont="1"/>
    <xf numFmtId="164" fontId="0" fillId="0" borderId="0" xfId="0" applyNumberFormat="1"/>
    <xf numFmtId="9" fontId="0" fillId="0" borderId="0" xfId="4" applyFont="1"/>
    <xf numFmtId="9" fontId="17" fillId="0" borderId="0" xfId="4" applyFont="1"/>
    <xf numFmtId="0" fontId="17" fillId="0" borderId="0" xfId="0" applyNumberFormat="1" applyFont="1"/>
    <xf numFmtId="2" fontId="17" fillId="0" borderId="0" xfId="0" applyNumberFormat="1" applyFont="1"/>
    <xf numFmtId="9" fontId="0" fillId="0" borderId="0" xfId="0" applyNumberFormat="1"/>
    <xf numFmtId="0" fontId="1" fillId="0" borderId="4" xfId="0" applyFont="1" applyBorder="1"/>
    <xf numFmtId="0" fontId="0" fillId="14" borderId="2" xfId="0" applyFill="1" applyBorder="1"/>
    <xf numFmtId="0" fontId="1" fillId="0" borderId="4" xfId="0" applyFont="1" applyFill="1" applyBorder="1"/>
    <xf numFmtId="0" fontId="0" fillId="16" borderId="2" xfId="0" applyFill="1" applyBorder="1"/>
    <xf numFmtId="2" fontId="0" fillId="0" borderId="0" xfId="0" applyNumberFormat="1"/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T2" activePane="bottomRight" state="frozen"/>
      <selection pane="topRight" activeCell="E1" sqref="E1"/>
      <selection pane="bottomLeft" activeCell="A2" sqref="A2"/>
      <selection pane="bottomRight" activeCell="AC38" sqref="AC38"/>
    </sheetView>
  </sheetViews>
  <sheetFormatPr defaultRowHeight="14.4" x14ac:dyDescent="0.3"/>
  <cols>
    <col min="1" max="1" width="2.109375" bestFit="1" customWidth="1"/>
    <col min="2" max="2" width="14.77734375" hidden="1" customWidth="1"/>
    <col min="3" max="3" width="16.77734375" hidden="1" customWidth="1"/>
    <col min="4" max="4" width="18.21875" hidden="1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hidden="1" customWidth="1"/>
    <col min="12" max="12" width="15.21875" hidden="1" customWidth="1"/>
    <col min="13" max="13" width="19.88671875" hidden="1" customWidth="1"/>
    <col min="14" max="15" width="14.33203125" hidden="1" customWidth="1"/>
    <col min="16" max="17" width="25.109375" hidden="1" customWidth="1"/>
    <col min="18" max="18" width="9.6640625" hidden="1" customWidth="1"/>
    <col min="19" max="19" width="11.5546875" hidden="1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83" t="s">
        <v>69</v>
      </c>
      <c r="V1" s="84"/>
      <c r="W1" s="85" t="s">
        <v>68</v>
      </c>
      <c r="X1" s="86"/>
      <c r="Y1" s="87" t="s">
        <v>72</v>
      </c>
      <c r="Z1" s="88"/>
      <c r="AA1" t="s">
        <v>122</v>
      </c>
      <c r="AB1" s="85" t="s">
        <v>68</v>
      </c>
      <c r="AC1" s="86"/>
      <c r="AD1" t="s">
        <v>153</v>
      </c>
    </row>
    <row r="2" spans="1:30" x14ac:dyDescent="0.3">
      <c r="A2">
        <v>0</v>
      </c>
      <c r="B2" s="68">
        <v>7.3121504571551812</v>
      </c>
      <c r="C2" s="68">
        <v>15.993673256800646</v>
      </c>
      <c r="D2" s="68">
        <v>4.82117424940229</v>
      </c>
      <c r="E2" s="68">
        <v>9.3133891745326221</v>
      </c>
      <c r="F2" s="68">
        <v>16.331186193424372</v>
      </c>
      <c r="G2" s="68">
        <v>6.5070687511646703</v>
      </c>
      <c r="H2" s="68">
        <v>4.6581175454517654</v>
      </c>
      <c r="I2" s="68">
        <v>5.1793395276902894</v>
      </c>
      <c r="J2" s="68">
        <v>4.1522758840005887</v>
      </c>
      <c r="K2" s="68">
        <v>8.4036078590147767</v>
      </c>
      <c r="L2" s="68">
        <v>17.031725665647805</v>
      </c>
      <c r="M2" s="68">
        <v>5.9279550651420285</v>
      </c>
      <c r="N2" s="68">
        <v>54.718269778030738</v>
      </c>
      <c r="O2" s="68">
        <v>62.474391076712955</v>
      </c>
      <c r="P2" s="68">
        <v>69.576680826131536</v>
      </c>
      <c r="Q2" s="68">
        <v>76.918570591681316</v>
      </c>
      <c r="R2" s="68">
        <v>0.93481570327997421</v>
      </c>
      <c r="S2" s="68">
        <v>0.2663191401024127</v>
      </c>
      <c r="T2" s="68">
        <v>4.1057341883101908E-2</v>
      </c>
      <c r="U2" s="21" t="s">
        <v>64</v>
      </c>
      <c r="V2" s="38">
        <v>0.16666282880849817</v>
      </c>
      <c r="W2" s="21" t="s">
        <v>4</v>
      </c>
      <c r="X2" s="36">
        <v>0.28519890349990085</v>
      </c>
      <c r="Y2" s="21" t="s">
        <v>80</v>
      </c>
      <c r="Z2" s="37">
        <v>515.52975207555062</v>
      </c>
      <c r="AA2">
        <f>Z2/1440</f>
        <v>0.35800677227468791</v>
      </c>
      <c r="AB2" s="21" t="s">
        <v>4</v>
      </c>
      <c r="AC2" s="36">
        <v>0.19412981915180189</v>
      </c>
      <c r="AD2" s="77">
        <v>0.22</v>
      </c>
    </row>
    <row r="3" spans="1:30" x14ac:dyDescent="0.3">
      <c r="A3">
        <v>0</v>
      </c>
      <c r="B3" s="68">
        <v>7.8698289569499495</v>
      </c>
      <c r="C3" s="68">
        <v>17.273438343965797</v>
      </c>
      <c r="D3" s="68">
        <v>5.2192723907529608</v>
      </c>
      <c r="E3" s="68">
        <v>10.153384664666618</v>
      </c>
      <c r="F3" s="68">
        <v>17.947990713983938</v>
      </c>
      <c r="G3" s="68">
        <v>7.0412445453696852</v>
      </c>
      <c r="H3" s="68">
        <v>5.1703399182552614</v>
      </c>
      <c r="I3" s="68">
        <v>6.2206252884380087</v>
      </c>
      <c r="J3" s="68">
        <v>4.0552857235622959</v>
      </c>
      <c r="K3" s="68">
        <v>9.029264619111407</v>
      </c>
      <c r="L3" s="68">
        <v>18.398667297179337</v>
      </c>
      <c r="M3" s="68">
        <v>6.3883497567835104</v>
      </c>
      <c r="N3" s="68">
        <v>50.884564352056614</v>
      </c>
      <c r="O3" s="68">
        <v>59.690436705362082</v>
      </c>
      <c r="P3" s="68">
        <v>64.668367346938766</v>
      </c>
      <c r="Q3" s="68">
        <v>74.039960323083463</v>
      </c>
      <c r="R3" s="68">
        <v>0.93183265120509318</v>
      </c>
      <c r="S3" s="68">
        <v>0.26730331969076854</v>
      </c>
      <c r="T3" s="68">
        <v>4.4338335607094131E-2</v>
      </c>
      <c r="U3" s="43" t="s">
        <v>56</v>
      </c>
      <c r="V3" s="46">
        <v>0</v>
      </c>
      <c r="W3" s="21" t="s">
        <v>2</v>
      </c>
      <c r="X3" s="36">
        <v>0.24119261759838936</v>
      </c>
      <c r="Y3" s="21" t="s">
        <v>73</v>
      </c>
      <c r="Z3" s="37">
        <v>52.819932049830122</v>
      </c>
      <c r="AB3" s="21" t="s">
        <v>2</v>
      </c>
      <c r="AC3" s="36">
        <v>0.34985708382392311</v>
      </c>
      <c r="AD3" t="s">
        <v>154</v>
      </c>
    </row>
    <row r="4" spans="1:30" x14ac:dyDescent="0.3">
      <c r="A4">
        <v>0</v>
      </c>
      <c r="B4" s="68">
        <v>7.9149306972161195</v>
      </c>
      <c r="C4" s="68">
        <v>17.415154193975145</v>
      </c>
      <c r="D4" s="68">
        <v>5.1567563134513383</v>
      </c>
      <c r="E4" s="68">
        <v>10.116887448167745</v>
      </c>
      <c r="F4" s="68">
        <v>18.24021083852934</v>
      </c>
      <c r="G4" s="68">
        <v>6.98032345019499</v>
      </c>
      <c r="H4" s="68">
        <v>5.3907855548863717</v>
      </c>
      <c r="I4" s="68">
        <v>6.3175457258741057</v>
      </c>
      <c r="J4" s="68">
        <v>4.4118401096842126</v>
      </c>
      <c r="K4" s="68">
        <v>9.1487253917238469</v>
      </c>
      <c r="L4" s="68">
        <v>18.603946021177705</v>
      </c>
      <c r="M4" s="68">
        <v>6.4036165696103859</v>
      </c>
      <c r="N4" s="68">
        <v>50.602683647941781</v>
      </c>
      <c r="O4" s="68">
        <v>59.60204661739624</v>
      </c>
      <c r="P4" s="68">
        <v>64.55399061032864</v>
      </c>
      <c r="Q4" s="68">
        <v>73.566084788029926</v>
      </c>
      <c r="R4" s="68">
        <v>0.92301410878737011</v>
      </c>
      <c r="S4" s="68">
        <v>0.26720500839268702</v>
      </c>
      <c r="T4" s="68">
        <v>5.2170757156466907E-2</v>
      </c>
      <c r="U4" s="21" t="s">
        <v>83</v>
      </c>
      <c r="V4" s="38">
        <v>18.559451219512198</v>
      </c>
      <c r="W4" s="21" t="s">
        <v>3</v>
      </c>
      <c r="X4" s="36">
        <v>6.9690633907669525E-2</v>
      </c>
      <c r="Y4" s="21" t="s">
        <v>74</v>
      </c>
      <c r="Z4" s="37">
        <v>61.906918808741928</v>
      </c>
      <c r="AB4" s="43" t="s">
        <v>3</v>
      </c>
      <c r="AC4" s="47">
        <v>0</v>
      </c>
      <c r="AD4" s="77">
        <v>0.7</v>
      </c>
    </row>
    <row r="5" spans="1:30" x14ac:dyDescent="0.3">
      <c r="A5">
        <v>0</v>
      </c>
      <c r="B5" s="68">
        <v>8.0205950137616409</v>
      </c>
      <c r="C5" s="68">
        <v>17.050115834676493</v>
      </c>
      <c r="D5" s="68">
        <v>5.3359639882792553</v>
      </c>
      <c r="E5" s="68">
        <v>9.9450516249271672</v>
      </c>
      <c r="F5" s="68">
        <v>17.399191306788204</v>
      </c>
      <c r="G5" s="68">
        <v>7.1471767222519533</v>
      </c>
      <c r="H5" s="68">
        <v>4.8233009623286422</v>
      </c>
      <c r="I5" s="68">
        <v>5.5765164464951766</v>
      </c>
      <c r="J5" s="68">
        <v>4.122048119558519</v>
      </c>
      <c r="K5" s="68">
        <v>9.1855131538197252</v>
      </c>
      <c r="L5" s="68">
        <v>18.179500268074257</v>
      </c>
      <c r="M5" s="68">
        <v>6.5114469072710728</v>
      </c>
      <c r="N5" s="68">
        <v>49.864437415273386</v>
      </c>
      <c r="O5" s="68">
        <v>59.008245792386759</v>
      </c>
      <c r="P5" s="68">
        <v>64.038686987104342</v>
      </c>
      <c r="Q5" s="68">
        <v>73.758241758241766</v>
      </c>
      <c r="R5" s="68">
        <v>0.92759188151398797</v>
      </c>
      <c r="S5" s="68">
        <v>0.26225086853172425</v>
      </c>
      <c r="T5" s="68">
        <v>4.8500639970744192E-2</v>
      </c>
      <c r="U5" s="21" t="s">
        <v>84</v>
      </c>
      <c r="V5" s="38">
        <v>90.549403860962826</v>
      </c>
      <c r="W5" s="21" t="s">
        <v>70</v>
      </c>
      <c r="X5" s="36">
        <v>42.63900599996262</v>
      </c>
      <c r="Y5" s="35" t="s">
        <v>75</v>
      </c>
      <c r="Z5" s="37">
        <v>7.1266721266721209</v>
      </c>
      <c r="AB5" s="21" t="s">
        <v>70</v>
      </c>
      <c r="AC5" s="36">
        <v>41.595141587399212</v>
      </c>
      <c r="AD5" t="s">
        <v>155</v>
      </c>
    </row>
    <row r="6" spans="1:30" x14ac:dyDescent="0.3">
      <c r="A6">
        <v>0</v>
      </c>
      <c r="B6" s="68">
        <v>7.3987486496188604</v>
      </c>
      <c r="C6" s="68">
        <v>16.172632467178474</v>
      </c>
      <c r="D6" s="68">
        <v>4.8732634812890341</v>
      </c>
      <c r="E6" s="68">
        <v>9.5638132115840389</v>
      </c>
      <c r="F6" s="68">
        <v>16.949173123648428</v>
      </c>
      <c r="G6" s="68">
        <v>6.7402068198522249</v>
      </c>
      <c r="H6" s="68">
        <v>5.2977947490777293</v>
      </c>
      <c r="I6" s="68">
        <v>6.2293778966358984</v>
      </c>
      <c r="J6" s="68">
        <v>4.3873556782999161</v>
      </c>
      <c r="K6" s="68">
        <v>8.5921625345925108</v>
      </c>
      <c r="L6" s="68">
        <v>17.305143464331401</v>
      </c>
      <c r="M6" s="68">
        <v>6.0842077260324006</v>
      </c>
      <c r="N6" s="68">
        <v>52.798549739406297</v>
      </c>
      <c r="O6" s="68">
        <v>61.88965673501756</v>
      </c>
      <c r="P6" s="68">
        <v>67.15786402100963</v>
      </c>
      <c r="Q6" s="68">
        <v>75.944566010211517</v>
      </c>
      <c r="R6" s="68">
        <v>0.93003234182116334</v>
      </c>
      <c r="S6" s="68">
        <v>0.2627886849177789</v>
      </c>
      <c r="T6" s="68">
        <v>4.6554001730970712E-2</v>
      </c>
      <c r="U6" s="21" t="s">
        <v>85</v>
      </c>
      <c r="V6" s="38">
        <v>30.566295979469682</v>
      </c>
      <c r="W6" s="21" t="s">
        <v>71</v>
      </c>
      <c r="X6" s="36">
        <v>0.17964775847851605</v>
      </c>
      <c r="Y6" s="35" t="s">
        <v>76</v>
      </c>
      <c r="Z6" s="37">
        <v>-1730.207044334737</v>
      </c>
      <c r="AA6">
        <f>Z6/1440</f>
        <v>-1.2015326696769006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52.092060282151195</v>
      </c>
      <c r="W7" s="21" t="s">
        <v>6</v>
      </c>
      <c r="X7" s="36">
        <v>0.29699164696399799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8.8722184766341236E-2</v>
      </c>
    </row>
    <row r="8" spans="1:30" x14ac:dyDescent="0.3">
      <c r="B8" s="82">
        <f>AVERAGE(B2:B6)</f>
        <v>7.7032507549403508</v>
      </c>
      <c r="C8" s="82">
        <f t="shared" ref="C8:T8" si="0">AVERAGE(C2:C6)</f>
        <v>16.781002819319308</v>
      </c>
      <c r="D8" s="82">
        <f t="shared" si="0"/>
        <v>5.0812860846349759</v>
      </c>
      <c r="E8" s="82">
        <f t="shared" si="0"/>
        <v>9.8185052247756381</v>
      </c>
      <c r="F8" s="82">
        <f t="shared" si="0"/>
        <v>17.373550435274854</v>
      </c>
      <c r="G8" s="82">
        <f t="shared" si="0"/>
        <v>6.8832040577667044</v>
      </c>
      <c r="H8" s="82">
        <f t="shared" si="0"/>
        <v>5.0680677459999544</v>
      </c>
      <c r="I8" s="82">
        <f t="shared" si="0"/>
        <v>5.9046809770266959</v>
      </c>
      <c r="J8" s="82">
        <f t="shared" si="0"/>
        <v>4.2257611030211057</v>
      </c>
      <c r="K8" s="82">
        <f t="shared" si="0"/>
        <v>8.8718547116524533</v>
      </c>
      <c r="L8" s="82">
        <f t="shared" si="0"/>
        <v>17.903796543282102</v>
      </c>
      <c r="M8" s="82">
        <f t="shared" si="0"/>
        <v>6.2631152049678791</v>
      </c>
      <c r="N8" s="82">
        <f t="shared" si="0"/>
        <v>51.773700986541755</v>
      </c>
      <c r="O8" s="82">
        <f t="shared" si="0"/>
        <v>60.532955385375125</v>
      </c>
      <c r="P8" s="82">
        <f t="shared" si="0"/>
        <v>65.999117958302591</v>
      </c>
      <c r="Q8" s="82">
        <f t="shared" si="0"/>
        <v>74.845484694249592</v>
      </c>
      <c r="R8" s="82">
        <f t="shared" si="0"/>
        <v>0.92945733732151781</v>
      </c>
      <c r="S8" s="82">
        <f t="shared" si="0"/>
        <v>0.26517340432707426</v>
      </c>
      <c r="T8" s="82">
        <f t="shared" si="0"/>
        <v>4.6524215269675574E-2</v>
      </c>
      <c r="W8" s="21" t="s">
        <v>7</v>
      </c>
      <c r="X8" s="36">
        <v>0.32549861965996885</v>
      </c>
      <c r="Y8" s="35" t="s">
        <v>78</v>
      </c>
      <c r="Z8" s="37">
        <v>0.32005559214027163</v>
      </c>
      <c r="AA8">
        <f>Z8/1440</f>
        <v>2.2226082787518863E-4</v>
      </c>
      <c r="AB8" s="21" t="s">
        <v>7</v>
      </c>
      <c r="AC8" s="36">
        <v>0.10633275559311249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83" t="s">
        <v>69</v>
      </c>
      <c r="V10" s="84"/>
      <c r="W10" s="85" t="s">
        <v>68</v>
      </c>
      <c r="X10" s="86"/>
      <c r="Y10" s="87" t="s">
        <v>72</v>
      </c>
      <c r="Z10" s="88"/>
      <c r="AA10" t="s">
        <v>122</v>
      </c>
      <c r="AB10" s="85" t="s">
        <v>68</v>
      </c>
      <c r="AC10" s="86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83" t="s">
        <v>69</v>
      </c>
      <c r="V18" s="84"/>
      <c r="W18" s="85" t="s">
        <v>68</v>
      </c>
      <c r="X18" s="86"/>
      <c r="Y18" s="87" t="s">
        <v>72</v>
      </c>
      <c r="Z18" s="88"/>
      <c r="AA18" t="s">
        <v>122</v>
      </c>
      <c r="AB18" s="85" t="s">
        <v>68</v>
      </c>
      <c r="AC18" s="86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83" t="s">
        <v>69</v>
      </c>
      <c r="V26" s="84"/>
      <c r="W26" s="85" t="s">
        <v>68</v>
      </c>
      <c r="X26" s="86"/>
      <c r="Y26" s="87" t="s">
        <v>72</v>
      </c>
      <c r="Z26" s="88"/>
      <c r="AA26" t="s">
        <v>122</v>
      </c>
      <c r="AB26" s="85" t="s">
        <v>68</v>
      </c>
      <c r="AC26" s="86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83" t="s">
        <v>69</v>
      </c>
      <c r="V34" s="84"/>
      <c r="W34" s="85" t="s">
        <v>68</v>
      </c>
      <c r="X34" s="86"/>
      <c r="Y34" s="87" t="s">
        <v>72</v>
      </c>
      <c r="Z34" s="88"/>
      <c r="AA34" t="s">
        <v>122</v>
      </c>
      <c r="AB34" s="85" t="s">
        <v>68</v>
      </c>
      <c r="AC34" s="86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83" t="s">
        <v>69</v>
      </c>
      <c r="V42" s="84"/>
      <c r="W42" s="85" t="s">
        <v>68</v>
      </c>
      <c r="X42" s="86"/>
      <c r="Y42" s="87" t="s">
        <v>72</v>
      </c>
      <c r="Z42" s="88"/>
      <c r="AA42" t="s">
        <v>122</v>
      </c>
      <c r="AB42" s="85" t="s">
        <v>68</v>
      </c>
      <c r="AC42" s="86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83" t="s">
        <v>69</v>
      </c>
      <c r="V50" s="84"/>
      <c r="W50" s="85" t="s">
        <v>68</v>
      </c>
      <c r="X50" s="86"/>
      <c r="Y50" s="87" t="s">
        <v>72</v>
      </c>
      <c r="Z50" s="88"/>
      <c r="AA50" t="s">
        <v>122</v>
      </c>
      <c r="AB50" s="85" t="s">
        <v>68</v>
      </c>
      <c r="AC50" s="86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83" t="s">
        <v>69</v>
      </c>
      <c r="V58" s="84"/>
      <c r="W58" s="85" t="s">
        <v>68</v>
      </c>
      <c r="X58" s="86"/>
      <c r="Y58" s="87" t="s">
        <v>72</v>
      </c>
      <c r="Z58" s="88"/>
      <c r="AA58" t="s">
        <v>122</v>
      </c>
      <c r="AB58" s="85" t="s">
        <v>68</v>
      </c>
      <c r="AC58" s="86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AB50:AC50"/>
    <mergeCell ref="U58:V58"/>
    <mergeCell ref="W58:X58"/>
    <mergeCell ref="Y58:Z58"/>
    <mergeCell ref="AB58:AC58"/>
    <mergeCell ref="U50:V50"/>
    <mergeCell ref="W50:X50"/>
    <mergeCell ref="Y50:Z50"/>
    <mergeCell ref="U34:V34"/>
    <mergeCell ref="W34:X34"/>
    <mergeCell ref="Y34:Z34"/>
    <mergeCell ref="AB34:AC34"/>
    <mergeCell ref="U42:V42"/>
    <mergeCell ref="W42:X42"/>
    <mergeCell ref="Y42:Z42"/>
    <mergeCell ref="AB42:AC42"/>
    <mergeCell ref="W18:X18"/>
    <mergeCell ref="Y18:Z18"/>
    <mergeCell ref="AB18:AC18"/>
    <mergeCell ref="U18:V18"/>
    <mergeCell ref="U26:V26"/>
    <mergeCell ref="W26:X26"/>
    <mergeCell ref="Y26:Z26"/>
    <mergeCell ref="AB26:AC26"/>
    <mergeCell ref="U1:V1"/>
    <mergeCell ref="W1:X1"/>
    <mergeCell ref="Y1:Z1"/>
    <mergeCell ref="AB1:AC1"/>
    <mergeCell ref="U10:V10"/>
    <mergeCell ref="W10:X10"/>
    <mergeCell ref="Y10:Z10"/>
    <mergeCell ref="AB10:AC1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 x14ac:dyDescent="0.3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 x14ac:dyDescent="0.3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 x14ac:dyDescent="0.3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 x14ac:dyDescent="0.3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1</v>
      </c>
      <c r="H6" s="11">
        <f>'ZONE (1) MAJOR'!H6</f>
        <v>2</v>
      </c>
      <c r="I6" s="11">
        <f>'ZONE (1) MAJOR'!I6</f>
        <v>1</v>
      </c>
      <c r="J6" s="11">
        <f>'ZONE (1) MAJOR'!J6</f>
        <v>1</v>
      </c>
    </row>
    <row r="7" spans="1:10" x14ac:dyDescent="0.3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 x14ac:dyDescent="0.3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 x14ac:dyDescent="0.3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'ZONE (1) MAJOR'!B14</f>
        <v>13</v>
      </c>
    </row>
    <row r="15" spans="1:10" x14ac:dyDescent="0.3">
      <c r="A15" s="15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H11" sqref="H11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2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11</v>
      </c>
    </row>
    <row r="15" spans="1:10" x14ac:dyDescent="0.3">
      <c r="A15" s="15" t="s">
        <v>22</v>
      </c>
      <c r="B15" s="5">
        <v>0</v>
      </c>
      <c r="C15">
        <v>3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91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</row>
    <row r="20" spans="1:12" x14ac:dyDescent="0.3">
      <c r="A20" s="92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</row>
    <row r="21" spans="1:12" x14ac:dyDescent="0.3">
      <c r="A21" s="93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>
      <selection activeCell="D8" sqref="D8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6</v>
      </c>
      <c r="C14" t="s">
        <v>23</v>
      </c>
    </row>
    <row r="15" spans="1:10" x14ac:dyDescent="0.3">
      <c r="A15" s="15"/>
      <c r="B15" s="5"/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 x14ac:dyDescent="0.3">
      <c r="A20" s="52"/>
      <c r="B20" s="8">
        <v>7</v>
      </c>
      <c r="C20" s="9">
        <v>7</v>
      </c>
      <c r="D20" s="9">
        <v>40</v>
      </c>
      <c r="E20" s="61"/>
      <c r="F20" s="10">
        <v>40</v>
      </c>
      <c r="G20" s="10">
        <v>7</v>
      </c>
      <c r="H20" s="10">
        <v>15</v>
      </c>
      <c r="I20" s="10">
        <v>7</v>
      </c>
      <c r="J20" s="10">
        <v>7</v>
      </c>
      <c r="K20" t="s">
        <v>106</v>
      </c>
    </row>
    <row r="21" spans="1:11" x14ac:dyDescent="0.3">
      <c r="A21" s="53"/>
      <c r="B21" s="8">
        <v>5</v>
      </c>
      <c r="C21" s="9">
        <v>5</v>
      </c>
      <c r="D21" s="9">
        <v>30</v>
      </c>
      <c r="E21" s="61"/>
      <c r="F21" s="10">
        <v>30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 x14ac:dyDescent="0.3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 x14ac:dyDescent="0.3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 x14ac:dyDescent="0.3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 x14ac:dyDescent="0.3">
      <c r="A6" s="7" t="s">
        <v>5</v>
      </c>
      <c r="B6" s="11">
        <f>Minor!B6</f>
        <v>0</v>
      </c>
      <c r="C6" s="11">
        <f>Minor!C6</f>
        <v>1</v>
      </c>
      <c r="D6" s="11">
        <f>Minor!D6</f>
        <v>1</v>
      </c>
      <c r="E6" s="49">
        <f>Minor!E6</f>
        <v>0</v>
      </c>
      <c r="F6" s="11">
        <f>Minor!F6</f>
        <v>0</v>
      </c>
      <c r="G6" s="11">
        <f>Minor!G6</f>
        <v>1</v>
      </c>
      <c r="H6" s="11">
        <f>Minor!H6</f>
        <v>1</v>
      </c>
      <c r="I6" s="11">
        <f>Minor!I6</f>
        <v>1</v>
      </c>
      <c r="J6" s="11">
        <f>Minor!J6</f>
        <v>1</v>
      </c>
    </row>
    <row r="7" spans="1:10" x14ac:dyDescent="0.3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 x14ac:dyDescent="0.3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 x14ac:dyDescent="0.3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Minor!B14</f>
        <v>6</v>
      </c>
      <c r="C14" t="s">
        <v>23</v>
      </c>
    </row>
    <row r="15" spans="1:10" x14ac:dyDescent="0.3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3"/>
  <sheetViews>
    <sheetView workbookViewId="0">
      <selection activeCell="D10" sqref="D10"/>
    </sheetView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12" s="1" customFormat="1" x14ac:dyDescent="0.3">
      <c r="A1" s="29" t="s">
        <v>48</v>
      </c>
      <c r="B1" s="83" t="s">
        <v>151</v>
      </c>
      <c r="C1" s="94"/>
      <c r="D1" s="84"/>
      <c r="J1" s="83" t="s">
        <v>152</v>
      </c>
      <c r="K1" s="94"/>
      <c r="L1" s="84"/>
    </row>
    <row r="2" spans="1:12" x14ac:dyDescent="0.3">
      <c r="A2" s="65" t="s">
        <v>50</v>
      </c>
      <c r="B2" s="65">
        <v>150</v>
      </c>
      <c r="C2" s="65">
        <v>120</v>
      </c>
      <c r="D2" s="65">
        <v>180</v>
      </c>
      <c r="J2" s="65">
        <v>150</v>
      </c>
      <c r="K2" s="65">
        <v>120</v>
      </c>
      <c r="L2" s="65">
        <v>180</v>
      </c>
    </row>
    <row r="3" spans="1:12" x14ac:dyDescent="0.3">
      <c r="A3" s="44" t="s">
        <v>51</v>
      </c>
      <c r="B3" s="45">
        <v>90</v>
      </c>
      <c r="C3" s="45">
        <v>90</v>
      </c>
      <c r="D3" s="45">
        <v>90</v>
      </c>
      <c r="J3" s="45">
        <v>90</v>
      </c>
      <c r="K3" s="45">
        <v>90</v>
      </c>
      <c r="L3" s="45">
        <v>90</v>
      </c>
    </row>
    <row r="4" spans="1:12" x14ac:dyDescent="0.3">
      <c r="A4" s="44" t="s">
        <v>52</v>
      </c>
      <c r="B4" s="45">
        <v>150</v>
      </c>
      <c r="C4" s="45">
        <v>150</v>
      </c>
      <c r="D4" s="45">
        <v>150</v>
      </c>
      <c r="J4" s="45">
        <v>150</v>
      </c>
      <c r="K4" s="45">
        <v>150</v>
      </c>
      <c r="L4" s="45">
        <v>150</v>
      </c>
    </row>
    <row r="5" spans="1:12" x14ac:dyDescent="0.3">
      <c r="A5" s="62"/>
      <c r="B5" s="45"/>
      <c r="C5" s="45"/>
      <c r="D5" s="45"/>
      <c r="J5" s="45"/>
      <c r="K5" s="45"/>
      <c r="L5" s="45"/>
    </row>
    <row r="6" spans="1:12" x14ac:dyDescent="0.3">
      <c r="A6" s="22" t="s">
        <v>58</v>
      </c>
      <c r="B6" s="30">
        <v>15</v>
      </c>
      <c r="C6" s="30">
        <v>10</v>
      </c>
      <c r="D6" s="30">
        <v>45</v>
      </c>
      <c r="F6" s="30">
        <v>230</v>
      </c>
      <c r="G6" s="30">
        <v>50</v>
      </c>
      <c r="H6" s="30">
        <v>410</v>
      </c>
      <c r="J6" s="30">
        <v>15</v>
      </c>
      <c r="K6" s="30">
        <v>10</v>
      </c>
      <c r="L6" s="30">
        <v>45</v>
      </c>
    </row>
    <row r="7" spans="1:12" x14ac:dyDescent="0.3">
      <c r="A7" s="22"/>
      <c r="B7" s="30"/>
      <c r="C7" s="30"/>
      <c r="D7" s="30"/>
      <c r="J7" s="30"/>
      <c r="K7" s="30"/>
      <c r="L7" s="30"/>
    </row>
    <row r="8" spans="1:12" x14ac:dyDescent="0.3">
      <c r="A8" s="22"/>
      <c r="B8" s="30"/>
      <c r="C8" s="30"/>
      <c r="D8" s="30"/>
      <c r="J8" s="30"/>
      <c r="K8" s="30"/>
      <c r="L8" s="30"/>
    </row>
    <row r="9" spans="1:12" x14ac:dyDescent="0.3">
      <c r="A9" s="22" t="s">
        <v>59</v>
      </c>
      <c r="B9" s="30">
        <v>240</v>
      </c>
      <c r="C9" s="30">
        <v>60</v>
      </c>
      <c r="D9" s="30">
        <v>720</v>
      </c>
      <c r="F9" s="30">
        <v>1140</v>
      </c>
      <c r="G9" s="30">
        <v>240</v>
      </c>
      <c r="H9" s="30">
        <v>1400</v>
      </c>
      <c r="J9" s="30">
        <v>90</v>
      </c>
      <c r="K9" s="30">
        <v>30</v>
      </c>
      <c r="L9" s="30">
        <v>120</v>
      </c>
    </row>
    <row r="10" spans="1:12" x14ac:dyDescent="0.3">
      <c r="A10" s="22" t="s">
        <v>60</v>
      </c>
      <c r="B10" s="30">
        <v>9</v>
      </c>
      <c r="C10" s="30">
        <v>9</v>
      </c>
      <c r="D10" s="30">
        <v>9</v>
      </c>
      <c r="J10" s="30">
        <v>9</v>
      </c>
      <c r="K10" s="30">
        <v>9</v>
      </c>
      <c r="L10" s="30">
        <v>9</v>
      </c>
    </row>
    <row r="11" spans="1:12" x14ac:dyDescent="0.3">
      <c r="A11" s="22" t="s">
        <v>61</v>
      </c>
      <c r="B11" s="30">
        <v>4</v>
      </c>
      <c r="C11" s="30">
        <v>4</v>
      </c>
      <c r="D11" s="30">
        <v>4</v>
      </c>
      <c r="J11" s="30">
        <v>4</v>
      </c>
      <c r="K11" s="30">
        <v>4</v>
      </c>
      <c r="L11" s="30">
        <v>4</v>
      </c>
    </row>
    <row r="12" spans="1:12" x14ac:dyDescent="0.3">
      <c r="A12" s="22" t="s">
        <v>62</v>
      </c>
      <c r="B12" s="30">
        <v>15</v>
      </c>
      <c r="C12" s="30">
        <v>10</v>
      </c>
      <c r="D12" s="30">
        <v>45</v>
      </c>
      <c r="F12" s="30">
        <v>230</v>
      </c>
      <c r="G12" s="30">
        <v>50</v>
      </c>
      <c r="H12" s="30">
        <v>410</v>
      </c>
      <c r="J12" s="30">
        <v>15</v>
      </c>
      <c r="K12" s="30">
        <v>10</v>
      </c>
      <c r="L12" s="30">
        <v>45</v>
      </c>
    </row>
    <row r="13" spans="1:12" x14ac:dyDescent="0.3">
      <c r="B13" t="s">
        <v>108</v>
      </c>
      <c r="C13" t="s">
        <v>105</v>
      </c>
      <c r="D13" t="s">
        <v>106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>
      <selection activeCell="B2" sqref="B2:D9"/>
    </sheetView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4" s="1" customFormat="1" x14ac:dyDescent="0.3">
      <c r="A1" s="29" t="s">
        <v>48</v>
      </c>
      <c r="B1" s="83" t="s">
        <v>49</v>
      </c>
      <c r="C1" s="94"/>
      <c r="D1" s="84"/>
    </row>
    <row r="2" spans="1:4" x14ac:dyDescent="0.3">
      <c r="A2" s="22" t="s">
        <v>63</v>
      </c>
      <c r="B2" s="30">
        <v>5</v>
      </c>
      <c r="C2" s="30">
        <v>1</v>
      </c>
      <c r="D2" s="30">
        <v>7</v>
      </c>
    </row>
    <row r="3" spans="1:4" x14ac:dyDescent="0.3">
      <c r="A3" s="22" t="s">
        <v>64</v>
      </c>
      <c r="B3" s="30">
        <v>10</v>
      </c>
      <c r="C3" s="30">
        <v>2</v>
      </c>
      <c r="D3" s="30">
        <v>15</v>
      </c>
    </row>
    <row r="4" spans="1:4" x14ac:dyDescent="0.3">
      <c r="A4" s="22" t="s">
        <v>65</v>
      </c>
      <c r="B4" s="30">
        <v>20</v>
      </c>
      <c r="C4" s="30">
        <v>10</v>
      </c>
      <c r="D4" s="30">
        <v>30</v>
      </c>
    </row>
    <row r="5" spans="1:4" x14ac:dyDescent="0.3">
      <c r="A5" s="56" t="s">
        <v>111</v>
      </c>
      <c r="B5" s="30">
        <v>10</v>
      </c>
      <c r="C5" s="30">
        <v>5</v>
      </c>
      <c r="D5" s="30">
        <v>30</v>
      </c>
    </row>
    <row r="6" spans="1:4" x14ac:dyDescent="0.3">
      <c r="A6" s="57" t="s">
        <v>112</v>
      </c>
      <c r="B6" s="30">
        <v>30</v>
      </c>
      <c r="C6" s="30">
        <v>10</v>
      </c>
      <c r="D6" s="30">
        <v>40</v>
      </c>
    </row>
    <row r="7" spans="1:4" x14ac:dyDescent="0.3">
      <c r="A7" s="58" t="s">
        <v>113</v>
      </c>
      <c r="B7" s="30">
        <v>30</v>
      </c>
      <c r="C7" s="30">
        <v>10</v>
      </c>
      <c r="D7" s="30">
        <v>40</v>
      </c>
    </row>
    <row r="8" spans="1:4" x14ac:dyDescent="0.3">
      <c r="A8" s="58" t="s">
        <v>114</v>
      </c>
      <c r="B8" s="30">
        <v>30</v>
      </c>
      <c r="C8" s="30">
        <v>10</v>
      </c>
      <c r="D8" s="30">
        <v>40</v>
      </c>
    </row>
    <row r="9" spans="1:4" x14ac:dyDescent="0.3">
      <c r="A9" s="58" t="s">
        <v>115</v>
      </c>
      <c r="B9" s="30">
        <v>30</v>
      </c>
      <c r="C9" s="30">
        <v>10</v>
      </c>
      <c r="D9" s="30">
        <v>40</v>
      </c>
    </row>
    <row r="11" spans="1:4" x14ac:dyDescent="0.3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9"/>
  <sheetViews>
    <sheetView workbookViewId="0">
      <selection activeCell="B19" sqref="B19"/>
    </sheetView>
  </sheetViews>
  <sheetFormatPr defaultRowHeight="14.4" x14ac:dyDescent="0.3"/>
  <cols>
    <col min="1" max="1" width="33.33203125" bestFit="1" customWidth="1"/>
  </cols>
  <sheetData>
    <row r="1" spans="1:4" x14ac:dyDescent="0.3">
      <c r="A1" s="17" t="s">
        <v>86</v>
      </c>
      <c r="B1" s="17" t="s">
        <v>24</v>
      </c>
    </row>
    <row r="2" spans="1:4" x14ac:dyDescent="0.3">
      <c r="A2" s="7" t="s">
        <v>4</v>
      </c>
      <c r="B2" s="12">
        <v>1</v>
      </c>
      <c r="D2" s="12">
        <v>1</v>
      </c>
    </row>
    <row r="3" spans="1:4" x14ac:dyDescent="0.3">
      <c r="A3" s="7" t="s">
        <v>2</v>
      </c>
      <c r="B3" s="12">
        <v>7</v>
      </c>
      <c r="D3" s="12">
        <v>7</v>
      </c>
    </row>
    <row r="4" spans="1:4" x14ac:dyDescent="0.3">
      <c r="A4" s="7" t="s">
        <v>3</v>
      </c>
      <c r="B4" s="12">
        <v>10</v>
      </c>
      <c r="D4" s="12">
        <v>10</v>
      </c>
    </row>
    <row r="5" spans="1:4" x14ac:dyDescent="0.3">
      <c r="A5" s="7" t="s">
        <v>5</v>
      </c>
      <c r="B5" s="12">
        <v>8</v>
      </c>
      <c r="D5" s="12">
        <v>11</v>
      </c>
    </row>
    <row r="6" spans="1:4" x14ac:dyDescent="0.3">
      <c r="A6" s="7" t="s">
        <v>6</v>
      </c>
      <c r="B6" s="12">
        <v>5</v>
      </c>
      <c r="C6">
        <v>3</v>
      </c>
      <c r="D6" s="12">
        <v>3</v>
      </c>
    </row>
    <row r="7" spans="1:4" x14ac:dyDescent="0.3">
      <c r="A7" s="7" t="s">
        <v>7</v>
      </c>
      <c r="B7" s="12">
        <v>1</v>
      </c>
      <c r="D7" s="12">
        <v>4</v>
      </c>
    </row>
    <row r="8" spans="1:4" x14ac:dyDescent="0.3">
      <c r="A8" s="7" t="s">
        <v>8</v>
      </c>
      <c r="B8" s="12">
        <v>14</v>
      </c>
      <c r="D8" s="12">
        <v>36</v>
      </c>
    </row>
    <row r="9" spans="1:4" x14ac:dyDescent="0.3">
      <c r="A9" s="7" t="s">
        <v>9</v>
      </c>
      <c r="B9" s="12">
        <v>100</v>
      </c>
      <c r="D9" s="12">
        <v>100</v>
      </c>
    </row>
    <row r="10" spans="1:4" x14ac:dyDescent="0.3">
      <c r="A10" s="7" t="s">
        <v>10</v>
      </c>
      <c r="B10" s="12">
        <v>4</v>
      </c>
      <c r="C10">
        <v>1</v>
      </c>
      <c r="D10" s="12">
        <v>1</v>
      </c>
    </row>
    <row r="11" spans="1:4" x14ac:dyDescent="0.3">
      <c r="A11" s="7" t="s">
        <v>12</v>
      </c>
      <c r="B11" s="12">
        <v>23</v>
      </c>
      <c r="D11" s="12">
        <v>23</v>
      </c>
    </row>
    <row r="12" spans="1:4" x14ac:dyDescent="0.3">
      <c r="A12" s="7" t="s">
        <v>25</v>
      </c>
      <c r="B12" s="12">
        <v>2</v>
      </c>
      <c r="D12" s="12">
        <v>1</v>
      </c>
    </row>
    <row r="13" spans="1:4" x14ac:dyDescent="0.3">
      <c r="A13" s="7" t="s">
        <v>113</v>
      </c>
      <c r="B13" s="12">
        <v>10</v>
      </c>
      <c r="D13" s="12">
        <v>1</v>
      </c>
    </row>
    <row r="14" spans="1:4" x14ac:dyDescent="0.3">
      <c r="A14" s="7" t="s">
        <v>114</v>
      </c>
      <c r="B14" s="12">
        <v>10</v>
      </c>
      <c r="D14" s="12">
        <v>1</v>
      </c>
    </row>
    <row r="15" spans="1:4" x14ac:dyDescent="0.3">
      <c r="A15" s="7" t="s">
        <v>81</v>
      </c>
      <c r="B15" s="12">
        <v>100</v>
      </c>
      <c r="D15" s="12">
        <v>10</v>
      </c>
    </row>
    <row r="16" spans="1:4" x14ac:dyDescent="0.3">
      <c r="A16" s="7" t="s">
        <v>112</v>
      </c>
      <c r="B16" s="12">
        <v>5</v>
      </c>
      <c r="D16" s="12">
        <v>3</v>
      </c>
    </row>
    <row r="17" spans="1:4" x14ac:dyDescent="0.3">
      <c r="A17" s="7" t="s">
        <v>116</v>
      </c>
      <c r="B17" s="12">
        <v>10</v>
      </c>
      <c r="D17" s="12">
        <v>2</v>
      </c>
    </row>
    <row r="18" spans="1:4" x14ac:dyDescent="0.3">
      <c r="A18" s="7" t="s">
        <v>88</v>
      </c>
      <c r="B18" s="12">
        <v>7</v>
      </c>
      <c r="D18" s="12">
        <v>7</v>
      </c>
    </row>
    <row r="19" spans="1:4" x14ac:dyDescent="0.3">
      <c r="A19" s="7" t="s">
        <v>115</v>
      </c>
      <c r="B19" s="12">
        <v>10</v>
      </c>
      <c r="D19" s="12">
        <v>2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9"/>
  <sheetViews>
    <sheetView workbookViewId="0">
      <selection activeCell="B19" sqref="B19"/>
    </sheetView>
  </sheetViews>
  <sheetFormatPr defaultRowHeight="14.4" x14ac:dyDescent="0.3"/>
  <cols>
    <col min="1" max="1" width="33.33203125" bestFit="1" customWidth="1"/>
  </cols>
  <sheetData>
    <row r="1" spans="1:4" x14ac:dyDescent="0.3">
      <c r="A1" s="17" t="s">
        <v>86</v>
      </c>
      <c r="B1" s="17" t="s">
        <v>24</v>
      </c>
    </row>
    <row r="2" spans="1:4" x14ac:dyDescent="0.3">
      <c r="A2" s="7" t="s">
        <v>4</v>
      </c>
      <c r="B2" s="12">
        <v>1</v>
      </c>
      <c r="D2" s="12">
        <v>1</v>
      </c>
    </row>
    <row r="3" spans="1:4" x14ac:dyDescent="0.3">
      <c r="A3" s="7" t="s">
        <v>2</v>
      </c>
      <c r="B3" s="12">
        <v>2</v>
      </c>
      <c r="D3" s="12">
        <v>7</v>
      </c>
    </row>
    <row r="4" spans="1:4" x14ac:dyDescent="0.3">
      <c r="A4" s="7" t="s">
        <v>3</v>
      </c>
      <c r="B4" s="12">
        <v>3</v>
      </c>
      <c r="D4" s="12">
        <v>10</v>
      </c>
    </row>
    <row r="5" spans="1:4" x14ac:dyDescent="0.3">
      <c r="A5" s="7" t="s">
        <v>5</v>
      </c>
      <c r="B5" s="12">
        <v>3</v>
      </c>
      <c r="D5" s="12">
        <v>11</v>
      </c>
    </row>
    <row r="6" spans="1:4" x14ac:dyDescent="0.3">
      <c r="A6" s="7" t="s">
        <v>6</v>
      </c>
      <c r="B6" s="12">
        <v>4</v>
      </c>
      <c r="C6">
        <v>3</v>
      </c>
      <c r="D6" s="12">
        <v>3</v>
      </c>
    </row>
    <row r="7" spans="1:4" x14ac:dyDescent="0.3">
      <c r="A7" s="7" t="s">
        <v>7</v>
      </c>
      <c r="B7" s="12">
        <v>4</v>
      </c>
      <c r="D7" s="12">
        <v>4</v>
      </c>
    </row>
    <row r="8" spans="1:4" x14ac:dyDescent="0.3">
      <c r="A8" s="7" t="s">
        <v>8</v>
      </c>
      <c r="B8" s="12">
        <v>11</v>
      </c>
      <c r="D8" s="12">
        <v>36</v>
      </c>
    </row>
    <row r="9" spans="1:4" x14ac:dyDescent="0.3">
      <c r="A9" s="7" t="s">
        <v>9</v>
      </c>
      <c r="B9" s="12">
        <v>100</v>
      </c>
      <c r="D9" s="12">
        <v>100</v>
      </c>
    </row>
    <row r="10" spans="1:4" x14ac:dyDescent="0.3">
      <c r="A10" s="7" t="s">
        <v>10</v>
      </c>
      <c r="B10" s="12">
        <v>4</v>
      </c>
      <c r="C10">
        <v>1</v>
      </c>
      <c r="D10" s="12">
        <v>1</v>
      </c>
    </row>
    <row r="11" spans="1:4" x14ac:dyDescent="0.3">
      <c r="A11" s="7" t="s">
        <v>12</v>
      </c>
      <c r="B11" s="12">
        <v>11</v>
      </c>
      <c r="D11" s="12">
        <v>23</v>
      </c>
    </row>
    <row r="12" spans="1:4" x14ac:dyDescent="0.3">
      <c r="A12" s="7" t="s">
        <v>25</v>
      </c>
      <c r="B12" s="12">
        <v>1</v>
      </c>
      <c r="D12" s="12">
        <v>1</v>
      </c>
    </row>
    <row r="13" spans="1:4" x14ac:dyDescent="0.3">
      <c r="A13" s="7" t="s">
        <v>113</v>
      </c>
      <c r="B13" s="12">
        <v>10</v>
      </c>
      <c r="D13" s="12">
        <v>1</v>
      </c>
    </row>
    <row r="14" spans="1:4" x14ac:dyDescent="0.3">
      <c r="A14" s="7" t="s">
        <v>114</v>
      </c>
      <c r="B14" s="12">
        <v>10</v>
      </c>
      <c r="D14" s="12">
        <v>1</v>
      </c>
    </row>
    <row r="15" spans="1:4" x14ac:dyDescent="0.3">
      <c r="A15" s="7" t="s">
        <v>81</v>
      </c>
      <c r="B15" s="12">
        <v>100</v>
      </c>
      <c r="D15" s="12">
        <v>10</v>
      </c>
    </row>
    <row r="16" spans="1:4" x14ac:dyDescent="0.3">
      <c r="A16" s="7" t="s">
        <v>112</v>
      </c>
      <c r="B16" s="12">
        <v>3</v>
      </c>
      <c r="D16" s="12">
        <v>3</v>
      </c>
    </row>
    <row r="17" spans="1:4" x14ac:dyDescent="0.3">
      <c r="A17" s="7" t="s">
        <v>116</v>
      </c>
      <c r="B17" s="12">
        <v>10</v>
      </c>
      <c r="D17" s="12">
        <v>2</v>
      </c>
    </row>
    <row r="18" spans="1:4" x14ac:dyDescent="0.3">
      <c r="A18" s="7" t="s">
        <v>88</v>
      </c>
      <c r="B18" s="12">
        <v>30</v>
      </c>
      <c r="D18" s="12">
        <v>7</v>
      </c>
    </row>
    <row r="19" spans="1:4" x14ac:dyDescent="0.3">
      <c r="A19" s="7" t="s">
        <v>115</v>
      </c>
      <c r="B19" s="12">
        <v>10</v>
      </c>
      <c r="D19" s="12">
        <v>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activeCell="H6" sqref="H6"/>
    </sheetView>
  </sheetViews>
  <sheetFormatPr defaultRowHeight="14.4" x14ac:dyDescent="0.3"/>
  <cols>
    <col min="1" max="1" width="33.33203125" bestFit="1" customWidth="1"/>
    <col min="2" max="2" width="18.44140625" bestFit="1" customWidth="1"/>
  </cols>
  <sheetData>
    <row r="1" spans="1:7" x14ac:dyDescent="0.3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 x14ac:dyDescent="0.3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 x14ac:dyDescent="0.3">
      <c r="A6" s="7" t="s">
        <v>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</row>
    <row r="7" spans="1:7" x14ac:dyDescent="0.3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 x14ac:dyDescent="0.3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 x14ac:dyDescent="0.3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 x14ac:dyDescent="0.3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 x14ac:dyDescent="0.3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 x14ac:dyDescent="0.3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/>
  </sheetViews>
  <sheetFormatPr defaultRowHeight="14.4" x14ac:dyDescent="0.3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</cols>
  <sheetData>
    <row r="1" spans="1:10" x14ac:dyDescent="0.3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8"/>
    </row>
    <row r="2" spans="1:10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</row>
    <row r="3" spans="1:10" x14ac:dyDescent="0.3">
      <c r="A3" s="22">
        <v>0</v>
      </c>
      <c r="B3" s="25">
        <v>1.25</v>
      </c>
      <c r="C3">
        <v>25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</row>
    <row r="4" spans="1:10" x14ac:dyDescent="0.3">
      <c r="A4" s="22">
        <v>1</v>
      </c>
      <c r="B4" s="25">
        <v>98.75</v>
      </c>
      <c r="C4">
        <v>75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</row>
    <row r="5" spans="1:10" x14ac:dyDescent="0.3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</row>
    <row r="6" spans="1:10" x14ac:dyDescent="0.3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</row>
    <row r="7" spans="1:10" x14ac:dyDescent="0.3">
      <c r="A7" s="22">
        <v>4</v>
      </c>
      <c r="B7" s="25"/>
      <c r="D7" s="22">
        <v>4</v>
      </c>
      <c r="E7" s="25"/>
      <c r="G7" s="22">
        <v>4</v>
      </c>
      <c r="H7" s="25"/>
    </row>
    <row r="8" spans="1:10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10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10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10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10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10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10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10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10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tabSelected="1" zoomScaleNormal="100" workbookViewId="0">
      <pane xSplit="4" ySplit="1" topLeftCell="R2" activePane="bottomRight" state="frozen"/>
      <selection pane="topRight" activeCell="E1" sqref="E1"/>
      <selection pane="bottomLeft" activeCell="A2" sqref="A2"/>
      <selection pane="bottomRight" activeCell="AD6" sqref="AD6"/>
    </sheetView>
  </sheetViews>
  <sheetFormatPr defaultRowHeight="14.4" x14ac:dyDescent="0.3"/>
  <cols>
    <col min="1" max="1" width="2.109375" bestFit="1" customWidth="1"/>
    <col min="2" max="2" width="14.77734375" customWidth="1"/>
    <col min="3" max="3" width="16.77734375" customWidth="1"/>
    <col min="4" max="4" width="18.21875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customWidth="1"/>
    <col min="12" max="12" width="15.21875" customWidth="1"/>
    <col min="13" max="13" width="19.88671875" customWidth="1"/>
    <col min="14" max="15" width="14.33203125" customWidth="1"/>
    <col min="16" max="17" width="25.109375" customWidth="1"/>
    <col min="18" max="18" width="9.6640625" customWidth="1"/>
    <col min="19" max="19" width="11.5546875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83" t="s">
        <v>69</v>
      </c>
      <c r="V1" s="84"/>
      <c r="W1" s="85" t="s">
        <v>68</v>
      </c>
      <c r="X1" s="86"/>
      <c r="Y1" s="87" t="s">
        <v>72</v>
      </c>
      <c r="Z1" s="88"/>
      <c r="AA1" t="s">
        <v>122</v>
      </c>
      <c r="AB1" s="85" t="s">
        <v>68</v>
      </c>
      <c r="AC1" s="86"/>
      <c r="AD1" t="s">
        <v>153</v>
      </c>
    </row>
    <row r="2" spans="1:30" x14ac:dyDescent="0.3">
      <c r="A2">
        <v>0</v>
      </c>
      <c r="B2" s="68">
        <v>8.6709188687995447</v>
      </c>
      <c r="C2" s="68">
        <v>19.484876308368534</v>
      </c>
      <c r="D2" s="68">
        <v>5.8261029550789702</v>
      </c>
      <c r="E2" s="68">
        <v>11.043840613928195</v>
      </c>
      <c r="F2" s="68">
        <v>19.414492273627449</v>
      </c>
      <c r="G2" s="68">
        <v>7.859760740816597</v>
      </c>
      <c r="H2" s="68">
        <v>4.1238951066963621</v>
      </c>
      <c r="I2" s="68">
        <v>4.7478920483373726</v>
      </c>
      <c r="J2" s="68">
        <v>3.4982222556328595</v>
      </c>
      <c r="K2" s="68">
        <v>9.848342971193885</v>
      </c>
      <c r="L2" s="68">
        <v>20.557192854610278</v>
      </c>
      <c r="M2" s="68">
        <v>7.0311775868992861</v>
      </c>
      <c r="N2" s="68">
        <v>45.355191256830601</v>
      </c>
      <c r="O2" s="68">
        <v>52.196699375557543</v>
      </c>
      <c r="P2" s="68">
        <v>57.112676056338032</v>
      </c>
      <c r="Q2" s="68">
        <v>64.821856076608924</v>
      </c>
      <c r="R2" s="68">
        <v>0.88890399782431329</v>
      </c>
      <c r="S2" s="68">
        <v>0.25482730486809901</v>
      </c>
      <c r="T2" s="68">
        <v>9.2738645635028552E-2</v>
      </c>
      <c r="U2" s="21" t="s">
        <v>64</v>
      </c>
      <c r="V2" s="38">
        <v>0.16666285444162302</v>
      </c>
      <c r="W2" s="21" t="s">
        <v>4</v>
      </c>
      <c r="X2" s="36">
        <v>0.2838533941313196</v>
      </c>
      <c r="Y2" s="21" t="s">
        <v>80</v>
      </c>
      <c r="Z2" s="37">
        <v>590.90057827163309</v>
      </c>
      <c r="AA2">
        <f>Z2/1440</f>
        <v>0.41034762379974521</v>
      </c>
      <c r="AB2" s="21" t="s">
        <v>4</v>
      </c>
      <c r="AC2" s="36">
        <v>0.11330279348988682</v>
      </c>
      <c r="AD2" s="77">
        <v>0.17</v>
      </c>
    </row>
    <row r="3" spans="1:30" x14ac:dyDescent="0.3">
      <c r="A3">
        <v>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43" t="s">
        <v>56</v>
      </c>
      <c r="V3" s="46">
        <v>0</v>
      </c>
      <c r="W3" s="21" t="s">
        <v>2</v>
      </c>
      <c r="X3" s="36">
        <v>0.24123441659296949</v>
      </c>
      <c r="Y3" s="21" t="s">
        <v>73</v>
      </c>
      <c r="Z3" s="37">
        <v>45.334968230966446</v>
      </c>
      <c r="AB3" s="21" t="s">
        <v>2</v>
      </c>
      <c r="AC3" s="36">
        <v>0.25433517167270925</v>
      </c>
      <c r="AD3" t="s">
        <v>154</v>
      </c>
    </row>
    <row r="4" spans="1:30" x14ac:dyDescent="0.3">
      <c r="A4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21" t="s">
        <v>83</v>
      </c>
      <c r="V4" s="38">
        <v>17.714968152866245</v>
      </c>
      <c r="W4" s="21" t="s">
        <v>3</v>
      </c>
      <c r="X4" s="36">
        <v>6.9993284910077447E-2</v>
      </c>
      <c r="Y4" s="21" t="s">
        <v>74</v>
      </c>
      <c r="Z4" s="37">
        <v>52.173428444048156</v>
      </c>
      <c r="AB4" s="43" t="s">
        <v>3</v>
      </c>
      <c r="AC4" s="47">
        <v>0</v>
      </c>
      <c r="AD4" s="77">
        <v>0.46</v>
      </c>
    </row>
    <row r="5" spans="1:30" x14ac:dyDescent="0.3">
      <c r="A5">
        <v>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21" t="s">
        <v>84</v>
      </c>
      <c r="V5" s="38">
        <v>83.440063366762089</v>
      </c>
      <c r="W5" s="21" t="s">
        <v>70</v>
      </c>
      <c r="X5" s="36">
        <v>52.729646069752746</v>
      </c>
      <c r="Y5" s="35" t="s">
        <v>75</v>
      </c>
      <c r="Z5" s="37">
        <v>7.1371694067190816</v>
      </c>
      <c r="AB5" s="21" t="s">
        <v>70</v>
      </c>
      <c r="AC5" s="36">
        <v>31.86725764754523</v>
      </c>
      <c r="AD5" t="s">
        <v>155</v>
      </c>
    </row>
    <row r="6" spans="1:30" x14ac:dyDescent="0.3">
      <c r="A6">
        <v>0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21" t="s">
        <v>85</v>
      </c>
      <c r="V6" s="38">
        <v>30.373476268695303</v>
      </c>
      <c r="W6" s="21" t="s">
        <v>71</v>
      </c>
      <c r="X6" s="36">
        <v>0.18010325244752148</v>
      </c>
      <c r="Y6" s="35" t="s">
        <v>76</v>
      </c>
      <c r="Z6" s="37">
        <v>-1479.3985434368899</v>
      </c>
      <c r="AA6">
        <f>Z6/1440</f>
        <v>-1.0273600996089514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34.881164776347681</v>
      </c>
      <c r="W7" s="21" t="s">
        <v>6</v>
      </c>
      <c r="X7" s="36">
        <v>0.30004198747946687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5.4888926407057947E-2</v>
      </c>
    </row>
    <row r="8" spans="1:30" x14ac:dyDescent="0.3">
      <c r="B8" s="82">
        <f>AVERAGE(B2:B6)</f>
        <v>8.6709188687995447</v>
      </c>
      <c r="C8" s="82">
        <f t="shared" ref="C8:T8" si="0">AVERAGE(C2:C6)</f>
        <v>19.484876308368534</v>
      </c>
      <c r="D8" s="82">
        <f t="shared" si="0"/>
        <v>5.8261029550789702</v>
      </c>
      <c r="E8" s="82">
        <f t="shared" si="0"/>
        <v>11.043840613928195</v>
      </c>
      <c r="F8" s="82">
        <f t="shared" si="0"/>
        <v>19.414492273627449</v>
      </c>
      <c r="G8" s="82">
        <f t="shared" si="0"/>
        <v>7.859760740816597</v>
      </c>
      <c r="H8" s="82">
        <f t="shared" si="0"/>
        <v>4.1238951066963621</v>
      </c>
      <c r="I8" s="82">
        <f t="shared" si="0"/>
        <v>4.7478920483373726</v>
      </c>
      <c r="J8" s="82">
        <f t="shared" si="0"/>
        <v>3.4982222556328595</v>
      </c>
      <c r="K8" s="82">
        <f t="shared" si="0"/>
        <v>9.848342971193885</v>
      </c>
      <c r="L8" s="82">
        <f t="shared" si="0"/>
        <v>20.557192854610278</v>
      </c>
      <c r="M8" s="82">
        <f t="shared" si="0"/>
        <v>7.0311775868992861</v>
      </c>
      <c r="N8" s="82">
        <f t="shared" si="0"/>
        <v>45.355191256830601</v>
      </c>
      <c r="O8" s="82">
        <f t="shared" si="0"/>
        <v>52.196699375557543</v>
      </c>
      <c r="P8" s="82">
        <f t="shared" si="0"/>
        <v>57.112676056338032</v>
      </c>
      <c r="Q8" s="82">
        <f t="shared" si="0"/>
        <v>64.821856076608924</v>
      </c>
      <c r="R8" s="82">
        <f t="shared" si="0"/>
        <v>0.88890399782431329</v>
      </c>
      <c r="S8" s="82">
        <f t="shared" si="0"/>
        <v>0.25482730486809901</v>
      </c>
      <c r="T8" s="82">
        <f t="shared" si="0"/>
        <v>9.2738645635028552E-2</v>
      </c>
      <c r="W8" s="21" t="s">
        <v>7</v>
      </c>
      <c r="X8" s="36">
        <v>0.32211690003161708</v>
      </c>
      <c r="Y8" s="35" t="s">
        <v>78</v>
      </c>
      <c r="Z8" s="37">
        <v>6.1200827445291442E-2</v>
      </c>
      <c r="AA8">
        <f>Z8/1440</f>
        <v>4.2500574614785722E-5</v>
      </c>
      <c r="AB8" s="21" t="s">
        <v>7</v>
      </c>
      <c r="AC8" s="36">
        <v>4.6746002864793294E-2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83" t="s">
        <v>69</v>
      </c>
      <c r="V10" s="84"/>
      <c r="W10" s="85" t="s">
        <v>68</v>
      </c>
      <c r="X10" s="86"/>
      <c r="Y10" s="87" t="s">
        <v>72</v>
      </c>
      <c r="Z10" s="88"/>
      <c r="AA10" t="s">
        <v>122</v>
      </c>
      <c r="AB10" s="85" t="s">
        <v>68</v>
      </c>
      <c r="AC10" s="86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83" t="s">
        <v>69</v>
      </c>
      <c r="V18" s="84"/>
      <c r="W18" s="85" t="s">
        <v>68</v>
      </c>
      <c r="X18" s="86"/>
      <c r="Y18" s="87" t="s">
        <v>72</v>
      </c>
      <c r="Z18" s="88"/>
      <c r="AA18" t="s">
        <v>122</v>
      </c>
      <c r="AB18" s="85" t="s">
        <v>68</v>
      </c>
      <c r="AC18" s="86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83" t="s">
        <v>69</v>
      </c>
      <c r="V26" s="84"/>
      <c r="W26" s="85" t="s">
        <v>68</v>
      </c>
      <c r="X26" s="86"/>
      <c r="Y26" s="87" t="s">
        <v>72</v>
      </c>
      <c r="Z26" s="88"/>
      <c r="AA26" t="s">
        <v>122</v>
      </c>
      <c r="AB26" s="85" t="s">
        <v>68</v>
      </c>
      <c r="AC26" s="86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83" t="s">
        <v>69</v>
      </c>
      <c r="V34" s="84"/>
      <c r="W34" s="85" t="s">
        <v>68</v>
      </c>
      <c r="X34" s="86"/>
      <c r="Y34" s="87" t="s">
        <v>72</v>
      </c>
      <c r="Z34" s="88"/>
      <c r="AA34" t="s">
        <v>122</v>
      </c>
      <c r="AB34" s="85" t="s">
        <v>68</v>
      </c>
      <c r="AC34" s="86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83" t="s">
        <v>69</v>
      </c>
      <c r="V42" s="84"/>
      <c r="W42" s="85" t="s">
        <v>68</v>
      </c>
      <c r="X42" s="86"/>
      <c r="Y42" s="87" t="s">
        <v>72</v>
      </c>
      <c r="Z42" s="88"/>
      <c r="AA42" t="s">
        <v>122</v>
      </c>
      <c r="AB42" s="85" t="s">
        <v>68</v>
      </c>
      <c r="AC42" s="86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83" t="s">
        <v>69</v>
      </c>
      <c r="V50" s="84"/>
      <c r="W50" s="85" t="s">
        <v>68</v>
      </c>
      <c r="X50" s="86"/>
      <c r="Y50" s="87" t="s">
        <v>72</v>
      </c>
      <c r="Z50" s="88"/>
      <c r="AA50" t="s">
        <v>122</v>
      </c>
      <c r="AB50" s="85" t="s">
        <v>68</v>
      </c>
      <c r="AC50" s="86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83" t="s">
        <v>69</v>
      </c>
      <c r="V58" s="84"/>
      <c r="W58" s="85" t="s">
        <v>68</v>
      </c>
      <c r="X58" s="86"/>
      <c r="Y58" s="87" t="s">
        <v>72</v>
      </c>
      <c r="Z58" s="88"/>
      <c r="AA58" t="s">
        <v>122</v>
      </c>
      <c r="AB58" s="85" t="s">
        <v>68</v>
      </c>
      <c r="AC58" s="86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U50:V50"/>
    <mergeCell ref="W50:X50"/>
    <mergeCell ref="Y50:Z50"/>
    <mergeCell ref="AB50:AC50"/>
    <mergeCell ref="U58:V58"/>
    <mergeCell ref="W58:X58"/>
    <mergeCell ref="Y58:Z58"/>
    <mergeCell ref="AB58:AC58"/>
    <mergeCell ref="U34:V34"/>
    <mergeCell ref="W34:X34"/>
    <mergeCell ref="Y34:Z34"/>
    <mergeCell ref="AB34:AC34"/>
    <mergeCell ref="U42:V42"/>
    <mergeCell ref="W42:X42"/>
    <mergeCell ref="Y42:Z42"/>
    <mergeCell ref="AB42:AC42"/>
    <mergeCell ref="U18:V18"/>
    <mergeCell ref="W18:X18"/>
    <mergeCell ref="Y18:Z18"/>
    <mergeCell ref="AB18:AC18"/>
    <mergeCell ref="U26:V26"/>
    <mergeCell ref="W26:X26"/>
    <mergeCell ref="Y26:Z26"/>
    <mergeCell ref="AB26:AC26"/>
    <mergeCell ref="U1:V1"/>
    <mergeCell ref="W1:X1"/>
    <mergeCell ref="Y1:Z1"/>
    <mergeCell ref="AB1:AC1"/>
    <mergeCell ref="U10:V10"/>
    <mergeCell ref="W10:X10"/>
    <mergeCell ref="Y10:Z10"/>
    <mergeCell ref="AB10:AC10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>
      <selection activeCell="Z31" sqref="Z31"/>
    </sheetView>
  </sheetViews>
  <sheetFormatPr defaultRowHeight="14.4" x14ac:dyDescent="0.3"/>
  <cols>
    <col min="1" max="1" width="13.44140625" bestFit="1" customWidth="1"/>
    <col min="2" max="2" width="17" bestFit="1" customWidth="1"/>
  </cols>
  <sheetData>
    <row r="1" spans="1:9" x14ac:dyDescent="0.3">
      <c r="A1" s="21" t="s">
        <v>26</v>
      </c>
      <c r="B1" s="23" t="s">
        <v>37</v>
      </c>
      <c r="C1" s="1"/>
    </row>
    <row r="2" spans="1:9" x14ac:dyDescent="0.3">
      <c r="A2" s="21" t="s">
        <v>27</v>
      </c>
      <c r="B2" s="24" t="s">
        <v>28</v>
      </c>
      <c r="C2" s="1"/>
      <c r="H2" t="s">
        <v>139</v>
      </c>
      <c r="I2" t="s">
        <v>141</v>
      </c>
    </row>
    <row r="3" spans="1:9" x14ac:dyDescent="0.3">
      <c r="A3" s="22">
        <v>0</v>
      </c>
      <c r="B3" s="25">
        <v>1.3</v>
      </c>
      <c r="C3" t="s">
        <v>134</v>
      </c>
      <c r="D3" s="32" t="s">
        <v>57</v>
      </c>
      <c r="E3" s="25">
        <v>1.7</v>
      </c>
      <c r="H3" s="25">
        <v>1.4</v>
      </c>
      <c r="I3" s="72">
        <v>1.250882679309997E-2</v>
      </c>
    </row>
    <row r="4" spans="1:9" x14ac:dyDescent="0.3">
      <c r="A4" s="22">
        <v>1</v>
      </c>
      <c r="B4" s="25">
        <v>25.9</v>
      </c>
      <c r="C4" t="s">
        <v>135</v>
      </c>
      <c r="D4" s="32" t="s">
        <v>103</v>
      </c>
      <c r="E4" s="25">
        <v>0.8</v>
      </c>
      <c r="F4">
        <v>10</v>
      </c>
      <c r="H4" s="25">
        <v>25.8</v>
      </c>
      <c r="I4" s="72">
        <v>0.25945727832139615</v>
      </c>
    </row>
    <row r="5" spans="1:9" x14ac:dyDescent="0.3">
      <c r="A5" s="22">
        <v>2</v>
      </c>
      <c r="B5" s="25">
        <v>57.4</v>
      </c>
      <c r="C5" t="s">
        <v>136</v>
      </c>
      <c r="D5" s="32" t="s">
        <v>95</v>
      </c>
      <c r="E5" s="25">
        <v>41</v>
      </c>
      <c r="F5">
        <v>35</v>
      </c>
      <c r="H5" s="25">
        <v>55.5</v>
      </c>
      <c r="I5" s="72">
        <v>0.57389286795117522</v>
      </c>
    </row>
    <row r="6" spans="1:9" x14ac:dyDescent="0.3">
      <c r="A6" s="22">
        <v>3</v>
      </c>
      <c r="B6" s="25">
        <v>13.5</v>
      </c>
      <c r="C6" t="s">
        <v>137</v>
      </c>
      <c r="D6" s="32" t="s">
        <v>96</v>
      </c>
      <c r="E6" s="25">
        <v>56.5</v>
      </c>
      <c r="F6">
        <v>55</v>
      </c>
      <c r="H6" s="25">
        <v>15.2</v>
      </c>
      <c r="I6" s="72">
        <v>0.13477252093210934</v>
      </c>
    </row>
    <row r="7" spans="1:9" x14ac:dyDescent="0.3">
      <c r="A7" s="22">
        <v>4</v>
      </c>
      <c r="B7" s="25">
        <v>1.9</v>
      </c>
      <c r="C7" t="s">
        <v>138</v>
      </c>
      <c r="H7" s="25">
        <v>2.1</v>
      </c>
      <c r="I7" s="72">
        <v>1.9267628366791082E-2</v>
      </c>
    </row>
    <row r="8" spans="1:9" x14ac:dyDescent="0.3">
      <c r="A8" s="22">
        <v>5</v>
      </c>
      <c r="B8" s="25"/>
    </row>
    <row r="9" spans="1:9" x14ac:dyDescent="0.3">
      <c r="A9" s="22">
        <v>6</v>
      </c>
      <c r="B9" s="25"/>
    </row>
    <row r="10" spans="1:9" x14ac:dyDescent="0.3">
      <c r="A10" s="22">
        <v>7</v>
      </c>
      <c r="B10" s="25"/>
    </row>
    <row r="11" spans="1:9" x14ac:dyDescent="0.3">
      <c r="A11" s="22">
        <v>8</v>
      </c>
      <c r="B11" s="25"/>
    </row>
    <row r="12" spans="1:9" x14ac:dyDescent="0.3">
      <c r="A12" s="22">
        <v>9</v>
      </c>
      <c r="B12" s="25"/>
    </row>
    <row r="13" spans="1:9" x14ac:dyDescent="0.3">
      <c r="A13" s="22">
        <v>10</v>
      </c>
      <c r="B13" s="25"/>
    </row>
    <row r="14" spans="1:9" x14ac:dyDescent="0.3">
      <c r="A14" s="22">
        <v>11</v>
      </c>
      <c r="B14" s="25"/>
    </row>
    <row r="15" spans="1:9" x14ac:dyDescent="0.3">
      <c r="A15" s="22">
        <v>12</v>
      </c>
      <c r="B15" s="25"/>
    </row>
    <row r="16" spans="1:9" x14ac:dyDescent="0.3">
      <c r="A16" s="22">
        <v>13</v>
      </c>
      <c r="B16" s="25"/>
    </row>
    <row r="17" spans="1:2" x14ac:dyDescent="0.3">
      <c r="A17" s="22">
        <v>14</v>
      </c>
      <c r="B17" s="25"/>
    </row>
    <row r="18" spans="1:2" x14ac:dyDescent="0.3">
      <c r="A18" s="22">
        <v>15</v>
      </c>
      <c r="B18" s="25"/>
    </row>
    <row r="19" spans="1:2" x14ac:dyDescent="0.3">
      <c r="A19" s="22">
        <v>16</v>
      </c>
      <c r="B19" s="25"/>
    </row>
    <row r="20" spans="1:2" x14ac:dyDescent="0.3">
      <c r="A20" s="22">
        <v>17</v>
      </c>
      <c r="B20" s="25"/>
    </row>
    <row r="21" spans="1:2" x14ac:dyDescent="0.3">
      <c r="A21" s="22">
        <v>18</v>
      </c>
      <c r="B21" s="25"/>
    </row>
    <row r="22" spans="1:2" x14ac:dyDescent="0.3">
      <c r="A22" s="22">
        <v>19</v>
      </c>
      <c r="B22" s="25"/>
    </row>
    <row r="23" spans="1:2" x14ac:dyDescent="0.3">
      <c r="A23" s="22">
        <v>20</v>
      </c>
      <c r="B23" s="25"/>
    </row>
    <row r="24" spans="1:2" x14ac:dyDescent="0.3">
      <c r="A24" s="28" t="s">
        <v>36</v>
      </c>
      <c r="B24" s="27">
        <f>SUM(B3:B23)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 x14ac:dyDescent="0.3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 x14ac:dyDescent="0.3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 x14ac:dyDescent="0.3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 x14ac:dyDescent="0.3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 x14ac:dyDescent="0.3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9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9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9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9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9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 x14ac:dyDescent="0.3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 x14ac:dyDescent="0.3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 x14ac:dyDescent="0.3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 x14ac:dyDescent="0.3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 x14ac:dyDescent="0.3">
      <c r="A6" s="22">
        <v>3</v>
      </c>
      <c r="B6" s="25"/>
      <c r="D6" s="22">
        <v>3</v>
      </c>
      <c r="E6" s="25"/>
      <c r="H6" s="22">
        <v>3</v>
      </c>
      <c r="I6" s="25"/>
    </row>
    <row r="7" spans="1:9" x14ac:dyDescent="0.3">
      <c r="A7" s="22">
        <v>4</v>
      </c>
      <c r="B7" s="25"/>
      <c r="D7" s="22">
        <v>4</v>
      </c>
      <c r="E7" s="25"/>
      <c r="H7" s="22">
        <v>4</v>
      </c>
      <c r="I7" s="25"/>
    </row>
    <row r="8" spans="1:9" x14ac:dyDescent="0.3">
      <c r="A8" s="22">
        <v>5</v>
      </c>
      <c r="B8" s="25"/>
      <c r="D8" s="22">
        <v>5</v>
      </c>
      <c r="E8" s="25"/>
      <c r="H8" s="22">
        <v>5</v>
      </c>
      <c r="I8" s="25"/>
    </row>
    <row r="9" spans="1:9" x14ac:dyDescent="0.3">
      <c r="A9" s="22">
        <v>6</v>
      </c>
      <c r="B9" s="25"/>
      <c r="D9" s="22">
        <v>6</v>
      </c>
      <c r="E9" s="25"/>
      <c r="H9" s="22">
        <v>6</v>
      </c>
      <c r="I9" s="25"/>
    </row>
    <row r="10" spans="1:9" x14ac:dyDescent="0.3">
      <c r="A10" s="22">
        <v>7</v>
      </c>
      <c r="B10" s="25"/>
      <c r="D10" s="22">
        <v>7</v>
      </c>
      <c r="E10" s="25"/>
      <c r="H10" s="22">
        <v>7</v>
      </c>
      <c r="I10" s="25"/>
    </row>
    <row r="11" spans="1:9" x14ac:dyDescent="0.3">
      <c r="A11" s="22">
        <v>8</v>
      </c>
      <c r="B11" s="25"/>
      <c r="D11" s="22">
        <v>8</v>
      </c>
      <c r="E11" s="25"/>
      <c r="H11" s="22">
        <v>8</v>
      </c>
      <c r="I11" s="25"/>
    </row>
    <row r="12" spans="1:9" x14ac:dyDescent="0.3">
      <c r="A12" s="22">
        <v>9</v>
      </c>
      <c r="B12" s="25"/>
      <c r="D12" s="22">
        <v>9</v>
      </c>
      <c r="E12" s="25"/>
      <c r="H12" s="22">
        <v>9</v>
      </c>
      <c r="I12" s="25"/>
    </row>
    <row r="13" spans="1:9" x14ac:dyDescent="0.3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 x14ac:dyDescent="0.3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 x14ac:dyDescent="0.3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 x14ac:dyDescent="0.3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 x14ac:dyDescent="0.3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 x14ac:dyDescent="0.3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 x14ac:dyDescent="0.3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 x14ac:dyDescent="0.3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 x14ac:dyDescent="0.3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 x14ac:dyDescent="0.3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 x14ac:dyDescent="0.3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 x14ac:dyDescent="0.3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 x14ac:dyDescent="0.3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 x14ac:dyDescent="0.3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 x14ac:dyDescent="0.3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 x14ac:dyDescent="0.3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 x14ac:dyDescent="0.3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 x14ac:dyDescent="0.3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 x14ac:dyDescent="0.3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 x14ac:dyDescent="0.3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 x14ac:dyDescent="0.3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 x14ac:dyDescent="0.3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 x14ac:dyDescent="0.3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 x14ac:dyDescent="0.3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 x14ac:dyDescent="0.3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 x14ac:dyDescent="0.3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 x14ac:dyDescent="0.3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 x14ac:dyDescent="0.3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 x14ac:dyDescent="0.3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 x14ac:dyDescent="0.3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 x14ac:dyDescent="0.3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 x14ac:dyDescent="0.3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 x14ac:dyDescent="0.3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</v>
      </c>
      <c r="J3" s="69">
        <v>1</v>
      </c>
    </row>
    <row r="4" spans="1:10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61</v>
      </c>
      <c r="J4" s="69">
        <v>46</v>
      </c>
    </row>
    <row r="5" spans="1:10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38</v>
      </c>
      <c r="J5" s="69">
        <v>53</v>
      </c>
    </row>
    <row r="6" spans="1:10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10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10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10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10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10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10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Zone (1) Major'!B3</f>
        <v>40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51.7</v>
      </c>
      <c r="J3" s="22">
        <v>0</v>
      </c>
      <c r="K3" s="25">
        <f>'Routes Zone (1) Major'!I3</f>
        <v>1</v>
      </c>
    </row>
    <row r="4" spans="1:12" x14ac:dyDescent="0.3">
      <c r="A4" s="22">
        <v>1</v>
      </c>
      <c r="B4" s="25">
        <f>'Routes Zone (1) Major'!B4</f>
        <v>58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48.3</v>
      </c>
      <c r="J4" s="22">
        <v>1</v>
      </c>
      <c r="K4" s="25">
        <f>'Routes Zone (1) Major'!I4</f>
        <v>61</v>
      </c>
    </row>
    <row r="5" spans="1:12" x14ac:dyDescent="0.3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38</v>
      </c>
    </row>
    <row r="6" spans="1:12" x14ac:dyDescent="0.3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 x14ac:dyDescent="0.3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 x14ac:dyDescent="0.3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 x14ac:dyDescent="0.3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 x14ac:dyDescent="0.3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 x14ac:dyDescent="0.3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 x14ac:dyDescent="0.3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 x14ac:dyDescent="0.3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 x14ac:dyDescent="0.3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 x14ac:dyDescent="0.3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 x14ac:dyDescent="0.3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 x14ac:dyDescent="0.3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 x14ac:dyDescent="0.3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 x14ac:dyDescent="0.3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 x14ac:dyDescent="0.3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 x14ac:dyDescent="0.3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 x14ac:dyDescent="0.3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 x14ac:dyDescent="0.3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activeCell="F1" sqref="F1"/>
    </sheetView>
  </sheetViews>
  <sheetFormatPr defaultRowHeight="14.4" x14ac:dyDescent="0.3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 x14ac:dyDescent="0.3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 x14ac:dyDescent="0.3">
      <c r="A3" s="22">
        <v>0</v>
      </c>
      <c r="B3" s="25">
        <v>6</v>
      </c>
      <c r="E3" s="22">
        <v>0</v>
      </c>
      <c r="F3" s="25">
        <v>5</v>
      </c>
    </row>
    <row r="4" spans="1:7" x14ac:dyDescent="0.3">
      <c r="A4" s="22">
        <v>1</v>
      </c>
      <c r="B4" s="25">
        <v>92</v>
      </c>
      <c r="E4" s="22">
        <v>1</v>
      </c>
      <c r="F4" s="25">
        <v>95</v>
      </c>
    </row>
    <row r="5" spans="1:7" x14ac:dyDescent="0.3">
      <c r="A5" s="22">
        <v>2</v>
      </c>
      <c r="B5" s="25">
        <v>0</v>
      </c>
      <c r="E5" s="22">
        <v>2</v>
      </c>
      <c r="F5" s="25"/>
    </row>
    <row r="6" spans="1:7" x14ac:dyDescent="0.3">
      <c r="A6" s="22">
        <v>3</v>
      </c>
      <c r="B6" s="25">
        <v>2</v>
      </c>
      <c r="E6" s="22">
        <v>3</v>
      </c>
      <c r="F6" s="25"/>
    </row>
    <row r="7" spans="1:7" x14ac:dyDescent="0.3">
      <c r="A7" s="22">
        <v>4</v>
      </c>
      <c r="B7" s="25"/>
      <c r="E7" s="22">
        <v>4</v>
      </c>
      <c r="F7" s="25"/>
    </row>
    <row r="8" spans="1:7" x14ac:dyDescent="0.3">
      <c r="A8" s="22">
        <v>5</v>
      </c>
      <c r="B8" s="25"/>
      <c r="E8" s="22">
        <v>5</v>
      </c>
      <c r="F8" s="25"/>
    </row>
    <row r="9" spans="1:7" x14ac:dyDescent="0.3">
      <c r="A9" s="22">
        <v>6</v>
      </c>
      <c r="B9" s="25"/>
      <c r="E9" s="22">
        <v>6</v>
      </c>
      <c r="F9" s="25"/>
    </row>
    <row r="10" spans="1:7" x14ac:dyDescent="0.3">
      <c r="A10" s="22">
        <v>7</v>
      </c>
      <c r="B10" s="25"/>
      <c r="E10" s="22">
        <v>7</v>
      </c>
      <c r="F10" s="25"/>
    </row>
    <row r="11" spans="1:7" x14ac:dyDescent="0.3">
      <c r="A11" s="22">
        <v>8</v>
      </c>
      <c r="B11" s="25"/>
      <c r="E11" s="22">
        <v>8</v>
      </c>
      <c r="F11" s="25"/>
    </row>
    <row r="12" spans="1:7" x14ac:dyDescent="0.3">
      <c r="A12" s="22">
        <v>9</v>
      </c>
      <c r="B12" s="25"/>
      <c r="E12" s="22">
        <v>9</v>
      </c>
      <c r="F12" s="25"/>
    </row>
    <row r="13" spans="1:7" x14ac:dyDescent="0.3">
      <c r="A13" s="22">
        <v>10</v>
      </c>
      <c r="B13" s="25"/>
      <c r="E13" s="22">
        <v>10</v>
      </c>
      <c r="F13" s="25"/>
    </row>
    <row r="14" spans="1:7" x14ac:dyDescent="0.3">
      <c r="A14" s="22">
        <v>11</v>
      </c>
      <c r="B14" s="25"/>
      <c r="E14" s="22">
        <v>11</v>
      </c>
      <c r="F14" s="25"/>
    </row>
    <row r="15" spans="1:7" x14ac:dyDescent="0.3">
      <c r="A15" s="22">
        <v>12</v>
      </c>
      <c r="B15" s="25"/>
      <c r="E15" s="22">
        <v>12</v>
      </c>
      <c r="F15" s="25"/>
    </row>
    <row r="16" spans="1:7" x14ac:dyDescent="0.3">
      <c r="A16" s="22">
        <v>13</v>
      </c>
      <c r="B16" s="25"/>
      <c r="E16" s="22">
        <v>13</v>
      </c>
      <c r="F16" s="25"/>
    </row>
    <row r="17" spans="1:6" x14ac:dyDescent="0.3">
      <c r="A17" s="22">
        <v>14</v>
      </c>
      <c r="B17" s="25"/>
      <c r="E17" s="22">
        <v>14</v>
      </c>
      <c r="F17" s="25"/>
    </row>
    <row r="18" spans="1:6" x14ac:dyDescent="0.3">
      <c r="A18" s="22">
        <v>15</v>
      </c>
      <c r="B18" s="25"/>
      <c r="E18" s="22">
        <v>15</v>
      </c>
      <c r="F18" s="25"/>
    </row>
    <row r="19" spans="1:6" x14ac:dyDescent="0.3">
      <c r="A19" s="22">
        <v>16</v>
      </c>
      <c r="B19" s="25"/>
      <c r="E19" s="22">
        <v>16</v>
      </c>
      <c r="F19" s="25"/>
    </row>
    <row r="20" spans="1:6" x14ac:dyDescent="0.3">
      <c r="A20" s="22">
        <v>17</v>
      </c>
      <c r="B20" s="25"/>
      <c r="E20" s="22">
        <v>17</v>
      </c>
      <c r="F20" s="25"/>
    </row>
    <row r="21" spans="1:6" x14ac:dyDescent="0.3">
      <c r="A21" s="22">
        <v>18</v>
      </c>
      <c r="B21" s="25"/>
      <c r="E21" s="22">
        <v>18</v>
      </c>
      <c r="F21" s="25"/>
    </row>
    <row r="22" spans="1:6" x14ac:dyDescent="0.3">
      <c r="A22" s="22">
        <v>19</v>
      </c>
      <c r="B22" s="25"/>
      <c r="E22" s="22">
        <v>19</v>
      </c>
      <c r="F22" s="25"/>
    </row>
    <row r="23" spans="1:6" x14ac:dyDescent="0.3">
      <c r="A23" s="22">
        <v>20</v>
      </c>
      <c r="B23" s="25"/>
      <c r="E23" s="22">
        <v>20</v>
      </c>
      <c r="F23" s="25"/>
    </row>
    <row r="24" spans="1:6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 x14ac:dyDescent="0.3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 x14ac:dyDescent="0.3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 x14ac:dyDescent="0.3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 x14ac:dyDescent="0.3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 x14ac:dyDescent="0.3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 x14ac:dyDescent="0.3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 x14ac:dyDescent="0.3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 x14ac:dyDescent="0.3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 x14ac:dyDescent="0.3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 x14ac:dyDescent="0.3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 x14ac:dyDescent="0.3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 x14ac:dyDescent="0.3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 x14ac:dyDescent="0.3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 x14ac:dyDescent="0.3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 x14ac:dyDescent="0.3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 x14ac:dyDescent="0.3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 x14ac:dyDescent="0.3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 x14ac:dyDescent="0.3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 x14ac:dyDescent="0.3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 x14ac:dyDescent="0.3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8.21875" bestFit="1" customWidth="1"/>
  </cols>
  <sheetData>
    <row r="1" spans="1:9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140</v>
      </c>
    </row>
    <row r="2" spans="1:9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</row>
    <row r="3" spans="1:9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16</v>
      </c>
    </row>
    <row r="4" spans="1:9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50</v>
      </c>
    </row>
    <row r="5" spans="1:9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34</v>
      </c>
    </row>
    <row r="6" spans="1:9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9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9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9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9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9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9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9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9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9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9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>
      <selection activeCell="E4" sqref="E4"/>
    </sheetView>
  </sheetViews>
  <sheetFormatPr defaultRowHeight="14.4" x14ac:dyDescent="0.3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 x14ac:dyDescent="0.3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 x14ac:dyDescent="0.3">
      <c r="A3" s="22">
        <v>0</v>
      </c>
      <c r="B3" s="25">
        <v>0</v>
      </c>
      <c r="D3" s="22">
        <v>0</v>
      </c>
      <c r="E3" s="25">
        <v>49</v>
      </c>
      <c r="F3" s="48" t="s">
        <v>89</v>
      </c>
    </row>
    <row r="4" spans="1:6" x14ac:dyDescent="0.3">
      <c r="A4" s="22">
        <v>1</v>
      </c>
      <c r="B4" s="25">
        <v>100</v>
      </c>
      <c r="D4" s="22">
        <v>1</v>
      </c>
      <c r="E4" s="25">
        <v>0</v>
      </c>
      <c r="F4" s="48" t="s">
        <v>104</v>
      </c>
    </row>
    <row r="5" spans="1:6" x14ac:dyDescent="0.3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 x14ac:dyDescent="0.3">
      <c r="A6" s="22">
        <v>3</v>
      </c>
      <c r="B6" s="25"/>
      <c r="D6" s="22">
        <v>3</v>
      </c>
      <c r="E6" s="25">
        <v>1</v>
      </c>
      <c r="F6" s="48" t="s">
        <v>91</v>
      </c>
    </row>
    <row r="7" spans="1:6" x14ac:dyDescent="0.3">
      <c r="A7" s="22">
        <v>4</v>
      </c>
      <c r="B7" s="25"/>
      <c r="D7" s="22">
        <v>4</v>
      </c>
      <c r="E7" s="25">
        <v>0</v>
      </c>
      <c r="F7" s="48" t="s">
        <v>110</v>
      </c>
    </row>
    <row r="8" spans="1:6" x14ac:dyDescent="0.3">
      <c r="A8" s="22">
        <v>5</v>
      </c>
      <c r="B8" s="25"/>
      <c r="D8" s="22">
        <v>5</v>
      </c>
      <c r="E8" s="25">
        <v>50</v>
      </c>
      <c r="F8" s="48" t="s">
        <v>92</v>
      </c>
    </row>
    <row r="9" spans="1:6" x14ac:dyDescent="0.3">
      <c r="A9" s="22">
        <v>6</v>
      </c>
      <c r="B9" s="25"/>
      <c r="D9" s="22">
        <v>6</v>
      </c>
      <c r="E9" s="25"/>
    </row>
    <row r="10" spans="1:6" x14ac:dyDescent="0.3">
      <c r="A10" s="22">
        <v>7</v>
      </c>
      <c r="B10" s="25"/>
      <c r="D10" s="22">
        <v>7</v>
      </c>
      <c r="E10" s="25"/>
    </row>
    <row r="11" spans="1:6" x14ac:dyDescent="0.3">
      <c r="A11" s="22">
        <v>8</v>
      </c>
      <c r="B11" s="25"/>
      <c r="D11" s="22">
        <v>8</v>
      </c>
      <c r="E11" s="25"/>
    </row>
    <row r="12" spans="1:6" x14ac:dyDescent="0.3">
      <c r="A12" s="22">
        <v>9</v>
      </c>
      <c r="B12" s="25"/>
      <c r="D12" s="22">
        <v>9</v>
      </c>
      <c r="E12" s="25"/>
    </row>
    <row r="13" spans="1:6" x14ac:dyDescent="0.3">
      <c r="A13" s="22">
        <v>10</v>
      </c>
      <c r="B13" s="25"/>
      <c r="D13" s="22">
        <v>10</v>
      </c>
      <c r="E13" s="25"/>
    </row>
    <row r="14" spans="1:6" x14ac:dyDescent="0.3">
      <c r="A14" s="22">
        <v>11</v>
      </c>
      <c r="B14" s="25"/>
      <c r="D14" s="22">
        <v>11</v>
      </c>
      <c r="E14" s="25"/>
    </row>
    <row r="15" spans="1:6" x14ac:dyDescent="0.3">
      <c r="A15" s="22">
        <v>12</v>
      </c>
      <c r="B15" s="25"/>
      <c r="D15" s="22">
        <v>12</v>
      </c>
      <c r="E15" s="25"/>
    </row>
    <row r="16" spans="1:6" x14ac:dyDescent="0.3">
      <c r="A16" s="22">
        <v>13</v>
      </c>
      <c r="B16" s="25"/>
      <c r="D16" s="22">
        <v>13</v>
      </c>
      <c r="E16" s="25"/>
    </row>
    <row r="17" spans="1:5" x14ac:dyDescent="0.3">
      <c r="A17" s="22">
        <v>14</v>
      </c>
      <c r="B17" s="25"/>
      <c r="D17" s="22">
        <v>14</v>
      </c>
      <c r="E17" s="25"/>
    </row>
    <row r="18" spans="1:5" x14ac:dyDescent="0.3">
      <c r="A18" s="22">
        <v>15</v>
      </c>
      <c r="B18" s="25"/>
      <c r="D18" s="22">
        <v>15</v>
      </c>
      <c r="E18" s="25"/>
    </row>
    <row r="19" spans="1:5" x14ac:dyDescent="0.3">
      <c r="A19" s="22">
        <v>16</v>
      </c>
      <c r="B19" s="25"/>
      <c r="D19" s="22">
        <v>16</v>
      </c>
      <c r="E19" s="25"/>
    </row>
    <row r="20" spans="1:5" x14ac:dyDescent="0.3">
      <c r="A20" s="22">
        <v>17</v>
      </c>
      <c r="B20" s="25"/>
      <c r="D20" s="22">
        <v>17</v>
      </c>
      <c r="E20" s="25"/>
    </row>
    <row r="21" spans="1:5" x14ac:dyDescent="0.3">
      <c r="A21" s="22">
        <v>18</v>
      </c>
      <c r="B21" s="25"/>
      <c r="D21" s="22">
        <v>18</v>
      </c>
      <c r="E21" s="25"/>
    </row>
    <row r="22" spans="1:5" x14ac:dyDescent="0.3">
      <c r="A22" s="22">
        <v>19</v>
      </c>
      <c r="B22" s="25"/>
      <c r="D22" s="22">
        <v>19</v>
      </c>
      <c r="E22" s="25"/>
    </row>
    <row r="23" spans="1:5" x14ac:dyDescent="0.3">
      <c r="A23" s="22">
        <v>20</v>
      </c>
      <c r="B23" s="25"/>
      <c r="D23" s="22">
        <v>20</v>
      </c>
      <c r="E23" s="25"/>
    </row>
    <row r="24" spans="1:5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zoomScale="55" zoomScaleNormal="55" workbookViewId="0">
      <selection activeCell="J1" sqref="B1:J1"/>
    </sheetView>
  </sheetViews>
  <sheetFormatPr defaultRowHeight="14.4" x14ac:dyDescent="0.3"/>
  <cols>
    <col min="2" max="2" width="15" bestFit="1" customWidth="1"/>
    <col min="3" max="3" width="17" bestFit="1" customWidth="1"/>
    <col min="4" max="4" width="18.5546875" bestFit="1" customWidth="1"/>
    <col min="5" max="5" width="15.77734375" bestFit="1" customWidth="1"/>
    <col min="6" max="6" width="17" bestFit="1" customWidth="1"/>
    <col min="7" max="7" width="18.5546875" bestFit="1" customWidth="1"/>
    <col min="8" max="8" width="17.44140625" bestFit="1" customWidth="1"/>
    <col min="9" max="9" width="19.44140625" bestFit="1" customWidth="1"/>
    <col min="10" max="10" width="20.88671875" bestFit="1" customWidth="1"/>
  </cols>
  <sheetData>
    <row r="1" spans="2:10" s="64" customFormat="1" x14ac:dyDescent="0.3">
      <c r="B1" s="68">
        <v>8.6709188687995447</v>
      </c>
      <c r="C1" s="68">
        <v>19.484876308368534</v>
      </c>
      <c r="D1" s="68">
        <v>5.8261029550789702</v>
      </c>
      <c r="E1" s="68">
        <v>11.043840613928195</v>
      </c>
      <c r="F1" s="68">
        <v>19.414492273627449</v>
      </c>
      <c r="G1" s="68">
        <v>7.859760740816597</v>
      </c>
      <c r="H1" s="68">
        <v>4.1238951066963621</v>
      </c>
      <c r="I1" s="68">
        <v>4.7478920483373726</v>
      </c>
      <c r="J1" s="68">
        <v>3.4982222556328595</v>
      </c>
    </row>
    <row r="2" spans="2:10" x14ac:dyDescent="0.3">
      <c r="B2" s="68">
        <v>7.1474614854598242</v>
      </c>
      <c r="C2" s="68">
        <v>15.443204327911932</v>
      </c>
      <c r="D2" s="68">
        <v>4.7573067215165814</v>
      </c>
      <c r="E2" s="68">
        <v>9.0214597272549888</v>
      </c>
      <c r="F2" s="68">
        <v>16.181197049615321</v>
      </c>
      <c r="G2" s="68">
        <v>6.2453816079962499</v>
      </c>
      <c r="H2" s="68">
        <v>5.1494364770889938</v>
      </c>
      <c r="I2" s="68">
        <v>6.1102856345712464</v>
      </c>
      <c r="J2" s="68">
        <v>4.2026430416295986</v>
      </c>
    </row>
    <row r="3" spans="2:10" x14ac:dyDescent="0.3">
      <c r="B3" s="68">
        <v>6.9061048425833729</v>
      </c>
      <c r="C3" s="68">
        <v>14.903890425667791</v>
      </c>
      <c r="D3" s="68">
        <v>4.4593905970066743</v>
      </c>
      <c r="E3" s="68">
        <v>8.795422492452019</v>
      </c>
      <c r="F3" s="68">
        <v>15.844778468505252</v>
      </c>
      <c r="G3" s="68">
        <v>6.0151287974763754</v>
      </c>
      <c r="H3" s="68">
        <v>5.3515372254006772</v>
      </c>
      <c r="I3" s="68">
        <v>6.421676404369018</v>
      </c>
      <c r="J3" s="68">
        <v>4.2769759837093373</v>
      </c>
    </row>
    <row r="4" spans="2:10" x14ac:dyDescent="0.3">
      <c r="B4" s="68">
        <v>7.1201911055571818</v>
      </c>
      <c r="C4" s="68">
        <v>15.043285735836667</v>
      </c>
      <c r="D4" s="68">
        <v>4.8594007779716417</v>
      </c>
      <c r="E4" s="68">
        <v>8.9262972902402353</v>
      </c>
      <c r="F4" s="68">
        <v>15.560730159569497</v>
      </c>
      <c r="G4" s="68">
        <v>6.3795927997657165</v>
      </c>
      <c r="H4" s="68">
        <v>4.7892292754657202</v>
      </c>
      <c r="I4" s="68">
        <v>5.5110688296980408</v>
      </c>
      <c r="J4" s="68">
        <v>4.0575542296769065</v>
      </c>
    </row>
    <row r="5" spans="2:10" x14ac:dyDescent="0.3">
      <c r="B5" s="68">
        <v>7.4734382433121489</v>
      </c>
      <c r="C5" s="68">
        <v>15.74050116861533</v>
      </c>
      <c r="D5" s="68">
        <v>5.0891625281333344</v>
      </c>
      <c r="E5" s="68">
        <v>9.3953269621877826</v>
      </c>
      <c r="F5" s="68">
        <v>16.410430812179115</v>
      </c>
      <c r="G5" s="68">
        <v>6.7832052513452652</v>
      </c>
      <c r="H5" s="68">
        <v>5.263736409962906</v>
      </c>
      <c r="I5" s="68">
        <v>6.3245720770242437</v>
      </c>
      <c r="J5" s="68">
        <v>4.2808686204361539</v>
      </c>
    </row>
    <row r="6" spans="2:10" x14ac:dyDescent="0.3">
      <c r="B6" s="68">
        <v>2.2417903723404131</v>
      </c>
      <c r="C6" s="68">
        <v>0</v>
      </c>
      <c r="D6" s="68">
        <v>2.2417903723404131</v>
      </c>
      <c r="E6" s="68">
        <v>1.6211447015673905</v>
      </c>
      <c r="F6" s="68">
        <v>0</v>
      </c>
      <c r="G6" s="68">
        <v>1.6211447015673905</v>
      </c>
      <c r="H6" s="68">
        <v>0</v>
      </c>
      <c r="I6" s="68">
        <v>0</v>
      </c>
      <c r="J6" s="68">
        <v>0</v>
      </c>
    </row>
    <row r="7" spans="2:10" x14ac:dyDescent="0.3">
      <c r="B7" s="68"/>
      <c r="C7" s="68"/>
      <c r="D7" s="68"/>
      <c r="E7" s="68"/>
      <c r="F7" s="68"/>
      <c r="G7" s="68"/>
      <c r="H7" s="68"/>
      <c r="I7" s="68"/>
      <c r="J7" s="68"/>
    </row>
    <row r="8" spans="2:10" x14ac:dyDescent="0.3">
      <c r="B8" s="68"/>
      <c r="C8" s="68"/>
      <c r="D8" s="68"/>
      <c r="E8" s="68"/>
      <c r="F8" s="68"/>
      <c r="G8" s="68"/>
      <c r="H8" s="68"/>
      <c r="I8" s="68"/>
      <c r="J8" s="68"/>
    </row>
    <row r="9" spans="2:10" x14ac:dyDescent="0.3">
      <c r="B9" s="68"/>
      <c r="C9" s="68"/>
      <c r="D9" s="68"/>
      <c r="E9" s="68"/>
      <c r="F9" s="68"/>
      <c r="G9" s="68"/>
      <c r="H9" s="68"/>
      <c r="I9" s="68"/>
      <c r="J9" s="68"/>
    </row>
    <row r="10" spans="2:10" x14ac:dyDescent="0.3">
      <c r="B10" s="68"/>
      <c r="C10" s="68"/>
      <c r="D10" s="68"/>
      <c r="E10" s="68"/>
      <c r="F10" s="68"/>
      <c r="G10" s="68"/>
      <c r="H10" s="68"/>
      <c r="I10" s="68"/>
      <c r="J10" s="68"/>
    </row>
    <row r="11" spans="2:10" x14ac:dyDescent="0.3">
      <c r="B11" s="66"/>
      <c r="C11" s="66"/>
      <c r="D11" s="66"/>
      <c r="E11" s="66"/>
      <c r="F11" s="66"/>
      <c r="G11" s="66"/>
      <c r="H11" s="66"/>
      <c r="I11" s="66"/>
      <c r="J11" s="66"/>
    </row>
    <row r="12" spans="2:10" x14ac:dyDescent="0.3">
      <c r="B12" s="66"/>
      <c r="C12" s="66"/>
      <c r="D12" s="66"/>
      <c r="E12" s="66"/>
      <c r="F12" s="66"/>
      <c r="G12" s="66"/>
      <c r="H12" s="66"/>
      <c r="I12" s="66"/>
      <c r="J12" s="66"/>
    </row>
    <row r="13" spans="2:10" x14ac:dyDescent="0.3">
      <c r="B13" s="67">
        <f>AVERAGE(B1:B10)</f>
        <v>6.5933174863420811</v>
      </c>
      <c r="C13" s="67">
        <f t="shared" ref="C13:J13" si="0">AVERAGE(C1:C10)</f>
        <v>13.435959661066709</v>
      </c>
      <c r="D13" s="67">
        <f t="shared" si="0"/>
        <v>4.5388589920079365</v>
      </c>
      <c r="E13" s="67">
        <f t="shared" si="0"/>
        <v>8.1339152979384348</v>
      </c>
      <c r="F13" s="67">
        <f t="shared" si="0"/>
        <v>13.901938127249439</v>
      </c>
      <c r="G13" s="67">
        <f t="shared" si="0"/>
        <v>5.8173689831612663</v>
      </c>
      <c r="H13" s="67">
        <f t="shared" si="0"/>
        <v>4.1129724157691099</v>
      </c>
      <c r="I13" s="67">
        <f t="shared" si="0"/>
        <v>4.8525824989999862</v>
      </c>
      <c r="J13" s="67">
        <f t="shared" si="0"/>
        <v>3.3860440218474763</v>
      </c>
    </row>
    <row r="16" spans="2:10" ht="15.6" x14ac:dyDescent="0.3">
      <c r="B16" s="63" t="s">
        <v>142</v>
      </c>
      <c r="C16" s="63" t="s">
        <v>143</v>
      </c>
      <c r="D16" s="63" t="s">
        <v>144</v>
      </c>
      <c r="E16" s="63" t="s">
        <v>145</v>
      </c>
      <c r="F16" s="63" t="s">
        <v>146</v>
      </c>
      <c r="G16" s="63" t="s">
        <v>147</v>
      </c>
      <c r="H16" s="63" t="s">
        <v>148</v>
      </c>
      <c r="I16" s="63" t="s">
        <v>149</v>
      </c>
      <c r="J16" s="63" t="s">
        <v>150</v>
      </c>
    </row>
    <row r="17" spans="2:12" ht="15" customHeight="1" x14ac:dyDescent="0.3">
      <c r="B17" s="76">
        <f t="shared" ref="B17:D17" si="1">B1-B18</f>
        <v>8.6709188687995447</v>
      </c>
      <c r="C17" s="76">
        <f t="shared" si="1"/>
        <v>19.484876308368534</v>
      </c>
      <c r="D17" s="76">
        <f t="shared" si="1"/>
        <v>5.8261029550789702</v>
      </c>
      <c r="E17" s="76">
        <f t="shared" ref="E17:J17" si="2">E13-E18</f>
        <v>-2.2760847020615653</v>
      </c>
      <c r="F17" s="76">
        <f t="shared" si="2"/>
        <v>-2.4580618727505605</v>
      </c>
      <c r="G17" s="76">
        <f t="shared" si="2"/>
        <v>-0.90263101683873348</v>
      </c>
      <c r="H17" s="76">
        <f t="shared" si="2"/>
        <v>-0.34702758423089008</v>
      </c>
      <c r="I17" s="76">
        <f t="shared" si="2"/>
        <v>3.2582498999985887E-2</v>
      </c>
      <c r="J17" s="76">
        <f t="shared" si="2"/>
        <v>-0.70395597815252353</v>
      </c>
      <c r="K17" s="75"/>
      <c r="L17" s="75"/>
    </row>
    <row r="18" spans="2:12" s="70" customFormat="1" x14ac:dyDescent="0.3">
      <c r="E18" s="75">
        <v>10.41</v>
      </c>
      <c r="F18" s="75">
        <v>16.36</v>
      </c>
      <c r="G18" s="75">
        <v>6.72</v>
      </c>
      <c r="H18" s="75">
        <v>4.46</v>
      </c>
      <c r="I18" s="75">
        <v>4.82</v>
      </c>
      <c r="J18" s="75">
        <v>4.09</v>
      </c>
    </row>
    <row r="19" spans="2:12" x14ac:dyDescent="0.3">
      <c r="E19" s="73"/>
      <c r="F19" s="73"/>
      <c r="G19" s="73"/>
      <c r="H19" s="73"/>
      <c r="I19" s="73"/>
      <c r="J19" s="73"/>
      <c r="K19" s="73"/>
    </row>
    <row r="20" spans="2:12" x14ac:dyDescent="0.3">
      <c r="B20" s="68">
        <v>7.2844427441037416</v>
      </c>
      <c r="C20" s="68">
        <v>15.93344627731768</v>
      </c>
      <c r="D20" s="68">
        <v>4.8341433138098511</v>
      </c>
      <c r="E20" s="68">
        <v>9.31930915903264</v>
      </c>
      <c r="F20" s="68">
        <v>16.679763163906621</v>
      </c>
      <c r="G20" s="68">
        <v>6.3970596589600035</v>
      </c>
      <c r="H20" s="68">
        <v>5.342310627934288</v>
      </c>
      <c r="I20" s="68">
        <v>6.1821335088027869</v>
      </c>
      <c r="J20" s="68">
        <v>4.49113111581672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zoomScale="55" zoomScaleNormal="55" workbookViewId="0">
      <selection activeCell="B1" sqref="B1:K1"/>
    </sheetView>
  </sheetViews>
  <sheetFormatPr defaultRowHeight="14.4" x14ac:dyDescent="0.3"/>
  <cols>
    <col min="2" max="2" width="9.21875" bestFit="1" customWidth="1"/>
    <col min="3" max="3" width="15.44140625" bestFit="1" customWidth="1"/>
    <col min="4" max="4" width="20.21875" bestFit="1" customWidth="1"/>
    <col min="5" max="6" width="14.5546875" bestFit="1" customWidth="1"/>
    <col min="7" max="8" width="25.5546875" bestFit="1" customWidth="1"/>
    <col min="9" max="9" width="9.77734375" bestFit="1" customWidth="1"/>
    <col min="10" max="10" width="11.5546875" bestFit="1" customWidth="1"/>
    <col min="11" max="11" width="10.109375" bestFit="1" customWidth="1"/>
  </cols>
  <sheetData>
    <row r="1" spans="2:11" s="64" customFormat="1" x14ac:dyDescent="0.3">
      <c r="B1" s="68">
        <v>9.848342971193885</v>
      </c>
      <c r="C1" s="68">
        <v>20.557192854610278</v>
      </c>
      <c r="D1" s="68">
        <v>7.0311775868992861</v>
      </c>
      <c r="E1" s="68">
        <v>45.355191256830601</v>
      </c>
      <c r="F1" s="68">
        <v>52.196699375557543</v>
      </c>
      <c r="G1" s="68">
        <v>57.112676056338032</v>
      </c>
      <c r="H1" s="68">
        <v>64.821856076608924</v>
      </c>
      <c r="I1" s="68">
        <v>0.88890399782431329</v>
      </c>
      <c r="J1" s="68">
        <v>0.25482730486809901</v>
      </c>
      <c r="K1" s="68">
        <v>9.2738645635028552E-2</v>
      </c>
    </row>
    <row r="2" spans="2:11" x14ac:dyDescent="0.3">
      <c r="B2" s="68">
        <v>8.3113644444986026</v>
      </c>
      <c r="C2" s="68">
        <v>16.583836331723635</v>
      </c>
      <c r="D2" s="68">
        <v>5.9279144670408845</v>
      </c>
      <c r="E2" s="68">
        <v>54.621848739495796</v>
      </c>
      <c r="F2" s="68">
        <v>62.802316339275578</v>
      </c>
      <c r="G2" s="68">
        <v>69.387158110282286</v>
      </c>
      <c r="H2" s="68">
        <v>77.157063468850538</v>
      </c>
      <c r="I2" s="68">
        <v>0.93206670311645712</v>
      </c>
      <c r="J2" s="68">
        <v>0.26585565882996171</v>
      </c>
      <c r="K2" s="68">
        <v>4.100601421541826E-2</v>
      </c>
    </row>
    <row r="3" spans="2:11" x14ac:dyDescent="0.3">
      <c r="B3" s="68">
        <v>8.0411499345788755</v>
      </c>
      <c r="C3" s="68">
        <v>16.037373328481479</v>
      </c>
      <c r="D3" s="68">
        <v>5.5949136001047126</v>
      </c>
      <c r="E3" s="68">
        <v>55.781161872532422</v>
      </c>
      <c r="F3" s="68">
        <v>64.628919467629146</v>
      </c>
      <c r="G3" s="68">
        <v>71.453822359699515</v>
      </c>
      <c r="H3" s="68">
        <v>78.821796759941094</v>
      </c>
      <c r="I3" s="68">
        <v>0.94025997971789432</v>
      </c>
      <c r="J3" s="68">
        <v>0.27274822531575549</v>
      </c>
      <c r="K3" s="68">
        <v>3.3096708767401124E-2</v>
      </c>
    </row>
    <row r="4" spans="2:11" x14ac:dyDescent="0.3">
      <c r="B4" s="68">
        <v>8.2664847945073365</v>
      </c>
      <c r="C4" s="68">
        <v>16.165440261351254</v>
      </c>
      <c r="D4" s="68">
        <v>6.0125823800110352</v>
      </c>
      <c r="E4" s="68">
        <v>53.903345724907062</v>
      </c>
      <c r="F4" s="68">
        <v>63.291281820229784</v>
      </c>
      <c r="G4" s="68">
        <v>68.220645721731572</v>
      </c>
      <c r="H4" s="68">
        <v>76.954255935147657</v>
      </c>
      <c r="I4" s="68">
        <v>0.93119642531460878</v>
      </c>
      <c r="J4" s="68">
        <v>0.26481853000182382</v>
      </c>
      <c r="K4" s="68">
        <v>4.1811052343607512E-2</v>
      </c>
    </row>
    <row r="5" spans="2:11" x14ac:dyDescent="0.3">
      <c r="B5" s="68">
        <v>8.7109186896094002</v>
      </c>
      <c r="C5" s="68">
        <v>16.933290381474723</v>
      </c>
      <c r="D5" s="68">
        <v>6.339532222223851</v>
      </c>
      <c r="E5" s="68">
        <v>51.922011742550126</v>
      </c>
      <c r="F5" s="68">
        <v>61.264953478068229</v>
      </c>
      <c r="G5" s="68">
        <v>66.119594691023266</v>
      </c>
      <c r="H5" s="68">
        <v>75.242579908675793</v>
      </c>
      <c r="I5" s="68">
        <v>0.92976648474545942</v>
      </c>
      <c r="J5" s="68">
        <v>0.26151919119620648</v>
      </c>
      <c r="K5" s="68">
        <v>4.4868927261340251E-2</v>
      </c>
    </row>
    <row r="6" spans="2:11" x14ac:dyDescent="0.3">
      <c r="B6" s="68">
        <v>2.4759429540268818</v>
      </c>
      <c r="C6" s="68">
        <v>0</v>
      </c>
      <c r="D6" s="68">
        <v>2.4759429540268818</v>
      </c>
      <c r="E6" s="68">
        <v>100</v>
      </c>
      <c r="F6" s="68">
        <v>100</v>
      </c>
      <c r="G6" s="68">
        <v>100</v>
      </c>
      <c r="H6" s="68">
        <v>100</v>
      </c>
      <c r="I6" s="68">
        <v>0.5</v>
      </c>
      <c r="J6" s="68">
        <v>0</v>
      </c>
      <c r="K6" s="68">
        <v>0</v>
      </c>
    </row>
    <row r="7" spans="2:11" x14ac:dyDescent="0.3">
      <c r="B7" s="68"/>
      <c r="C7" s="68"/>
      <c r="D7" s="68"/>
      <c r="E7" s="68"/>
      <c r="F7" s="68"/>
      <c r="G7" s="68"/>
      <c r="H7" s="68"/>
      <c r="I7" s="68"/>
      <c r="J7" s="68"/>
      <c r="K7" s="68"/>
    </row>
    <row r="8" spans="2:11" x14ac:dyDescent="0.3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2:11" x14ac:dyDescent="0.3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2:11" x14ac:dyDescent="0.3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2:11" x14ac:dyDescent="0.3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11" x14ac:dyDescent="0.3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11" x14ac:dyDescent="0.3">
      <c r="B13" s="67">
        <f>AVERAGE(B1:B10)</f>
        <v>7.60903396473583</v>
      </c>
      <c r="C13" s="67">
        <f t="shared" ref="C13:J13" si="0">AVERAGE(C1:C10)</f>
        <v>14.379522192940227</v>
      </c>
      <c r="D13" s="67">
        <f t="shared" si="0"/>
        <v>5.563677201717776</v>
      </c>
      <c r="E13" s="67">
        <f t="shared" si="0"/>
        <v>60.263926556052667</v>
      </c>
      <c r="F13" s="67">
        <f t="shared" si="0"/>
        <v>67.364028413460048</v>
      </c>
      <c r="G13" s="67">
        <f t="shared" si="0"/>
        <v>72.048982823179117</v>
      </c>
      <c r="H13" s="67">
        <f t="shared" si="0"/>
        <v>78.832925358204008</v>
      </c>
      <c r="I13" s="67">
        <f t="shared" si="0"/>
        <v>0.85369893178645551</v>
      </c>
      <c r="J13" s="67">
        <f t="shared" si="0"/>
        <v>0.21996148503530777</v>
      </c>
      <c r="K13" s="67">
        <f>AVERAGE(K1:K10)</f>
        <v>4.225355803713262E-2</v>
      </c>
    </row>
    <row r="16" spans="2:11" ht="15.6" x14ac:dyDescent="0.3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  <row r="17" spans="2:12" ht="15" customHeight="1" x14ac:dyDescent="0.3">
      <c r="E17" s="73"/>
      <c r="F17" s="73"/>
      <c r="G17" s="73"/>
      <c r="H17" s="73"/>
      <c r="I17" s="73"/>
      <c r="J17" s="73"/>
      <c r="K17" s="73"/>
    </row>
    <row r="18" spans="2:12" s="70" customFormat="1" x14ac:dyDescent="0.3">
      <c r="B18" s="70">
        <v>10</v>
      </c>
      <c r="C18" s="70">
        <v>16</v>
      </c>
      <c r="D18" s="70">
        <v>6.7</v>
      </c>
      <c r="E18" s="71">
        <v>0.32020999999999999</v>
      </c>
      <c r="F18" s="71">
        <v>0.56228999999999996</v>
      </c>
      <c r="G18" s="71">
        <v>0.47022000000000003</v>
      </c>
      <c r="H18" s="71">
        <v>0.77647999999999995</v>
      </c>
      <c r="I18" s="71">
        <v>0.89500000000000002</v>
      </c>
      <c r="J18" s="71">
        <v>0.38</v>
      </c>
      <c r="K18" s="74">
        <v>0.1</v>
      </c>
    </row>
    <row r="19" spans="2:12" x14ac:dyDescent="0.3">
      <c r="B19" s="68">
        <v>8.45272669079141</v>
      </c>
      <c r="C19" s="68">
        <v>17.053049219649242</v>
      </c>
      <c r="D19" s="68">
        <v>6.0162187957630326</v>
      </c>
      <c r="E19" s="68">
        <v>54.186020165401608</v>
      </c>
      <c r="F19" s="68">
        <v>63.343905754417762</v>
      </c>
      <c r="G19" s="68">
        <v>68.382032272132577</v>
      </c>
      <c r="H19" s="68">
        <v>76.991279069767444</v>
      </c>
      <c r="I19" s="68">
        <v>0.93441729494050318</v>
      </c>
      <c r="J19" s="68">
        <v>0.266282132800436</v>
      </c>
      <c r="K19" s="68">
        <v>4.0557725497320375E-2</v>
      </c>
      <c r="L19" s="7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9"/>
  <sheetViews>
    <sheetView zoomScale="70" zoomScaleNormal="70" workbookViewId="0">
      <selection activeCell="C12" sqref="C12:D19"/>
    </sheetView>
  </sheetViews>
  <sheetFormatPr defaultRowHeight="14.4" x14ac:dyDescent="0.3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  <col min="8" max="8" width="10.109375" bestFit="1" customWidth="1"/>
  </cols>
  <sheetData>
    <row r="1" spans="1:7" x14ac:dyDescent="0.3">
      <c r="A1" s="83" t="s">
        <v>69</v>
      </c>
      <c r="B1" s="84"/>
      <c r="C1" s="85" t="s">
        <v>68</v>
      </c>
      <c r="D1" s="86"/>
      <c r="E1" s="87" t="s">
        <v>72</v>
      </c>
      <c r="F1" s="88"/>
      <c r="G1" t="s">
        <v>122</v>
      </c>
    </row>
    <row r="2" spans="1:7" x14ac:dyDescent="0.3">
      <c r="A2" s="21" t="s">
        <v>64</v>
      </c>
      <c r="B2" s="38">
        <v>0.16666285444162302</v>
      </c>
      <c r="C2" s="21" t="s">
        <v>4</v>
      </c>
      <c r="D2" s="36">
        <v>0.2838533941313196</v>
      </c>
      <c r="E2" s="21" t="s">
        <v>80</v>
      </c>
      <c r="F2" s="37">
        <v>590.90057827163309</v>
      </c>
      <c r="G2">
        <f>F2/1440</f>
        <v>0.41034762379974521</v>
      </c>
    </row>
    <row r="3" spans="1:7" x14ac:dyDescent="0.3">
      <c r="A3" s="43" t="s">
        <v>56</v>
      </c>
      <c r="B3" s="46">
        <v>0</v>
      </c>
      <c r="C3" s="21" t="s">
        <v>2</v>
      </c>
      <c r="D3" s="36">
        <v>0.24123441659296949</v>
      </c>
      <c r="E3" s="21" t="s">
        <v>73</v>
      </c>
      <c r="F3" s="37">
        <v>45.334968230966446</v>
      </c>
    </row>
    <row r="4" spans="1:7" x14ac:dyDescent="0.3">
      <c r="A4" s="21" t="s">
        <v>83</v>
      </c>
      <c r="B4" s="38">
        <v>17.714968152866245</v>
      </c>
      <c r="C4" s="21" t="s">
        <v>3</v>
      </c>
      <c r="D4" s="36">
        <v>6.9993284910077447E-2</v>
      </c>
      <c r="E4" s="21" t="s">
        <v>74</v>
      </c>
      <c r="F4" s="37">
        <v>52.173428444048156</v>
      </c>
    </row>
    <row r="5" spans="1:7" x14ac:dyDescent="0.3">
      <c r="A5" s="21" t="s">
        <v>84</v>
      </c>
      <c r="B5" s="38">
        <v>83.440063366762089</v>
      </c>
      <c r="C5" s="21" t="s">
        <v>70</v>
      </c>
      <c r="D5" s="36">
        <v>52.729646069752746</v>
      </c>
      <c r="E5" s="35" t="s">
        <v>75</v>
      </c>
      <c r="F5" s="37">
        <v>7.1371694067190816</v>
      </c>
    </row>
    <row r="6" spans="1:7" x14ac:dyDescent="0.3">
      <c r="A6" s="21" t="s">
        <v>85</v>
      </c>
      <c r="B6" s="38">
        <v>30.373476268695303</v>
      </c>
      <c r="C6" s="21" t="s">
        <v>71</v>
      </c>
      <c r="D6" s="36">
        <v>0.18010325244752148</v>
      </c>
      <c r="E6" s="35" t="s">
        <v>76</v>
      </c>
      <c r="F6" s="37">
        <v>-1479.3985434368899</v>
      </c>
      <c r="G6">
        <f>F6/1440</f>
        <v>-1.0273600996089514</v>
      </c>
    </row>
    <row r="7" spans="1:7" x14ac:dyDescent="0.3">
      <c r="A7" s="21" t="s">
        <v>103</v>
      </c>
      <c r="B7" s="38">
        <v>34.881164776347681</v>
      </c>
      <c r="C7" s="21" t="s">
        <v>6</v>
      </c>
      <c r="D7" s="36">
        <v>0.30004198747946687</v>
      </c>
      <c r="E7" s="35" t="s">
        <v>77</v>
      </c>
      <c r="F7" s="37">
        <v>0</v>
      </c>
      <c r="G7">
        <f>F7/1440</f>
        <v>0</v>
      </c>
    </row>
    <row r="8" spans="1:7" x14ac:dyDescent="0.3">
      <c r="C8" s="21" t="s">
        <v>7</v>
      </c>
      <c r="D8" s="36">
        <v>0.32211690003161708</v>
      </c>
      <c r="E8" s="35" t="s">
        <v>78</v>
      </c>
      <c r="F8" s="37">
        <v>6.1200827445291442E-2</v>
      </c>
      <c r="G8">
        <f>F8/1440</f>
        <v>4.2500574614785722E-5</v>
      </c>
    </row>
    <row r="9" spans="1:7" x14ac:dyDescent="0.3">
      <c r="C9" s="43" t="s">
        <v>66</v>
      </c>
      <c r="D9" s="47">
        <v>0</v>
      </c>
    </row>
    <row r="12" spans="1:7" x14ac:dyDescent="0.3">
      <c r="C12" s="85" t="s">
        <v>68</v>
      </c>
      <c r="D12" s="86"/>
    </row>
    <row r="13" spans="1:7" x14ac:dyDescent="0.3">
      <c r="C13" s="21" t="s">
        <v>4</v>
      </c>
      <c r="D13" s="36">
        <v>0.11330279348988682</v>
      </c>
    </row>
    <row r="14" spans="1:7" x14ac:dyDescent="0.3">
      <c r="C14" s="21" t="s">
        <v>2</v>
      </c>
      <c r="D14" s="36">
        <v>0.25433517167270925</v>
      </c>
    </row>
    <row r="15" spans="1:7" x14ac:dyDescent="0.3">
      <c r="C15" s="43" t="s">
        <v>3</v>
      </c>
      <c r="D15" s="47">
        <v>0</v>
      </c>
    </row>
    <row r="16" spans="1:7" x14ac:dyDescent="0.3">
      <c r="C16" s="21" t="s">
        <v>70</v>
      </c>
      <c r="D16" s="36">
        <v>31.86725764754523</v>
      </c>
    </row>
    <row r="17" spans="3:4" x14ac:dyDescent="0.3">
      <c r="C17" s="43" t="s">
        <v>71</v>
      </c>
      <c r="D17" s="47">
        <v>0</v>
      </c>
    </row>
    <row r="18" spans="3:4" x14ac:dyDescent="0.3">
      <c r="C18" s="21" t="s">
        <v>6</v>
      </c>
      <c r="D18" s="36">
        <v>5.4888926407057947E-2</v>
      </c>
    </row>
    <row r="19" spans="3:4" x14ac:dyDescent="0.3">
      <c r="C19" s="21" t="s">
        <v>7</v>
      </c>
      <c r="D19" s="36">
        <v>4.6746002864793294E-2</v>
      </c>
    </row>
  </sheetData>
  <mergeCells count="4">
    <mergeCell ref="A1:B1"/>
    <mergeCell ref="C1:D1"/>
    <mergeCell ref="E1:F1"/>
    <mergeCell ref="C12:D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>
      <selection activeCell="G22" sqref="G22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 x14ac:dyDescent="0.3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 x14ac:dyDescent="0.3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 x14ac:dyDescent="0.3">
      <c r="A6" s="7" t="str">
        <f>Resus!A6</f>
        <v>Nurses</v>
      </c>
      <c r="B6" s="11">
        <f>Resus!B6</f>
        <v>1</v>
      </c>
      <c r="C6" s="11">
        <f>Resus!C6</f>
        <v>1</v>
      </c>
      <c r="D6" s="11">
        <f>Resus!D6</f>
        <v>2</v>
      </c>
      <c r="E6" s="11">
        <f>Resus!E6</f>
        <v>2</v>
      </c>
      <c r="F6" s="11">
        <f>Resus!F6</f>
        <v>0</v>
      </c>
      <c r="G6" s="11">
        <f>Resus!G6</f>
        <v>1</v>
      </c>
      <c r="H6" s="11">
        <f>Resus!H6</f>
        <v>1</v>
      </c>
      <c r="I6" s="11">
        <f>Resus!I6</f>
        <v>1</v>
      </c>
      <c r="J6" s="11">
        <f>Resus!J6</f>
        <v>1</v>
      </c>
    </row>
    <row r="7" spans="1:10" s="4" customFormat="1" x14ac:dyDescent="0.3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 x14ac:dyDescent="0.3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 x14ac:dyDescent="0.3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 x14ac:dyDescent="0.3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 x14ac:dyDescent="0.3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 x14ac:dyDescent="0.3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 x14ac:dyDescent="0.3">
      <c r="A13" s="16"/>
    </row>
    <row r="14" spans="1:10" x14ac:dyDescent="0.3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activeCell="F7" sqref="F7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 x14ac:dyDescent="0.3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 x14ac:dyDescent="0.3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 x14ac:dyDescent="0.3">
      <c r="A6" s="7" t="s">
        <v>5</v>
      </c>
      <c r="B6" s="11">
        <v>1</v>
      </c>
      <c r="C6" s="11">
        <v>1</v>
      </c>
      <c r="D6" s="11">
        <v>2</v>
      </c>
      <c r="E6" s="11">
        <v>2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s="4" customFormat="1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 x14ac:dyDescent="0.3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 x14ac:dyDescent="0.3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4</v>
      </c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89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5</v>
      </c>
      <c r="I19" s="10">
        <v>2</v>
      </c>
      <c r="J19" s="10">
        <v>5</v>
      </c>
      <c r="K19" t="s">
        <v>105</v>
      </c>
    </row>
    <row r="20" spans="1:11" x14ac:dyDescent="0.3">
      <c r="A20" s="90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10</v>
      </c>
      <c r="H20" s="8">
        <v>15</v>
      </c>
      <c r="I20" s="8">
        <v>7</v>
      </c>
      <c r="J20" s="8">
        <v>10</v>
      </c>
      <c r="K20" t="s">
        <v>106</v>
      </c>
    </row>
    <row r="21" spans="1:11" x14ac:dyDescent="0.3">
      <c r="A21" s="90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workbookViewId="0">
      <selection activeCell="H13" sqref="H13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2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13</v>
      </c>
      <c r="C14">
        <v>13</v>
      </c>
    </row>
    <row r="15" spans="1:10" x14ac:dyDescent="0.3">
      <c r="A15" s="15" t="s">
        <v>22</v>
      </c>
      <c r="B15" s="5">
        <v>0</v>
      </c>
      <c r="C15">
        <v>2</v>
      </c>
    </row>
    <row r="18" spans="1:13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3" x14ac:dyDescent="0.3">
      <c r="A19" s="91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  <c r="M19">
        <f>L19/60</f>
        <v>1.5</v>
      </c>
    </row>
    <row r="20" spans="1:13" x14ac:dyDescent="0.3">
      <c r="A20" s="92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  <c r="M20">
        <f>L20/60</f>
        <v>5</v>
      </c>
    </row>
    <row r="21" spans="1:13" x14ac:dyDescent="0.3">
      <c r="A21" s="93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225</v>
      </c>
      <c r="M21">
        <f>L21/60</f>
        <v>3.75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Sheet1</vt:lpstr>
      <vt:lpstr>Sheet1 (2)</vt:lpstr>
      <vt:lpstr>Sim Runs (2)</vt:lpstr>
      <vt:lpstr>Sim Runs</vt:lpstr>
      <vt:lpstr>Output</vt:lpstr>
      <vt:lpstr>Interface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2014-12-01T21:00:43Z</dcterms:modified>
</cp:coreProperties>
</file>