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cae5e1707f7509f6/Documents/PhD/Projects/HSE - Medical Patients Flow - Tallaght/New Version of Tallaght Model/Model Versions/Tallaght-Project/Tallaght Tallght Model_Original/"/>
    </mc:Choice>
  </mc:AlternateContent>
  <bookViews>
    <workbookView xWindow="0" yWindow="0" windowWidth="30720" windowHeight="9384" firstSheet="5" activeTab="6"/>
  </bookViews>
  <sheets>
    <sheet name="Run" sheetId="6" state="hidden" r:id="rId1"/>
    <sheet name="Results" sheetId="7" state="hidden" r:id="rId2"/>
    <sheet name="Validation 30-Jun" sheetId="8" state="hidden" r:id="rId3"/>
    <sheet name="Sheet1" sheetId="9" state="hidden" r:id="rId4"/>
    <sheet name="Runs" sheetId="10" state="hidden" r:id="rId5"/>
    <sheet name="Runs1" sheetId="12" r:id="rId6"/>
    <sheet name="Scenarios" sheetId="11" r:id="rId7"/>
  </sheets>
  <definedNames>
    <definedName name="_xlnm.Print_Area" localSheetId="6">Scenarios!$B$2:$S$25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2" l="1"/>
  <c r="Y2" i="12"/>
  <c r="AE2" i="12"/>
  <c r="D26" i="11"/>
  <c r="D27" i="11"/>
  <c r="F26" i="11"/>
  <c r="J26" i="11"/>
  <c r="L26" i="11"/>
  <c r="R26" i="11"/>
  <c r="T26" i="11"/>
  <c r="F27" i="11"/>
  <c r="L27" i="11"/>
  <c r="N27" i="11"/>
  <c r="P27" i="11"/>
  <c r="R27" i="11"/>
  <c r="T27" i="11"/>
  <c r="Y18" i="12"/>
  <c r="AE18" i="12"/>
  <c r="AK18" i="12"/>
  <c r="N26" i="11" s="1"/>
  <c r="AQ18" i="12"/>
  <c r="P26" i="11" s="1"/>
  <c r="AW18" i="12"/>
  <c r="BC18" i="12"/>
  <c r="BI18" i="12"/>
  <c r="Y19" i="12"/>
  <c r="J27" i="11" s="1"/>
  <c r="AE19" i="12"/>
  <c r="AK19" i="12"/>
  <c r="AQ19" i="12"/>
  <c r="AW19" i="12"/>
  <c r="BC19" i="12"/>
  <c r="BI19" i="12"/>
  <c r="S18" i="12"/>
  <c r="H26" i="11" s="1"/>
  <c r="S19" i="12"/>
  <c r="H27" i="11" s="1"/>
  <c r="M18" i="12"/>
  <c r="M19" i="12"/>
  <c r="G19" i="12"/>
  <c r="G18" i="12"/>
  <c r="G27" i="11" l="1"/>
  <c r="Q27" i="11"/>
  <c r="U26" i="11"/>
  <c r="I27" i="11"/>
  <c r="S27" i="11"/>
  <c r="O27" i="11"/>
  <c r="M27" i="11"/>
  <c r="G26" i="11"/>
  <c r="U27" i="11"/>
  <c r="K27" i="11"/>
  <c r="M26" i="11"/>
  <c r="S26" i="11"/>
  <c r="K26" i="11"/>
  <c r="Q26" i="11"/>
  <c r="I26" i="11"/>
  <c r="O26" i="11"/>
  <c r="R21" i="12"/>
  <c r="Q21" i="12"/>
  <c r="P21" i="12"/>
  <c r="O21" i="12"/>
  <c r="N21" i="12"/>
  <c r="R20" i="12"/>
  <c r="Q20" i="12"/>
  <c r="P20" i="12"/>
  <c r="O20" i="12"/>
  <c r="N20" i="12"/>
  <c r="B20" i="12"/>
  <c r="C20" i="12"/>
  <c r="D20" i="12"/>
  <c r="E20" i="12"/>
  <c r="L21" i="12"/>
  <c r="K21" i="12"/>
  <c r="J21" i="12"/>
  <c r="I21" i="12"/>
  <c r="H21" i="12"/>
  <c r="L20" i="12"/>
  <c r="K20" i="12"/>
  <c r="J20" i="12"/>
  <c r="I20" i="12"/>
  <c r="H20" i="12"/>
  <c r="T24" i="11"/>
  <c r="T23" i="11"/>
  <c r="T22" i="11"/>
  <c r="T21" i="11"/>
  <c r="T20" i="11"/>
  <c r="T19" i="11"/>
  <c r="T18" i="11"/>
  <c r="T17" i="11"/>
  <c r="T16" i="11"/>
  <c r="T15" i="11"/>
  <c r="T14" i="11"/>
  <c r="T12" i="11"/>
  <c r="T11" i="11"/>
  <c r="T10" i="11"/>
  <c r="T9" i="11"/>
  <c r="F20" i="11"/>
  <c r="F21" i="12"/>
  <c r="E21" i="12"/>
  <c r="D21" i="12"/>
  <c r="C21" i="12"/>
  <c r="B21" i="12"/>
  <c r="F20" i="12"/>
  <c r="B13" i="10"/>
  <c r="B7" i="10"/>
  <c r="M2" i="12"/>
  <c r="F9" i="11" s="1"/>
  <c r="G2" i="12"/>
  <c r="D9" i="11" s="1"/>
  <c r="G3" i="12"/>
  <c r="BI17" i="12"/>
  <c r="BC17" i="12"/>
  <c r="T25" i="11" s="1"/>
  <c r="AW17" i="12"/>
  <c r="R25" i="11" s="1"/>
  <c r="AQ17" i="12"/>
  <c r="P25" i="11" s="1"/>
  <c r="AK17" i="12"/>
  <c r="N25" i="11" s="1"/>
  <c r="AE17" i="12"/>
  <c r="L25" i="11" s="1"/>
  <c r="Y17" i="12"/>
  <c r="J25" i="11" s="1"/>
  <c r="S17" i="12"/>
  <c r="H25" i="11" s="1"/>
  <c r="M17" i="12"/>
  <c r="F25" i="11" s="1"/>
  <c r="G17" i="12"/>
  <c r="D25" i="11" s="1"/>
  <c r="BI16" i="12"/>
  <c r="BC16" i="12"/>
  <c r="AW16" i="12"/>
  <c r="R24" i="11" s="1"/>
  <c r="AQ16" i="12"/>
  <c r="P24" i="11" s="1"/>
  <c r="AK16" i="12"/>
  <c r="N24" i="11" s="1"/>
  <c r="AE16" i="12"/>
  <c r="L24" i="11" s="1"/>
  <c r="Y16" i="12"/>
  <c r="J24" i="11" s="1"/>
  <c r="S16" i="12"/>
  <c r="H24" i="11" s="1"/>
  <c r="M16" i="12"/>
  <c r="F24" i="11" s="1"/>
  <c r="G16" i="12"/>
  <c r="D24" i="11" s="1"/>
  <c r="BI15" i="12"/>
  <c r="BC15" i="12"/>
  <c r="AW15" i="12"/>
  <c r="R23" i="11" s="1"/>
  <c r="AQ15" i="12"/>
  <c r="P23" i="11" s="1"/>
  <c r="AK15" i="12"/>
  <c r="N23" i="11" s="1"/>
  <c r="AE15" i="12"/>
  <c r="L23" i="11" s="1"/>
  <c r="Y15" i="12"/>
  <c r="J23" i="11" s="1"/>
  <c r="S15" i="12"/>
  <c r="H23" i="11" s="1"/>
  <c r="M15" i="12"/>
  <c r="F23" i="11" s="1"/>
  <c r="G15" i="12"/>
  <c r="D23" i="11" s="1"/>
  <c r="BI14" i="12"/>
  <c r="BC14" i="12"/>
  <c r="AW14" i="12"/>
  <c r="R22" i="11" s="1"/>
  <c r="AQ14" i="12"/>
  <c r="P22" i="11" s="1"/>
  <c r="AK14" i="12"/>
  <c r="N22" i="11" s="1"/>
  <c r="AE14" i="12"/>
  <c r="L22" i="11" s="1"/>
  <c r="Y14" i="12"/>
  <c r="J22" i="11" s="1"/>
  <c r="S14" i="12"/>
  <c r="H22" i="11" s="1"/>
  <c r="M14" i="12"/>
  <c r="F22" i="11" s="1"/>
  <c r="G14" i="12"/>
  <c r="D22" i="11" s="1"/>
  <c r="BI13" i="12"/>
  <c r="BC13" i="12"/>
  <c r="AW13" i="12"/>
  <c r="R21" i="11" s="1"/>
  <c r="AQ13" i="12"/>
  <c r="P21" i="11" s="1"/>
  <c r="AK13" i="12"/>
  <c r="N21" i="11" s="1"/>
  <c r="AE13" i="12"/>
  <c r="L21" i="11" s="1"/>
  <c r="Y13" i="12"/>
  <c r="J21" i="11" s="1"/>
  <c r="S13" i="12"/>
  <c r="H21" i="11" s="1"/>
  <c r="M13" i="12"/>
  <c r="F21" i="11" s="1"/>
  <c r="G13" i="12"/>
  <c r="D21" i="11" s="1"/>
  <c r="BI12" i="12"/>
  <c r="BC12" i="12"/>
  <c r="AW12" i="12"/>
  <c r="R20" i="11" s="1"/>
  <c r="AQ12" i="12"/>
  <c r="P20" i="11" s="1"/>
  <c r="AK12" i="12"/>
  <c r="N20" i="11" s="1"/>
  <c r="AE12" i="12"/>
  <c r="L20" i="11" s="1"/>
  <c r="Y12" i="12"/>
  <c r="J20" i="11" s="1"/>
  <c r="S12" i="12"/>
  <c r="H20" i="11" s="1"/>
  <c r="M12" i="12"/>
  <c r="G12" i="12"/>
  <c r="D20" i="11" s="1"/>
  <c r="BI11" i="12"/>
  <c r="BC11" i="12"/>
  <c r="AW11" i="12"/>
  <c r="R19" i="11" s="1"/>
  <c r="AQ11" i="12"/>
  <c r="P19" i="11" s="1"/>
  <c r="AK11" i="12"/>
  <c r="N19" i="11" s="1"/>
  <c r="AE11" i="12"/>
  <c r="L19" i="11" s="1"/>
  <c r="Y11" i="12"/>
  <c r="J19" i="11" s="1"/>
  <c r="S11" i="12"/>
  <c r="H19" i="11" s="1"/>
  <c r="M11" i="12"/>
  <c r="F19" i="11" s="1"/>
  <c r="G11" i="12"/>
  <c r="D19" i="11" s="1"/>
  <c r="BI10" i="12"/>
  <c r="BC10" i="12"/>
  <c r="AW10" i="12"/>
  <c r="R18" i="11" s="1"/>
  <c r="AQ10" i="12"/>
  <c r="P18" i="11" s="1"/>
  <c r="AK10" i="12"/>
  <c r="N18" i="11" s="1"/>
  <c r="AE10" i="12"/>
  <c r="L18" i="11" s="1"/>
  <c r="Y10" i="12"/>
  <c r="J18" i="11" s="1"/>
  <c r="S10" i="12"/>
  <c r="H18" i="11" s="1"/>
  <c r="M10" i="12"/>
  <c r="F18" i="11" s="1"/>
  <c r="G10" i="12"/>
  <c r="D18" i="11" s="1"/>
  <c r="BI9" i="12"/>
  <c r="BC9" i="12"/>
  <c r="AW9" i="12"/>
  <c r="R17" i="11" s="1"/>
  <c r="AQ9" i="12"/>
  <c r="P17" i="11" s="1"/>
  <c r="AK9" i="12"/>
  <c r="N17" i="11" s="1"/>
  <c r="AE9" i="12"/>
  <c r="L17" i="11" s="1"/>
  <c r="Y9" i="12"/>
  <c r="J17" i="11" s="1"/>
  <c r="S9" i="12"/>
  <c r="H17" i="11" s="1"/>
  <c r="M9" i="12"/>
  <c r="F17" i="11" s="1"/>
  <c r="G9" i="12"/>
  <c r="D17" i="11" s="1"/>
  <c r="BI8" i="12"/>
  <c r="BC8" i="12"/>
  <c r="AW8" i="12"/>
  <c r="R16" i="11" s="1"/>
  <c r="AQ8" i="12"/>
  <c r="P16" i="11" s="1"/>
  <c r="AK8" i="12"/>
  <c r="N16" i="11" s="1"/>
  <c r="AE8" i="12"/>
  <c r="L16" i="11" s="1"/>
  <c r="Y8" i="12"/>
  <c r="J16" i="11" s="1"/>
  <c r="S8" i="12"/>
  <c r="H16" i="11" s="1"/>
  <c r="M8" i="12"/>
  <c r="F16" i="11" s="1"/>
  <c r="G8" i="12"/>
  <c r="D16" i="11" s="1"/>
  <c r="BI7" i="12"/>
  <c r="BC7" i="12"/>
  <c r="AW7" i="12"/>
  <c r="R15" i="11" s="1"/>
  <c r="AQ7" i="12"/>
  <c r="P15" i="11" s="1"/>
  <c r="AK7" i="12"/>
  <c r="N15" i="11" s="1"/>
  <c r="AE7" i="12"/>
  <c r="L15" i="11" s="1"/>
  <c r="Y7" i="12"/>
  <c r="J15" i="11" s="1"/>
  <c r="S7" i="12"/>
  <c r="H15" i="11" s="1"/>
  <c r="M7" i="12"/>
  <c r="F15" i="11" s="1"/>
  <c r="G7" i="12"/>
  <c r="D15" i="11" s="1"/>
  <c r="BI6" i="12"/>
  <c r="BC6" i="12"/>
  <c r="AW6" i="12"/>
  <c r="R14" i="11" s="1"/>
  <c r="AQ6" i="12"/>
  <c r="P14" i="11" s="1"/>
  <c r="AK6" i="12"/>
  <c r="N14" i="11" s="1"/>
  <c r="AE6" i="12"/>
  <c r="L14" i="11" s="1"/>
  <c r="Y6" i="12"/>
  <c r="J14" i="11" s="1"/>
  <c r="S6" i="12"/>
  <c r="H14" i="11" s="1"/>
  <c r="M6" i="12"/>
  <c r="F14" i="11" s="1"/>
  <c r="G6" i="12"/>
  <c r="D14" i="11" s="1"/>
  <c r="BI5" i="12"/>
  <c r="BC5" i="12"/>
  <c r="AW5" i="12"/>
  <c r="R12" i="11" s="1"/>
  <c r="AQ5" i="12"/>
  <c r="P12" i="11" s="1"/>
  <c r="AK5" i="12"/>
  <c r="N12" i="11" s="1"/>
  <c r="AE5" i="12"/>
  <c r="L12" i="11" s="1"/>
  <c r="Y5" i="12"/>
  <c r="J12" i="11" s="1"/>
  <c r="S5" i="12"/>
  <c r="H12" i="11" s="1"/>
  <c r="M5" i="12"/>
  <c r="F12" i="11" s="1"/>
  <c r="G5" i="12"/>
  <c r="BI4" i="12"/>
  <c r="BC4" i="12"/>
  <c r="AW4" i="12"/>
  <c r="R11" i="11" s="1"/>
  <c r="AQ4" i="12"/>
  <c r="P11" i="11" s="1"/>
  <c r="AK4" i="12"/>
  <c r="N11" i="11" s="1"/>
  <c r="AE4" i="12"/>
  <c r="L11" i="11" s="1"/>
  <c r="Y4" i="12"/>
  <c r="J11" i="11" s="1"/>
  <c r="S4" i="12"/>
  <c r="H11" i="11" s="1"/>
  <c r="M4" i="12"/>
  <c r="F11" i="11" s="1"/>
  <c r="G4" i="12"/>
  <c r="BI3" i="12"/>
  <c r="BC3" i="12"/>
  <c r="AW3" i="12"/>
  <c r="R10" i="11" s="1"/>
  <c r="AQ3" i="12"/>
  <c r="P10" i="11" s="1"/>
  <c r="AK3" i="12"/>
  <c r="N10" i="11" s="1"/>
  <c r="AE3" i="12"/>
  <c r="L10" i="11" s="1"/>
  <c r="Y3" i="12"/>
  <c r="J10" i="11" s="1"/>
  <c r="S3" i="12"/>
  <c r="H10" i="11" s="1"/>
  <c r="M3" i="12"/>
  <c r="F10" i="11" s="1"/>
  <c r="BI2" i="12"/>
  <c r="BC2" i="12"/>
  <c r="AW2" i="12"/>
  <c r="R9" i="11" s="1"/>
  <c r="AQ2" i="12"/>
  <c r="P9" i="11" s="1"/>
  <c r="AK2" i="12"/>
  <c r="N9" i="11" s="1"/>
  <c r="L9" i="11"/>
  <c r="J9" i="11"/>
  <c r="H9" i="11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T13" i="11" l="1"/>
  <c r="U18" i="11"/>
  <c r="U19" i="11"/>
  <c r="U9" i="11"/>
  <c r="I20" i="11"/>
  <c r="K20" i="11"/>
  <c r="M20" i="11"/>
  <c r="O20" i="11"/>
  <c r="Q20" i="11"/>
  <c r="S20" i="11"/>
  <c r="U20" i="11"/>
  <c r="U21" i="11"/>
  <c r="U14" i="11"/>
  <c r="U22" i="11"/>
  <c r="U15" i="11"/>
  <c r="U23" i="11"/>
  <c r="U16" i="11"/>
  <c r="U24" i="11"/>
  <c r="U17" i="11"/>
  <c r="U25" i="11"/>
  <c r="R13" i="11"/>
  <c r="S21" i="11"/>
  <c r="S14" i="11"/>
  <c r="S22" i="11"/>
  <c r="S15" i="11"/>
  <c r="S23" i="11"/>
  <c r="S16" i="11"/>
  <c r="S24" i="11"/>
  <c r="S17" i="11"/>
  <c r="S25" i="11"/>
  <c r="S9" i="11"/>
  <c r="S18" i="11"/>
  <c r="S19" i="11"/>
  <c r="P13" i="11"/>
  <c r="Q21" i="11"/>
  <c r="Q14" i="11"/>
  <c r="Q22" i="11"/>
  <c r="Q15" i="11"/>
  <c r="Q23" i="11"/>
  <c r="Q16" i="11"/>
  <c r="Q24" i="11"/>
  <c r="Q17" i="11"/>
  <c r="Q25" i="11"/>
  <c r="Q9" i="11"/>
  <c r="Q18" i="11"/>
  <c r="Q19" i="11"/>
  <c r="N13" i="11"/>
  <c r="O21" i="11"/>
  <c r="O14" i="11"/>
  <c r="O22" i="11"/>
  <c r="O15" i="11"/>
  <c r="O23" i="11"/>
  <c r="O16" i="11"/>
  <c r="O24" i="11"/>
  <c r="O17" i="11"/>
  <c r="O25" i="11"/>
  <c r="O9" i="11"/>
  <c r="O18" i="11"/>
  <c r="O19" i="11"/>
  <c r="L13" i="11"/>
  <c r="M21" i="11"/>
  <c r="M14" i="11"/>
  <c r="M22" i="11"/>
  <c r="M15" i="11"/>
  <c r="M23" i="11"/>
  <c r="M16" i="11"/>
  <c r="M24" i="11"/>
  <c r="M17" i="11"/>
  <c r="M25" i="11"/>
  <c r="M9" i="11"/>
  <c r="M18" i="11"/>
  <c r="M19" i="11"/>
  <c r="J13" i="11"/>
  <c r="K21" i="11"/>
  <c r="K14" i="11"/>
  <c r="K22" i="11"/>
  <c r="K15" i="11"/>
  <c r="K23" i="11"/>
  <c r="K16" i="11"/>
  <c r="K24" i="11"/>
  <c r="K17" i="11"/>
  <c r="K25" i="11"/>
  <c r="K9" i="11"/>
  <c r="K18" i="11"/>
  <c r="K19" i="11"/>
  <c r="F13" i="11"/>
  <c r="H13" i="11"/>
  <c r="I21" i="11"/>
  <c r="I14" i="11"/>
  <c r="I22" i="11"/>
  <c r="I15" i="11"/>
  <c r="I23" i="11"/>
  <c r="I16" i="11"/>
  <c r="I24" i="11"/>
  <c r="I17" i="11"/>
  <c r="I25" i="11"/>
  <c r="I9" i="11"/>
  <c r="I18" i="11"/>
  <c r="I19" i="11"/>
  <c r="G20" i="11"/>
  <c r="D12" i="11"/>
  <c r="I12" i="11" s="1"/>
  <c r="G19" i="11"/>
  <c r="D11" i="11"/>
  <c r="G11" i="11" s="1"/>
  <c r="D10" i="11"/>
  <c r="U10" i="11" s="1"/>
  <c r="G9" i="11"/>
  <c r="G17" i="11"/>
  <c r="G25" i="11"/>
  <c r="F9" i="8"/>
  <c r="F11" i="8"/>
  <c r="F10" i="8"/>
  <c r="F5" i="8"/>
  <c r="F4" i="8"/>
  <c r="U12" i="11" l="1"/>
  <c r="U11" i="11"/>
  <c r="S12" i="11"/>
  <c r="S11" i="11"/>
  <c r="S10" i="11"/>
  <c r="Q12" i="11"/>
  <c r="Q11" i="11"/>
  <c r="G12" i="11"/>
  <c r="Q10" i="11"/>
  <c r="O12" i="11"/>
  <c r="O11" i="11"/>
  <c r="O10" i="11"/>
  <c r="M12" i="11"/>
  <c r="M11" i="11"/>
  <c r="M10" i="11"/>
  <c r="K12" i="11"/>
  <c r="K11" i="11"/>
  <c r="K10" i="11"/>
  <c r="I11" i="11"/>
  <c r="I10" i="11"/>
  <c r="D13" i="11"/>
  <c r="U13" i="11" s="1"/>
  <c r="G18" i="11"/>
  <c r="G22" i="11"/>
  <c r="G24" i="11"/>
  <c r="G21" i="11"/>
  <c r="G14" i="11"/>
  <c r="G10" i="11"/>
  <c r="G23" i="11"/>
  <c r="G16" i="11"/>
  <c r="G15" i="11"/>
  <c r="E28" i="7"/>
  <c r="G28" i="7"/>
  <c r="I28" i="7"/>
  <c r="K28" i="7"/>
  <c r="M28" i="7"/>
  <c r="O28" i="7"/>
  <c r="Q28" i="7"/>
  <c r="S28" i="7"/>
  <c r="U28" i="7"/>
  <c r="W28" i="7"/>
  <c r="Y28" i="7"/>
  <c r="Y34" i="7"/>
  <c r="Y33" i="7"/>
  <c r="Y32" i="7"/>
  <c r="Y31" i="7"/>
  <c r="Y30" i="7"/>
  <c r="Y29" i="7"/>
  <c r="Y27" i="7"/>
  <c r="Y26" i="7"/>
  <c r="W34" i="7"/>
  <c r="W33" i="7"/>
  <c r="W32" i="7"/>
  <c r="W31" i="7"/>
  <c r="W30" i="7"/>
  <c r="W29" i="7"/>
  <c r="W27" i="7"/>
  <c r="W26" i="7"/>
  <c r="U34" i="7"/>
  <c r="U33" i="7"/>
  <c r="U32" i="7"/>
  <c r="U31" i="7"/>
  <c r="U30" i="7"/>
  <c r="U29" i="7"/>
  <c r="U27" i="7"/>
  <c r="U26" i="7"/>
  <c r="S34" i="7"/>
  <c r="S33" i="7"/>
  <c r="S32" i="7"/>
  <c r="S31" i="7"/>
  <c r="S30" i="7"/>
  <c r="S29" i="7"/>
  <c r="S27" i="7"/>
  <c r="S26" i="7"/>
  <c r="Q34" i="7"/>
  <c r="Q33" i="7"/>
  <c r="Q32" i="7"/>
  <c r="Q31" i="7"/>
  <c r="Q30" i="7"/>
  <c r="Q29" i="7"/>
  <c r="Q27" i="7"/>
  <c r="Q26" i="7"/>
  <c r="O34" i="7"/>
  <c r="O33" i="7"/>
  <c r="O32" i="7"/>
  <c r="O31" i="7"/>
  <c r="O30" i="7"/>
  <c r="O29" i="7"/>
  <c r="O27" i="7"/>
  <c r="O26" i="7"/>
  <c r="M34" i="7"/>
  <c r="M33" i="7"/>
  <c r="M32" i="7"/>
  <c r="M31" i="7"/>
  <c r="M30" i="7"/>
  <c r="M29" i="7"/>
  <c r="M27" i="7"/>
  <c r="M26" i="7"/>
  <c r="K34" i="7"/>
  <c r="K33" i="7"/>
  <c r="K32" i="7"/>
  <c r="K31" i="7"/>
  <c r="K30" i="7"/>
  <c r="K29" i="7"/>
  <c r="K27" i="7"/>
  <c r="K26" i="7"/>
  <c r="I34" i="7"/>
  <c r="I33" i="7"/>
  <c r="I32" i="7"/>
  <c r="I31" i="7"/>
  <c r="I30" i="7"/>
  <c r="I29" i="7"/>
  <c r="I27" i="7"/>
  <c r="I26" i="7"/>
  <c r="G34" i="7"/>
  <c r="G33" i="7"/>
  <c r="G32" i="7"/>
  <c r="G31" i="7"/>
  <c r="G30" i="7"/>
  <c r="G29" i="7"/>
  <c r="G27" i="7"/>
  <c r="G26" i="7"/>
  <c r="E27" i="7"/>
  <c r="E29" i="7"/>
  <c r="E30" i="7"/>
  <c r="E31" i="7"/>
  <c r="E32" i="7"/>
  <c r="E33" i="7"/>
  <c r="E34" i="7"/>
  <c r="E26" i="7"/>
  <c r="Q13" i="11" l="1"/>
  <c r="S13" i="11"/>
  <c r="M13" i="11"/>
  <c r="O13" i="11"/>
  <c r="I13" i="11"/>
  <c r="K13" i="11"/>
  <c r="G13" i="11"/>
  <c r="U17" i="7"/>
  <c r="S17" i="7"/>
  <c r="Q17" i="7"/>
  <c r="O17" i="7"/>
  <c r="M17" i="7"/>
  <c r="K17" i="7"/>
  <c r="I17" i="7"/>
  <c r="G17" i="7"/>
  <c r="U16" i="7"/>
  <c r="S16" i="7"/>
  <c r="Q16" i="7"/>
  <c r="O16" i="7"/>
  <c r="M16" i="7"/>
  <c r="K16" i="7"/>
  <c r="I16" i="7"/>
  <c r="G16" i="7"/>
  <c r="U15" i="7"/>
  <c r="S15" i="7"/>
  <c r="Q15" i="7"/>
  <c r="O15" i="7"/>
  <c r="M15" i="7"/>
  <c r="K15" i="7"/>
  <c r="I15" i="7"/>
  <c r="G15" i="7"/>
  <c r="U14" i="7"/>
  <c r="S14" i="7"/>
  <c r="Q14" i="7"/>
  <c r="O14" i="7"/>
  <c r="M14" i="7"/>
  <c r="K14" i="7"/>
  <c r="I14" i="7"/>
  <c r="G14" i="7"/>
  <c r="U13" i="7"/>
  <c r="S13" i="7"/>
  <c r="Q13" i="7"/>
  <c r="O13" i="7"/>
  <c r="M13" i="7"/>
  <c r="K13" i="7"/>
  <c r="I13" i="7"/>
  <c r="G13" i="7"/>
  <c r="U12" i="7"/>
  <c r="S12" i="7"/>
  <c r="Q12" i="7"/>
  <c r="O12" i="7"/>
  <c r="M12" i="7"/>
  <c r="K12" i="7"/>
  <c r="I12" i="7"/>
  <c r="G12" i="7"/>
  <c r="U11" i="7"/>
  <c r="S11" i="7"/>
  <c r="Q11" i="7"/>
  <c r="O11" i="7"/>
  <c r="M11" i="7"/>
  <c r="K11" i="7"/>
  <c r="I11" i="7"/>
  <c r="G11" i="7"/>
  <c r="U10" i="7"/>
  <c r="S10" i="7"/>
  <c r="Q10" i="7"/>
  <c r="O10" i="7"/>
  <c r="M10" i="7"/>
  <c r="K10" i="7"/>
  <c r="I10" i="7"/>
  <c r="G10" i="7"/>
  <c r="U9" i="7"/>
  <c r="S9" i="7"/>
  <c r="Q9" i="7"/>
  <c r="O9" i="7"/>
  <c r="M9" i="7"/>
  <c r="K9" i="7"/>
  <c r="I9" i="7"/>
  <c r="G9" i="7"/>
  <c r="S53" i="6"/>
  <c r="R53" i="6"/>
  <c r="S52" i="6"/>
  <c r="R52" i="6"/>
  <c r="S51" i="6"/>
  <c r="R51" i="6"/>
  <c r="S50" i="6"/>
  <c r="R50" i="6"/>
  <c r="S54" i="6" l="1"/>
  <c r="R54" i="6"/>
  <c r="S48" i="6"/>
  <c r="R48" i="6"/>
  <c r="S47" i="6"/>
  <c r="R47" i="6"/>
  <c r="S46" i="6"/>
  <c r="R46" i="6"/>
  <c r="S45" i="6"/>
  <c r="R45" i="6"/>
  <c r="S44" i="6"/>
  <c r="R44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S18" i="6"/>
  <c r="R18" i="6"/>
  <c r="S17" i="6"/>
  <c r="R17" i="6"/>
  <c r="S16" i="6"/>
  <c r="R16" i="6"/>
  <c r="S15" i="6"/>
  <c r="R15" i="6"/>
  <c r="S14" i="6"/>
  <c r="R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S12" i="6"/>
  <c r="R12" i="6"/>
  <c r="S11" i="6"/>
  <c r="R11" i="6"/>
  <c r="S10" i="6"/>
  <c r="R10" i="6"/>
  <c r="S9" i="6"/>
  <c r="R9" i="6"/>
  <c r="S8" i="6"/>
  <c r="R8" i="6"/>
  <c r="R13" i="6" l="1"/>
  <c r="S19" i="6"/>
  <c r="S13" i="6"/>
  <c r="R19" i="6"/>
  <c r="R49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S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S42" i="6"/>
  <c r="R42" i="6"/>
  <c r="S41" i="6"/>
  <c r="R41" i="6"/>
  <c r="S40" i="6"/>
  <c r="R40" i="6"/>
  <c r="S39" i="6"/>
  <c r="R39" i="6"/>
  <c r="S38" i="6"/>
  <c r="R38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S30" i="6"/>
  <c r="R30" i="6"/>
  <c r="S29" i="6"/>
  <c r="R29" i="6"/>
  <c r="S28" i="6"/>
  <c r="R28" i="6"/>
  <c r="S27" i="6"/>
  <c r="R27" i="6"/>
  <c r="S26" i="6"/>
  <c r="R2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B7" i="6"/>
  <c r="S6" i="6"/>
  <c r="R6" i="6"/>
  <c r="S5" i="6"/>
  <c r="R5" i="6"/>
  <c r="S4" i="6"/>
  <c r="R4" i="6"/>
  <c r="S3" i="6"/>
  <c r="R3" i="6"/>
  <c r="S2" i="6"/>
  <c r="R2" i="6"/>
  <c r="S36" i="6"/>
  <c r="R36" i="6"/>
  <c r="S35" i="6"/>
  <c r="R35" i="6"/>
  <c r="S34" i="6"/>
  <c r="R34" i="6"/>
  <c r="S33" i="6"/>
  <c r="R33" i="6"/>
  <c r="S32" i="6"/>
  <c r="R32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S24" i="6"/>
  <c r="R24" i="6"/>
  <c r="S23" i="6"/>
  <c r="R23" i="6"/>
  <c r="S22" i="6"/>
  <c r="R22" i="6"/>
  <c r="S21" i="6"/>
  <c r="R21" i="6"/>
  <c r="S20" i="6"/>
  <c r="R20" i="6"/>
  <c r="S43" i="6" l="1"/>
  <c r="R43" i="6"/>
  <c r="R25" i="6"/>
  <c r="S7" i="6"/>
  <c r="R37" i="6"/>
  <c r="R7" i="6"/>
  <c r="R31" i="6"/>
  <c r="S31" i="6"/>
  <c r="S25" i="6"/>
  <c r="S37" i="6"/>
</calcChain>
</file>

<file path=xl/sharedStrings.xml><?xml version="1.0" encoding="utf-8"?>
<sst xmlns="http://schemas.openxmlformats.org/spreadsheetml/2006/main" count="464" uniqueCount="86">
  <si>
    <t>Factors</t>
  </si>
  <si>
    <t>Mis-Allocation</t>
  </si>
  <si>
    <t>with</t>
  </si>
  <si>
    <t>AMAU Capacity</t>
  </si>
  <si>
    <t>SSU Capacity</t>
  </si>
  <si>
    <t>Opening hrs</t>
  </si>
  <si>
    <t>9-9</t>
  </si>
  <si>
    <t>9-12</t>
  </si>
  <si>
    <t>Consultants</t>
  </si>
  <si>
    <t>Nurses</t>
  </si>
  <si>
    <t>KPIs</t>
  </si>
  <si>
    <t>O/P</t>
  </si>
  <si>
    <t>% change</t>
  </si>
  <si>
    <t>Productivity</t>
  </si>
  <si>
    <t>% Med in AMAU</t>
  </si>
  <si>
    <t>PET</t>
  </si>
  <si>
    <t>PET (All-AMAU)</t>
  </si>
  <si>
    <t>PET (All-MED)</t>
  </si>
  <si>
    <t>PET (All-Non)</t>
  </si>
  <si>
    <t>Utilisation</t>
  </si>
  <si>
    <t>Consult Util</t>
  </si>
  <si>
    <t>Reg Util</t>
  </si>
  <si>
    <t>Nurse Util</t>
  </si>
  <si>
    <t>without</t>
  </si>
  <si>
    <t>+1</t>
  </si>
  <si>
    <t>+2</t>
  </si>
  <si>
    <t>+3</t>
  </si>
  <si>
    <t>Sc. 1</t>
  </si>
  <si>
    <t>Sc. 2</t>
  </si>
  <si>
    <t>Sc. 3</t>
  </si>
  <si>
    <t>Sc. 4</t>
  </si>
  <si>
    <t>Sc. 5</t>
  </si>
  <si>
    <t>Sc. 6</t>
  </si>
  <si>
    <t>Sc. 7</t>
  </si>
  <si>
    <t>PET (Adm-Non)</t>
  </si>
  <si>
    <t>PET (Disch.-Non)</t>
  </si>
  <si>
    <t>PET (Adm-Med)</t>
  </si>
  <si>
    <t>PET (Disch.-Med)</t>
  </si>
  <si>
    <t>PET (Adm-AMAU)</t>
  </si>
  <si>
    <t>PET (Disch.-AMAU)</t>
  </si>
  <si>
    <t>Patients in AMAU</t>
  </si>
  <si>
    <t>Medical Patients</t>
  </si>
  <si>
    <t>Patients in SSU</t>
  </si>
  <si>
    <t>AMU Utilisation</t>
  </si>
  <si>
    <t>% Pts in AMU</t>
  </si>
  <si>
    <t>Sc. 8</t>
  </si>
  <si>
    <t>Sc. 9</t>
  </si>
  <si>
    <t>0</t>
  </si>
  <si>
    <t>NA</t>
  </si>
  <si>
    <t>No. pts in AMAU</t>
  </si>
  <si>
    <t>Actual Data</t>
  </si>
  <si>
    <t>Simulated Data</t>
  </si>
  <si>
    <t>Output</t>
  </si>
  <si>
    <t>% pts in AMAU</t>
  </si>
  <si>
    <t>Time</t>
  </si>
  <si>
    <t>PET (ED-MED)</t>
  </si>
  <si>
    <t>Patients discharged</t>
  </si>
  <si>
    <t>Patients Admitted</t>
  </si>
  <si>
    <t>Patients in AMU</t>
  </si>
  <si>
    <t>Boarders (Bed Blockage)</t>
  </si>
  <si>
    <t>Lost pts due to opening hrs</t>
  </si>
  <si>
    <t>Lost pts due to misallocation</t>
  </si>
  <si>
    <t>Lost pts due to availability</t>
  </si>
  <si>
    <t>Pts leaving from the middle of the process</t>
  </si>
  <si>
    <t>Trolley Util</t>
  </si>
  <si>
    <t>Sc. 10</t>
  </si>
  <si>
    <t>Bed Utilisation</t>
  </si>
  <si>
    <t>Wards Capacity</t>
  </si>
  <si>
    <t>Bed Blockage</t>
  </si>
  <si>
    <t>Base</t>
  </si>
  <si>
    <t>No. Med. Pts</t>
  </si>
  <si>
    <t>No. AMAU Pts</t>
  </si>
  <si>
    <t>% Pts in AMAU</t>
  </si>
  <si>
    <t>Discharge destinations from AMAU</t>
  </si>
  <si>
    <t>Lost patients</t>
  </si>
  <si>
    <t>Due to opening hrs</t>
  </si>
  <si>
    <t>Due to misallocation</t>
  </si>
  <si>
    <t>Due to capacity</t>
  </si>
  <si>
    <t>Home</t>
  </si>
  <si>
    <t>Admitted</t>
  </si>
  <si>
    <t>AMU</t>
  </si>
  <si>
    <t>Board (Block Bed)</t>
  </si>
  <si>
    <t>Renege</t>
  </si>
  <si>
    <t>Pts leaving in the middle</t>
  </si>
  <si>
    <t>Avg Waiting</t>
  </si>
  <si>
    <t>Avg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</si>
</sst>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5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/>
      <top style="thick">
        <color auto="1"/>
      </top>
      <bottom style="hair">
        <color auto="1"/>
      </bottom>
      <diagonal/>
    </border>
    <border>
      <left/>
      <right style="thin">
        <color auto="1"/>
      </right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ck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60">
    <xf numFmtId="0" fontId="0" fillId="0" borderId="0" xfId="0"/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9" fontId="6" fillId="0" borderId="16" xfId="1" applyFont="1" applyBorder="1" applyAlignment="1">
      <alignment horizontal="center" vertical="center"/>
    </xf>
    <xf numFmtId="9" fontId="6" fillId="0" borderId="20" xfId="1" applyFont="1" applyBorder="1" applyAlignment="1">
      <alignment horizontal="center" vertical="center"/>
    </xf>
    <xf numFmtId="9" fontId="6" fillId="0" borderId="17" xfId="1" applyFont="1" applyBorder="1" applyAlignment="1">
      <alignment horizontal="center" vertical="center"/>
    </xf>
    <xf numFmtId="9" fontId="1" fillId="0" borderId="17" xfId="1" applyFont="1" applyBorder="1" applyAlignment="1">
      <alignment horizontal="center" vertical="center"/>
    </xf>
    <xf numFmtId="9" fontId="1" fillId="0" borderId="30" xfId="1" applyFont="1" applyBorder="1" applyAlignment="1">
      <alignment horizontal="center" vertical="center"/>
    </xf>
    <xf numFmtId="9" fontId="6" fillId="0" borderId="30" xfId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9" fontId="6" fillId="0" borderId="33" xfId="1" applyFont="1" applyBorder="1" applyAlignment="1">
      <alignment horizontal="center" vertical="center"/>
    </xf>
    <xf numFmtId="9" fontId="1" fillId="0" borderId="28" xfId="1" applyFont="1" applyBorder="1" applyAlignment="1">
      <alignment horizontal="center" vertical="center"/>
    </xf>
    <xf numFmtId="9" fontId="6" fillId="0" borderId="28" xfId="1" applyFont="1" applyBorder="1" applyAlignment="1">
      <alignment horizontal="center" vertical="center"/>
    </xf>
    <xf numFmtId="9" fontId="6" fillId="0" borderId="26" xfId="1" applyFont="1" applyBorder="1" applyAlignment="1">
      <alignment horizontal="center" vertical="center"/>
    </xf>
    <xf numFmtId="9" fontId="6" fillId="0" borderId="29" xfId="1" applyFont="1" applyBorder="1" applyAlignment="1">
      <alignment horizontal="center" vertical="center"/>
    </xf>
    <xf numFmtId="9" fontId="1" fillId="0" borderId="35" xfId="1" applyFont="1" applyBorder="1" applyAlignment="1">
      <alignment horizontal="center" vertical="center"/>
    </xf>
    <xf numFmtId="9" fontId="6" fillId="0" borderId="35" xfId="1" applyFont="1" applyBorder="1" applyAlignment="1">
      <alignment horizontal="center" vertical="center"/>
    </xf>
    <xf numFmtId="9" fontId="6" fillId="0" borderId="36" xfId="1" applyFont="1" applyBorder="1" applyAlignment="1">
      <alignment horizontal="center" vertical="center"/>
    </xf>
    <xf numFmtId="9" fontId="6" fillId="0" borderId="38" xfId="1" applyFont="1" applyBorder="1" applyAlignment="1">
      <alignment horizontal="center" vertical="center"/>
    </xf>
    <xf numFmtId="0" fontId="8" fillId="0" borderId="28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left" vertical="center" wrapText="1"/>
    </xf>
    <xf numFmtId="0" fontId="8" fillId="0" borderId="35" xfId="2" applyFont="1" applyFill="1" applyBorder="1" applyAlignment="1">
      <alignment horizontal="left" vertical="center" wrapText="1"/>
    </xf>
    <xf numFmtId="0" fontId="8" fillId="0" borderId="30" xfId="2" applyFont="1" applyFill="1" applyBorder="1" applyAlignment="1">
      <alignment horizontal="left" vertical="center" wrapText="1"/>
    </xf>
    <xf numFmtId="9" fontId="1" fillId="0" borderId="29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9" fontId="1" fillId="0" borderId="29" xfId="1" applyFont="1" applyBorder="1" applyAlignment="1">
      <alignment horizontal="center" vertical="center"/>
    </xf>
    <xf numFmtId="9" fontId="1" fillId="0" borderId="38" xfId="1" applyFont="1" applyBorder="1" applyAlignment="1">
      <alignment horizontal="center" vertical="center"/>
    </xf>
    <xf numFmtId="9" fontId="1" fillId="0" borderId="33" xfId="1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9" fillId="2" borderId="22" xfId="2" applyFont="1" applyBorder="1" applyAlignment="1">
      <alignment wrapText="1"/>
    </xf>
    <xf numFmtId="0" fontId="9" fillId="2" borderId="23" xfId="2" applyFont="1" applyBorder="1" applyAlignment="1">
      <alignment wrapText="1"/>
    </xf>
    <xf numFmtId="0" fontId="7" fillId="0" borderId="0" xfId="0" applyFont="1"/>
    <xf numFmtId="2" fontId="9" fillId="5" borderId="39" xfId="4" applyNumberFormat="1" applyFont="1" applyBorder="1" applyAlignment="1">
      <alignment horizontal="center" vertical="center"/>
    </xf>
    <xf numFmtId="1" fontId="9" fillId="5" borderId="39" xfId="4" applyNumberFormat="1" applyFont="1" applyBorder="1" applyAlignment="1">
      <alignment horizontal="center" vertical="center"/>
    </xf>
    <xf numFmtId="2" fontId="10" fillId="5" borderId="39" xfId="1" applyNumberFormat="1" applyFont="1" applyFill="1" applyBorder="1" applyAlignment="1">
      <alignment horizontal="center" vertical="center"/>
    </xf>
    <xf numFmtId="9" fontId="10" fillId="5" borderId="39" xfId="1" applyFont="1" applyFill="1" applyBorder="1" applyAlignment="1">
      <alignment horizontal="center" vertical="center"/>
    </xf>
    <xf numFmtId="2" fontId="9" fillId="4" borderId="40" xfId="3" applyNumberFormat="1" applyFont="1" applyBorder="1" applyAlignment="1">
      <alignment horizontal="center" vertical="center"/>
    </xf>
    <xf numFmtId="2" fontId="10" fillId="5" borderId="39" xfId="4" applyNumberFormat="1" applyFont="1" applyBorder="1" applyAlignment="1">
      <alignment horizontal="center" vertical="center"/>
    </xf>
    <xf numFmtId="1" fontId="10" fillId="5" borderId="39" xfId="4" applyNumberFormat="1" applyFont="1" applyBorder="1" applyAlignment="1">
      <alignment horizontal="center" vertical="center"/>
    </xf>
    <xf numFmtId="2" fontId="6" fillId="0" borderId="35" xfId="0" applyNumberFormat="1" applyFont="1" applyBorder="1" applyAlignment="1">
      <alignment horizontal="center" vertical="center"/>
    </xf>
    <xf numFmtId="9" fontId="1" fillId="0" borderId="38" xfId="0" applyNumberFormat="1" applyFont="1" applyBorder="1" applyAlignment="1">
      <alignment horizontal="center" vertical="center"/>
    </xf>
    <xf numFmtId="1" fontId="6" fillId="0" borderId="16" xfId="1" applyNumberFormat="1" applyFont="1" applyBorder="1" applyAlignment="1">
      <alignment horizontal="center" vertical="center"/>
    </xf>
    <xf numFmtId="0" fontId="8" fillId="0" borderId="27" xfId="2" applyFont="1" applyFill="1" applyBorder="1" applyAlignment="1">
      <alignment horizontal="left" vertical="center" wrapText="1"/>
    </xf>
    <xf numFmtId="0" fontId="8" fillId="0" borderId="34" xfId="2" applyFont="1" applyFill="1" applyBorder="1" applyAlignment="1">
      <alignment horizontal="left" vertical="center" wrapText="1"/>
    </xf>
    <xf numFmtId="0" fontId="8" fillId="0" borderId="19" xfId="2" applyFont="1" applyFill="1" applyBorder="1" applyAlignment="1">
      <alignment horizontal="left" vertical="center" wrapText="1"/>
    </xf>
    <xf numFmtId="0" fontId="8" fillId="0" borderId="21" xfId="2" applyFont="1" applyFill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9" fillId="2" borderId="22" xfId="2" applyFont="1" applyBorder="1" applyAlignment="1">
      <alignment horizontal="center" vertical="center" wrapText="1"/>
    </xf>
    <xf numFmtId="0" fontId="9" fillId="2" borderId="23" xfId="2" applyFont="1" applyBorder="1" applyAlignment="1">
      <alignment horizontal="center" vertical="center" wrapText="1"/>
    </xf>
    <xf numFmtId="0" fontId="4" fillId="0" borderId="49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9" fontId="1" fillId="0" borderId="35" xfId="0" applyNumberFormat="1" applyFont="1" applyBorder="1" applyAlignment="1">
      <alignment horizontal="center" vertical="center"/>
    </xf>
    <xf numFmtId="0" fontId="7" fillId="0" borderId="0" xfId="0" applyFont="1" applyFill="1"/>
    <xf numFmtId="0" fontId="0" fillId="0" borderId="0" xfId="0" applyFill="1"/>
    <xf numFmtId="9" fontId="9" fillId="5" borderId="39" xfId="1" applyFont="1" applyFill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" fontId="6" fillId="0" borderId="28" xfId="0" applyNumberFormat="1" applyFont="1" applyBorder="1" applyAlignment="1">
      <alignment horizontal="center" vertical="center"/>
    </xf>
    <xf numFmtId="1" fontId="6" fillId="0" borderId="35" xfId="0" applyNumberFormat="1" applyFont="1" applyBorder="1" applyAlignment="1">
      <alignment horizontal="center" vertical="center"/>
    </xf>
    <xf numFmtId="0" fontId="2" fillId="0" borderId="0" xfId="0" applyFont="1"/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8" xfId="0" quotePrefix="1" applyFont="1" applyFill="1" applyBorder="1" applyAlignment="1">
      <alignment horizontal="center" vertical="center"/>
    </xf>
    <xf numFmtId="0" fontId="0" fillId="3" borderId="10" xfId="0" quotePrefix="1" applyFont="1" applyFill="1" applyBorder="1" applyAlignment="1">
      <alignment horizontal="center" vertical="center"/>
    </xf>
    <xf numFmtId="0" fontId="0" fillId="3" borderId="13" xfId="0" quotePrefix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center" vertical="center"/>
    </xf>
    <xf numFmtId="49" fontId="0" fillId="3" borderId="8" xfId="0" applyNumberFormat="1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3" xfId="0" quotePrefix="1" applyFont="1" applyFill="1" applyBorder="1" applyAlignment="1">
      <alignment horizontal="center" vertical="center"/>
    </xf>
    <xf numFmtId="0" fontId="7" fillId="3" borderId="8" xfId="0" quotePrefix="1" applyFont="1" applyFill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9" fontId="1" fillId="0" borderId="26" xfId="1" applyFont="1" applyBorder="1" applyAlignment="1">
      <alignment horizontal="center" vertical="center"/>
    </xf>
    <xf numFmtId="9" fontId="1" fillId="0" borderId="25" xfId="1" applyFont="1" applyBorder="1" applyAlignment="1">
      <alignment horizontal="center" vertical="center"/>
    </xf>
    <xf numFmtId="9" fontId="1" fillId="0" borderId="31" xfId="1" applyFont="1" applyBorder="1" applyAlignment="1">
      <alignment horizontal="center" vertical="center"/>
    </xf>
    <xf numFmtId="9" fontId="1" fillId="0" borderId="32" xfId="1" applyFont="1" applyBorder="1" applyAlignment="1">
      <alignment horizontal="center" vertical="center"/>
    </xf>
    <xf numFmtId="9" fontId="1" fillId="0" borderId="20" xfId="1" applyFont="1" applyBorder="1" applyAlignment="1">
      <alignment horizontal="center" vertical="center"/>
    </xf>
    <xf numFmtId="9" fontId="1" fillId="0" borderId="18" xfId="1" applyFont="1" applyBorder="1" applyAlignment="1">
      <alignment horizontal="center" vertical="center"/>
    </xf>
    <xf numFmtId="9" fontId="1" fillId="0" borderId="36" xfId="1" applyFont="1" applyBorder="1" applyAlignment="1">
      <alignment horizontal="center" vertical="center"/>
    </xf>
    <xf numFmtId="9" fontId="1" fillId="0" borderId="37" xfId="1" applyFont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36" xfId="1" applyFont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" fontId="0" fillId="0" borderId="25" xfId="1" applyNumberFormat="1" applyFont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2" fontId="1" fillId="0" borderId="36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" fontId="1" fillId="0" borderId="36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0" fontId="3" fillId="0" borderId="46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left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9" fillId="2" borderId="0" xfId="2" applyFont="1" applyBorder="1" applyAlignment="1">
      <alignment horizontal="center" vertical="center" wrapText="1"/>
    </xf>
    <xf numFmtId="2" fontId="9" fillId="5" borderId="39" xfId="1" applyNumberFormat="1" applyFont="1" applyFill="1" applyBorder="1" applyAlignment="1">
      <alignment horizontal="center" vertical="center"/>
    </xf>
    <xf numFmtId="2" fontId="1" fillId="0" borderId="43" xfId="1" applyNumberFormat="1" applyFont="1" applyBorder="1" applyAlignment="1">
      <alignment horizontal="center" vertical="center"/>
    </xf>
    <xf numFmtId="2" fontId="1" fillId="0" borderId="44" xfId="1" applyNumberFormat="1" applyFont="1" applyBorder="1" applyAlignment="1">
      <alignment horizontal="center" vertical="center"/>
    </xf>
    <xf numFmtId="2" fontId="1" fillId="0" borderId="31" xfId="1" applyNumberFormat="1" applyFont="1" applyBorder="1" applyAlignment="1">
      <alignment horizontal="center" vertical="center"/>
    </xf>
    <xf numFmtId="2" fontId="1" fillId="0" borderId="32" xfId="1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9" fontId="1" fillId="0" borderId="51" xfId="0" applyNumberFormat="1" applyFont="1" applyBorder="1" applyAlignment="1">
      <alignment horizontal="center" vertical="center"/>
    </xf>
    <xf numFmtId="9" fontId="1" fillId="0" borderId="52" xfId="0" applyNumberFormat="1" applyFont="1" applyBorder="1" applyAlignment="1">
      <alignment horizontal="center" vertical="center"/>
    </xf>
    <xf numFmtId="2" fontId="6" fillId="0" borderId="30" xfId="0" applyNumberFormat="1" applyFont="1" applyBorder="1" applyAlignment="1">
      <alignment horizontal="center" vertical="center"/>
    </xf>
    <xf numFmtId="9" fontId="1" fillId="0" borderId="30" xfId="0" applyNumberFormat="1" applyFont="1" applyBorder="1" applyAlignment="1">
      <alignment horizontal="center" vertical="center"/>
    </xf>
    <xf numFmtId="9" fontId="1" fillId="0" borderId="33" xfId="0" applyNumberFormat="1" applyFont="1" applyBorder="1" applyAlignment="1">
      <alignment horizontal="center" vertical="center"/>
    </xf>
  </cellXfs>
  <cellStyles count="5">
    <cellStyle name="Accent1" xfId="2" builtinId="29"/>
    <cellStyle name="Accent2" xfId="3" builtinId="33"/>
    <cellStyle name="Accent4" xfId="4" builtinId="4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pane xSplit="1" ySplit="1" topLeftCell="B2" activePane="bottomRight" state="frozen"/>
      <selection activeCell="U1" sqref="U1"/>
      <selection pane="topRight" activeCell="V1" sqref="V1"/>
      <selection pane="bottomLeft" activeCell="U2" sqref="U2"/>
      <selection pane="bottomRight" activeCell="B7" sqref="B7:S7"/>
    </sheetView>
  </sheetViews>
  <sheetFormatPr defaultRowHeight="15.6" x14ac:dyDescent="0.3"/>
  <cols>
    <col min="1" max="1" width="8.796875" style="44"/>
    <col min="2" max="3" width="9.69921875" style="44" customWidth="1"/>
    <col min="4" max="4" width="11" style="44" customWidth="1"/>
    <col min="5" max="6" width="9.69921875" style="44" customWidth="1"/>
    <col min="7" max="7" width="11.3984375" style="44" customWidth="1"/>
    <col min="8" max="9" width="9.69921875" style="44" customWidth="1"/>
    <col min="10" max="10" width="11.8984375" style="44" customWidth="1"/>
    <col min="11" max="13" width="9.69921875" style="44" customWidth="1"/>
    <col min="14" max="14" width="11.59765625" style="44" customWidth="1"/>
    <col min="15" max="19" width="9.69921875" style="44" customWidth="1"/>
    <col min="20" max="16384" width="8.796875" style="44"/>
  </cols>
  <sheetData>
    <row r="1" spans="1:19" s="41" customFormat="1" ht="31.2" x14ac:dyDescent="0.3">
      <c r="B1" s="42" t="s">
        <v>18</v>
      </c>
      <c r="C1" s="42" t="s">
        <v>34</v>
      </c>
      <c r="D1" s="42" t="s">
        <v>35</v>
      </c>
      <c r="E1" s="42" t="s">
        <v>17</v>
      </c>
      <c r="F1" s="42" t="s">
        <v>36</v>
      </c>
      <c r="G1" s="42" t="s">
        <v>37</v>
      </c>
      <c r="H1" s="42" t="s">
        <v>16</v>
      </c>
      <c r="I1" s="42" t="s">
        <v>38</v>
      </c>
      <c r="J1" s="42" t="s">
        <v>39</v>
      </c>
      <c r="K1" s="43" t="s">
        <v>40</v>
      </c>
      <c r="L1" s="43" t="s">
        <v>41</v>
      </c>
      <c r="M1" s="43" t="s">
        <v>42</v>
      </c>
      <c r="N1" s="43" t="s">
        <v>43</v>
      </c>
      <c r="O1" s="43" t="s">
        <v>20</v>
      </c>
      <c r="P1" s="43" t="s">
        <v>21</v>
      </c>
      <c r="Q1" s="43" t="s">
        <v>22</v>
      </c>
      <c r="R1" s="43" t="s">
        <v>14</v>
      </c>
      <c r="S1" s="43" t="s">
        <v>44</v>
      </c>
    </row>
    <row r="2" spans="1:19" x14ac:dyDescent="0.3">
      <c r="A2" s="44" t="s">
        <v>27</v>
      </c>
      <c r="B2" s="45">
        <v>7.7464758969775103</v>
      </c>
      <c r="C2" s="45">
        <v>14.522497946540717</v>
      </c>
      <c r="D2" s="45">
        <v>5.8965143215411437</v>
      </c>
      <c r="E2" s="45">
        <v>9.6181820704748056</v>
      </c>
      <c r="F2" s="45">
        <v>14.40544645469735</v>
      </c>
      <c r="G2" s="45">
        <v>7.8220396531718697</v>
      </c>
      <c r="H2" s="45">
        <v>4.4996945731045441</v>
      </c>
      <c r="I2" s="45">
        <v>4.5218264560114392</v>
      </c>
      <c r="J2" s="45">
        <v>4.4784025667797529</v>
      </c>
      <c r="K2" s="46">
        <v>2142</v>
      </c>
      <c r="L2" s="46">
        <v>12920</v>
      </c>
      <c r="M2" s="46">
        <v>458</v>
      </c>
      <c r="N2" s="47">
        <v>84.700023086571136</v>
      </c>
      <c r="O2" s="47">
        <v>0.7374804956242198</v>
      </c>
      <c r="P2" s="47">
        <v>0.52377379968601767</v>
      </c>
      <c r="Q2" s="47">
        <v>47.64871017536359</v>
      </c>
      <c r="R2" s="48">
        <f>K2/L2</f>
        <v>0.16578947368421051</v>
      </c>
      <c r="S2" s="48">
        <f>M2/K2</f>
        <v>0.2138188608776844</v>
      </c>
    </row>
    <row r="3" spans="1:19" x14ac:dyDescent="0.3">
      <c r="A3" s="44" t="s">
        <v>27</v>
      </c>
      <c r="B3" s="45">
        <v>7.7511698772192181</v>
      </c>
      <c r="C3" s="45">
        <v>14.171184949395373</v>
      </c>
      <c r="D3" s="45">
        <v>5.9197281330270179</v>
      </c>
      <c r="E3" s="45">
        <v>9.5294399618315069</v>
      </c>
      <c r="F3" s="45">
        <v>14.311956068584145</v>
      </c>
      <c r="G3" s="45">
        <v>7.7372176976182825</v>
      </c>
      <c r="H3" s="45">
        <v>4.7413699274228751</v>
      </c>
      <c r="I3" s="45">
        <v>4.7406835756917607</v>
      </c>
      <c r="J3" s="45">
        <v>4.7420281211342354</v>
      </c>
      <c r="K3" s="46">
        <v>2174</v>
      </c>
      <c r="L3" s="46">
        <v>12973</v>
      </c>
      <c r="M3" s="46">
        <v>474</v>
      </c>
      <c r="N3" s="47">
        <v>83.36433445720499</v>
      </c>
      <c r="O3" s="47">
        <v>0.7784643365382018</v>
      </c>
      <c r="P3" s="47">
        <v>0.56168826089476154</v>
      </c>
      <c r="Q3" s="47">
        <v>50.518158852890316</v>
      </c>
      <c r="R3" s="48">
        <f>K3/L3</f>
        <v>0.16757881754413012</v>
      </c>
      <c r="S3" s="48">
        <f>M3/K3</f>
        <v>0.21803127874885003</v>
      </c>
    </row>
    <row r="4" spans="1:19" x14ac:dyDescent="0.3">
      <c r="A4" s="44" t="s">
        <v>27</v>
      </c>
      <c r="B4" s="45">
        <v>7.7075347273560038</v>
      </c>
      <c r="C4" s="45">
        <v>14.419775341722538</v>
      </c>
      <c r="D4" s="45">
        <v>5.9692935312403481</v>
      </c>
      <c r="E4" s="45">
        <v>9.7280021617962014</v>
      </c>
      <c r="F4" s="45">
        <v>14.736130581510766</v>
      </c>
      <c r="G4" s="45">
        <v>7.819443908455086</v>
      </c>
      <c r="H4" s="45">
        <v>4.6037355548870948</v>
      </c>
      <c r="I4" s="45">
        <v>4.7717925936139993</v>
      </c>
      <c r="J4" s="45">
        <v>4.4268053884554996</v>
      </c>
      <c r="K4" s="46">
        <v>2184</v>
      </c>
      <c r="L4" s="46">
        <v>13044</v>
      </c>
      <c r="M4" s="46">
        <v>463</v>
      </c>
      <c r="N4" s="47">
        <v>85.172896578606057</v>
      </c>
      <c r="O4" s="47">
        <v>0.76145201387825101</v>
      </c>
      <c r="P4" s="47">
        <v>0.54313987181297474</v>
      </c>
      <c r="Q4" s="47">
        <v>49.20409336517482</v>
      </c>
      <c r="R4" s="48">
        <f>K4/L4</f>
        <v>0.16743330266789327</v>
      </c>
      <c r="S4" s="48">
        <f>M4/K4</f>
        <v>0.21199633699633699</v>
      </c>
    </row>
    <row r="5" spans="1:19" x14ac:dyDescent="0.3">
      <c r="A5" s="44" t="s">
        <v>27</v>
      </c>
      <c r="B5" s="45">
        <v>7.4576541943031609</v>
      </c>
      <c r="C5" s="45">
        <v>13.85161806244024</v>
      </c>
      <c r="D5" s="45">
        <v>5.7449525383760642</v>
      </c>
      <c r="E5" s="45">
        <v>9.4271637858393529</v>
      </c>
      <c r="F5" s="45">
        <v>14.178578306375767</v>
      </c>
      <c r="G5" s="45">
        <v>7.6101218105748298</v>
      </c>
      <c r="H5" s="45">
        <v>4.6986149681070106</v>
      </c>
      <c r="I5" s="45">
        <v>4.8744821701753454</v>
      </c>
      <c r="J5" s="45">
        <v>4.5231118803286723</v>
      </c>
      <c r="K5" s="46">
        <v>2173</v>
      </c>
      <c r="L5" s="46">
        <v>12905</v>
      </c>
      <c r="M5" s="46">
        <v>461</v>
      </c>
      <c r="N5" s="47">
        <v>84.251825278350424</v>
      </c>
      <c r="O5" s="47">
        <v>0.76076512701417742</v>
      </c>
      <c r="P5" s="47">
        <v>0.55184013874887294</v>
      </c>
      <c r="Q5" s="47">
        <v>50.247677112342984</v>
      </c>
      <c r="R5" s="48">
        <f t="shared" ref="R5:R6" si="0">K5/L5</f>
        <v>0.16838434715226655</v>
      </c>
      <c r="S5" s="48">
        <f t="shared" ref="S5:S6" si="1">M5/K5</f>
        <v>0.21214910262310172</v>
      </c>
    </row>
    <row r="6" spans="1:19" x14ac:dyDescent="0.3">
      <c r="A6" s="44" t="s">
        <v>27</v>
      </c>
      <c r="B6" s="45">
        <v>7.3362411377038672</v>
      </c>
      <c r="C6" s="45">
        <v>13.707373479010808</v>
      </c>
      <c r="D6" s="45">
        <v>5.6576360205489875</v>
      </c>
      <c r="E6" s="45">
        <v>9.4482292730674082</v>
      </c>
      <c r="F6" s="45">
        <v>14.40654202959222</v>
      </c>
      <c r="G6" s="45">
        <v>7.5704083099635131</v>
      </c>
      <c r="H6" s="45">
        <v>4.5447480550359947</v>
      </c>
      <c r="I6" s="45">
        <v>4.6139095644533779</v>
      </c>
      <c r="J6" s="45">
        <v>4.4792228724024374</v>
      </c>
      <c r="K6" s="46">
        <v>2119</v>
      </c>
      <c r="L6" s="46">
        <v>12895</v>
      </c>
      <c r="M6" s="46">
        <v>449</v>
      </c>
      <c r="N6" s="47">
        <v>82.788521382638521</v>
      </c>
      <c r="O6" s="47">
        <v>0.75235195246233166</v>
      </c>
      <c r="P6" s="47">
        <v>0.53104929141809687</v>
      </c>
      <c r="Q6" s="47">
        <v>47.894626719151262</v>
      </c>
      <c r="R6" s="48">
        <f t="shared" si="0"/>
        <v>0.16432725862737496</v>
      </c>
      <c r="S6" s="48">
        <f t="shared" si="1"/>
        <v>0.21189240207645116</v>
      </c>
    </row>
    <row r="7" spans="1:19" x14ac:dyDescent="0.3">
      <c r="A7" s="44" t="s">
        <v>27</v>
      </c>
      <c r="B7" s="49">
        <f t="shared" ref="B7:S7" si="2">AVERAGE(B2:B6)</f>
        <v>7.5998151667119513</v>
      </c>
      <c r="C7" s="49">
        <f t="shared" si="2"/>
        <v>14.134489955821937</v>
      </c>
      <c r="D7" s="49">
        <f t="shared" si="2"/>
        <v>5.8376249089467125</v>
      </c>
      <c r="E7" s="49">
        <f t="shared" si="2"/>
        <v>9.550203450601856</v>
      </c>
      <c r="F7" s="49">
        <f t="shared" si="2"/>
        <v>14.407730688152048</v>
      </c>
      <c r="G7" s="49">
        <f t="shared" si="2"/>
        <v>7.7118462759567148</v>
      </c>
      <c r="H7" s="49">
        <f t="shared" si="2"/>
        <v>4.6176326157115044</v>
      </c>
      <c r="I7" s="49">
        <f t="shared" si="2"/>
        <v>4.7045388719891843</v>
      </c>
      <c r="J7" s="49">
        <f t="shared" si="2"/>
        <v>4.5299141658201192</v>
      </c>
      <c r="K7" s="49">
        <f t="shared" si="2"/>
        <v>2158.4</v>
      </c>
      <c r="L7" s="49">
        <f t="shared" si="2"/>
        <v>12947.4</v>
      </c>
      <c r="M7" s="49">
        <f t="shared" si="2"/>
        <v>461</v>
      </c>
      <c r="N7" s="49">
        <f t="shared" si="2"/>
        <v>84.055520156674234</v>
      </c>
      <c r="O7" s="49">
        <f t="shared" si="2"/>
        <v>0.75810278510343632</v>
      </c>
      <c r="P7" s="49">
        <f t="shared" si="2"/>
        <v>0.5422982725121448</v>
      </c>
      <c r="Q7" s="49">
        <f t="shared" si="2"/>
        <v>49.102653244984594</v>
      </c>
      <c r="R7" s="49">
        <f t="shared" si="2"/>
        <v>0.16670263993517509</v>
      </c>
      <c r="S7" s="49">
        <f t="shared" si="2"/>
        <v>0.21357759626448486</v>
      </c>
    </row>
    <row r="8" spans="1:19" x14ac:dyDescent="0.3">
      <c r="A8" s="44" t="s">
        <v>28</v>
      </c>
      <c r="B8" s="50">
        <v>7.0995889511128487</v>
      </c>
      <c r="C8" s="50">
        <v>12.998795387552583</v>
      </c>
      <c r="D8" s="50">
        <v>5.3636087264045971</v>
      </c>
      <c r="E8" s="50">
        <v>8.7970142315833417</v>
      </c>
      <c r="F8" s="50">
        <v>13.506659364692835</v>
      </c>
      <c r="G8" s="50">
        <v>6.9202980159466332</v>
      </c>
      <c r="H8" s="50">
        <v>3.0271279287797075</v>
      </c>
      <c r="I8" s="50">
        <v>3.1810517114266585</v>
      </c>
      <c r="J8" s="50">
        <v>2.8719052112580812</v>
      </c>
      <c r="K8" s="51">
        <v>3003</v>
      </c>
      <c r="L8" s="51">
        <v>12984</v>
      </c>
      <c r="M8" s="51">
        <v>434</v>
      </c>
      <c r="N8" s="47">
        <v>86.701923389072618</v>
      </c>
      <c r="O8" s="47">
        <v>0.43166433971297619</v>
      </c>
      <c r="P8" s="47">
        <v>0.38281385815736674</v>
      </c>
      <c r="Q8" s="47">
        <v>36.439255777746503</v>
      </c>
      <c r="R8" s="48">
        <f>K8/L8</f>
        <v>0.23128465804066545</v>
      </c>
      <c r="S8" s="48">
        <f>M8/K8</f>
        <v>0.14452214452214451</v>
      </c>
    </row>
    <row r="9" spans="1:19" x14ac:dyDescent="0.3">
      <c r="A9" s="44" t="s">
        <v>28</v>
      </c>
      <c r="B9" s="50">
        <v>7.1031172072421374</v>
      </c>
      <c r="C9" s="50">
        <v>13.065658179417991</v>
      </c>
      <c r="D9" s="50">
        <v>5.4602804851361251</v>
      </c>
      <c r="E9" s="50">
        <v>8.8693489181555289</v>
      </c>
      <c r="F9" s="50">
        <v>13.677757669109134</v>
      </c>
      <c r="G9" s="50">
        <v>7.0322952660826239</v>
      </c>
      <c r="H9" s="50">
        <v>2.9646960926687593</v>
      </c>
      <c r="I9" s="50">
        <v>3.0824248033833159</v>
      </c>
      <c r="J9" s="50">
        <v>2.8453775841549414</v>
      </c>
      <c r="K9" s="51">
        <v>2950</v>
      </c>
      <c r="L9" s="51">
        <v>13034</v>
      </c>
      <c r="M9" s="51">
        <v>499</v>
      </c>
      <c r="N9" s="47">
        <v>85.044633890667214</v>
      </c>
      <c r="O9" s="47">
        <v>0.42079560642023284</v>
      </c>
      <c r="P9" s="47">
        <v>0.37139884955813757</v>
      </c>
      <c r="Q9" s="47">
        <v>33.001807610023732</v>
      </c>
      <c r="R9" s="48">
        <f>K9/L9</f>
        <v>0.22633113395734233</v>
      </c>
      <c r="S9" s="48">
        <f>M9/K9</f>
        <v>0.16915254237288135</v>
      </c>
    </row>
    <row r="10" spans="1:19" x14ac:dyDescent="0.3">
      <c r="A10" s="44" t="s">
        <v>28</v>
      </c>
      <c r="B10" s="50">
        <v>7.0594692170278712</v>
      </c>
      <c r="C10" s="50">
        <v>12.98675871927575</v>
      </c>
      <c r="D10" s="50">
        <v>5.4291211920034339</v>
      </c>
      <c r="E10" s="50">
        <v>8.7418955031628247</v>
      </c>
      <c r="F10" s="50">
        <v>13.286014145360614</v>
      </c>
      <c r="G10" s="50">
        <v>6.9800088545049155</v>
      </c>
      <c r="H10" s="50">
        <v>3.098967394868787</v>
      </c>
      <c r="I10" s="50">
        <v>3.2077844270101967</v>
      </c>
      <c r="J10" s="50">
        <v>2.9920554228138991</v>
      </c>
      <c r="K10" s="51">
        <v>2958</v>
      </c>
      <c r="L10" s="51">
        <v>12741</v>
      </c>
      <c r="M10" s="51">
        <v>476</v>
      </c>
      <c r="N10" s="47">
        <v>86.583723868485421</v>
      </c>
      <c r="O10" s="47">
        <v>0.4253028367099157</v>
      </c>
      <c r="P10" s="47">
        <v>0.37621499354316668</v>
      </c>
      <c r="Q10" s="47">
        <v>33.679892810986559</v>
      </c>
      <c r="R10" s="48">
        <f>K10/L10</f>
        <v>0.23216388038615493</v>
      </c>
      <c r="S10" s="48">
        <f>M10/K10</f>
        <v>0.16091954022988506</v>
      </c>
    </row>
    <row r="11" spans="1:19" x14ac:dyDescent="0.3">
      <c r="A11" s="44" t="s">
        <v>28</v>
      </c>
      <c r="B11" s="50">
        <v>6.6733115601453097</v>
      </c>
      <c r="C11" s="50">
        <v>12.467737631164727</v>
      </c>
      <c r="D11" s="50">
        <v>4.9759282522214523</v>
      </c>
      <c r="E11" s="50">
        <v>8.2590134462203117</v>
      </c>
      <c r="F11" s="50">
        <v>12.79377004195578</v>
      </c>
      <c r="G11" s="50">
        <v>6.4417406872604284</v>
      </c>
      <c r="H11" s="50">
        <v>3.1323633913375279</v>
      </c>
      <c r="I11" s="50">
        <v>3.3387831228822775</v>
      </c>
      <c r="J11" s="50">
        <v>2.9250883294134566</v>
      </c>
      <c r="K11" s="51">
        <v>3037</v>
      </c>
      <c r="L11" s="51">
        <v>12856</v>
      </c>
      <c r="M11" s="51">
        <v>455</v>
      </c>
      <c r="N11" s="47">
        <v>87.67618877692513</v>
      </c>
      <c r="O11" s="47">
        <v>0.44194623381273945</v>
      </c>
      <c r="P11" s="47">
        <v>0.39118227800074606</v>
      </c>
      <c r="Q11" s="47">
        <v>36.346994353546009</v>
      </c>
      <c r="R11" s="48">
        <f t="shared" ref="R11" si="3">K11/L11</f>
        <v>0.23623210952084631</v>
      </c>
      <c r="S11" s="48">
        <f t="shared" ref="S11" si="4">M11/K11</f>
        <v>0.1498189002304906</v>
      </c>
    </row>
    <row r="12" spans="1:19" x14ac:dyDescent="0.3">
      <c r="A12" s="44" t="s">
        <v>28</v>
      </c>
      <c r="B12" s="50">
        <v>6.3856873424958538</v>
      </c>
      <c r="C12" s="50">
        <v>11.95072240754147</v>
      </c>
      <c r="D12" s="50">
        <v>4.8047021485782562</v>
      </c>
      <c r="E12" s="50">
        <v>8.0215570669776852</v>
      </c>
      <c r="F12" s="50">
        <v>12.350510854786027</v>
      </c>
      <c r="G12" s="50">
        <v>6.296137763651938</v>
      </c>
      <c r="H12" s="50">
        <v>3.0698351385458396</v>
      </c>
      <c r="I12" s="50">
        <v>3.2586981155556156</v>
      </c>
      <c r="J12" s="50">
        <v>2.8805703254147801</v>
      </c>
      <c r="K12" s="51">
        <v>2972</v>
      </c>
      <c r="L12" s="51">
        <v>12813</v>
      </c>
      <c r="M12" s="51">
        <v>477</v>
      </c>
      <c r="N12" s="47">
        <v>85.984506650500265</v>
      </c>
      <c r="O12" s="47">
        <v>0.43050237016692799</v>
      </c>
      <c r="P12" s="47">
        <v>0.38058900416435226</v>
      </c>
      <c r="Q12" s="47">
        <v>35.046876865386231</v>
      </c>
      <c r="R12" s="48">
        <f>K12/L12</f>
        <v>0.23195192382736282</v>
      </c>
      <c r="S12" s="48">
        <f>M12/K12</f>
        <v>0.16049798115746972</v>
      </c>
    </row>
    <row r="13" spans="1:19" x14ac:dyDescent="0.3">
      <c r="A13" s="44" t="s">
        <v>28</v>
      </c>
      <c r="B13" s="49">
        <f t="shared" ref="B13:S13" si="5">AVERAGE(B8:B12)</f>
        <v>6.8642348556048045</v>
      </c>
      <c r="C13" s="49">
        <f t="shared" si="5"/>
        <v>12.693934464990503</v>
      </c>
      <c r="D13" s="49">
        <f t="shared" si="5"/>
        <v>5.2067281608687734</v>
      </c>
      <c r="E13" s="49">
        <f t="shared" si="5"/>
        <v>8.5377658332199378</v>
      </c>
      <c r="F13" s="49">
        <f t="shared" si="5"/>
        <v>13.122942415180878</v>
      </c>
      <c r="G13" s="49">
        <f t="shared" si="5"/>
        <v>6.7340961174893064</v>
      </c>
      <c r="H13" s="49">
        <f t="shared" si="5"/>
        <v>3.0585979892401243</v>
      </c>
      <c r="I13" s="49">
        <f t="shared" si="5"/>
        <v>3.2137484360516124</v>
      </c>
      <c r="J13" s="49">
        <f t="shared" si="5"/>
        <v>2.9029993746110319</v>
      </c>
      <c r="K13" s="49">
        <f t="shared" si="5"/>
        <v>2984</v>
      </c>
      <c r="L13" s="49">
        <f t="shared" si="5"/>
        <v>12885.6</v>
      </c>
      <c r="M13" s="49">
        <f t="shared" si="5"/>
        <v>468.2</v>
      </c>
      <c r="N13" s="49">
        <f t="shared" si="5"/>
        <v>86.398195315130124</v>
      </c>
      <c r="O13" s="49">
        <f t="shared" si="5"/>
        <v>0.43004227736455841</v>
      </c>
      <c r="P13" s="49">
        <f t="shared" si="5"/>
        <v>0.38043979668475386</v>
      </c>
      <c r="Q13" s="49">
        <f t="shared" si="5"/>
        <v>34.902965483537805</v>
      </c>
      <c r="R13" s="49">
        <f t="shared" si="5"/>
        <v>0.23159274114647435</v>
      </c>
      <c r="S13" s="49">
        <f t="shared" si="5"/>
        <v>0.15698222170257425</v>
      </c>
    </row>
    <row r="14" spans="1:19" x14ac:dyDescent="0.3">
      <c r="A14" s="44" t="s">
        <v>29</v>
      </c>
      <c r="B14" s="50">
        <v>6.2503094710913949</v>
      </c>
      <c r="C14" s="50">
        <v>11.771782678305497</v>
      </c>
      <c r="D14" s="50">
        <v>4.6156737492089048</v>
      </c>
      <c r="E14" s="50">
        <v>7.5630302772404772</v>
      </c>
      <c r="F14" s="50">
        <v>11.731030407637268</v>
      </c>
      <c r="G14" s="50">
        <v>5.8156149558466117</v>
      </c>
      <c r="H14" s="50">
        <v>2.852415914896604</v>
      </c>
      <c r="I14" s="50">
        <v>2.8324823025958721</v>
      </c>
      <c r="J14" s="50">
        <v>2.8724607328447704</v>
      </c>
      <c r="K14" s="51">
        <v>2989</v>
      </c>
      <c r="L14" s="51">
        <v>12648</v>
      </c>
      <c r="M14" s="51">
        <v>890</v>
      </c>
      <c r="N14" s="47">
        <v>82.403047299396832</v>
      </c>
      <c r="O14" s="47">
        <v>0.24702986926029891</v>
      </c>
      <c r="P14" s="47">
        <v>0.38584305947834208</v>
      </c>
      <c r="Q14" s="47">
        <v>44.903522936923011</v>
      </c>
      <c r="R14" s="48">
        <f>K14/L14</f>
        <v>0.23632194813409235</v>
      </c>
      <c r="S14" s="48">
        <f>M14/K14</f>
        <v>0.29775844764135162</v>
      </c>
    </row>
    <row r="15" spans="1:19" x14ac:dyDescent="0.3">
      <c r="A15" s="44" t="s">
        <v>29</v>
      </c>
      <c r="B15" s="50">
        <v>6.8577505430796837</v>
      </c>
      <c r="C15" s="50">
        <v>12.562964156966315</v>
      </c>
      <c r="D15" s="50">
        <v>5.2242837634265369</v>
      </c>
      <c r="E15" s="50">
        <v>8.4829776615021597</v>
      </c>
      <c r="F15" s="50">
        <v>12.978942736128293</v>
      </c>
      <c r="G15" s="50">
        <v>6.6941768064002831</v>
      </c>
      <c r="H15" s="50">
        <v>2.7837634280927444</v>
      </c>
      <c r="I15" s="50">
        <v>2.780436744993366</v>
      </c>
      <c r="J15" s="50">
        <v>2.7872750603608125</v>
      </c>
      <c r="K15" s="51">
        <v>2994</v>
      </c>
      <c r="L15" s="51">
        <v>12708</v>
      </c>
      <c r="M15" s="51">
        <v>923</v>
      </c>
      <c r="N15" s="47">
        <v>83.23036736792146</v>
      </c>
      <c r="O15" s="47">
        <v>0.24292593757750994</v>
      </c>
      <c r="P15" s="47">
        <v>0.38133055851343556</v>
      </c>
      <c r="Q15" s="47">
        <v>42.632365347501612</v>
      </c>
      <c r="R15" s="48">
        <f>K15/L15</f>
        <v>0.2355996222851747</v>
      </c>
      <c r="S15" s="48">
        <f>M15/K15</f>
        <v>0.30828323313293254</v>
      </c>
    </row>
    <row r="16" spans="1:19" x14ac:dyDescent="0.3">
      <c r="A16" s="44" t="s">
        <v>29</v>
      </c>
      <c r="B16" s="50">
        <v>6.814582829927514</v>
      </c>
      <c r="C16" s="50">
        <v>12.751311355545843</v>
      </c>
      <c r="D16" s="50">
        <v>5.1553188420628668</v>
      </c>
      <c r="E16" s="50">
        <v>8.453430464022432</v>
      </c>
      <c r="F16" s="50">
        <v>12.718359122536008</v>
      </c>
      <c r="G16" s="50">
        <v>6.7987021985165894</v>
      </c>
      <c r="H16" s="50">
        <v>2.8714689413692218</v>
      </c>
      <c r="I16" s="50">
        <v>2.8917964334966668</v>
      </c>
      <c r="J16" s="50">
        <v>2.85125445823205</v>
      </c>
      <c r="K16" s="51">
        <v>3001</v>
      </c>
      <c r="L16" s="51">
        <v>12995</v>
      </c>
      <c r="M16" s="51">
        <v>876</v>
      </c>
      <c r="N16" s="47">
        <v>82.698921500662749</v>
      </c>
      <c r="O16" s="47">
        <v>0.24902089825500157</v>
      </c>
      <c r="P16" s="47">
        <v>0.3903759045600837</v>
      </c>
      <c r="Q16" s="47">
        <v>45.324348527149468</v>
      </c>
      <c r="R16" s="48">
        <f>K16/L16</f>
        <v>0.2309349749903809</v>
      </c>
      <c r="S16" s="48">
        <f>M16/K16</f>
        <v>0.29190269910029992</v>
      </c>
    </row>
    <row r="17" spans="1:19" x14ac:dyDescent="0.3">
      <c r="A17" s="44" t="s">
        <v>29</v>
      </c>
      <c r="B17" s="50">
        <v>6.8986942199487791</v>
      </c>
      <c r="C17" s="50">
        <v>12.583367096448143</v>
      </c>
      <c r="D17" s="50">
        <v>5.26995843996235</v>
      </c>
      <c r="E17" s="50">
        <v>8.6281190764626174</v>
      </c>
      <c r="F17" s="50">
        <v>13.143893783907505</v>
      </c>
      <c r="G17" s="50">
        <v>6.856555858138683</v>
      </c>
      <c r="H17" s="50">
        <v>2.8793876264071918</v>
      </c>
      <c r="I17" s="50">
        <v>2.9254866923776195</v>
      </c>
      <c r="J17" s="50">
        <v>2.8309544305141916</v>
      </c>
      <c r="K17" s="51">
        <v>3048</v>
      </c>
      <c r="L17" s="51">
        <v>12809</v>
      </c>
      <c r="M17" s="51">
        <v>893</v>
      </c>
      <c r="N17" s="47">
        <v>82.906136978215571</v>
      </c>
      <c r="O17" s="47">
        <v>0.25016092079533209</v>
      </c>
      <c r="P17" s="47">
        <v>0.38979648760255503</v>
      </c>
      <c r="Q17" s="47">
        <v>44.758465656818579</v>
      </c>
      <c r="R17" s="48">
        <f t="shared" ref="R17" si="6">K17/L17</f>
        <v>0.23795768600202982</v>
      </c>
      <c r="S17" s="48">
        <f t="shared" ref="S17" si="7">M17/K17</f>
        <v>0.29297900262467191</v>
      </c>
    </row>
    <row r="18" spans="1:19" x14ac:dyDescent="0.3">
      <c r="A18" s="44" t="s">
        <v>29</v>
      </c>
      <c r="B18" s="50">
        <v>6.8118448099089202</v>
      </c>
      <c r="C18" s="50">
        <v>12.582944696225951</v>
      </c>
      <c r="D18" s="50">
        <v>5.1403817382058126</v>
      </c>
      <c r="E18" s="50">
        <v>8.3012233858456828</v>
      </c>
      <c r="F18" s="50">
        <v>12.762991760702594</v>
      </c>
      <c r="G18" s="50">
        <v>6.4699199717780393</v>
      </c>
      <c r="H18" s="50">
        <v>2.8903737013915056</v>
      </c>
      <c r="I18" s="50">
        <v>2.9317203412378947</v>
      </c>
      <c r="J18" s="50">
        <v>2.8457760748524126</v>
      </c>
      <c r="K18" s="51">
        <v>3060</v>
      </c>
      <c r="L18" s="51">
        <v>12748</v>
      </c>
      <c r="M18" s="51">
        <v>887</v>
      </c>
      <c r="N18" s="47">
        <v>82.658657199136513</v>
      </c>
      <c r="O18" s="47">
        <v>0.25381061456320975</v>
      </c>
      <c r="P18" s="47">
        <v>0.39547281042084298</v>
      </c>
      <c r="Q18" s="47">
        <v>45.71227705164678</v>
      </c>
      <c r="R18" s="48">
        <f>K18/L18</f>
        <v>0.24003765296517102</v>
      </c>
      <c r="S18" s="48">
        <f>M18/K18</f>
        <v>0.28986928104575166</v>
      </c>
    </row>
    <row r="19" spans="1:19" x14ac:dyDescent="0.3">
      <c r="A19" s="44" t="s">
        <v>29</v>
      </c>
      <c r="B19" s="49">
        <f t="shared" ref="B19:S19" si="8">AVERAGE(B14:B18)</f>
        <v>6.7266363747912594</v>
      </c>
      <c r="C19" s="49">
        <f t="shared" si="8"/>
        <v>12.450473996698349</v>
      </c>
      <c r="D19" s="49">
        <f t="shared" si="8"/>
        <v>5.0811233065732937</v>
      </c>
      <c r="E19" s="49">
        <f t="shared" si="8"/>
        <v>8.2857561730146738</v>
      </c>
      <c r="F19" s="49">
        <f t="shared" si="8"/>
        <v>12.667043562182332</v>
      </c>
      <c r="G19" s="49">
        <f t="shared" si="8"/>
        <v>6.5269939581360417</v>
      </c>
      <c r="H19" s="49">
        <f t="shared" si="8"/>
        <v>2.8554819224314536</v>
      </c>
      <c r="I19" s="49">
        <f t="shared" si="8"/>
        <v>2.8723845029402839</v>
      </c>
      <c r="J19" s="49">
        <f t="shared" si="8"/>
        <v>2.8375441513608477</v>
      </c>
      <c r="K19" s="49">
        <f t="shared" si="8"/>
        <v>3018.4</v>
      </c>
      <c r="L19" s="49">
        <f t="shared" si="8"/>
        <v>12781.6</v>
      </c>
      <c r="M19" s="49">
        <f t="shared" si="8"/>
        <v>893.8</v>
      </c>
      <c r="N19" s="49">
        <f t="shared" si="8"/>
        <v>82.779426069066631</v>
      </c>
      <c r="O19" s="49">
        <f t="shared" si="8"/>
        <v>0.24858964809027045</v>
      </c>
      <c r="P19" s="49">
        <f t="shared" si="8"/>
        <v>0.38856376411505184</v>
      </c>
      <c r="Q19" s="49">
        <f t="shared" si="8"/>
        <v>44.666195904007893</v>
      </c>
      <c r="R19" s="49">
        <f t="shared" si="8"/>
        <v>0.23617037687536979</v>
      </c>
      <c r="S19" s="49">
        <f t="shared" si="8"/>
        <v>0.29615853270900155</v>
      </c>
    </row>
    <row r="20" spans="1:19" x14ac:dyDescent="0.3">
      <c r="A20" s="44" t="s">
        <v>30</v>
      </c>
      <c r="B20" s="45">
        <v>7.2308513171965414</v>
      </c>
      <c r="C20" s="45">
        <v>13.517718555064034</v>
      </c>
      <c r="D20" s="45">
        <v>5.4609685398253198</v>
      </c>
      <c r="E20" s="45">
        <v>9.0692488771570829</v>
      </c>
      <c r="F20" s="45">
        <v>13.894250459111994</v>
      </c>
      <c r="G20" s="45">
        <v>7.2448448511785939</v>
      </c>
      <c r="H20" s="45">
        <v>2.7703011171462717</v>
      </c>
      <c r="I20" s="45">
        <v>2.8789405893727218</v>
      </c>
      <c r="J20" s="45">
        <v>2.6567754677000508</v>
      </c>
      <c r="K20" s="46">
        <v>2247</v>
      </c>
      <c r="L20" s="46">
        <v>12715</v>
      </c>
      <c r="M20" s="46">
        <v>468</v>
      </c>
      <c r="N20" s="47">
        <v>82.853640900362365</v>
      </c>
      <c r="O20" s="47">
        <v>0.22650101491689023</v>
      </c>
      <c r="P20" s="47">
        <v>0.35599685593044778</v>
      </c>
      <c r="Q20" s="47">
        <v>32.564824572175105</v>
      </c>
      <c r="R20" s="48">
        <f>K20/L20</f>
        <v>0.17672040896578844</v>
      </c>
      <c r="S20" s="48">
        <f>M20/K20</f>
        <v>0.20827770360480641</v>
      </c>
    </row>
    <row r="21" spans="1:19" x14ac:dyDescent="0.3">
      <c r="A21" s="44" t="s">
        <v>30</v>
      </c>
      <c r="B21" s="45">
        <v>7.8709837007566312</v>
      </c>
      <c r="C21" s="45">
        <v>14.429823381998428</v>
      </c>
      <c r="D21" s="45">
        <v>6.0947692898937449</v>
      </c>
      <c r="E21" s="45">
        <v>9.7652914996695745</v>
      </c>
      <c r="F21" s="45">
        <v>14.927738190085078</v>
      </c>
      <c r="G21" s="45">
        <v>7.8311696811758571</v>
      </c>
      <c r="H21" s="45">
        <v>2.7321373649149368</v>
      </c>
      <c r="I21" s="45">
        <v>2.8166977043522889</v>
      </c>
      <c r="J21" s="45">
        <v>2.6514494148536705</v>
      </c>
      <c r="K21" s="46">
        <v>2197</v>
      </c>
      <c r="L21" s="46">
        <v>13094</v>
      </c>
      <c r="M21" s="46">
        <v>465</v>
      </c>
      <c r="N21" s="47">
        <v>83.297487578225088</v>
      </c>
      <c r="O21" s="47">
        <v>0.21478381891560727</v>
      </c>
      <c r="P21" s="47">
        <v>0.34220958330995421</v>
      </c>
      <c r="Q21" s="47">
        <v>31.573158249141827</v>
      </c>
      <c r="R21" s="48">
        <f>K21/L21</f>
        <v>0.1677867725675882</v>
      </c>
      <c r="S21" s="48">
        <f>M21/K21</f>
        <v>0.21165225307237143</v>
      </c>
    </row>
    <row r="22" spans="1:19" x14ac:dyDescent="0.3">
      <c r="A22" s="44" t="s">
        <v>30</v>
      </c>
      <c r="B22" s="45">
        <v>7.2562965422686352</v>
      </c>
      <c r="C22" s="45">
        <v>13.507852236944819</v>
      </c>
      <c r="D22" s="45">
        <v>5.5175450619070228</v>
      </c>
      <c r="E22" s="45">
        <v>9.0298038546160342</v>
      </c>
      <c r="F22" s="45">
        <v>13.663435729903592</v>
      </c>
      <c r="G22" s="45">
        <v>7.2149698774666309</v>
      </c>
      <c r="H22" s="45">
        <v>2.8786665145195443</v>
      </c>
      <c r="I22" s="45">
        <v>3.0697188469687706</v>
      </c>
      <c r="J22" s="45">
        <v>2.6904630518924884</v>
      </c>
      <c r="K22" s="46">
        <v>2246</v>
      </c>
      <c r="L22" s="46">
        <v>12647</v>
      </c>
      <c r="M22" s="46">
        <v>449</v>
      </c>
      <c r="N22" s="47">
        <v>83.860382097043839</v>
      </c>
      <c r="O22" s="47">
        <v>0.23531088659517482</v>
      </c>
      <c r="P22" s="47">
        <v>0.36480345881661147</v>
      </c>
      <c r="Q22" s="47">
        <v>34.763290165489131</v>
      </c>
      <c r="R22" s="48">
        <f>K22/L22</f>
        <v>0.17759152368150549</v>
      </c>
      <c r="S22" s="48">
        <f>M22/K22</f>
        <v>0.19991095280498664</v>
      </c>
    </row>
    <row r="23" spans="1:19" x14ac:dyDescent="0.3">
      <c r="A23" s="44" t="s">
        <v>30</v>
      </c>
      <c r="B23" s="45">
        <v>7.4328336398583339</v>
      </c>
      <c r="C23" s="45">
        <v>13.896218048061794</v>
      </c>
      <c r="D23" s="45">
        <v>5.6315625752770408</v>
      </c>
      <c r="E23" s="45">
        <v>9.32649475031325</v>
      </c>
      <c r="F23" s="45">
        <v>14.107863580131893</v>
      </c>
      <c r="G23" s="45">
        <v>7.4796435128275895</v>
      </c>
      <c r="H23" s="45">
        <v>2.8526452996566141</v>
      </c>
      <c r="I23" s="45">
        <v>2.9358288075480892</v>
      </c>
      <c r="J23" s="45">
        <v>2.769073083784344</v>
      </c>
      <c r="K23" s="46">
        <v>2271</v>
      </c>
      <c r="L23" s="46">
        <v>12925</v>
      </c>
      <c r="M23" s="46">
        <v>475</v>
      </c>
      <c r="N23" s="47">
        <v>82.774688188681836</v>
      </c>
      <c r="O23" s="47">
        <v>0.22931073736076224</v>
      </c>
      <c r="P23" s="47">
        <v>0.36365322326608912</v>
      </c>
      <c r="Q23" s="47">
        <v>32.639205693213619</v>
      </c>
      <c r="R23" s="48">
        <f t="shared" ref="R23:R24" si="9">K23/L23</f>
        <v>0.17570599613152804</v>
      </c>
      <c r="S23" s="48">
        <f t="shared" ref="S23:S24" si="10">M23/K23</f>
        <v>0.20915896081021576</v>
      </c>
    </row>
    <row r="24" spans="1:19" x14ac:dyDescent="0.3">
      <c r="A24" s="44" t="s">
        <v>30</v>
      </c>
      <c r="B24" s="45">
        <v>7.4804365802803297</v>
      </c>
      <c r="C24" s="45">
        <v>13.921000424801212</v>
      </c>
      <c r="D24" s="45">
        <v>5.5991264919693906</v>
      </c>
      <c r="E24" s="45">
        <v>9.226580305376693</v>
      </c>
      <c r="F24" s="45">
        <v>13.958222282831279</v>
      </c>
      <c r="G24" s="45">
        <v>7.4244937389337746</v>
      </c>
      <c r="H24" s="45">
        <v>2.9627619956185396</v>
      </c>
      <c r="I24" s="45">
        <v>3.1015787269744175</v>
      </c>
      <c r="J24" s="45">
        <v>2.8355033955429336</v>
      </c>
      <c r="K24" s="46">
        <v>2340</v>
      </c>
      <c r="L24" s="46">
        <v>12879</v>
      </c>
      <c r="M24" s="46">
        <v>465</v>
      </c>
      <c r="N24" s="47">
        <v>84.548283191064229</v>
      </c>
      <c r="O24" s="47">
        <v>0.24236772261990203</v>
      </c>
      <c r="P24" s="47">
        <v>0.37266056099241013</v>
      </c>
      <c r="Q24" s="47">
        <v>35.108398931180261</v>
      </c>
      <c r="R24" s="48">
        <f t="shared" si="9"/>
        <v>0.1816911250873515</v>
      </c>
      <c r="S24" s="48">
        <f t="shared" si="10"/>
        <v>0.19871794871794871</v>
      </c>
    </row>
    <row r="25" spans="1:19" x14ac:dyDescent="0.3">
      <c r="A25" s="44" t="s">
        <v>30</v>
      </c>
      <c r="B25" s="49">
        <f t="shared" ref="B25:S25" si="11">AVERAGE(B20:B24)</f>
        <v>7.4542803560720943</v>
      </c>
      <c r="C25" s="49">
        <f t="shared" si="11"/>
        <v>13.854522529374057</v>
      </c>
      <c r="D25" s="49">
        <f t="shared" si="11"/>
        <v>5.6607943917745036</v>
      </c>
      <c r="E25" s="49">
        <f t="shared" si="11"/>
        <v>9.2834838574265284</v>
      </c>
      <c r="F25" s="49">
        <f t="shared" si="11"/>
        <v>14.110302048412768</v>
      </c>
      <c r="G25" s="49">
        <f t="shared" si="11"/>
        <v>7.4390243323164897</v>
      </c>
      <c r="H25" s="49">
        <f t="shared" si="11"/>
        <v>2.8393024583711814</v>
      </c>
      <c r="I25" s="49">
        <f t="shared" si="11"/>
        <v>2.9605529350432578</v>
      </c>
      <c r="J25" s="49">
        <f t="shared" si="11"/>
        <v>2.7206528827546976</v>
      </c>
      <c r="K25" s="49">
        <f t="shared" si="11"/>
        <v>2260.1999999999998</v>
      </c>
      <c r="L25" s="49">
        <f t="shared" si="11"/>
        <v>12852</v>
      </c>
      <c r="M25" s="49">
        <f t="shared" si="11"/>
        <v>464.4</v>
      </c>
      <c r="N25" s="49">
        <f t="shared" si="11"/>
        <v>83.466896391075466</v>
      </c>
      <c r="O25" s="49">
        <f t="shared" si="11"/>
        <v>0.22965483608166731</v>
      </c>
      <c r="P25" s="49">
        <f t="shared" si="11"/>
        <v>0.35986473646310252</v>
      </c>
      <c r="Q25" s="49">
        <f t="shared" si="11"/>
        <v>33.329775522239991</v>
      </c>
      <c r="R25" s="49">
        <f t="shared" si="11"/>
        <v>0.17589916528675237</v>
      </c>
      <c r="S25" s="49">
        <f t="shared" si="11"/>
        <v>0.20554356380206579</v>
      </c>
    </row>
    <row r="26" spans="1:19" x14ac:dyDescent="0.3">
      <c r="A26" s="44" t="s">
        <v>31</v>
      </c>
      <c r="B26" s="45">
        <v>7.2158968851736214</v>
      </c>
      <c r="C26" s="45">
        <v>13.407546501101397</v>
      </c>
      <c r="D26" s="45">
        <v>5.4633206013336642</v>
      </c>
      <c r="E26" s="45">
        <v>8.7688203702671998</v>
      </c>
      <c r="F26" s="45">
        <v>13.539629215071029</v>
      </c>
      <c r="G26" s="45">
        <v>6.9428145682093687</v>
      </c>
      <c r="H26" s="45">
        <v>2.9555524502971395</v>
      </c>
      <c r="I26" s="45">
        <v>3.1227942599293308</v>
      </c>
      <c r="J26" s="45">
        <v>2.7826051631508508</v>
      </c>
      <c r="K26" s="46">
        <v>3003</v>
      </c>
      <c r="L26" s="46">
        <v>12871</v>
      </c>
      <c r="M26" s="46">
        <v>476</v>
      </c>
      <c r="N26" s="47">
        <v>86.215939097695454</v>
      </c>
      <c r="O26" s="47">
        <v>0.31375406739640094</v>
      </c>
      <c r="P26" s="47">
        <v>0.37977802098716085</v>
      </c>
      <c r="Q26" s="47">
        <v>42.77167002822253</v>
      </c>
      <c r="R26" s="48">
        <f>K26/L26</f>
        <v>0.23331520472379769</v>
      </c>
      <c r="S26" s="48">
        <f>M26/K26</f>
        <v>0.1585081585081585</v>
      </c>
    </row>
    <row r="27" spans="1:19" x14ac:dyDescent="0.3">
      <c r="A27" s="44" t="s">
        <v>31</v>
      </c>
      <c r="B27" s="45">
        <v>6.4882255390627854</v>
      </c>
      <c r="C27" s="45">
        <v>12.240543120122458</v>
      </c>
      <c r="D27" s="45">
        <v>4.8275253121464976</v>
      </c>
      <c r="E27" s="45">
        <v>8.2088539854710429</v>
      </c>
      <c r="F27" s="45">
        <v>12.581081492864463</v>
      </c>
      <c r="G27" s="45">
        <v>6.4943044749194581</v>
      </c>
      <c r="H27" s="45">
        <v>2.9968167775726968</v>
      </c>
      <c r="I27" s="45">
        <v>3.2143076708817993</v>
      </c>
      <c r="J27" s="45">
        <v>2.7770365064392708</v>
      </c>
      <c r="K27" s="46">
        <v>3010</v>
      </c>
      <c r="L27" s="46">
        <v>12668</v>
      </c>
      <c r="M27" s="46">
        <v>470</v>
      </c>
      <c r="N27" s="47">
        <v>85.779481371365932</v>
      </c>
      <c r="O27" s="47">
        <v>0.31639928118204241</v>
      </c>
      <c r="P27" s="47">
        <v>0.38143519641932588</v>
      </c>
      <c r="Q27" s="47">
        <v>45.723068951088138</v>
      </c>
      <c r="R27" s="48">
        <f>K27/L27</f>
        <v>0.23760656772971267</v>
      </c>
      <c r="S27" s="48">
        <f>M27/K27</f>
        <v>0.15614617940199335</v>
      </c>
    </row>
    <row r="28" spans="1:19" x14ac:dyDescent="0.3">
      <c r="A28" s="44" t="s">
        <v>31</v>
      </c>
      <c r="B28" s="45">
        <v>6.8642142939989306</v>
      </c>
      <c r="C28" s="45">
        <v>12.684436036341177</v>
      </c>
      <c r="D28" s="45">
        <v>5.25683668730814</v>
      </c>
      <c r="E28" s="45">
        <v>8.5070652600584129</v>
      </c>
      <c r="F28" s="45">
        <v>12.870060757536461</v>
      </c>
      <c r="G28" s="45">
        <v>6.7848301952644015</v>
      </c>
      <c r="H28" s="45">
        <v>2.9949312205720116</v>
      </c>
      <c r="I28" s="45">
        <v>3.1815156867358709</v>
      </c>
      <c r="J28" s="45">
        <v>2.8042648077242718</v>
      </c>
      <c r="K28" s="46">
        <v>2999</v>
      </c>
      <c r="L28" s="46">
        <v>12997</v>
      </c>
      <c r="M28" s="46">
        <v>469</v>
      </c>
      <c r="N28" s="47">
        <v>84.453043507353783</v>
      </c>
      <c r="O28" s="47">
        <v>0.31505163332630304</v>
      </c>
      <c r="P28" s="47">
        <v>0.38064276103292188</v>
      </c>
      <c r="Q28" s="47">
        <v>45.410498335663078</v>
      </c>
      <c r="R28" s="48">
        <f>K28/L28</f>
        <v>0.23074555666692315</v>
      </c>
      <c r="S28" s="48">
        <f>M28/K28</f>
        <v>0.15638546182060686</v>
      </c>
    </row>
    <row r="29" spans="1:19" x14ac:dyDescent="0.3">
      <c r="A29" s="44" t="s">
        <v>31</v>
      </c>
      <c r="B29" s="45">
        <v>6.7067855802196021</v>
      </c>
      <c r="C29" s="45">
        <v>12.34586267946001</v>
      </c>
      <c r="D29" s="45">
        <v>5.0906066961160592</v>
      </c>
      <c r="E29" s="45">
        <v>8.4271120804221962</v>
      </c>
      <c r="F29" s="45">
        <v>13.033432696052952</v>
      </c>
      <c r="G29" s="45">
        <v>6.5611241594408476</v>
      </c>
      <c r="H29" s="45">
        <v>3.0748818068598793</v>
      </c>
      <c r="I29" s="45">
        <v>3.2104408768036303</v>
      </c>
      <c r="J29" s="45">
        <v>2.9379328626514942</v>
      </c>
      <c r="K29" s="46">
        <v>3087</v>
      </c>
      <c r="L29" s="46">
        <v>12701</v>
      </c>
      <c r="M29" s="46">
        <v>459</v>
      </c>
      <c r="N29" s="47">
        <v>85.27361590771352</v>
      </c>
      <c r="O29" s="47">
        <v>0.33202834105890999</v>
      </c>
      <c r="P29" s="47">
        <v>0.39598269337669101</v>
      </c>
      <c r="Q29" s="47">
        <v>44.951953922731782</v>
      </c>
      <c r="R29" s="48">
        <f t="shared" ref="R29:R30" si="12">K29/L29</f>
        <v>0.24305172821037713</v>
      </c>
      <c r="S29" s="48">
        <f t="shared" ref="S29:S30" si="13">M29/K29</f>
        <v>0.14868804664723032</v>
      </c>
    </row>
    <row r="30" spans="1:19" x14ac:dyDescent="0.3">
      <c r="A30" s="44" t="s">
        <v>31</v>
      </c>
      <c r="B30" s="45">
        <v>6.5816083496879276</v>
      </c>
      <c r="C30" s="45">
        <v>12.369205411053416</v>
      </c>
      <c r="D30" s="45">
        <v>4.9637253814426714</v>
      </c>
      <c r="E30" s="45">
        <v>8.1908720185935042</v>
      </c>
      <c r="F30" s="45">
        <v>12.66825006363058</v>
      </c>
      <c r="G30" s="45">
        <v>6.3957154557755871</v>
      </c>
      <c r="H30" s="45">
        <v>3.0082760139316407</v>
      </c>
      <c r="I30" s="45">
        <v>3.1292317428117853</v>
      </c>
      <c r="J30" s="45">
        <v>2.886403322255032</v>
      </c>
      <c r="K30" s="46">
        <v>3065</v>
      </c>
      <c r="L30" s="46">
        <v>12631</v>
      </c>
      <c r="M30" s="46">
        <v>500</v>
      </c>
      <c r="N30" s="47">
        <v>84.538730815900848</v>
      </c>
      <c r="O30" s="47">
        <v>0.32269088962651998</v>
      </c>
      <c r="P30" s="47">
        <v>0.38925642330563165</v>
      </c>
      <c r="Q30" s="47">
        <v>44.325733198391852</v>
      </c>
      <c r="R30" s="48">
        <f t="shared" si="12"/>
        <v>0.24265695511044255</v>
      </c>
      <c r="S30" s="48">
        <f t="shared" si="13"/>
        <v>0.16313213703099511</v>
      </c>
    </row>
    <row r="31" spans="1:19" x14ac:dyDescent="0.3">
      <c r="A31" s="44" t="s">
        <v>31</v>
      </c>
      <c r="B31" s="49">
        <f t="shared" ref="B31:S31" si="14">AVERAGE(B26:B30)</f>
        <v>6.7713461296285731</v>
      </c>
      <c r="C31" s="49">
        <f t="shared" si="14"/>
        <v>12.609518749615692</v>
      </c>
      <c r="D31" s="49">
        <f t="shared" si="14"/>
        <v>5.1204029356694063</v>
      </c>
      <c r="E31" s="49">
        <f t="shared" si="14"/>
        <v>8.4205447429624716</v>
      </c>
      <c r="F31" s="49">
        <f t="shared" si="14"/>
        <v>12.938490845031097</v>
      </c>
      <c r="G31" s="49">
        <f t="shared" si="14"/>
        <v>6.6357577707219324</v>
      </c>
      <c r="H31" s="49">
        <f t="shared" si="14"/>
        <v>3.0060916538466733</v>
      </c>
      <c r="I31" s="49">
        <f t="shared" si="14"/>
        <v>3.1716580474324836</v>
      </c>
      <c r="J31" s="49">
        <f t="shared" si="14"/>
        <v>2.8376485324441836</v>
      </c>
      <c r="K31" s="49">
        <f t="shared" si="14"/>
        <v>3032.8</v>
      </c>
      <c r="L31" s="49">
        <f t="shared" si="14"/>
        <v>12773.6</v>
      </c>
      <c r="M31" s="49">
        <f t="shared" si="14"/>
        <v>474.8</v>
      </c>
      <c r="N31" s="49">
        <f t="shared" si="14"/>
        <v>85.252162140005908</v>
      </c>
      <c r="O31" s="49">
        <f t="shared" si="14"/>
        <v>0.31998484251803527</v>
      </c>
      <c r="P31" s="49">
        <f t="shared" si="14"/>
        <v>0.38541901902434628</v>
      </c>
      <c r="Q31" s="49">
        <f t="shared" si="14"/>
        <v>44.636584887219477</v>
      </c>
      <c r="R31" s="49">
        <f t="shared" si="14"/>
        <v>0.23747520248825063</v>
      </c>
      <c r="S31" s="49">
        <f t="shared" si="14"/>
        <v>0.15657199668179683</v>
      </c>
    </row>
    <row r="32" spans="1:19" x14ac:dyDescent="0.3">
      <c r="A32" s="44" t="s">
        <v>32</v>
      </c>
      <c r="B32" s="45">
        <v>7.4569986224518736</v>
      </c>
      <c r="C32" s="45">
        <v>13.678404967106209</v>
      </c>
      <c r="D32" s="45">
        <v>5.7739906102857823</v>
      </c>
      <c r="E32" s="45">
        <v>9.3742382308811116</v>
      </c>
      <c r="F32" s="45">
        <v>14.188260224308387</v>
      </c>
      <c r="G32" s="45">
        <v>7.5254617047270349</v>
      </c>
      <c r="H32" s="45">
        <v>2.8084379988803132</v>
      </c>
      <c r="I32" s="45">
        <v>2.7330117936010438</v>
      </c>
      <c r="J32" s="45">
        <v>2.8826932037123245</v>
      </c>
      <c r="K32" s="46">
        <v>2290</v>
      </c>
      <c r="L32" s="46">
        <v>12876</v>
      </c>
      <c r="M32" s="46">
        <v>892</v>
      </c>
      <c r="N32" s="47">
        <v>77.067885272520144</v>
      </c>
      <c r="O32" s="47">
        <v>0.407548305317949</v>
      </c>
      <c r="P32" s="47">
        <v>0.36114282759701538</v>
      </c>
      <c r="Q32" s="47">
        <v>40.672301151883204</v>
      </c>
      <c r="R32" s="48">
        <f>K32/L32</f>
        <v>0.17785026405716062</v>
      </c>
      <c r="S32" s="48">
        <f>M32/K32</f>
        <v>0.38951965065502181</v>
      </c>
    </row>
    <row r="33" spans="1:19" x14ac:dyDescent="0.3">
      <c r="A33" s="44" t="s">
        <v>32</v>
      </c>
      <c r="B33" s="45">
        <v>7.4185176282124861</v>
      </c>
      <c r="C33" s="45">
        <v>13.650046792550837</v>
      </c>
      <c r="D33" s="45">
        <v>5.7264307541709867</v>
      </c>
      <c r="E33" s="45">
        <v>9.157719781868165</v>
      </c>
      <c r="F33" s="45">
        <v>13.923559920338496</v>
      </c>
      <c r="G33" s="45">
        <v>7.3132694685725967</v>
      </c>
      <c r="H33" s="45">
        <v>2.8390677929858352</v>
      </c>
      <c r="I33" s="45">
        <v>2.8205222146424469</v>
      </c>
      <c r="J33" s="45">
        <v>2.8581801893874692</v>
      </c>
      <c r="K33" s="46">
        <v>2242</v>
      </c>
      <c r="L33" s="46">
        <v>12623</v>
      </c>
      <c r="M33" s="46">
        <v>861</v>
      </c>
      <c r="N33" s="47">
        <v>76.650283128485341</v>
      </c>
      <c r="O33" s="47">
        <v>0.40183994523266486</v>
      </c>
      <c r="P33" s="47">
        <v>0.35582642031343054</v>
      </c>
      <c r="Q33" s="47">
        <v>40.973125472027625</v>
      </c>
      <c r="R33" s="48">
        <f>K33/L33</f>
        <v>0.17761229501703241</v>
      </c>
      <c r="S33" s="48">
        <f>M33/K33</f>
        <v>0.38403211418376448</v>
      </c>
    </row>
    <row r="34" spans="1:19" x14ac:dyDescent="0.3">
      <c r="A34" s="44" t="s">
        <v>32</v>
      </c>
      <c r="B34" s="45">
        <v>7.79591533562684</v>
      </c>
      <c r="C34" s="45">
        <v>14.533209054811632</v>
      </c>
      <c r="D34" s="45">
        <v>6.0239147957864558</v>
      </c>
      <c r="E34" s="45">
        <v>9.8677268097852053</v>
      </c>
      <c r="F34" s="45">
        <v>14.980780042595049</v>
      </c>
      <c r="G34" s="45">
        <v>8.0838507194290692</v>
      </c>
      <c r="H34" s="45">
        <v>2.729800642331472</v>
      </c>
      <c r="I34" s="45">
        <v>2.7125138664657333</v>
      </c>
      <c r="J34" s="45">
        <v>2.7471532099226774</v>
      </c>
      <c r="K34" s="46">
        <v>2213</v>
      </c>
      <c r="L34" s="46">
        <v>13021</v>
      </c>
      <c r="M34" s="46">
        <v>841</v>
      </c>
      <c r="N34" s="47">
        <v>78.422348021684144</v>
      </c>
      <c r="O34" s="47">
        <v>0.39449050620580889</v>
      </c>
      <c r="P34" s="47">
        <v>0.3490981431587129</v>
      </c>
      <c r="Q34" s="47">
        <v>40.39761154448987</v>
      </c>
      <c r="R34" s="48">
        <f>K34/L34</f>
        <v>0.16995622456032564</v>
      </c>
      <c r="S34" s="48">
        <f>M34/K34</f>
        <v>0.38002711251694532</v>
      </c>
    </row>
    <row r="35" spans="1:19" x14ac:dyDescent="0.3">
      <c r="A35" s="44" t="s">
        <v>32</v>
      </c>
      <c r="B35" s="45">
        <v>7.2101451720570848</v>
      </c>
      <c r="C35" s="45">
        <v>13.530696694997802</v>
      </c>
      <c r="D35" s="45">
        <v>5.4898615161543818</v>
      </c>
      <c r="E35" s="45">
        <v>9.2513736755684111</v>
      </c>
      <c r="F35" s="45">
        <v>13.972158398081453</v>
      </c>
      <c r="G35" s="45">
        <v>7.3448303914962763</v>
      </c>
      <c r="H35" s="45">
        <v>2.7855933788032856</v>
      </c>
      <c r="I35" s="45">
        <v>2.6043045323298335</v>
      </c>
      <c r="J35" s="45">
        <v>2.9577934379871147</v>
      </c>
      <c r="K35" s="46">
        <v>2281</v>
      </c>
      <c r="L35" s="46">
        <v>12840</v>
      </c>
      <c r="M35" s="46">
        <v>888</v>
      </c>
      <c r="N35" s="47">
        <v>76.306514461264769</v>
      </c>
      <c r="O35" s="47">
        <v>0.40693479190622739</v>
      </c>
      <c r="P35" s="47">
        <v>0.35931002664680517</v>
      </c>
      <c r="Q35" s="47">
        <v>40.533965939187809</v>
      </c>
      <c r="R35" s="48">
        <f t="shared" ref="R35:R36" si="15">K35/L35</f>
        <v>0.17764797507788163</v>
      </c>
      <c r="S35" s="48">
        <f t="shared" ref="S35:S36" si="16">M35/K35</f>
        <v>0.38930293730819815</v>
      </c>
    </row>
    <row r="36" spans="1:19" x14ac:dyDescent="0.3">
      <c r="A36" s="44" t="s">
        <v>32</v>
      </c>
      <c r="B36" s="45">
        <v>7.8788657653032601</v>
      </c>
      <c r="C36" s="45">
        <v>14.601631541979481</v>
      </c>
      <c r="D36" s="45">
        <v>6.1400685414211242</v>
      </c>
      <c r="E36" s="45">
        <v>9.7629433830726278</v>
      </c>
      <c r="F36" s="45">
        <v>14.668325571622264</v>
      </c>
      <c r="G36" s="45">
        <v>7.9997327290708942</v>
      </c>
      <c r="H36" s="45">
        <v>2.8078467861743373</v>
      </c>
      <c r="I36" s="45">
        <v>2.7637674051666417</v>
      </c>
      <c r="J36" s="45">
        <v>2.8509900399768777</v>
      </c>
      <c r="K36" s="46">
        <v>2247</v>
      </c>
      <c r="L36" s="46">
        <v>13040</v>
      </c>
      <c r="M36" s="46">
        <v>852</v>
      </c>
      <c r="N36" s="47">
        <v>77.553430533000693</v>
      </c>
      <c r="O36" s="47">
        <v>0.39681776897312149</v>
      </c>
      <c r="P36" s="47">
        <v>0.35036145982427508</v>
      </c>
      <c r="Q36" s="47">
        <v>39.899873171005822</v>
      </c>
      <c r="R36" s="48">
        <f t="shared" si="15"/>
        <v>0.1723159509202454</v>
      </c>
      <c r="S36" s="48">
        <f t="shared" si="16"/>
        <v>0.37917222963951935</v>
      </c>
    </row>
    <row r="37" spans="1:19" x14ac:dyDescent="0.3">
      <c r="A37" s="44" t="s">
        <v>32</v>
      </c>
      <c r="B37" s="49">
        <f t="shared" ref="B37:S37" si="17">AVERAGE(B32:B36)</f>
        <v>7.5520885047303095</v>
      </c>
      <c r="C37" s="49">
        <f t="shared" si="17"/>
        <v>13.998797810289194</v>
      </c>
      <c r="D37" s="49">
        <f t="shared" si="17"/>
        <v>5.8308532435637463</v>
      </c>
      <c r="E37" s="49">
        <f t="shared" si="17"/>
        <v>9.4828003762351045</v>
      </c>
      <c r="F37" s="49">
        <f t="shared" si="17"/>
        <v>14.346616831389131</v>
      </c>
      <c r="G37" s="49">
        <f t="shared" si="17"/>
        <v>7.6534290026591751</v>
      </c>
      <c r="H37" s="49">
        <f t="shared" si="17"/>
        <v>2.7941493198350491</v>
      </c>
      <c r="I37" s="49">
        <f t="shared" si="17"/>
        <v>2.7268239624411397</v>
      </c>
      <c r="J37" s="49">
        <f t="shared" si="17"/>
        <v>2.8593620161972928</v>
      </c>
      <c r="K37" s="49">
        <f t="shared" si="17"/>
        <v>2254.6</v>
      </c>
      <c r="L37" s="49">
        <f t="shared" si="17"/>
        <v>12880</v>
      </c>
      <c r="M37" s="49">
        <f t="shared" si="17"/>
        <v>866.8</v>
      </c>
      <c r="N37" s="49">
        <f t="shared" si="17"/>
        <v>77.200092283391015</v>
      </c>
      <c r="O37" s="49">
        <f t="shared" si="17"/>
        <v>0.40152626352715426</v>
      </c>
      <c r="P37" s="49">
        <f t="shared" si="17"/>
        <v>0.35514777550804777</v>
      </c>
      <c r="Q37" s="49">
        <f t="shared" si="17"/>
        <v>40.495375455718865</v>
      </c>
      <c r="R37" s="49">
        <f t="shared" si="17"/>
        <v>0.17507654192652916</v>
      </c>
      <c r="S37" s="49">
        <f t="shared" si="17"/>
        <v>0.38441080886068979</v>
      </c>
    </row>
    <row r="38" spans="1:19" x14ac:dyDescent="0.3">
      <c r="A38" s="44" t="s">
        <v>33</v>
      </c>
      <c r="B38" s="45">
        <v>6.7532659473208927</v>
      </c>
      <c r="C38" s="45">
        <v>12.436911831245489</v>
      </c>
      <c r="D38" s="45">
        <v>5.251408599377652</v>
      </c>
      <c r="E38" s="45">
        <v>8.4032372796001074</v>
      </c>
      <c r="F38" s="45">
        <v>12.949280433431472</v>
      </c>
      <c r="G38" s="45">
        <v>6.6400219706498058</v>
      </c>
      <c r="H38" s="45">
        <v>4.7655885398265925</v>
      </c>
      <c r="I38" s="45">
        <v>4.7702410394470141</v>
      </c>
      <c r="J38" s="45">
        <v>4.7607691865917507</v>
      </c>
      <c r="K38" s="46">
        <v>3004</v>
      </c>
      <c r="L38" s="46">
        <v>12727</v>
      </c>
      <c r="M38" s="46">
        <v>914</v>
      </c>
      <c r="N38" s="47">
        <v>85.162145056167063</v>
      </c>
      <c r="O38" s="47">
        <v>0.82920079693070059</v>
      </c>
      <c r="P38" s="47">
        <v>0.61954320611850933</v>
      </c>
      <c r="Q38" s="47">
        <v>45.569284914609518</v>
      </c>
      <c r="R38" s="48">
        <f>K38/L38</f>
        <v>0.23603362929205626</v>
      </c>
      <c r="S38" s="48">
        <f>M38/K38</f>
        <v>0.30426098535286283</v>
      </c>
    </row>
    <row r="39" spans="1:19" x14ac:dyDescent="0.3">
      <c r="A39" s="44" t="s">
        <v>33</v>
      </c>
      <c r="B39" s="45">
        <v>6.8127446444569548</v>
      </c>
      <c r="C39" s="45">
        <v>12.785929821455316</v>
      </c>
      <c r="D39" s="45">
        <v>5.0573201856477841</v>
      </c>
      <c r="E39" s="45">
        <v>8.656529187312449</v>
      </c>
      <c r="F39" s="45">
        <v>13.151242959475089</v>
      </c>
      <c r="G39" s="45">
        <v>6.8339150650486191</v>
      </c>
      <c r="H39" s="45">
        <v>4.6331745659796217</v>
      </c>
      <c r="I39" s="45">
        <v>4.6380726011565701</v>
      </c>
      <c r="J39" s="45">
        <v>4.6282606280910779</v>
      </c>
      <c r="K39" s="46">
        <v>3002</v>
      </c>
      <c r="L39" s="46">
        <v>12882</v>
      </c>
      <c r="M39" s="46">
        <v>962</v>
      </c>
      <c r="N39" s="47">
        <v>83.137855120336013</v>
      </c>
      <c r="O39" s="47">
        <v>0.81892175976098547</v>
      </c>
      <c r="P39" s="47">
        <v>0.60364409595454482</v>
      </c>
      <c r="Q39" s="47">
        <v>44.074132187154888</v>
      </c>
      <c r="R39" s="48">
        <f>K39/L39</f>
        <v>0.23303834808259588</v>
      </c>
      <c r="S39" s="48">
        <f>M39/K39</f>
        <v>0.32045303131245834</v>
      </c>
    </row>
    <row r="40" spans="1:19" x14ac:dyDescent="0.3">
      <c r="A40" s="44" t="s">
        <v>33</v>
      </c>
      <c r="B40" s="45">
        <v>7.0593752016976721</v>
      </c>
      <c r="C40" s="45">
        <v>13.031884157031582</v>
      </c>
      <c r="D40" s="45">
        <v>5.3336302705293228</v>
      </c>
      <c r="E40" s="45">
        <v>8.7387487210300279</v>
      </c>
      <c r="F40" s="45">
        <v>13.358720136731348</v>
      </c>
      <c r="G40" s="45">
        <v>6.9122036018430375</v>
      </c>
      <c r="H40" s="45">
        <v>4.6703554098054108</v>
      </c>
      <c r="I40" s="45">
        <v>4.6166799968155638</v>
      </c>
      <c r="J40" s="45">
        <v>4.7243367901331501</v>
      </c>
      <c r="K40" s="46">
        <v>3021</v>
      </c>
      <c r="L40" s="46">
        <v>13089</v>
      </c>
      <c r="M40" s="46">
        <v>899</v>
      </c>
      <c r="N40" s="47">
        <v>82.581116761556629</v>
      </c>
      <c r="O40" s="47">
        <v>0.82599172437926316</v>
      </c>
      <c r="P40" s="47">
        <v>0.61483632975759694</v>
      </c>
      <c r="Q40" s="47">
        <v>44.907631350173425</v>
      </c>
      <c r="R40" s="48">
        <f>K40/L40</f>
        <v>0.23080449232179692</v>
      </c>
      <c r="S40" s="48">
        <f>M40/K40</f>
        <v>0.29758358159549819</v>
      </c>
    </row>
    <row r="41" spans="1:19" x14ac:dyDescent="0.3">
      <c r="A41" s="44" t="s">
        <v>33</v>
      </c>
      <c r="B41" s="45">
        <v>6.8429526144766237</v>
      </c>
      <c r="C41" s="45">
        <v>12.456961517603395</v>
      </c>
      <c r="D41" s="45">
        <v>5.1658351812040424</v>
      </c>
      <c r="E41" s="45">
        <v>8.3825666459670174</v>
      </c>
      <c r="F41" s="45">
        <v>12.791135367700601</v>
      </c>
      <c r="G41" s="45">
        <v>6.6446272689140677</v>
      </c>
      <c r="H41" s="45">
        <v>4.7427251068845271</v>
      </c>
      <c r="I41" s="45">
        <v>4.6852408421919831</v>
      </c>
      <c r="J41" s="45">
        <v>4.8033256995212348</v>
      </c>
      <c r="K41" s="46">
        <v>3042</v>
      </c>
      <c r="L41" s="46">
        <v>12916</v>
      </c>
      <c r="M41" s="46">
        <v>912</v>
      </c>
      <c r="N41" s="47">
        <v>84.981777236769545</v>
      </c>
      <c r="O41" s="47">
        <v>0.8196082947700819</v>
      </c>
      <c r="P41" s="47">
        <v>0.61357655043500769</v>
      </c>
      <c r="Q41" s="47">
        <v>46.71656954044083</v>
      </c>
      <c r="R41" s="48">
        <f t="shared" ref="R41:R42" si="18">K41/L41</f>
        <v>0.23552183338494889</v>
      </c>
      <c r="S41" s="48">
        <f t="shared" ref="S41:S42" si="19">M41/K41</f>
        <v>0.29980276134122286</v>
      </c>
    </row>
    <row r="42" spans="1:19" x14ac:dyDescent="0.3">
      <c r="A42" s="44" t="s">
        <v>33</v>
      </c>
      <c r="B42" s="45">
        <v>6.5797229432031381</v>
      </c>
      <c r="C42" s="45">
        <v>12.318757289093883</v>
      </c>
      <c r="D42" s="45">
        <v>4.9875983228236693</v>
      </c>
      <c r="E42" s="45">
        <v>8.3550559707266565</v>
      </c>
      <c r="F42" s="45">
        <v>12.741670766702462</v>
      </c>
      <c r="G42" s="45">
        <v>6.6094262174893474</v>
      </c>
      <c r="H42" s="45">
        <v>4.628997105341087</v>
      </c>
      <c r="I42" s="45">
        <v>4.5536007509713388</v>
      </c>
      <c r="J42" s="45">
        <v>4.7013310570150546</v>
      </c>
      <c r="K42" s="46">
        <v>3001</v>
      </c>
      <c r="L42" s="46">
        <v>12805</v>
      </c>
      <c r="M42" s="46">
        <v>922</v>
      </c>
      <c r="N42" s="47">
        <v>82.08140333715707</v>
      </c>
      <c r="O42" s="47">
        <v>0.80869914744547455</v>
      </c>
      <c r="P42" s="47">
        <v>0.5987537381034832</v>
      </c>
      <c r="Q42" s="47">
        <v>44.213361339598897</v>
      </c>
      <c r="R42" s="48">
        <f t="shared" si="18"/>
        <v>0.23436157750878564</v>
      </c>
      <c r="S42" s="48">
        <f t="shared" si="19"/>
        <v>0.30723092302565813</v>
      </c>
    </row>
    <row r="43" spans="1:19" x14ac:dyDescent="0.3">
      <c r="A43" s="44" t="s">
        <v>33</v>
      </c>
      <c r="B43" s="49">
        <f t="shared" ref="B43:S43" si="20">AVERAGE(B38:B42)</f>
        <v>6.8096122702310566</v>
      </c>
      <c r="C43" s="49">
        <f t="shared" si="20"/>
        <v>12.606088923285933</v>
      </c>
      <c r="D43" s="49">
        <f t="shared" si="20"/>
        <v>5.1591585119164938</v>
      </c>
      <c r="E43" s="49">
        <f t="shared" si="20"/>
        <v>8.5072275609272516</v>
      </c>
      <c r="F43" s="49">
        <f t="shared" si="20"/>
        <v>12.998409932808192</v>
      </c>
      <c r="G43" s="49">
        <f t="shared" si="20"/>
        <v>6.7280388247889764</v>
      </c>
      <c r="H43" s="49">
        <f t="shared" si="20"/>
        <v>4.688168145567448</v>
      </c>
      <c r="I43" s="49">
        <f t="shared" si="20"/>
        <v>4.6527670461164936</v>
      </c>
      <c r="J43" s="49">
        <f t="shared" si="20"/>
        <v>4.7236046722704534</v>
      </c>
      <c r="K43" s="49">
        <f t="shared" si="20"/>
        <v>3014</v>
      </c>
      <c r="L43" s="49">
        <f t="shared" si="20"/>
        <v>12883.8</v>
      </c>
      <c r="M43" s="49">
        <f t="shared" si="20"/>
        <v>921.8</v>
      </c>
      <c r="N43" s="49">
        <f t="shared" si="20"/>
        <v>83.588859502397284</v>
      </c>
      <c r="O43" s="49">
        <f t="shared" si="20"/>
        <v>0.82048434465730102</v>
      </c>
      <c r="P43" s="49">
        <f t="shared" si="20"/>
        <v>0.61007078407382831</v>
      </c>
      <c r="Q43" s="49">
        <f t="shared" si="20"/>
        <v>45.096195866395519</v>
      </c>
      <c r="R43" s="49">
        <f t="shared" si="20"/>
        <v>0.23395197611803673</v>
      </c>
      <c r="S43" s="49">
        <f t="shared" si="20"/>
        <v>0.30586625652554006</v>
      </c>
    </row>
    <row r="44" spans="1:19" x14ac:dyDescent="0.3">
      <c r="A44" s="44" t="s">
        <v>45</v>
      </c>
      <c r="B44" s="45">
        <v>6.4017773014851658</v>
      </c>
      <c r="C44" s="45">
        <v>11.911352243601465</v>
      </c>
      <c r="D44" s="45">
        <v>4.7581132490892619</v>
      </c>
      <c r="E44" s="45">
        <v>7.9308190709644721</v>
      </c>
      <c r="F44" s="45">
        <v>12.361602448225051</v>
      </c>
      <c r="G44" s="45">
        <v>6.1095807525761252</v>
      </c>
      <c r="H44" s="45">
        <v>2.9324728492513921</v>
      </c>
      <c r="I44" s="45">
        <v>2.9637302840008255</v>
      </c>
      <c r="J44" s="45">
        <v>2.9004588375889404</v>
      </c>
      <c r="K44" s="46">
        <v>3067</v>
      </c>
      <c r="L44" s="46">
        <v>12845</v>
      </c>
      <c r="M44" s="46">
        <v>911</v>
      </c>
      <c r="N44" s="47">
        <v>84.928261576544301</v>
      </c>
      <c r="O44" s="47">
        <v>0.3278014291845231</v>
      </c>
      <c r="P44" s="47">
        <v>0.39366216701906637</v>
      </c>
      <c r="Q44" s="47">
        <v>43.943946949880107</v>
      </c>
      <c r="R44" s="48">
        <f>K44/L44</f>
        <v>0.23876994939665239</v>
      </c>
      <c r="S44" s="48">
        <f>M44/K44</f>
        <v>0.29703293120313007</v>
      </c>
    </row>
    <row r="45" spans="1:19" x14ac:dyDescent="0.3">
      <c r="A45" s="44" t="s">
        <v>45</v>
      </c>
      <c r="B45" s="45">
        <v>6.7627069550602377</v>
      </c>
      <c r="C45" s="45">
        <v>12.481966605783716</v>
      </c>
      <c r="D45" s="45">
        <v>5.0723517330035781</v>
      </c>
      <c r="E45" s="45">
        <v>8.3109459909724741</v>
      </c>
      <c r="F45" s="45">
        <v>13.003428582938849</v>
      </c>
      <c r="G45" s="45">
        <v>6.4271172897417781</v>
      </c>
      <c r="H45" s="45">
        <v>2.8163053705660954</v>
      </c>
      <c r="I45" s="45">
        <v>2.8146163204011212</v>
      </c>
      <c r="J45" s="45">
        <v>2.8180405825785835</v>
      </c>
      <c r="K45" s="46">
        <v>3022</v>
      </c>
      <c r="L45" s="46">
        <v>12851</v>
      </c>
      <c r="M45" s="46">
        <v>899</v>
      </c>
      <c r="N45" s="47">
        <v>83.160849599643655</v>
      </c>
      <c r="O45" s="47">
        <v>0.31550749767317798</v>
      </c>
      <c r="P45" s="47">
        <v>0.38076103955580376</v>
      </c>
      <c r="Q45" s="47">
        <v>43.753469577159372</v>
      </c>
      <c r="R45" s="48">
        <f>K45/L45</f>
        <v>0.23515679713640961</v>
      </c>
      <c r="S45" s="48">
        <f>M45/K45</f>
        <v>0.29748510919920584</v>
      </c>
    </row>
    <row r="46" spans="1:19" x14ac:dyDescent="0.3">
      <c r="A46" s="44" t="s">
        <v>45</v>
      </c>
      <c r="B46" s="45">
        <v>7.3911041610488173</v>
      </c>
      <c r="C46" s="45">
        <v>13.507932960424851</v>
      </c>
      <c r="D46" s="45">
        <v>5.6686150898476786</v>
      </c>
      <c r="E46" s="45">
        <v>9.060510430127982</v>
      </c>
      <c r="F46" s="45">
        <v>13.739820442474723</v>
      </c>
      <c r="G46" s="45">
        <v>7.2362317385147774</v>
      </c>
      <c r="H46" s="45">
        <v>2.8608192979582032</v>
      </c>
      <c r="I46" s="45">
        <v>2.864449572415841</v>
      </c>
      <c r="J46" s="45">
        <v>2.8570829932312756</v>
      </c>
      <c r="K46" s="46">
        <v>3061</v>
      </c>
      <c r="L46" s="46">
        <v>13255</v>
      </c>
      <c r="M46" s="46">
        <v>913</v>
      </c>
      <c r="N46" s="47">
        <v>81.928667178073596</v>
      </c>
      <c r="O46" s="47">
        <v>0.32286152094668763</v>
      </c>
      <c r="P46" s="47">
        <v>0.389659626521495</v>
      </c>
      <c r="Q46" s="47">
        <v>45.878364632584692</v>
      </c>
      <c r="R46" s="48">
        <f>K46/L46</f>
        <v>0.23093172387778196</v>
      </c>
      <c r="S46" s="48">
        <f>M46/K46</f>
        <v>0.29826853969291084</v>
      </c>
    </row>
    <row r="47" spans="1:19" x14ac:dyDescent="0.3">
      <c r="A47" s="44" t="s">
        <v>45</v>
      </c>
      <c r="B47" s="45">
        <v>6.7364673675046545</v>
      </c>
      <c r="C47" s="45">
        <v>12.625850050477762</v>
      </c>
      <c r="D47" s="45">
        <v>5.1308107205371645</v>
      </c>
      <c r="E47" s="45">
        <v>8.3758156405245039</v>
      </c>
      <c r="F47" s="45">
        <v>12.764689824497902</v>
      </c>
      <c r="G47" s="45">
        <v>6.6191599927602773</v>
      </c>
      <c r="H47" s="45">
        <v>2.8176455388694732</v>
      </c>
      <c r="I47" s="45">
        <v>2.7555826421265674</v>
      </c>
      <c r="J47" s="45">
        <v>2.8828805392236823</v>
      </c>
      <c r="K47" s="46">
        <v>2900</v>
      </c>
      <c r="L47" s="46">
        <v>12913</v>
      </c>
      <c r="M47" s="46">
        <v>929</v>
      </c>
      <c r="N47" s="47">
        <v>81.873419522220999</v>
      </c>
      <c r="O47" s="47">
        <v>0.30531504835478612</v>
      </c>
      <c r="P47" s="47">
        <v>0.3672693335199404</v>
      </c>
      <c r="Q47" s="47">
        <v>42.167642721826404</v>
      </c>
      <c r="R47" s="48">
        <f t="shared" ref="R47:R48" si="21">K47/L47</f>
        <v>0.22457988074033919</v>
      </c>
      <c r="S47" s="48">
        <f t="shared" ref="S47:S48" si="22">M47/K47</f>
        <v>0.32034482758620692</v>
      </c>
    </row>
    <row r="48" spans="1:19" x14ac:dyDescent="0.3">
      <c r="A48" s="44" t="s">
        <v>45</v>
      </c>
      <c r="B48" s="45">
        <v>6.5972358676427323</v>
      </c>
      <c r="C48" s="45">
        <v>12.249040927907545</v>
      </c>
      <c r="D48" s="45">
        <v>4.9725113314335179</v>
      </c>
      <c r="E48" s="45">
        <v>8.3672248077499756</v>
      </c>
      <c r="F48" s="45">
        <v>12.979681114945596</v>
      </c>
      <c r="G48" s="45">
        <v>6.5138056685910284</v>
      </c>
      <c r="H48" s="45">
        <v>2.8511045233506582</v>
      </c>
      <c r="I48" s="45">
        <v>2.8996309985576842</v>
      </c>
      <c r="J48" s="45">
        <v>2.8023168019782982</v>
      </c>
      <c r="K48" s="46">
        <v>3126</v>
      </c>
      <c r="L48" s="46">
        <v>12948</v>
      </c>
      <c r="M48" s="46">
        <v>878</v>
      </c>
      <c r="N48" s="47">
        <v>84.498312657796831</v>
      </c>
      <c r="O48" s="47">
        <v>0.33613348727617459</v>
      </c>
      <c r="P48" s="47">
        <v>0.4052628808468039</v>
      </c>
      <c r="Q48" s="47">
        <v>45.878627857745506</v>
      </c>
      <c r="R48" s="48">
        <f t="shared" si="21"/>
        <v>0.24142724745134383</v>
      </c>
      <c r="S48" s="48">
        <f t="shared" si="22"/>
        <v>0.28087012156110047</v>
      </c>
    </row>
    <row r="49" spans="1:19" x14ac:dyDescent="0.3">
      <c r="A49" s="44" t="s">
        <v>45</v>
      </c>
      <c r="B49" s="49">
        <f t="shared" ref="B49:S49" si="23">AVERAGE(B44:B48)</f>
        <v>6.7778583305483222</v>
      </c>
      <c r="C49" s="49">
        <f t="shared" si="23"/>
        <v>12.555228557639069</v>
      </c>
      <c r="D49" s="49">
        <f t="shared" si="23"/>
        <v>5.1204804247822393</v>
      </c>
      <c r="E49" s="49">
        <f t="shared" si="23"/>
        <v>8.409063188067881</v>
      </c>
      <c r="F49" s="49">
        <f t="shared" si="23"/>
        <v>12.969844482616423</v>
      </c>
      <c r="G49" s="49">
        <f t="shared" si="23"/>
        <v>6.5811790884367962</v>
      </c>
      <c r="H49" s="49">
        <f t="shared" si="23"/>
        <v>2.8556695159991645</v>
      </c>
      <c r="I49" s="49">
        <f t="shared" si="23"/>
        <v>2.859601963500408</v>
      </c>
      <c r="J49" s="49">
        <f t="shared" si="23"/>
        <v>2.8521559509201557</v>
      </c>
      <c r="K49" s="49">
        <f t="shared" si="23"/>
        <v>3035.2</v>
      </c>
      <c r="L49" s="49">
        <f t="shared" si="23"/>
        <v>12962.4</v>
      </c>
      <c r="M49" s="49">
        <f t="shared" si="23"/>
        <v>906</v>
      </c>
      <c r="N49" s="49">
        <f t="shared" si="23"/>
        <v>83.277902106855862</v>
      </c>
      <c r="O49" s="49">
        <f t="shared" si="23"/>
        <v>0.32152379668706987</v>
      </c>
      <c r="P49" s="49">
        <f t="shared" si="23"/>
        <v>0.38732300949262194</v>
      </c>
      <c r="Q49" s="49">
        <f t="shared" si="23"/>
        <v>44.324410347839219</v>
      </c>
      <c r="R49" s="49">
        <f t="shared" si="23"/>
        <v>0.23417311972050539</v>
      </c>
      <c r="S49" s="49">
        <f t="shared" si="23"/>
        <v>0.29880030584851081</v>
      </c>
    </row>
    <row r="50" spans="1:19" x14ac:dyDescent="0.3">
      <c r="A50" s="44" t="s">
        <v>46</v>
      </c>
      <c r="B50" s="50">
        <v>6.5575549978697927</v>
      </c>
      <c r="C50" s="50">
        <v>12.184868558975607</v>
      </c>
      <c r="D50" s="50">
        <v>4.9665387673971839</v>
      </c>
      <c r="E50" s="50">
        <v>8.2845232610750994</v>
      </c>
      <c r="F50" s="50">
        <v>12.738318313574203</v>
      </c>
      <c r="G50" s="50">
        <v>6.4135839348421424</v>
      </c>
      <c r="H50" s="50">
        <v>2.846348468035413</v>
      </c>
      <c r="I50" s="50">
        <v>2.7518324365446274</v>
      </c>
      <c r="J50" s="50">
        <v>2.9318508820166818</v>
      </c>
      <c r="K50" s="51">
        <v>2963</v>
      </c>
      <c r="L50" s="51">
        <v>12872</v>
      </c>
      <c r="M50" s="51">
        <v>913</v>
      </c>
      <c r="N50" s="47">
        <v>81.889958802422854</v>
      </c>
      <c r="O50" s="47">
        <v>0.24817010784948554</v>
      </c>
      <c r="P50" s="47">
        <v>0.38545255658704997</v>
      </c>
      <c r="Q50" s="47">
        <v>45.347206163911359</v>
      </c>
      <c r="R50" s="48">
        <f>K50/L50</f>
        <v>0.23018955873213176</v>
      </c>
      <c r="S50" s="48">
        <f>M50/K50</f>
        <v>0.30813364832939588</v>
      </c>
    </row>
    <row r="51" spans="1:19" x14ac:dyDescent="0.3">
      <c r="A51" s="44" t="s">
        <v>46</v>
      </c>
      <c r="B51" s="50">
        <v>6.9104852650028272</v>
      </c>
      <c r="C51" s="50">
        <v>12.688941214985228</v>
      </c>
      <c r="D51" s="50">
        <v>5.2466227239161212</v>
      </c>
      <c r="E51" s="50">
        <v>8.5037379358252885</v>
      </c>
      <c r="F51" s="50">
        <v>13.001529515812088</v>
      </c>
      <c r="G51" s="50">
        <v>6.7276447342216787</v>
      </c>
      <c r="H51" s="50">
        <v>2.8590293034289078</v>
      </c>
      <c r="I51" s="50">
        <v>2.8761611732207175</v>
      </c>
      <c r="J51" s="50">
        <v>2.8421319561530658</v>
      </c>
      <c r="K51" s="51">
        <v>3043</v>
      </c>
      <c r="L51" s="51">
        <v>12977</v>
      </c>
      <c r="M51" s="51">
        <v>916</v>
      </c>
      <c r="N51" s="47">
        <v>83.516355118998632</v>
      </c>
      <c r="O51" s="47">
        <v>0.25064061838587975</v>
      </c>
      <c r="P51" s="47">
        <v>0.39309121986797851</v>
      </c>
      <c r="Q51" s="47">
        <v>44.400959646016751</v>
      </c>
      <c r="R51" s="48">
        <f>K51/L51</f>
        <v>0.23449179317253602</v>
      </c>
      <c r="S51" s="48">
        <f>M51/K51</f>
        <v>0.30101873151495234</v>
      </c>
    </row>
    <row r="52" spans="1:19" x14ac:dyDescent="0.3">
      <c r="A52" s="44" t="s">
        <v>46</v>
      </c>
      <c r="B52" s="50">
        <v>6.748393046210067</v>
      </c>
      <c r="C52" s="50">
        <v>12.538190730037952</v>
      </c>
      <c r="D52" s="50">
        <v>5.081298379983135</v>
      </c>
      <c r="E52" s="50">
        <v>8.4103198320724619</v>
      </c>
      <c r="F52" s="50">
        <v>12.977081423751164</v>
      </c>
      <c r="G52" s="50">
        <v>6.6553377888491614</v>
      </c>
      <c r="H52" s="50">
        <v>2.7939102007670873</v>
      </c>
      <c r="I52" s="50">
        <v>2.7953419513670834</v>
      </c>
      <c r="J52" s="50">
        <v>2.7925856825282476</v>
      </c>
      <c r="K52" s="51">
        <v>2918</v>
      </c>
      <c r="L52" s="51">
        <v>12893</v>
      </c>
      <c r="M52" s="51">
        <v>905</v>
      </c>
      <c r="N52" s="47">
        <v>82.109488647529886</v>
      </c>
      <c r="O52" s="47">
        <v>0.2373655118382321</v>
      </c>
      <c r="P52" s="47">
        <v>0.3744223545331602</v>
      </c>
      <c r="Q52" s="47">
        <v>43.201438005047123</v>
      </c>
      <c r="R52" s="48">
        <f>K52/L52</f>
        <v>0.22632436205693013</v>
      </c>
      <c r="S52" s="48">
        <f>M52/K52</f>
        <v>0.31014393420150788</v>
      </c>
    </row>
    <row r="53" spans="1:19" x14ac:dyDescent="0.3">
      <c r="A53" s="44" t="s">
        <v>46</v>
      </c>
      <c r="B53" s="50">
        <v>6.6217254243746817</v>
      </c>
      <c r="C53" s="50">
        <v>12.479166736245585</v>
      </c>
      <c r="D53" s="50">
        <v>4.980472604124901</v>
      </c>
      <c r="E53" s="50">
        <v>8.3404877782175291</v>
      </c>
      <c r="F53" s="50">
        <v>12.736294344708764</v>
      </c>
      <c r="G53" s="50">
        <v>6.5894092709805285</v>
      </c>
      <c r="H53" s="50">
        <v>2.8632639866041738</v>
      </c>
      <c r="I53" s="50">
        <v>2.8809742022713394</v>
      </c>
      <c r="J53" s="50">
        <v>2.84588218839786</v>
      </c>
      <c r="K53" s="51">
        <v>3022</v>
      </c>
      <c r="L53" s="51">
        <v>12894</v>
      </c>
      <c r="M53" s="51">
        <v>897</v>
      </c>
      <c r="N53" s="47">
        <v>83.704685108215202</v>
      </c>
      <c r="O53" s="47">
        <v>0.25562050069211678</v>
      </c>
      <c r="P53" s="47">
        <v>0.3956668488601901</v>
      </c>
      <c r="Q53" s="47">
        <v>45.912183996733027</v>
      </c>
      <c r="R53" s="48">
        <f t="shared" ref="R53" si="24">K53/L53</f>
        <v>0.23437257639212036</v>
      </c>
      <c r="S53" s="48">
        <f t="shared" ref="S53" si="25">M53/K53</f>
        <v>0.29682329583057576</v>
      </c>
    </row>
    <row r="54" spans="1:19" x14ac:dyDescent="0.3">
      <c r="A54" s="44" t="s">
        <v>46</v>
      </c>
      <c r="B54" s="45">
        <v>6.7758080933708991</v>
      </c>
      <c r="C54" s="45">
        <v>12.422404393617596</v>
      </c>
      <c r="D54" s="45">
        <v>5.2072175833519401</v>
      </c>
      <c r="E54" s="45">
        <v>8.301656632101702</v>
      </c>
      <c r="F54" s="45">
        <v>12.836821125402922</v>
      </c>
      <c r="G54" s="45">
        <v>6.5511085447714219</v>
      </c>
      <c r="H54" s="45">
        <v>2.8179726029970475</v>
      </c>
      <c r="I54" s="45">
        <v>2.8601990634290027</v>
      </c>
      <c r="J54" s="45">
        <v>2.7753344639814927</v>
      </c>
      <c r="K54" s="46">
        <v>3029</v>
      </c>
      <c r="L54" s="46">
        <v>12942</v>
      </c>
      <c r="M54" s="46">
        <v>942</v>
      </c>
      <c r="N54" s="47">
        <v>82.317960391522689</v>
      </c>
      <c r="O54" s="47">
        <v>0.2493331494590208</v>
      </c>
      <c r="P54" s="47">
        <v>0.38921032523945726</v>
      </c>
      <c r="Q54" s="47">
        <v>45.523373066620408</v>
      </c>
      <c r="R54" s="48">
        <f>K54/L54</f>
        <v>0.2340441971874517</v>
      </c>
      <c r="S54" s="48">
        <f>M54/K54</f>
        <v>0.31099372730274016</v>
      </c>
    </row>
    <row r="55" spans="1:19" x14ac:dyDescent="0.3">
      <c r="A55" s="44" t="s">
        <v>46</v>
      </c>
      <c r="B55" s="49">
        <f t="shared" ref="B55:S55" si="26">AVERAGE(B50:B54)</f>
        <v>6.7227933653656535</v>
      </c>
      <c r="C55" s="49">
        <f t="shared" si="26"/>
        <v>12.462714326772394</v>
      </c>
      <c r="D55" s="49">
        <f t="shared" si="26"/>
        <v>5.0964300117546566</v>
      </c>
      <c r="E55" s="49">
        <f t="shared" si="26"/>
        <v>8.3681450878584158</v>
      </c>
      <c r="F55" s="49">
        <f t="shared" si="26"/>
        <v>12.858008944649828</v>
      </c>
      <c r="G55" s="49">
        <f t="shared" si="26"/>
        <v>6.5874168547329859</v>
      </c>
      <c r="H55" s="49">
        <f t="shared" si="26"/>
        <v>2.8361049123665256</v>
      </c>
      <c r="I55" s="49">
        <f t="shared" si="26"/>
        <v>2.8329017653665542</v>
      </c>
      <c r="J55" s="49">
        <f t="shared" si="26"/>
        <v>2.8375570346154695</v>
      </c>
      <c r="K55" s="49">
        <f t="shared" si="26"/>
        <v>2995</v>
      </c>
      <c r="L55" s="49">
        <f t="shared" si="26"/>
        <v>12915.6</v>
      </c>
      <c r="M55" s="49">
        <f t="shared" si="26"/>
        <v>914.6</v>
      </c>
      <c r="N55" s="49">
        <f t="shared" si="26"/>
        <v>82.707689613737855</v>
      </c>
      <c r="O55" s="49">
        <f t="shared" si="26"/>
        <v>0.24822597764494697</v>
      </c>
      <c r="P55" s="49">
        <f t="shared" si="26"/>
        <v>0.38756866101756721</v>
      </c>
      <c r="Q55" s="49">
        <f t="shared" si="26"/>
        <v>44.87703217566574</v>
      </c>
      <c r="R55" s="49">
        <f t="shared" si="26"/>
        <v>0.23188449750823401</v>
      </c>
      <c r="S55" s="49">
        <f t="shared" si="26"/>
        <v>0.30542266743583441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35"/>
  <sheetViews>
    <sheetView zoomScaleNormal="100" workbookViewId="0">
      <selection activeCell="B2" sqref="B2:U17"/>
    </sheetView>
  </sheetViews>
  <sheetFormatPr defaultRowHeight="15.6" x14ac:dyDescent="0.3"/>
  <cols>
    <col min="1" max="1" width="1.69921875" style="2" customWidth="1"/>
    <col min="2" max="2" width="11.19921875" style="2" bestFit="1" customWidth="1"/>
    <col min="3" max="3" width="15.5" style="2" bestFit="1" customWidth="1"/>
    <col min="4" max="4" width="4.59765625" style="2" bestFit="1" customWidth="1"/>
    <col min="5" max="5" width="7.8984375" style="2" bestFit="1" customWidth="1"/>
    <col min="6" max="6" width="4.59765625" style="2" bestFit="1" customWidth="1"/>
    <col min="7" max="7" width="7.8984375" style="2" customWidth="1"/>
    <col min="8" max="8" width="4.59765625" style="2" bestFit="1" customWidth="1"/>
    <col min="9" max="9" width="7.8984375" style="2" bestFit="1" customWidth="1"/>
    <col min="10" max="10" width="4.59765625" style="2" bestFit="1" customWidth="1"/>
    <col min="11" max="11" width="7.8984375" style="2" customWidth="1"/>
    <col min="12" max="12" width="4.59765625" style="2" bestFit="1" customWidth="1"/>
    <col min="13" max="13" width="7.8984375" style="2" bestFit="1" customWidth="1"/>
    <col min="14" max="14" width="4.59765625" style="2" bestFit="1" customWidth="1"/>
    <col min="15" max="15" width="7.8984375" style="2" customWidth="1"/>
    <col min="16" max="16" width="4.59765625" style="2" bestFit="1" customWidth="1"/>
    <col min="17" max="17" width="7.8984375" style="2" bestFit="1" customWidth="1"/>
    <col min="18" max="18" width="4.59765625" style="2" bestFit="1" customWidth="1"/>
    <col min="19" max="19" width="7.8984375" style="2" customWidth="1"/>
    <col min="20" max="20" width="4.59765625" style="2" bestFit="1" customWidth="1"/>
    <col min="21" max="21" width="7.8984375" style="2" customWidth="1"/>
    <col min="22" max="22" width="4.59765625" style="2" bestFit="1" customWidth="1"/>
    <col min="23" max="23" width="7.8984375" style="2" customWidth="1"/>
    <col min="24" max="24" width="4.59765625" style="2" bestFit="1" customWidth="1"/>
    <col min="25" max="25" width="7.8984375" style="2" bestFit="1" customWidth="1"/>
    <col min="26" max="16384" width="8.796875" style="2"/>
  </cols>
  <sheetData>
    <row r="1" spans="2:21" ht="6" customHeight="1" thickBot="1" x14ac:dyDescent="0.35"/>
    <row r="2" spans="2:21" ht="16.2" thickTop="1" x14ac:dyDescent="0.3">
      <c r="B2" s="87" t="s">
        <v>0</v>
      </c>
      <c r="C2" s="1" t="s">
        <v>1</v>
      </c>
      <c r="D2" s="97" t="s">
        <v>2</v>
      </c>
      <c r="E2" s="98"/>
      <c r="F2" s="94" t="s">
        <v>2</v>
      </c>
      <c r="G2" s="95"/>
      <c r="H2" s="97" t="s">
        <v>2</v>
      </c>
      <c r="I2" s="98"/>
      <c r="J2" s="94" t="s">
        <v>2</v>
      </c>
      <c r="K2" s="95"/>
      <c r="L2" s="94" t="s">
        <v>2</v>
      </c>
      <c r="M2" s="95"/>
      <c r="N2" s="94" t="s">
        <v>2</v>
      </c>
      <c r="O2" s="95"/>
      <c r="P2" s="94" t="s">
        <v>2</v>
      </c>
      <c r="Q2" s="95"/>
      <c r="R2" s="94" t="s">
        <v>2</v>
      </c>
      <c r="S2" s="95"/>
      <c r="T2" s="94" t="s">
        <v>2</v>
      </c>
      <c r="U2" s="96"/>
    </row>
    <row r="3" spans="2:21" x14ac:dyDescent="0.3">
      <c r="B3" s="88"/>
      <c r="C3" s="3" t="s">
        <v>3</v>
      </c>
      <c r="D3" s="99">
        <v>11</v>
      </c>
      <c r="E3" s="100"/>
      <c r="F3" s="79">
        <v>11</v>
      </c>
      <c r="G3" s="80"/>
      <c r="H3" s="99">
        <v>11</v>
      </c>
      <c r="I3" s="100"/>
      <c r="J3" s="79">
        <v>11</v>
      </c>
      <c r="K3" s="80"/>
      <c r="L3" s="79">
        <v>18</v>
      </c>
      <c r="M3" s="80"/>
      <c r="N3" s="79">
        <v>18</v>
      </c>
      <c r="O3" s="80"/>
      <c r="P3" s="79">
        <v>18</v>
      </c>
      <c r="Q3" s="80"/>
      <c r="R3" s="79">
        <v>18</v>
      </c>
      <c r="S3" s="80"/>
      <c r="T3" s="79">
        <v>18</v>
      </c>
      <c r="U3" s="90"/>
    </row>
    <row r="4" spans="2:21" x14ac:dyDescent="0.3">
      <c r="B4" s="88"/>
      <c r="C4" s="3" t="s">
        <v>4</v>
      </c>
      <c r="D4" s="99">
        <v>12</v>
      </c>
      <c r="E4" s="100"/>
      <c r="F4" s="79">
        <v>12</v>
      </c>
      <c r="G4" s="80"/>
      <c r="H4" s="99">
        <v>24</v>
      </c>
      <c r="I4" s="100"/>
      <c r="J4" s="79">
        <v>24</v>
      </c>
      <c r="K4" s="80"/>
      <c r="L4" s="79">
        <v>12</v>
      </c>
      <c r="M4" s="80"/>
      <c r="N4" s="79">
        <v>12</v>
      </c>
      <c r="O4" s="80"/>
      <c r="P4" s="79">
        <v>24</v>
      </c>
      <c r="Q4" s="80"/>
      <c r="R4" s="79">
        <v>24</v>
      </c>
      <c r="S4" s="80"/>
      <c r="T4" s="79">
        <v>24</v>
      </c>
      <c r="U4" s="90"/>
    </row>
    <row r="5" spans="2:21" x14ac:dyDescent="0.3">
      <c r="B5" s="88"/>
      <c r="C5" s="3" t="s">
        <v>5</v>
      </c>
      <c r="D5" s="101" t="s">
        <v>6</v>
      </c>
      <c r="E5" s="102"/>
      <c r="F5" s="91" t="s">
        <v>7</v>
      </c>
      <c r="G5" s="92"/>
      <c r="H5" s="101" t="s">
        <v>6</v>
      </c>
      <c r="I5" s="102"/>
      <c r="J5" s="91" t="s">
        <v>7</v>
      </c>
      <c r="K5" s="92"/>
      <c r="L5" s="91" t="s">
        <v>6</v>
      </c>
      <c r="M5" s="92"/>
      <c r="N5" s="91" t="s">
        <v>7</v>
      </c>
      <c r="O5" s="92"/>
      <c r="P5" s="91" t="s">
        <v>6</v>
      </c>
      <c r="Q5" s="92"/>
      <c r="R5" s="91" t="s">
        <v>7</v>
      </c>
      <c r="S5" s="92"/>
      <c r="T5" s="91" t="s">
        <v>7</v>
      </c>
      <c r="U5" s="93"/>
    </row>
    <row r="6" spans="2:21" x14ac:dyDescent="0.3">
      <c r="B6" s="88"/>
      <c r="C6" s="3" t="s">
        <v>8</v>
      </c>
      <c r="D6" s="99">
        <v>0</v>
      </c>
      <c r="E6" s="100"/>
      <c r="F6" s="81" t="s">
        <v>24</v>
      </c>
      <c r="G6" s="80"/>
      <c r="H6" s="108" t="s">
        <v>25</v>
      </c>
      <c r="I6" s="100"/>
      <c r="J6" s="81" t="s">
        <v>26</v>
      </c>
      <c r="K6" s="80"/>
      <c r="L6" s="81" t="s">
        <v>26</v>
      </c>
      <c r="M6" s="80"/>
      <c r="N6" s="81" t="s">
        <v>25</v>
      </c>
      <c r="O6" s="80"/>
      <c r="P6" s="81" t="s">
        <v>24</v>
      </c>
      <c r="Q6" s="80"/>
      <c r="R6" s="79">
        <v>0</v>
      </c>
      <c r="S6" s="80"/>
      <c r="T6" s="79" t="s">
        <v>25</v>
      </c>
      <c r="U6" s="90"/>
    </row>
    <row r="7" spans="2:21" ht="16.2" thickBot="1" x14ac:dyDescent="0.35">
      <c r="B7" s="89"/>
      <c r="C7" s="4" t="s">
        <v>9</v>
      </c>
      <c r="D7" s="105">
        <v>0</v>
      </c>
      <c r="E7" s="106"/>
      <c r="F7" s="83" t="s">
        <v>24</v>
      </c>
      <c r="G7" s="84"/>
      <c r="H7" s="107" t="s">
        <v>24</v>
      </c>
      <c r="I7" s="106"/>
      <c r="J7" s="85">
        <v>0</v>
      </c>
      <c r="K7" s="84"/>
      <c r="L7" s="83" t="s">
        <v>24</v>
      </c>
      <c r="M7" s="84"/>
      <c r="N7" s="85">
        <v>0</v>
      </c>
      <c r="O7" s="84"/>
      <c r="P7" s="85">
        <v>0</v>
      </c>
      <c r="Q7" s="84"/>
      <c r="R7" s="83" t="s">
        <v>24</v>
      </c>
      <c r="S7" s="84"/>
      <c r="T7" s="83">
        <v>0</v>
      </c>
      <c r="U7" s="86"/>
    </row>
    <row r="8" spans="2:21" ht="18.600000000000001" thickTop="1" thickBot="1" x14ac:dyDescent="0.35">
      <c r="B8" s="73" t="s">
        <v>10</v>
      </c>
      <c r="C8" s="74"/>
      <c r="D8" s="103" t="s">
        <v>11</v>
      </c>
      <c r="E8" s="104"/>
      <c r="F8" s="5" t="s">
        <v>11</v>
      </c>
      <c r="G8" s="5" t="s">
        <v>12</v>
      </c>
      <c r="H8" s="5" t="s">
        <v>11</v>
      </c>
      <c r="I8" s="5" t="s">
        <v>12</v>
      </c>
      <c r="J8" s="5" t="s">
        <v>11</v>
      </c>
      <c r="K8" s="5" t="s">
        <v>12</v>
      </c>
      <c r="L8" s="5" t="s">
        <v>11</v>
      </c>
      <c r="M8" s="5" t="s">
        <v>12</v>
      </c>
      <c r="N8" s="5" t="s">
        <v>11</v>
      </c>
      <c r="O8" s="5" t="s">
        <v>12</v>
      </c>
      <c r="P8" s="5" t="s">
        <v>11</v>
      </c>
      <c r="Q8" s="5" t="s">
        <v>12</v>
      </c>
      <c r="R8" s="5" t="s">
        <v>11</v>
      </c>
      <c r="S8" s="5" t="s">
        <v>12</v>
      </c>
      <c r="T8" s="5" t="s">
        <v>11</v>
      </c>
      <c r="U8" s="6" t="s">
        <v>12</v>
      </c>
    </row>
    <row r="9" spans="2:21" ht="16.2" thickTop="1" x14ac:dyDescent="0.3">
      <c r="B9" s="75" t="s">
        <v>15</v>
      </c>
      <c r="C9" s="32" t="s">
        <v>18</v>
      </c>
      <c r="D9" s="109">
        <v>7.5998151667119513</v>
      </c>
      <c r="E9" s="110"/>
      <c r="F9" s="11">
        <v>6.8642348556048045</v>
      </c>
      <c r="G9" s="12">
        <f>(F9-$D9)/$D9</f>
        <v>-9.6789236971061038E-2</v>
      </c>
      <c r="H9" s="13">
        <v>7.5102776671053793</v>
      </c>
      <c r="I9" s="12">
        <f>(H9-$D9)/$D9</f>
        <v>-1.1781536477197031E-2</v>
      </c>
      <c r="J9" s="13">
        <v>6.7266363747912594</v>
      </c>
      <c r="K9" s="12">
        <f>(J9-$D9)/$D9</f>
        <v>-0.11489474056491711</v>
      </c>
      <c r="L9" s="13">
        <v>7.4542803560720943</v>
      </c>
      <c r="M9" s="12">
        <f>(L9-$D9)/$D9</f>
        <v>-1.9149782915420889E-2</v>
      </c>
      <c r="N9" s="13">
        <v>6.7713461296285731</v>
      </c>
      <c r="O9" s="12">
        <f>(N9-$D9)/$D9</f>
        <v>-0.10901173501063108</v>
      </c>
      <c r="P9" s="13">
        <v>7.5520885047303095</v>
      </c>
      <c r="Q9" s="12">
        <f>(P9-$D9)/$D9</f>
        <v>-6.2799766750499478E-3</v>
      </c>
      <c r="R9" s="13">
        <v>6.8096122702310566</v>
      </c>
      <c r="S9" s="12">
        <f>(R9-$D9)/$D9</f>
        <v>-0.10397659405482289</v>
      </c>
      <c r="T9" s="13">
        <v>6.7778583305483222</v>
      </c>
      <c r="U9" s="36">
        <f>(T9-$D9)/$D9</f>
        <v>-0.10815484562886384</v>
      </c>
    </row>
    <row r="10" spans="2:21" x14ac:dyDescent="0.3">
      <c r="B10" s="76"/>
      <c r="C10" s="33" t="s">
        <v>17</v>
      </c>
      <c r="D10" s="111">
        <v>9.550203450601856</v>
      </c>
      <c r="E10" s="112"/>
      <c r="F10" s="7">
        <v>8.5377658332199378</v>
      </c>
      <c r="G10" s="8">
        <f t="shared" ref="G10:G13" si="0">(F10-$D10)/$D10</f>
        <v>-0.10601215174302012</v>
      </c>
      <c r="H10" s="9">
        <v>9.3934413299581365</v>
      </c>
      <c r="I10" s="8">
        <f t="shared" ref="I10:I16" si="1">(H10-$D10)/$D10</f>
        <v>-1.6414532052072706E-2</v>
      </c>
      <c r="J10" s="9">
        <v>8.2857561730146738</v>
      </c>
      <c r="K10" s="8">
        <f t="shared" ref="K10:K17" si="2">(J10-$D10)/$D10</f>
        <v>-0.13240003567751182</v>
      </c>
      <c r="L10" s="9">
        <v>9.2834838574265284</v>
      </c>
      <c r="M10" s="8">
        <f t="shared" ref="M10:M17" si="3">(L10-$D10)/$D10</f>
        <v>-2.7928158238191138E-2</v>
      </c>
      <c r="N10" s="9">
        <v>8.4205447429624716</v>
      </c>
      <c r="O10" s="8">
        <f t="shared" ref="O10:O17" si="4">(N10-$D10)/$D10</f>
        <v>-0.11828634996966406</v>
      </c>
      <c r="P10" s="9">
        <v>9.4828003762351045</v>
      </c>
      <c r="Q10" s="8">
        <f t="shared" ref="Q10:Q17" si="5">(P10-$D10)/$D10</f>
        <v>-7.0577631895898264E-3</v>
      </c>
      <c r="R10" s="9">
        <v>8.5072275609272516</v>
      </c>
      <c r="S10" s="8">
        <f t="shared" ref="S10:S17" si="6">(R10-$D10)/$D10</f>
        <v>-0.10920980846841287</v>
      </c>
      <c r="T10" s="9">
        <v>8.409063188067881</v>
      </c>
      <c r="U10" s="37">
        <f t="shared" ref="U10:U17" si="7">(T10-$D10)/$D10</f>
        <v>-0.11948858141467762</v>
      </c>
    </row>
    <row r="11" spans="2:21" ht="16.2" thickBot="1" x14ac:dyDescent="0.35">
      <c r="B11" s="76"/>
      <c r="C11" s="33" t="s">
        <v>16</v>
      </c>
      <c r="D11" s="111">
        <v>4.6176326157115044</v>
      </c>
      <c r="E11" s="112"/>
      <c r="F11" s="7">
        <v>3.0585979892401243</v>
      </c>
      <c r="G11" s="8">
        <f t="shared" si="0"/>
        <v>-0.3376263891516102</v>
      </c>
      <c r="H11" s="9">
        <v>2.6834996921593914</v>
      </c>
      <c r="I11" s="8">
        <f t="shared" si="1"/>
        <v>-0.4188581215775421</v>
      </c>
      <c r="J11" s="9">
        <v>2.8554819224314536</v>
      </c>
      <c r="K11" s="8">
        <f t="shared" si="2"/>
        <v>-0.38161344566138272</v>
      </c>
      <c r="L11" s="9">
        <v>2.8393024583711814</v>
      </c>
      <c r="M11" s="8">
        <f t="shared" si="3"/>
        <v>-0.38511728960193825</v>
      </c>
      <c r="N11" s="9">
        <v>3.0060916538466733</v>
      </c>
      <c r="O11" s="8">
        <f t="shared" si="4"/>
        <v>-0.34899722346501966</v>
      </c>
      <c r="P11" s="9">
        <v>2.7941493198350491</v>
      </c>
      <c r="Q11" s="8">
        <f t="shared" si="5"/>
        <v>-0.39489570687630055</v>
      </c>
      <c r="R11" s="9">
        <v>4.688168145567448</v>
      </c>
      <c r="S11" s="8">
        <f t="shared" si="6"/>
        <v>1.5275258065344197E-2</v>
      </c>
      <c r="T11" s="9">
        <v>2.8556695159991645</v>
      </c>
      <c r="U11" s="37">
        <f t="shared" si="7"/>
        <v>-0.38157282017570149</v>
      </c>
    </row>
    <row r="12" spans="2:21" ht="16.2" thickTop="1" x14ac:dyDescent="0.3">
      <c r="B12" s="75" t="s">
        <v>19</v>
      </c>
      <c r="C12" s="32" t="s">
        <v>43</v>
      </c>
      <c r="D12" s="113">
        <v>0.84055520156674202</v>
      </c>
      <c r="E12" s="114"/>
      <c r="F12" s="24">
        <v>0.863981953151301</v>
      </c>
      <c r="G12" s="24">
        <f t="shared" si="0"/>
        <v>2.7870568810820503E-2</v>
      </c>
      <c r="H12" s="25">
        <v>0.78226713004728898</v>
      </c>
      <c r="I12" s="25">
        <f t="shared" si="1"/>
        <v>-6.9344727640502063E-2</v>
      </c>
      <c r="J12" s="25">
        <v>0.82779426069066597</v>
      </c>
      <c r="K12" s="25">
        <f t="shared" si="2"/>
        <v>-1.5181561963200576E-2</v>
      </c>
      <c r="L12" s="25">
        <v>0.83466896391075496</v>
      </c>
      <c r="M12" s="25">
        <f t="shared" si="3"/>
        <v>-7.0027972523583008E-3</v>
      </c>
      <c r="N12" s="25">
        <v>0.85252162140005905</v>
      </c>
      <c r="O12" s="25">
        <f t="shared" si="4"/>
        <v>1.4236328335143699E-2</v>
      </c>
      <c r="P12" s="25">
        <v>0.77200092283390997</v>
      </c>
      <c r="Q12" s="25">
        <f t="shared" si="5"/>
        <v>-8.1558330262011564E-2</v>
      </c>
      <c r="R12" s="25">
        <v>0.83588859502397295</v>
      </c>
      <c r="S12" s="25">
        <f t="shared" si="6"/>
        <v>-5.5518144841300229E-3</v>
      </c>
      <c r="T12" s="25">
        <v>0.83277902106855906</v>
      </c>
      <c r="U12" s="27">
        <f t="shared" si="7"/>
        <v>-9.25124308753149E-3</v>
      </c>
    </row>
    <row r="13" spans="2:21" x14ac:dyDescent="0.3">
      <c r="B13" s="76"/>
      <c r="C13" s="33" t="s">
        <v>20</v>
      </c>
      <c r="D13" s="117">
        <v>0.75810278510343632</v>
      </c>
      <c r="E13" s="118"/>
      <c r="F13" s="15">
        <v>0.43004227736455841</v>
      </c>
      <c r="G13" s="15">
        <f t="shared" si="0"/>
        <v>-0.432738824055523</v>
      </c>
      <c r="H13" s="16">
        <v>0.30387920122446238</v>
      </c>
      <c r="I13" s="16">
        <f t="shared" si="1"/>
        <v>-0.59915831046181844</v>
      </c>
      <c r="J13" s="16">
        <v>0.24858964809027045</v>
      </c>
      <c r="K13" s="16">
        <f t="shared" si="2"/>
        <v>-0.67208978389869301</v>
      </c>
      <c r="L13" s="16">
        <v>0.22965483608166731</v>
      </c>
      <c r="M13" s="16">
        <f t="shared" si="3"/>
        <v>-0.69706636013699264</v>
      </c>
      <c r="N13" s="16">
        <v>0.31998484251803527</v>
      </c>
      <c r="O13" s="16">
        <f t="shared" si="4"/>
        <v>-0.5779136433664781</v>
      </c>
      <c r="P13" s="16">
        <v>0.40152626352715426</v>
      </c>
      <c r="Q13" s="16">
        <f t="shared" si="5"/>
        <v>-0.47035379447607545</v>
      </c>
      <c r="R13" s="16">
        <v>0.82048434465730102</v>
      </c>
      <c r="S13" s="16">
        <f t="shared" si="6"/>
        <v>8.2286413900132693E-2</v>
      </c>
      <c r="T13" s="16">
        <v>0.32152379668706987</v>
      </c>
      <c r="U13" s="18">
        <f t="shared" si="7"/>
        <v>-0.57588363609137661</v>
      </c>
    </row>
    <row r="14" spans="2:21" x14ac:dyDescent="0.3">
      <c r="B14" s="76"/>
      <c r="C14" s="33" t="s">
        <v>21</v>
      </c>
      <c r="D14" s="117">
        <v>0.5422982725121448</v>
      </c>
      <c r="E14" s="118"/>
      <c r="F14" s="15">
        <v>0.38043979668475386</v>
      </c>
      <c r="G14" s="15">
        <f>(F14-$D14)/$D14</f>
        <v>-0.29846762202947291</v>
      </c>
      <c r="H14" s="16">
        <v>0.36663381050066934</v>
      </c>
      <c r="I14" s="16">
        <f t="shared" si="1"/>
        <v>-0.32392591110004215</v>
      </c>
      <c r="J14" s="16">
        <v>0.38856376411505184</v>
      </c>
      <c r="K14" s="16">
        <f t="shared" si="2"/>
        <v>-0.28348699634415686</v>
      </c>
      <c r="L14" s="16">
        <v>0.35986473646310252</v>
      </c>
      <c r="M14" s="16">
        <f t="shared" si="3"/>
        <v>-0.33640810840856344</v>
      </c>
      <c r="N14" s="16">
        <v>0.38541901902434628</v>
      </c>
      <c r="O14" s="16">
        <f t="shared" si="4"/>
        <v>-0.2892859178051046</v>
      </c>
      <c r="P14" s="16">
        <v>0.35514777550804777</v>
      </c>
      <c r="Q14" s="16">
        <f t="shared" si="5"/>
        <v>-0.34510620167964073</v>
      </c>
      <c r="R14" s="16">
        <v>0.61007078407382831</v>
      </c>
      <c r="S14" s="16">
        <f t="shared" si="6"/>
        <v>0.12497275945160925</v>
      </c>
      <c r="T14" s="16">
        <v>0.38732300949262194</v>
      </c>
      <c r="U14" s="18">
        <f t="shared" si="7"/>
        <v>-0.285774952410626</v>
      </c>
    </row>
    <row r="15" spans="2:21" ht="16.2" thickBot="1" x14ac:dyDescent="0.35">
      <c r="B15" s="77"/>
      <c r="C15" s="34" t="s">
        <v>22</v>
      </c>
      <c r="D15" s="119">
        <v>0.49102653244984601</v>
      </c>
      <c r="E15" s="120"/>
      <c r="F15" s="28">
        <v>0.34902965483537801</v>
      </c>
      <c r="G15" s="28">
        <f>(F15-$D15)/$D15</f>
        <v>-0.28918371662323911</v>
      </c>
      <c r="H15" s="29">
        <v>0.33890643659292102</v>
      </c>
      <c r="I15" s="29">
        <f t="shared" si="1"/>
        <v>-0.30980015498951208</v>
      </c>
      <c r="J15" s="29">
        <v>0.44666195904007899</v>
      </c>
      <c r="K15" s="29">
        <f t="shared" si="2"/>
        <v>-9.0350664328507468E-2</v>
      </c>
      <c r="L15" s="29">
        <v>0.33329775522240002</v>
      </c>
      <c r="M15" s="29">
        <f t="shared" si="3"/>
        <v>-0.32122251406762137</v>
      </c>
      <c r="N15" s="29">
        <v>0.44636584887219499</v>
      </c>
      <c r="O15" s="29">
        <f t="shared" si="4"/>
        <v>-9.0953707439857562E-2</v>
      </c>
      <c r="P15" s="29">
        <v>0.40495375455718902</v>
      </c>
      <c r="Q15" s="29">
        <f t="shared" si="5"/>
        <v>-0.17529150097698348</v>
      </c>
      <c r="R15" s="29">
        <v>0.450961958663955</v>
      </c>
      <c r="S15" s="29">
        <f t="shared" si="6"/>
        <v>-8.1593500835890675E-2</v>
      </c>
      <c r="T15" s="29">
        <v>0.44324410347839199</v>
      </c>
      <c r="U15" s="31">
        <f t="shared" si="7"/>
        <v>-9.7311297483368822E-2</v>
      </c>
    </row>
    <row r="16" spans="2:21" ht="16.2" thickTop="1" x14ac:dyDescent="0.3">
      <c r="B16" s="76" t="s">
        <v>13</v>
      </c>
      <c r="C16" s="33" t="s">
        <v>14</v>
      </c>
      <c r="D16" s="113">
        <v>0.16670263993517509</v>
      </c>
      <c r="E16" s="114"/>
      <c r="F16" s="15">
        <v>0.23159274114647435</v>
      </c>
      <c r="G16" s="15">
        <f>(F16-$D16)/$D16</f>
        <v>0.38925659027675136</v>
      </c>
      <c r="H16" s="15">
        <v>0.17778799349196736</v>
      </c>
      <c r="I16" s="15">
        <f t="shared" si="1"/>
        <v>6.6497768488267398E-2</v>
      </c>
      <c r="J16" s="15">
        <v>0.23617037687536979</v>
      </c>
      <c r="K16" s="15">
        <f t="shared" si="2"/>
        <v>0.41671647771869907</v>
      </c>
      <c r="L16" s="15">
        <v>0.17589916528675237</v>
      </c>
      <c r="M16" s="15">
        <f t="shared" si="3"/>
        <v>5.5167244832796232E-2</v>
      </c>
      <c r="N16" s="15">
        <v>0.23747520248825063</v>
      </c>
      <c r="O16" s="15">
        <f t="shared" si="4"/>
        <v>0.42454374196231415</v>
      </c>
      <c r="P16" s="15">
        <v>0.17507654192652916</v>
      </c>
      <c r="Q16" s="15">
        <f t="shared" si="5"/>
        <v>5.0232569769803247E-2</v>
      </c>
      <c r="R16" s="15">
        <v>0.23395197611803673</v>
      </c>
      <c r="S16" s="15">
        <f t="shared" si="6"/>
        <v>0.40340894546728584</v>
      </c>
      <c r="T16" s="15">
        <v>0.23417311972050539</v>
      </c>
      <c r="U16" s="19">
        <f t="shared" si="7"/>
        <v>0.40473552075460378</v>
      </c>
    </row>
    <row r="17" spans="2:25" ht="16.2" thickBot="1" x14ac:dyDescent="0.35">
      <c r="B17" s="78"/>
      <c r="C17" s="35" t="s">
        <v>44</v>
      </c>
      <c r="D17" s="115">
        <v>0.21357759626448486</v>
      </c>
      <c r="E17" s="116"/>
      <c r="F17" s="20">
        <v>0.15698222170257425</v>
      </c>
      <c r="G17" s="20">
        <f>(F17-$D17)/$D17</f>
        <v>-0.26498741231184869</v>
      </c>
      <c r="H17" s="21">
        <v>0.38102243667938096</v>
      </c>
      <c r="I17" s="21">
        <f t="shared" ref="I17" si="8">(H17-$D17)/$D17</f>
        <v>0.78400002314634143</v>
      </c>
      <c r="J17" s="21">
        <v>0.29615853270900155</v>
      </c>
      <c r="K17" s="21">
        <f t="shared" si="2"/>
        <v>0.38665542589145069</v>
      </c>
      <c r="L17" s="21">
        <v>0.20554356380206579</v>
      </c>
      <c r="M17" s="21">
        <f t="shared" si="3"/>
        <v>-3.7616456983016557E-2</v>
      </c>
      <c r="N17" s="21">
        <v>0.15657199668179683</v>
      </c>
      <c r="O17" s="21">
        <f t="shared" si="4"/>
        <v>-0.26690814289385889</v>
      </c>
      <c r="P17" s="21">
        <v>0.38441080886068979</v>
      </c>
      <c r="Q17" s="21">
        <f t="shared" si="5"/>
        <v>0.79986485279407671</v>
      </c>
      <c r="R17" s="21">
        <v>0.30586625652554006</v>
      </c>
      <c r="S17" s="21">
        <f t="shared" si="6"/>
        <v>0.43210833849243763</v>
      </c>
      <c r="T17" s="21">
        <v>0.29880030584851081</v>
      </c>
      <c r="U17" s="23">
        <f t="shared" si="7"/>
        <v>0.39902457502373045</v>
      </c>
    </row>
    <row r="18" spans="2:25" ht="16.8" thickTop="1" thickBot="1" x14ac:dyDescent="0.35"/>
    <row r="19" spans="2:25" ht="16.2" thickTop="1" x14ac:dyDescent="0.3">
      <c r="B19" s="87" t="s">
        <v>0</v>
      </c>
      <c r="C19" s="1" t="s">
        <v>1</v>
      </c>
      <c r="D19" s="94" t="s">
        <v>23</v>
      </c>
      <c r="E19" s="95"/>
      <c r="F19" s="94" t="s">
        <v>23</v>
      </c>
      <c r="G19" s="95"/>
      <c r="H19" s="94" t="s">
        <v>23</v>
      </c>
      <c r="I19" s="95"/>
      <c r="J19" s="94" t="s">
        <v>23</v>
      </c>
      <c r="K19" s="95"/>
      <c r="L19" s="94" t="s">
        <v>23</v>
      </c>
      <c r="M19" s="95"/>
      <c r="N19" s="94" t="s">
        <v>23</v>
      </c>
      <c r="O19" s="95"/>
      <c r="P19" s="94" t="s">
        <v>23</v>
      </c>
      <c r="Q19" s="95"/>
      <c r="R19" s="94" t="s">
        <v>23</v>
      </c>
      <c r="S19" s="95"/>
      <c r="T19" s="94" t="s">
        <v>23</v>
      </c>
      <c r="U19" s="95"/>
      <c r="V19" s="94" t="s">
        <v>23</v>
      </c>
      <c r="W19" s="95"/>
      <c r="X19" s="94" t="s">
        <v>23</v>
      </c>
      <c r="Y19" s="96"/>
    </row>
    <row r="20" spans="2:25" x14ac:dyDescent="0.3">
      <c r="B20" s="88"/>
      <c r="C20" s="3" t="s">
        <v>3</v>
      </c>
      <c r="D20" s="79">
        <v>11</v>
      </c>
      <c r="E20" s="80"/>
      <c r="F20" s="79">
        <v>11</v>
      </c>
      <c r="G20" s="80"/>
      <c r="H20" s="79">
        <v>11</v>
      </c>
      <c r="I20" s="80"/>
      <c r="J20" s="79">
        <v>11</v>
      </c>
      <c r="K20" s="80"/>
      <c r="L20" s="79">
        <v>11</v>
      </c>
      <c r="M20" s="80"/>
      <c r="N20" s="79">
        <v>18</v>
      </c>
      <c r="O20" s="80"/>
      <c r="P20" s="79">
        <v>18</v>
      </c>
      <c r="Q20" s="80"/>
      <c r="R20" s="79">
        <v>18</v>
      </c>
      <c r="S20" s="80"/>
      <c r="T20" s="79">
        <v>18</v>
      </c>
      <c r="U20" s="80"/>
      <c r="V20" s="79">
        <v>18</v>
      </c>
      <c r="W20" s="80"/>
      <c r="X20" s="79">
        <v>18</v>
      </c>
      <c r="Y20" s="90"/>
    </row>
    <row r="21" spans="2:25" x14ac:dyDescent="0.3">
      <c r="B21" s="88"/>
      <c r="C21" s="3" t="s">
        <v>4</v>
      </c>
      <c r="D21" s="79">
        <v>12</v>
      </c>
      <c r="E21" s="80"/>
      <c r="F21" s="79">
        <v>12</v>
      </c>
      <c r="G21" s="80"/>
      <c r="H21" s="79">
        <v>24</v>
      </c>
      <c r="I21" s="80"/>
      <c r="J21" s="79">
        <v>24</v>
      </c>
      <c r="K21" s="80"/>
      <c r="L21" s="79">
        <v>24</v>
      </c>
      <c r="M21" s="80"/>
      <c r="N21" s="79">
        <v>12</v>
      </c>
      <c r="O21" s="80"/>
      <c r="P21" s="79">
        <v>12</v>
      </c>
      <c r="Q21" s="80"/>
      <c r="R21" s="79">
        <v>24</v>
      </c>
      <c r="S21" s="80"/>
      <c r="T21" s="79">
        <v>24</v>
      </c>
      <c r="U21" s="80"/>
      <c r="V21" s="79">
        <v>24</v>
      </c>
      <c r="W21" s="80"/>
      <c r="X21" s="79">
        <v>24</v>
      </c>
      <c r="Y21" s="90"/>
    </row>
    <row r="22" spans="2:25" x14ac:dyDescent="0.3">
      <c r="B22" s="88"/>
      <c r="C22" s="3" t="s">
        <v>5</v>
      </c>
      <c r="D22" s="91" t="s">
        <v>6</v>
      </c>
      <c r="E22" s="92"/>
      <c r="F22" s="91" t="s">
        <v>6</v>
      </c>
      <c r="G22" s="92"/>
      <c r="H22" s="91" t="s">
        <v>7</v>
      </c>
      <c r="I22" s="92"/>
      <c r="J22" s="91" t="s">
        <v>6</v>
      </c>
      <c r="K22" s="92"/>
      <c r="L22" s="91" t="s">
        <v>7</v>
      </c>
      <c r="M22" s="92"/>
      <c r="N22" s="91" t="s">
        <v>6</v>
      </c>
      <c r="O22" s="92"/>
      <c r="P22" s="91" t="s">
        <v>7</v>
      </c>
      <c r="Q22" s="92"/>
      <c r="R22" s="91" t="s">
        <v>6</v>
      </c>
      <c r="S22" s="92"/>
      <c r="T22" s="91" t="s">
        <v>7</v>
      </c>
      <c r="U22" s="92"/>
      <c r="V22" s="91" t="s">
        <v>7</v>
      </c>
      <c r="W22" s="92"/>
      <c r="X22" s="91" t="s">
        <v>7</v>
      </c>
      <c r="Y22" s="93"/>
    </row>
    <row r="23" spans="2:25" x14ac:dyDescent="0.3">
      <c r="B23" s="88"/>
      <c r="C23" s="3" t="s">
        <v>8</v>
      </c>
      <c r="D23" s="81">
        <v>0</v>
      </c>
      <c r="E23" s="80"/>
      <c r="F23" s="81" t="s">
        <v>26</v>
      </c>
      <c r="G23" s="80"/>
      <c r="H23" s="81" t="s">
        <v>25</v>
      </c>
      <c r="I23" s="80"/>
      <c r="J23" s="81" t="s">
        <v>24</v>
      </c>
      <c r="K23" s="80"/>
      <c r="L23" s="81" t="s">
        <v>47</v>
      </c>
      <c r="M23" s="80"/>
      <c r="N23" s="81">
        <v>0</v>
      </c>
      <c r="O23" s="80"/>
      <c r="P23" s="81" t="s">
        <v>24</v>
      </c>
      <c r="Q23" s="80"/>
      <c r="R23" s="79" t="s">
        <v>25</v>
      </c>
      <c r="S23" s="80"/>
      <c r="T23" s="79" t="s">
        <v>24</v>
      </c>
      <c r="U23" s="80"/>
      <c r="V23" s="79" t="s">
        <v>25</v>
      </c>
      <c r="W23" s="80"/>
      <c r="X23" s="81" t="s">
        <v>26</v>
      </c>
      <c r="Y23" s="82"/>
    </row>
    <row r="24" spans="2:25" ht="16.2" thickBot="1" x14ac:dyDescent="0.35">
      <c r="B24" s="89"/>
      <c r="C24" s="4" t="s">
        <v>9</v>
      </c>
      <c r="D24" s="83">
        <v>0</v>
      </c>
      <c r="E24" s="84"/>
      <c r="F24" s="83" t="s">
        <v>24</v>
      </c>
      <c r="G24" s="84"/>
      <c r="H24" s="85">
        <v>0</v>
      </c>
      <c r="I24" s="84"/>
      <c r="J24" s="83">
        <v>0</v>
      </c>
      <c r="K24" s="84"/>
      <c r="L24" s="83" t="s">
        <v>24</v>
      </c>
      <c r="M24" s="84"/>
      <c r="N24" s="85">
        <v>0</v>
      </c>
      <c r="O24" s="84"/>
      <c r="P24" s="83" t="s">
        <v>24</v>
      </c>
      <c r="Q24" s="84"/>
      <c r="R24" s="83" t="s">
        <v>24</v>
      </c>
      <c r="S24" s="84"/>
      <c r="T24" s="83">
        <v>0</v>
      </c>
      <c r="U24" s="84"/>
      <c r="V24" s="83">
        <v>0</v>
      </c>
      <c r="W24" s="84"/>
      <c r="X24" s="85">
        <v>0</v>
      </c>
      <c r="Y24" s="86"/>
    </row>
    <row r="25" spans="2:25" ht="18.600000000000001" thickTop="1" thickBot="1" x14ac:dyDescent="0.35">
      <c r="B25" s="73" t="s">
        <v>10</v>
      </c>
      <c r="C25" s="74"/>
      <c r="D25" s="5" t="s">
        <v>11</v>
      </c>
      <c r="E25" s="5" t="s">
        <v>12</v>
      </c>
      <c r="F25" s="5" t="s">
        <v>11</v>
      </c>
      <c r="G25" s="5" t="s">
        <v>12</v>
      </c>
      <c r="H25" s="5" t="s">
        <v>11</v>
      </c>
      <c r="I25" s="5" t="s">
        <v>12</v>
      </c>
      <c r="J25" s="5" t="s">
        <v>11</v>
      </c>
      <c r="K25" s="5" t="s">
        <v>12</v>
      </c>
      <c r="L25" s="5" t="s">
        <v>11</v>
      </c>
      <c r="M25" s="5" t="s">
        <v>12</v>
      </c>
      <c r="N25" s="5" t="s">
        <v>11</v>
      </c>
      <c r="O25" s="5" t="s">
        <v>12</v>
      </c>
      <c r="P25" s="5" t="s">
        <v>11</v>
      </c>
      <c r="Q25" s="5" t="s">
        <v>12</v>
      </c>
      <c r="R25" s="5" t="s">
        <v>11</v>
      </c>
      <c r="S25" s="5" t="s">
        <v>12</v>
      </c>
      <c r="T25" s="5" t="s">
        <v>11</v>
      </c>
      <c r="U25" s="5" t="s">
        <v>12</v>
      </c>
      <c r="V25" s="5" t="s">
        <v>11</v>
      </c>
      <c r="W25" s="5" t="s">
        <v>12</v>
      </c>
      <c r="X25" s="5" t="s">
        <v>11</v>
      </c>
      <c r="Y25" s="6" t="s">
        <v>12</v>
      </c>
    </row>
    <row r="26" spans="2:25" ht="16.2" thickTop="1" x14ac:dyDescent="0.3">
      <c r="B26" s="75" t="s">
        <v>15</v>
      </c>
      <c r="C26" s="32" t="s">
        <v>18</v>
      </c>
      <c r="D26" s="11">
        <v>6.9200187237322215</v>
      </c>
      <c r="E26" s="12">
        <f t="shared" ref="E26:E34" si="9">(D26-$D9)/$D9</f>
        <v>-8.944907580875322E-2</v>
      </c>
      <c r="F26" s="13">
        <v>6.1721659185278579</v>
      </c>
      <c r="G26" s="12">
        <f t="shared" ref="G26:G34" si="10">(F26-$D9)/$D9</f>
        <v>-0.18785315390792112</v>
      </c>
      <c r="H26" s="13">
        <v>5.4626456407580886</v>
      </c>
      <c r="I26" s="12">
        <f t="shared" ref="I26:I34" si="11">(H26-$D9)/$D9</f>
        <v>-0.28121335572934808</v>
      </c>
      <c r="J26" s="13">
        <v>6.3806460088418619</v>
      </c>
      <c r="K26" s="12">
        <f t="shared" ref="K26:K34" si="12">(J26-$D9)/$D9</f>
        <v>-0.16042089591996764</v>
      </c>
      <c r="L26" s="13">
        <v>6.397314301474152</v>
      </c>
      <c r="M26" s="12">
        <f t="shared" ref="M26:M34" si="13">(L26-$D9)/$D9</f>
        <v>-0.15822764618077673</v>
      </c>
      <c r="N26" s="13">
        <v>7.1479841260697086</v>
      </c>
      <c r="O26" s="12">
        <f t="shared" ref="O26:O34" si="14">(N26-$D9)/$D9</f>
        <v>-5.9452898620655115E-2</v>
      </c>
      <c r="P26" s="13">
        <v>5.4883056333124163</v>
      </c>
      <c r="Q26" s="12">
        <f t="shared" ref="Q26:Q34" si="15">(P26-$D9)/$D9</f>
        <v>-0.27783695880502268</v>
      </c>
      <c r="R26" s="13">
        <v>6.0156244359666786</v>
      </c>
      <c r="S26" s="12">
        <f t="shared" ref="S26:S34" si="16">(R26-$D9)/$D9</f>
        <v>-0.20845121835123137</v>
      </c>
      <c r="T26" s="14">
        <v>5.522330880888533</v>
      </c>
      <c r="U26" s="12">
        <f t="shared" ref="U26:U34" si="17">(T26-$D9)/$D9</f>
        <v>-0.27335984366080823</v>
      </c>
      <c r="V26" s="14">
        <v>5.5743971144723066</v>
      </c>
      <c r="W26" s="12">
        <f t="shared" ref="W26:W34" si="18">(V26-$D9)/$D9</f>
        <v>-0.26650885683525627</v>
      </c>
      <c r="X26" s="14">
        <v>5.3438512041535358</v>
      </c>
      <c r="Y26" s="36">
        <f t="shared" ref="Y26:Y34" si="19">(X26-$D9)/$D9</f>
        <v>-0.29684458280509141</v>
      </c>
    </row>
    <row r="27" spans="2:25" x14ac:dyDescent="0.3">
      <c r="B27" s="76"/>
      <c r="C27" s="33" t="s">
        <v>17</v>
      </c>
      <c r="D27" s="7">
        <v>8.8500936181151566</v>
      </c>
      <c r="E27" s="8">
        <f t="shared" si="9"/>
        <v>-7.3308368361783782E-2</v>
      </c>
      <c r="F27" s="9">
        <v>7.7466999536344447</v>
      </c>
      <c r="G27" s="8">
        <f t="shared" si="10"/>
        <v>-0.18884451062178723</v>
      </c>
      <c r="H27" s="9">
        <v>6.9253901710788188</v>
      </c>
      <c r="I27" s="8">
        <f t="shared" si="11"/>
        <v>-0.27484370286976673</v>
      </c>
      <c r="J27" s="9">
        <v>8.0886603589788191</v>
      </c>
      <c r="K27" s="8">
        <f t="shared" si="12"/>
        <v>-0.15303790114868498</v>
      </c>
      <c r="L27" s="9">
        <v>8.0264725545717663</v>
      </c>
      <c r="M27" s="8">
        <f t="shared" si="13"/>
        <v>-0.15954957440556555</v>
      </c>
      <c r="N27" s="9">
        <v>9.066223015080741</v>
      </c>
      <c r="O27" s="8">
        <f t="shared" si="14"/>
        <v>-5.0677500016045679E-2</v>
      </c>
      <c r="P27" s="9">
        <v>6.9172056120395267</v>
      </c>
      <c r="Q27" s="8">
        <f t="shared" si="15"/>
        <v>-0.27570070650132561</v>
      </c>
      <c r="R27" s="9">
        <v>7.637634150092711</v>
      </c>
      <c r="S27" s="8">
        <f t="shared" si="16"/>
        <v>-0.20026477031634488</v>
      </c>
      <c r="T27" s="10">
        <v>6.8501414417462652</v>
      </c>
      <c r="U27" s="8">
        <f t="shared" si="17"/>
        <v>-0.28272298310937372</v>
      </c>
      <c r="V27" s="10">
        <v>6.9228534425873018</v>
      </c>
      <c r="W27" s="8">
        <f t="shared" si="18"/>
        <v>-0.27510932323111692</v>
      </c>
      <c r="X27" s="10">
        <v>6.8944812745477364</v>
      </c>
      <c r="Y27" s="37">
        <f t="shared" si="19"/>
        <v>-0.27808016758917897</v>
      </c>
    </row>
    <row r="28" spans="2:25" ht="16.2" thickBot="1" x14ac:dyDescent="0.35">
      <c r="B28" s="76"/>
      <c r="C28" s="33" t="s">
        <v>16</v>
      </c>
      <c r="D28" s="7">
        <v>5.7302456411086533</v>
      </c>
      <c r="E28" s="8">
        <f t="shared" si="9"/>
        <v>0.24094879735808361</v>
      </c>
      <c r="F28" s="9">
        <v>3.1995608101346291</v>
      </c>
      <c r="G28" s="8">
        <f t="shared" si="10"/>
        <v>-0.30709931334768448</v>
      </c>
      <c r="H28" s="9">
        <v>3.3492130153735609</v>
      </c>
      <c r="I28" s="8">
        <f t="shared" si="11"/>
        <v>-0.27469045415656135</v>
      </c>
      <c r="J28" s="9">
        <v>3.4463125853057788</v>
      </c>
      <c r="K28" s="8">
        <f t="shared" si="12"/>
        <v>-0.25366245604301796</v>
      </c>
      <c r="L28" s="9">
        <v>5.1248623048028419</v>
      </c>
      <c r="M28" s="8">
        <f t="shared" si="13"/>
        <v>0.1098462635085969</v>
      </c>
      <c r="N28" s="9">
        <v>5.5086519323538621</v>
      </c>
      <c r="O28" s="8">
        <f t="shared" si="14"/>
        <v>0.19296020077705242</v>
      </c>
      <c r="P28" s="9">
        <v>3.4656249233593059</v>
      </c>
      <c r="Q28" s="8">
        <f t="shared" si="15"/>
        <v>-0.24948015319202527</v>
      </c>
      <c r="R28" s="9">
        <v>3.1242749190823282</v>
      </c>
      <c r="S28" s="8">
        <f t="shared" si="16"/>
        <v>-0.32340331527199101</v>
      </c>
      <c r="T28" s="10">
        <v>3.5441095308513106</v>
      </c>
      <c r="U28" s="8">
        <f t="shared" si="17"/>
        <v>-0.23248343343892913</v>
      </c>
      <c r="V28" s="10">
        <v>3.2777869781211186</v>
      </c>
      <c r="W28" s="8">
        <f t="shared" si="18"/>
        <v>-0.29015856156064868</v>
      </c>
      <c r="X28" s="10">
        <v>3.369198444977175</v>
      </c>
      <c r="Y28" s="37">
        <f t="shared" si="19"/>
        <v>-0.27036238580057875</v>
      </c>
    </row>
    <row r="29" spans="2:25" ht="16.2" thickTop="1" x14ac:dyDescent="0.3">
      <c r="B29" s="75" t="s">
        <v>19</v>
      </c>
      <c r="C29" s="32" t="s">
        <v>43</v>
      </c>
      <c r="D29" s="24">
        <v>0.85598622302010696</v>
      </c>
      <c r="E29" s="24">
        <f t="shared" si="9"/>
        <v>1.8358129751148398E-2</v>
      </c>
      <c r="F29" s="25">
        <v>0.85860087927492101</v>
      </c>
      <c r="G29" s="24">
        <f t="shared" si="10"/>
        <v>2.1468759784655414E-2</v>
      </c>
      <c r="H29" s="25">
        <v>0.86662310436881695</v>
      </c>
      <c r="I29" s="24">
        <f t="shared" si="11"/>
        <v>3.1012719632792715E-2</v>
      </c>
      <c r="J29" s="25">
        <v>0.83470346307570098</v>
      </c>
      <c r="K29" s="24">
        <f t="shared" si="12"/>
        <v>-6.9617539456465968E-3</v>
      </c>
      <c r="L29" s="25">
        <v>0.83748881176413503</v>
      </c>
      <c r="M29" s="24">
        <f t="shared" si="13"/>
        <v>-3.6480528546982112E-3</v>
      </c>
      <c r="N29" s="25">
        <v>0.84783476456145301</v>
      </c>
      <c r="O29" s="24">
        <f t="shared" si="14"/>
        <v>8.6604222793962259E-3</v>
      </c>
      <c r="P29" s="25">
        <v>0.86939256337346005</v>
      </c>
      <c r="Q29" s="24">
        <f t="shared" si="15"/>
        <v>3.4307516928057794E-2</v>
      </c>
      <c r="R29" s="25">
        <v>0.83451405144826796</v>
      </c>
      <c r="S29" s="24">
        <f t="shared" si="16"/>
        <v>-7.187095038153039E-3</v>
      </c>
      <c r="T29" s="26">
        <v>0.86208824010351703</v>
      </c>
      <c r="U29" s="24">
        <f t="shared" si="17"/>
        <v>2.5617637600289414E-2</v>
      </c>
      <c r="V29" s="26">
        <v>0.85723908271400895</v>
      </c>
      <c r="W29" s="24">
        <f t="shared" si="18"/>
        <v>1.9848644224875686E-2</v>
      </c>
      <c r="X29" s="26">
        <v>0.861548436567242</v>
      </c>
      <c r="Y29" s="38">
        <f t="shared" si="19"/>
        <v>2.4975438806838526E-2</v>
      </c>
    </row>
    <row r="30" spans="2:25" x14ac:dyDescent="0.3">
      <c r="B30" s="76"/>
      <c r="C30" s="33" t="s">
        <v>20</v>
      </c>
      <c r="D30" s="15">
        <v>0.89250261845284184</v>
      </c>
      <c r="E30" s="15">
        <f t="shared" si="9"/>
        <v>0.17728444742630498</v>
      </c>
      <c r="F30" s="16">
        <v>0.40631691089222927</v>
      </c>
      <c r="G30" s="15">
        <f t="shared" si="10"/>
        <v>-0.4640345361126843</v>
      </c>
      <c r="H30" s="16">
        <v>0.52887925301880623</v>
      </c>
      <c r="I30" s="15">
        <f t="shared" si="11"/>
        <v>-0.30236471437491763</v>
      </c>
      <c r="J30" s="16">
        <v>0.62592836135276186</v>
      </c>
      <c r="K30" s="15">
        <f t="shared" si="12"/>
        <v>-0.1743489489128317</v>
      </c>
      <c r="L30" s="16">
        <v>0.91431887337331508</v>
      </c>
      <c r="M30" s="15">
        <f t="shared" si="13"/>
        <v>0.20606188413958204</v>
      </c>
      <c r="N30" s="16">
        <v>0.89827618876171156</v>
      </c>
      <c r="O30" s="15">
        <f t="shared" si="14"/>
        <v>0.18490026209196664</v>
      </c>
      <c r="P30" s="16">
        <v>0.6577806262961452</v>
      </c>
      <c r="Q30" s="15">
        <f t="shared" si="15"/>
        <v>-0.13233318855780626</v>
      </c>
      <c r="R30" s="16">
        <v>0.49916326505991149</v>
      </c>
      <c r="S30" s="15">
        <f t="shared" si="16"/>
        <v>-0.34156254947433662</v>
      </c>
      <c r="T30" s="17">
        <v>0.66559667793575439</v>
      </c>
      <c r="U30" s="15">
        <f t="shared" si="17"/>
        <v>-0.12202317282749502</v>
      </c>
      <c r="V30" s="17">
        <v>0.53154139136221112</v>
      </c>
      <c r="W30" s="15">
        <f t="shared" si="18"/>
        <v>-0.29885313468451763</v>
      </c>
      <c r="X30" s="17">
        <v>0.42187842248104668</v>
      </c>
      <c r="Y30" s="19">
        <f t="shared" si="19"/>
        <v>-0.44350762090461765</v>
      </c>
    </row>
    <row r="31" spans="2:25" x14ac:dyDescent="0.3">
      <c r="B31" s="76"/>
      <c r="C31" s="33" t="s">
        <v>21</v>
      </c>
      <c r="D31" s="15">
        <v>0.69121281876610718</v>
      </c>
      <c r="E31" s="15">
        <f t="shared" si="9"/>
        <v>0.27459896850515497</v>
      </c>
      <c r="F31" s="16">
        <v>0.56464348005651144</v>
      </c>
      <c r="G31" s="15">
        <f t="shared" si="10"/>
        <v>4.1204644523123057E-2</v>
      </c>
      <c r="H31" s="16">
        <v>0.59458575285901671</v>
      </c>
      <c r="I31" s="15">
        <f t="shared" si="11"/>
        <v>9.6418305196981677E-2</v>
      </c>
      <c r="J31" s="16">
        <v>0.55769994287858105</v>
      </c>
      <c r="K31" s="15">
        <f t="shared" si="12"/>
        <v>2.8400736545018825E-2</v>
      </c>
      <c r="L31" s="16">
        <v>0.71038706055445267</v>
      </c>
      <c r="M31" s="15">
        <f t="shared" si="13"/>
        <v>0.30995634056448801</v>
      </c>
      <c r="N31" s="16">
        <v>0.69550266479417933</v>
      </c>
      <c r="O31" s="15">
        <f t="shared" si="14"/>
        <v>0.28250946028710339</v>
      </c>
      <c r="P31" s="16">
        <v>0.58512663481528726</v>
      </c>
      <c r="Q31" s="15">
        <f t="shared" si="15"/>
        <v>7.8975656892182555E-2</v>
      </c>
      <c r="R31" s="16">
        <v>0.56100180717885662</v>
      </c>
      <c r="S31" s="15">
        <f t="shared" si="16"/>
        <v>3.4489386403665799E-2</v>
      </c>
      <c r="T31" s="17">
        <v>0.59426149491727887</v>
      </c>
      <c r="U31" s="15">
        <f t="shared" si="17"/>
        <v>9.5820372365228862E-2</v>
      </c>
      <c r="V31" s="17">
        <v>0.59745458927486539</v>
      </c>
      <c r="W31" s="15">
        <f t="shared" si="18"/>
        <v>0.10170845005132367</v>
      </c>
      <c r="X31" s="17">
        <v>0.59580004616662174</v>
      </c>
      <c r="Y31" s="19">
        <f t="shared" si="19"/>
        <v>9.8657466502032373E-2</v>
      </c>
    </row>
    <row r="32" spans="2:25" ht="16.2" thickBot="1" x14ac:dyDescent="0.35">
      <c r="B32" s="77"/>
      <c r="C32" s="34" t="s">
        <v>22</v>
      </c>
      <c r="D32" s="28">
        <v>0.61839927901757297</v>
      </c>
      <c r="E32" s="28">
        <f t="shared" si="9"/>
        <v>0.25940094506142997</v>
      </c>
      <c r="F32" s="29">
        <v>0.55383893046380095</v>
      </c>
      <c r="G32" s="28">
        <f t="shared" si="10"/>
        <v>0.12792057834546988</v>
      </c>
      <c r="H32" s="29">
        <v>0.69592449455962402</v>
      </c>
      <c r="I32" s="28">
        <f t="shared" si="11"/>
        <v>0.41728490940702173</v>
      </c>
      <c r="J32" s="29">
        <v>0.64646720624894305</v>
      </c>
      <c r="K32" s="28">
        <f t="shared" si="12"/>
        <v>0.31656267742512251</v>
      </c>
      <c r="L32" s="29">
        <v>0.51274832369083501</v>
      </c>
      <c r="M32" s="28">
        <f t="shared" si="13"/>
        <v>4.4237510206656061E-2</v>
      </c>
      <c r="N32" s="29">
        <v>0.63440060657458397</v>
      </c>
      <c r="O32" s="28">
        <f t="shared" si="14"/>
        <v>0.29198844593877898</v>
      </c>
      <c r="P32" s="29">
        <v>0.55696054858319</v>
      </c>
      <c r="Q32" s="28">
        <f t="shared" si="15"/>
        <v>0.13427790918829535</v>
      </c>
      <c r="R32" s="29">
        <v>0.54889596321247502</v>
      </c>
      <c r="S32" s="28">
        <f t="shared" si="16"/>
        <v>0.11785397924202774</v>
      </c>
      <c r="T32" s="30">
        <v>0.683816431134178</v>
      </c>
      <c r="U32" s="28">
        <f t="shared" si="17"/>
        <v>0.39262623492555115</v>
      </c>
      <c r="V32" s="30">
        <v>0.69671815029083495</v>
      </c>
      <c r="W32" s="28">
        <f t="shared" si="18"/>
        <v>0.41890122884958059</v>
      </c>
      <c r="X32" s="30">
        <v>0.70369791197086695</v>
      </c>
      <c r="Y32" s="39">
        <f t="shared" si="19"/>
        <v>0.43311586129562851</v>
      </c>
    </row>
    <row r="33" spans="2:25" ht="16.2" thickTop="1" x14ac:dyDescent="0.3">
      <c r="B33" s="76" t="s">
        <v>13</v>
      </c>
      <c r="C33" s="33" t="s">
        <v>14</v>
      </c>
      <c r="D33" s="15">
        <v>0.20077929137565834</v>
      </c>
      <c r="E33" s="15">
        <f t="shared" si="9"/>
        <v>0.20441578761880724</v>
      </c>
      <c r="F33" s="15">
        <v>0.27232926177807881</v>
      </c>
      <c r="G33" s="15">
        <f t="shared" si="10"/>
        <v>0.63362297012199853</v>
      </c>
      <c r="H33" s="15">
        <v>0.35598261602861997</v>
      </c>
      <c r="I33" s="15">
        <f t="shared" si="11"/>
        <v>1.1354347847583537</v>
      </c>
      <c r="J33" s="15">
        <v>0.26972338657788025</v>
      </c>
      <c r="K33" s="15">
        <f t="shared" si="12"/>
        <v>0.61799109289910692</v>
      </c>
      <c r="L33" s="15">
        <v>0.25062554100144757</v>
      </c>
      <c r="M33" s="15">
        <f t="shared" si="13"/>
        <v>0.50342874653279157</v>
      </c>
      <c r="N33" s="15">
        <v>0.19866054769516497</v>
      </c>
      <c r="O33" s="15">
        <f t="shared" si="14"/>
        <v>0.19170606879661423</v>
      </c>
      <c r="P33" s="15">
        <v>0.35081005790789482</v>
      </c>
      <c r="Q33" s="15">
        <f t="shared" si="15"/>
        <v>1.1044061332460768</v>
      </c>
      <c r="R33" s="15">
        <v>0.27641612729347798</v>
      </c>
      <c r="S33" s="15">
        <f t="shared" si="16"/>
        <v>0.6581388717117298</v>
      </c>
      <c r="T33" s="17">
        <v>0.35155551141731062</v>
      </c>
      <c r="U33" s="15">
        <f t="shared" si="17"/>
        <v>1.1088778891205229</v>
      </c>
      <c r="V33" s="17">
        <v>0.35753499658700499</v>
      </c>
      <c r="W33" s="15">
        <f t="shared" si="18"/>
        <v>1.1447470581511969</v>
      </c>
      <c r="X33" s="17">
        <v>0.35715904503444884</v>
      </c>
      <c r="Y33" s="19">
        <f t="shared" si="19"/>
        <v>1.1424918356022178</v>
      </c>
    </row>
    <row r="34" spans="2:25" ht="16.2" thickBot="1" x14ac:dyDescent="0.35">
      <c r="B34" s="78"/>
      <c r="C34" s="35" t="s">
        <v>44</v>
      </c>
      <c r="D34" s="20">
        <v>0.1768730459173106</v>
      </c>
      <c r="E34" s="20">
        <f t="shared" si="9"/>
        <v>-0.17185580786161206</v>
      </c>
      <c r="F34" s="21">
        <v>0.13160259956930939</v>
      </c>
      <c r="G34" s="20">
        <f t="shared" si="10"/>
        <v>-0.38381833173953944</v>
      </c>
      <c r="H34" s="21">
        <v>0.10709725227791352</v>
      </c>
      <c r="I34" s="20">
        <f t="shared" si="11"/>
        <v>-0.49855577480472668</v>
      </c>
      <c r="J34" s="21">
        <v>0.26377288454098974</v>
      </c>
      <c r="K34" s="20">
        <f t="shared" si="12"/>
        <v>0.23502131850170885</v>
      </c>
      <c r="L34" s="21">
        <v>0.29059789802734204</v>
      </c>
      <c r="M34" s="20">
        <f t="shared" si="13"/>
        <v>0.36061976120135142</v>
      </c>
      <c r="N34" s="21">
        <v>0.17749569842910437</v>
      </c>
      <c r="O34" s="20">
        <f t="shared" si="14"/>
        <v>-0.16894046223227596</v>
      </c>
      <c r="P34" s="21">
        <v>0.10953291862272263</v>
      </c>
      <c r="Q34" s="20">
        <f t="shared" si="15"/>
        <v>-0.48715164634083619</v>
      </c>
      <c r="R34" s="21">
        <v>0.26348361813478866</v>
      </c>
      <c r="S34" s="20">
        <f t="shared" si="16"/>
        <v>0.23366693297035906</v>
      </c>
      <c r="T34" s="22">
        <v>0.20481850688566794</v>
      </c>
      <c r="U34" s="20">
        <f t="shared" si="17"/>
        <v>-4.1011274272279283E-2</v>
      </c>
      <c r="V34" s="22">
        <v>0.20623239520080272</v>
      </c>
      <c r="W34" s="20">
        <f t="shared" si="18"/>
        <v>-3.4391252603977115E-2</v>
      </c>
      <c r="X34" s="22">
        <v>0.20501732574480735</v>
      </c>
      <c r="Y34" s="40">
        <f t="shared" si="19"/>
        <v>-4.0080376731447299E-2</v>
      </c>
    </row>
    <row r="35" spans="2:25" ht="16.2" thickTop="1" x14ac:dyDescent="0.3"/>
  </sheetData>
  <mergeCells count="140">
    <mergeCell ref="B9:B11"/>
    <mergeCell ref="D9:E9"/>
    <mergeCell ref="D10:E10"/>
    <mergeCell ref="D11:E11"/>
    <mergeCell ref="B16:B17"/>
    <mergeCell ref="D16:E16"/>
    <mergeCell ref="D17:E17"/>
    <mergeCell ref="B12:B15"/>
    <mergeCell ref="D12:E12"/>
    <mergeCell ref="D13:E13"/>
    <mergeCell ref="D14:E14"/>
    <mergeCell ref="D15:E15"/>
    <mergeCell ref="T7:U7"/>
    <mergeCell ref="B8:C8"/>
    <mergeCell ref="D8:E8"/>
    <mergeCell ref="P6:Q6"/>
    <mergeCell ref="R6:S6"/>
    <mergeCell ref="T6:U6"/>
    <mergeCell ref="D7:E7"/>
    <mergeCell ref="F7:G7"/>
    <mergeCell ref="H7:I7"/>
    <mergeCell ref="J7:K7"/>
    <mergeCell ref="L7:M7"/>
    <mergeCell ref="D6:E6"/>
    <mergeCell ref="F6:G6"/>
    <mergeCell ref="H6:I6"/>
    <mergeCell ref="J6:K6"/>
    <mergeCell ref="L6:M6"/>
    <mergeCell ref="N6:O6"/>
    <mergeCell ref="N7:O7"/>
    <mergeCell ref="P7:Q7"/>
    <mergeCell ref="R7:S7"/>
    <mergeCell ref="J3:K3"/>
    <mergeCell ref="L3:M3"/>
    <mergeCell ref="N3:O3"/>
    <mergeCell ref="P3:Q3"/>
    <mergeCell ref="R3:S3"/>
    <mergeCell ref="T3:U3"/>
    <mergeCell ref="T4:U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L23:M23"/>
    <mergeCell ref="N23:O23"/>
    <mergeCell ref="P23:Q23"/>
    <mergeCell ref="L2:M2"/>
    <mergeCell ref="N2:O2"/>
    <mergeCell ref="P2:Q2"/>
    <mergeCell ref="R2:S2"/>
    <mergeCell ref="T2:U2"/>
    <mergeCell ref="B2:B7"/>
    <mergeCell ref="D2:E2"/>
    <mergeCell ref="F2:G2"/>
    <mergeCell ref="H2:I2"/>
    <mergeCell ref="J2:K2"/>
    <mergeCell ref="D3:E3"/>
    <mergeCell ref="F3:G3"/>
    <mergeCell ref="H3:I3"/>
    <mergeCell ref="D4:E4"/>
    <mergeCell ref="F4:G4"/>
    <mergeCell ref="H4:I4"/>
    <mergeCell ref="J4:K4"/>
    <mergeCell ref="L4:M4"/>
    <mergeCell ref="N4:O4"/>
    <mergeCell ref="P4:Q4"/>
    <mergeCell ref="R4:S4"/>
    <mergeCell ref="T19:U19"/>
    <mergeCell ref="V19:W19"/>
    <mergeCell ref="X19:Y19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D19:E19"/>
    <mergeCell ref="F19:G19"/>
    <mergeCell ref="H19:I19"/>
    <mergeCell ref="J19:K19"/>
    <mergeCell ref="L19:M19"/>
    <mergeCell ref="N19:O19"/>
    <mergeCell ref="P19:Q19"/>
    <mergeCell ref="R19:S19"/>
    <mergeCell ref="T21:U21"/>
    <mergeCell ref="V21:W21"/>
    <mergeCell ref="X21:Y21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D21:E21"/>
    <mergeCell ref="F21:G21"/>
    <mergeCell ref="H21:I21"/>
    <mergeCell ref="J21:K21"/>
    <mergeCell ref="L21:M21"/>
    <mergeCell ref="N21:O21"/>
    <mergeCell ref="P21:Q21"/>
    <mergeCell ref="R21:S21"/>
    <mergeCell ref="B25:C25"/>
    <mergeCell ref="B26:B28"/>
    <mergeCell ref="B29:B32"/>
    <mergeCell ref="B33:B34"/>
    <mergeCell ref="R23:S23"/>
    <mergeCell ref="T23:U23"/>
    <mergeCell ref="V23:W23"/>
    <mergeCell ref="X23:Y23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B19:B24"/>
    <mergeCell ref="D23:E23"/>
    <mergeCell ref="F23:G23"/>
    <mergeCell ref="H23:I23"/>
    <mergeCell ref="J23:K23"/>
  </mergeCells>
  <pageMargins left="0.25" right="0.25" top="0.75" bottom="0.75" header="0.3" footer="0.3"/>
  <pageSetup scale="7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/>
  </sheetViews>
  <sheetFormatPr defaultRowHeight="15.6" x14ac:dyDescent="0.3"/>
  <cols>
    <col min="1" max="1" width="1.69921875" customWidth="1"/>
    <col min="2" max="2" width="15.5" bestFit="1" customWidth="1"/>
  </cols>
  <sheetData>
    <row r="1" spans="2:6" ht="6" customHeight="1" thickBot="1" x14ac:dyDescent="0.35"/>
    <row r="2" spans="2:6" ht="16.2" customHeight="1" thickTop="1" x14ac:dyDescent="0.3">
      <c r="B2" s="121" t="s">
        <v>10</v>
      </c>
      <c r="C2" s="125" t="s">
        <v>50</v>
      </c>
      <c r="D2" s="126"/>
      <c r="E2" s="125" t="s">
        <v>51</v>
      </c>
      <c r="F2" s="127"/>
    </row>
    <row r="3" spans="2:6" ht="16.2" thickBot="1" x14ac:dyDescent="0.35">
      <c r="B3" s="122"/>
      <c r="C3" s="130" t="s">
        <v>52</v>
      </c>
      <c r="D3" s="131"/>
      <c r="E3" s="59" t="s">
        <v>52</v>
      </c>
      <c r="F3" s="60" t="s">
        <v>12</v>
      </c>
    </row>
    <row r="4" spans="2:6" ht="16.2" thickTop="1" x14ac:dyDescent="0.3">
      <c r="B4" s="55" t="s">
        <v>17</v>
      </c>
      <c r="C4" s="109">
        <v>10.43</v>
      </c>
      <c r="D4" s="110"/>
      <c r="E4" s="13">
        <v>10.98</v>
      </c>
      <c r="F4" s="36">
        <f>(E4-$C4)/$C4</f>
        <v>5.2732502396931995E-2</v>
      </c>
    </row>
    <row r="5" spans="2:6" ht="16.2" thickBot="1" x14ac:dyDescent="0.35">
      <c r="B5" s="56" t="s">
        <v>16</v>
      </c>
      <c r="C5" s="132">
        <v>4.46</v>
      </c>
      <c r="D5" s="133"/>
      <c r="E5" s="52">
        <v>4.1900000000000004</v>
      </c>
      <c r="F5" s="53">
        <f>(E5-$C5)/$C5</f>
        <v>-6.0538116591928155E-2</v>
      </c>
    </row>
    <row r="6" spans="2:6" ht="16.2" thickTop="1" x14ac:dyDescent="0.3">
      <c r="B6" s="57" t="s">
        <v>20</v>
      </c>
      <c r="C6" s="123" t="s">
        <v>48</v>
      </c>
      <c r="D6" s="118"/>
      <c r="E6" s="16">
        <v>0.56000000000000005</v>
      </c>
      <c r="F6" s="18" t="s">
        <v>48</v>
      </c>
    </row>
    <row r="7" spans="2:6" x14ac:dyDescent="0.3">
      <c r="B7" s="57" t="s">
        <v>21</v>
      </c>
      <c r="C7" s="123" t="s">
        <v>48</v>
      </c>
      <c r="D7" s="118"/>
      <c r="E7" s="16">
        <v>0.44</v>
      </c>
      <c r="F7" s="18" t="s">
        <v>48</v>
      </c>
    </row>
    <row r="8" spans="2:6" ht="16.2" thickBot="1" x14ac:dyDescent="0.35">
      <c r="B8" s="56" t="s">
        <v>22</v>
      </c>
      <c r="C8" s="124" t="s">
        <v>48</v>
      </c>
      <c r="D8" s="120"/>
      <c r="E8" s="29">
        <v>0.24</v>
      </c>
      <c r="F8" s="31" t="s">
        <v>48</v>
      </c>
    </row>
    <row r="9" spans="2:6" ht="16.2" thickTop="1" x14ac:dyDescent="0.3">
      <c r="B9" s="57" t="s">
        <v>49</v>
      </c>
      <c r="C9" s="128">
        <v>1453</v>
      </c>
      <c r="D9" s="129"/>
      <c r="E9" s="54">
        <v>1546.8</v>
      </c>
      <c r="F9" s="27">
        <f t="shared" ref="F9" si="0">(E9-$C9)/$C9</f>
        <v>6.4556090846524403E-2</v>
      </c>
    </row>
    <row r="10" spans="2:6" x14ac:dyDescent="0.3">
      <c r="B10" s="57" t="s">
        <v>53</v>
      </c>
      <c r="C10" s="117">
        <v>0.15</v>
      </c>
      <c r="D10" s="118"/>
      <c r="E10" s="15">
        <v>0.16</v>
      </c>
      <c r="F10" s="19">
        <f>(E10-$C10)/$C10</f>
        <v>6.6666666666666735E-2</v>
      </c>
    </row>
    <row r="11" spans="2:6" ht="16.2" thickBot="1" x14ac:dyDescent="0.35">
      <c r="B11" s="58" t="s">
        <v>44</v>
      </c>
      <c r="C11" s="115">
        <v>0.28000000000000003</v>
      </c>
      <c r="D11" s="116"/>
      <c r="E11" s="21">
        <v>0.25</v>
      </c>
      <c r="F11" s="23">
        <f>(E11-$C11)/$C11</f>
        <v>-0.10714285714285723</v>
      </c>
    </row>
    <row r="12" spans="2:6" ht="16.2" thickTop="1" x14ac:dyDescent="0.3"/>
  </sheetData>
  <mergeCells count="12">
    <mergeCell ref="E2:F2"/>
    <mergeCell ref="C11:D11"/>
    <mergeCell ref="C9:D9"/>
    <mergeCell ref="C3:D3"/>
    <mergeCell ref="C4:D4"/>
    <mergeCell ref="C5:D5"/>
    <mergeCell ref="B2:B3"/>
    <mergeCell ref="C6:D6"/>
    <mergeCell ref="C7:D7"/>
    <mergeCell ref="C8:D8"/>
    <mergeCell ref="C10:D10"/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.6" x14ac:dyDescent="0.3"/>
  <sheetData>
    <row r="1" spans="1:2" x14ac:dyDescent="0.3">
      <c r="A1" t="s">
        <v>54</v>
      </c>
      <c r="B1" t="s">
        <v>19</v>
      </c>
    </row>
    <row r="2" spans="1:2" x14ac:dyDescent="0.3">
      <c r="A2">
        <v>0.27849894852121898</v>
      </c>
      <c r="B2">
        <v>0.27849894852121898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R1" sqref="R1:S1048576"/>
    </sheetView>
  </sheetViews>
  <sheetFormatPr defaultRowHeight="15.6" x14ac:dyDescent="0.3"/>
  <cols>
    <col min="1" max="1" width="5.8984375" style="44" bestFit="1" customWidth="1"/>
    <col min="2" max="3" width="8.19921875" bestFit="1" customWidth="1"/>
    <col min="4" max="4" width="7.5" bestFit="1" customWidth="1"/>
    <col min="5" max="5" width="8.69921875" bestFit="1" customWidth="1"/>
    <col min="6" max="6" width="10.59765625" customWidth="1"/>
    <col min="7" max="7" width="8.19921875" bestFit="1" customWidth="1"/>
    <col min="8" max="8" width="7.3984375" bestFit="1" customWidth="1"/>
    <col min="9" max="9" width="12.3984375" customWidth="1"/>
    <col min="10" max="10" width="12.296875" customWidth="1"/>
    <col min="11" max="11" width="14.19921875" customWidth="1"/>
    <col min="12" max="12" width="12.69921875" customWidth="1"/>
    <col min="13" max="13" width="18.09765625" customWidth="1"/>
    <col min="14" max="14" width="10.296875" bestFit="1" customWidth="1"/>
    <col min="15" max="15" width="10.3984375" bestFit="1" customWidth="1"/>
    <col min="16" max="16" width="7.5" bestFit="1" customWidth="1"/>
    <col min="17" max="17" width="8.8984375" customWidth="1"/>
  </cols>
  <sheetData>
    <row r="1" spans="1:17" ht="46.8" x14ac:dyDescent="0.3">
      <c r="A1" s="41"/>
      <c r="B1" s="61" t="s">
        <v>55</v>
      </c>
      <c r="C1" s="61" t="s">
        <v>16</v>
      </c>
      <c r="D1" s="62" t="s">
        <v>41</v>
      </c>
      <c r="E1" s="62" t="s">
        <v>40</v>
      </c>
      <c r="F1" s="61" t="s">
        <v>56</v>
      </c>
      <c r="G1" s="61" t="s">
        <v>57</v>
      </c>
      <c r="H1" s="62" t="s">
        <v>58</v>
      </c>
      <c r="I1" s="61" t="s">
        <v>59</v>
      </c>
      <c r="J1" s="61" t="s">
        <v>60</v>
      </c>
      <c r="K1" s="62" t="s">
        <v>61</v>
      </c>
      <c r="L1" s="62" t="s">
        <v>62</v>
      </c>
      <c r="M1" s="62" t="s">
        <v>63</v>
      </c>
      <c r="N1" s="62" t="s">
        <v>64</v>
      </c>
      <c r="O1" s="62" t="s">
        <v>20</v>
      </c>
      <c r="P1" s="62" t="s">
        <v>21</v>
      </c>
      <c r="Q1" s="62" t="s">
        <v>22</v>
      </c>
    </row>
    <row r="2" spans="1:17" x14ac:dyDescent="0.3">
      <c r="A2" s="44" t="s">
        <v>27</v>
      </c>
    </row>
    <row r="3" spans="1:17" x14ac:dyDescent="0.3">
      <c r="A3" s="44" t="s">
        <v>27</v>
      </c>
    </row>
    <row r="4" spans="1:17" x14ac:dyDescent="0.3">
      <c r="A4" s="44" t="s">
        <v>27</v>
      </c>
    </row>
    <row r="5" spans="1:17" x14ac:dyDescent="0.3">
      <c r="A5" s="44" t="s">
        <v>27</v>
      </c>
    </row>
    <row r="6" spans="1:17" x14ac:dyDescent="0.3">
      <c r="A6" s="44" t="s">
        <v>27</v>
      </c>
    </row>
    <row r="7" spans="1:17" x14ac:dyDescent="0.3">
      <c r="A7" s="44" t="s">
        <v>27</v>
      </c>
      <c r="B7" s="49" t="e">
        <f t="shared" ref="B7:Q7" si="0">AVERAGE(B2:B6)</f>
        <v>#DIV/0!</v>
      </c>
      <c r="C7" s="49" t="e">
        <f t="shared" si="0"/>
        <v>#DIV/0!</v>
      </c>
      <c r="D7" s="49" t="e">
        <f t="shared" si="0"/>
        <v>#DIV/0!</v>
      </c>
      <c r="E7" s="49" t="e">
        <f t="shared" si="0"/>
        <v>#DIV/0!</v>
      </c>
      <c r="F7" s="49" t="e">
        <f t="shared" si="0"/>
        <v>#DIV/0!</v>
      </c>
      <c r="G7" s="49" t="e">
        <f t="shared" si="0"/>
        <v>#DIV/0!</v>
      </c>
      <c r="H7" s="49" t="e">
        <f t="shared" si="0"/>
        <v>#DIV/0!</v>
      </c>
      <c r="I7" s="49" t="e">
        <f t="shared" si="0"/>
        <v>#DIV/0!</v>
      </c>
      <c r="J7" s="49" t="e">
        <f t="shared" si="0"/>
        <v>#DIV/0!</v>
      </c>
      <c r="K7" s="49" t="e">
        <f t="shared" si="0"/>
        <v>#DIV/0!</v>
      </c>
      <c r="L7" s="49" t="e">
        <f t="shared" si="0"/>
        <v>#DIV/0!</v>
      </c>
      <c r="M7" s="49" t="e">
        <f t="shared" si="0"/>
        <v>#DIV/0!</v>
      </c>
      <c r="N7" s="49" t="e">
        <f t="shared" si="0"/>
        <v>#DIV/0!</v>
      </c>
      <c r="O7" s="49" t="e">
        <f t="shared" si="0"/>
        <v>#DIV/0!</v>
      </c>
      <c r="P7" s="49" t="e">
        <f t="shared" si="0"/>
        <v>#DIV/0!</v>
      </c>
      <c r="Q7" s="49" t="e">
        <f t="shared" si="0"/>
        <v>#DIV/0!</v>
      </c>
    </row>
    <row r="8" spans="1:17" x14ac:dyDescent="0.3">
      <c r="A8" s="44" t="s">
        <v>28</v>
      </c>
    </row>
    <row r="9" spans="1:17" x14ac:dyDescent="0.3">
      <c r="A9" s="44" t="s">
        <v>28</v>
      </c>
    </row>
    <row r="10" spans="1:17" x14ac:dyDescent="0.3">
      <c r="A10" s="44" t="s">
        <v>28</v>
      </c>
    </row>
    <row r="11" spans="1:17" x14ac:dyDescent="0.3">
      <c r="A11" s="44" t="s">
        <v>28</v>
      </c>
    </row>
    <row r="12" spans="1:17" x14ac:dyDescent="0.3">
      <c r="A12" s="44" t="s">
        <v>28</v>
      </c>
    </row>
    <row r="13" spans="1:17" x14ac:dyDescent="0.3">
      <c r="A13" s="44" t="s">
        <v>28</v>
      </c>
      <c r="B13" s="49" t="e">
        <f t="shared" ref="B13:Q13" si="1">AVERAGE(B8:B12)</f>
        <v>#DIV/0!</v>
      </c>
      <c r="C13" s="49" t="e">
        <f t="shared" si="1"/>
        <v>#DIV/0!</v>
      </c>
      <c r="D13" s="49" t="e">
        <f t="shared" si="1"/>
        <v>#DIV/0!</v>
      </c>
      <c r="E13" s="49" t="e">
        <f t="shared" si="1"/>
        <v>#DIV/0!</v>
      </c>
      <c r="F13" s="49" t="e">
        <f t="shared" si="1"/>
        <v>#DIV/0!</v>
      </c>
      <c r="G13" s="49" t="e">
        <f t="shared" si="1"/>
        <v>#DIV/0!</v>
      </c>
      <c r="H13" s="49" t="e">
        <f t="shared" si="1"/>
        <v>#DIV/0!</v>
      </c>
      <c r="I13" s="49" t="e">
        <f t="shared" si="1"/>
        <v>#DIV/0!</v>
      </c>
      <c r="J13" s="49" t="e">
        <f t="shared" si="1"/>
        <v>#DIV/0!</v>
      </c>
      <c r="K13" s="49" t="e">
        <f t="shared" si="1"/>
        <v>#DIV/0!</v>
      </c>
      <c r="L13" s="49" t="e">
        <f t="shared" si="1"/>
        <v>#DIV/0!</v>
      </c>
      <c r="M13" s="49" t="e">
        <f t="shared" si="1"/>
        <v>#DIV/0!</v>
      </c>
      <c r="N13" s="49" t="e">
        <f t="shared" si="1"/>
        <v>#DIV/0!</v>
      </c>
      <c r="O13" s="49" t="e">
        <f t="shared" si="1"/>
        <v>#DIV/0!</v>
      </c>
      <c r="P13" s="49" t="e">
        <f t="shared" si="1"/>
        <v>#DIV/0!</v>
      </c>
      <c r="Q13" s="49" t="e">
        <f t="shared" si="1"/>
        <v>#DIV/0!</v>
      </c>
    </row>
    <row r="14" spans="1:17" x14ac:dyDescent="0.3">
      <c r="A14" s="44" t="s">
        <v>29</v>
      </c>
    </row>
    <row r="15" spans="1:17" x14ac:dyDescent="0.3">
      <c r="A15" s="44" t="s">
        <v>29</v>
      </c>
    </row>
    <row r="16" spans="1:17" x14ac:dyDescent="0.3">
      <c r="A16" s="44" t="s">
        <v>29</v>
      </c>
    </row>
    <row r="17" spans="1:17" x14ac:dyDescent="0.3">
      <c r="A17" s="44" t="s">
        <v>29</v>
      </c>
    </row>
    <row r="18" spans="1:17" x14ac:dyDescent="0.3">
      <c r="A18" s="44" t="s">
        <v>29</v>
      </c>
    </row>
    <row r="19" spans="1:17" x14ac:dyDescent="0.3">
      <c r="A19" s="44" t="s">
        <v>29</v>
      </c>
      <c r="B19" s="49" t="e">
        <f t="shared" ref="B19:Q19" si="2">AVERAGE(B14:B18)</f>
        <v>#DIV/0!</v>
      </c>
      <c r="C19" s="49" t="e">
        <f t="shared" si="2"/>
        <v>#DIV/0!</v>
      </c>
      <c r="D19" s="49" t="e">
        <f t="shared" si="2"/>
        <v>#DIV/0!</v>
      </c>
      <c r="E19" s="49" t="e">
        <f t="shared" si="2"/>
        <v>#DIV/0!</v>
      </c>
      <c r="F19" s="49" t="e">
        <f t="shared" si="2"/>
        <v>#DIV/0!</v>
      </c>
      <c r="G19" s="49" t="e">
        <f t="shared" si="2"/>
        <v>#DIV/0!</v>
      </c>
      <c r="H19" s="49" t="e">
        <f t="shared" si="2"/>
        <v>#DIV/0!</v>
      </c>
      <c r="I19" s="49" t="e">
        <f t="shared" si="2"/>
        <v>#DIV/0!</v>
      </c>
      <c r="J19" s="49" t="e">
        <f t="shared" si="2"/>
        <v>#DIV/0!</v>
      </c>
      <c r="K19" s="49" t="e">
        <f t="shared" si="2"/>
        <v>#DIV/0!</v>
      </c>
      <c r="L19" s="49" t="e">
        <f t="shared" si="2"/>
        <v>#DIV/0!</v>
      </c>
      <c r="M19" s="49" t="e">
        <f t="shared" si="2"/>
        <v>#DIV/0!</v>
      </c>
      <c r="N19" s="49" t="e">
        <f t="shared" si="2"/>
        <v>#DIV/0!</v>
      </c>
      <c r="O19" s="49" t="e">
        <f t="shared" si="2"/>
        <v>#DIV/0!</v>
      </c>
      <c r="P19" s="49" t="e">
        <f t="shared" si="2"/>
        <v>#DIV/0!</v>
      </c>
      <c r="Q19" s="49" t="e">
        <f t="shared" si="2"/>
        <v>#DIV/0!</v>
      </c>
    </row>
    <row r="20" spans="1:17" x14ac:dyDescent="0.3">
      <c r="A20" s="44" t="s">
        <v>30</v>
      </c>
    </row>
    <row r="21" spans="1:17" x14ac:dyDescent="0.3">
      <c r="A21" s="44" t="s">
        <v>30</v>
      </c>
    </row>
    <row r="22" spans="1:17" x14ac:dyDescent="0.3">
      <c r="A22" s="44" t="s">
        <v>30</v>
      </c>
    </row>
    <row r="23" spans="1:17" x14ac:dyDescent="0.3">
      <c r="A23" s="44" t="s">
        <v>30</v>
      </c>
    </row>
    <row r="24" spans="1:17" x14ac:dyDescent="0.3">
      <c r="A24" s="44" t="s">
        <v>30</v>
      </c>
    </row>
    <row r="25" spans="1:17" x14ac:dyDescent="0.3">
      <c r="A25" s="44" t="s">
        <v>30</v>
      </c>
      <c r="B25" s="49" t="e">
        <f t="shared" ref="B25:Q25" si="3">AVERAGE(B20:B24)</f>
        <v>#DIV/0!</v>
      </c>
      <c r="C25" s="49" t="e">
        <f t="shared" si="3"/>
        <v>#DIV/0!</v>
      </c>
      <c r="D25" s="49" t="e">
        <f t="shared" si="3"/>
        <v>#DIV/0!</v>
      </c>
      <c r="E25" s="49" t="e">
        <f t="shared" si="3"/>
        <v>#DIV/0!</v>
      </c>
      <c r="F25" s="49" t="e">
        <f t="shared" si="3"/>
        <v>#DIV/0!</v>
      </c>
      <c r="G25" s="49" t="e">
        <f t="shared" si="3"/>
        <v>#DIV/0!</v>
      </c>
      <c r="H25" s="49" t="e">
        <f t="shared" si="3"/>
        <v>#DIV/0!</v>
      </c>
      <c r="I25" s="49" t="e">
        <f t="shared" si="3"/>
        <v>#DIV/0!</v>
      </c>
      <c r="J25" s="49" t="e">
        <f t="shared" si="3"/>
        <v>#DIV/0!</v>
      </c>
      <c r="K25" s="49" t="e">
        <f t="shared" si="3"/>
        <v>#DIV/0!</v>
      </c>
      <c r="L25" s="49" t="e">
        <f t="shared" si="3"/>
        <v>#DIV/0!</v>
      </c>
      <c r="M25" s="49" t="e">
        <f t="shared" si="3"/>
        <v>#DIV/0!</v>
      </c>
      <c r="N25" s="49" t="e">
        <f t="shared" si="3"/>
        <v>#DIV/0!</v>
      </c>
      <c r="O25" s="49" t="e">
        <f t="shared" si="3"/>
        <v>#DIV/0!</v>
      </c>
      <c r="P25" s="49" t="e">
        <f t="shared" si="3"/>
        <v>#DIV/0!</v>
      </c>
      <c r="Q25" s="49" t="e">
        <f t="shared" si="3"/>
        <v>#DIV/0!</v>
      </c>
    </row>
    <row r="26" spans="1:17" x14ac:dyDescent="0.3">
      <c r="A26" s="44" t="s">
        <v>31</v>
      </c>
    </row>
    <row r="27" spans="1:17" x14ac:dyDescent="0.3">
      <c r="A27" s="44" t="s">
        <v>31</v>
      </c>
    </row>
    <row r="28" spans="1:17" x14ac:dyDescent="0.3">
      <c r="A28" s="44" t="s">
        <v>31</v>
      </c>
    </row>
    <row r="29" spans="1:17" x14ac:dyDescent="0.3">
      <c r="A29" s="44" t="s">
        <v>31</v>
      </c>
    </row>
    <row r="30" spans="1:17" x14ac:dyDescent="0.3">
      <c r="A30" s="44" t="s">
        <v>31</v>
      </c>
    </row>
    <row r="31" spans="1:17" x14ac:dyDescent="0.3">
      <c r="A31" s="44" t="s">
        <v>31</v>
      </c>
      <c r="B31" s="49" t="e">
        <f t="shared" ref="B31:Q31" si="4">AVERAGE(B26:B30)</f>
        <v>#DIV/0!</v>
      </c>
      <c r="C31" s="49" t="e">
        <f t="shared" si="4"/>
        <v>#DIV/0!</v>
      </c>
      <c r="D31" s="49" t="e">
        <f t="shared" si="4"/>
        <v>#DIV/0!</v>
      </c>
      <c r="E31" s="49" t="e">
        <f t="shared" si="4"/>
        <v>#DIV/0!</v>
      </c>
      <c r="F31" s="49" t="e">
        <f t="shared" si="4"/>
        <v>#DIV/0!</v>
      </c>
      <c r="G31" s="49" t="e">
        <f t="shared" si="4"/>
        <v>#DIV/0!</v>
      </c>
      <c r="H31" s="49" t="e">
        <f t="shared" si="4"/>
        <v>#DIV/0!</v>
      </c>
      <c r="I31" s="49" t="e">
        <f t="shared" si="4"/>
        <v>#DIV/0!</v>
      </c>
      <c r="J31" s="49" t="e">
        <f t="shared" si="4"/>
        <v>#DIV/0!</v>
      </c>
      <c r="K31" s="49" t="e">
        <f t="shared" si="4"/>
        <v>#DIV/0!</v>
      </c>
      <c r="L31" s="49" t="e">
        <f t="shared" si="4"/>
        <v>#DIV/0!</v>
      </c>
      <c r="M31" s="49" t="e">
        <f t="shared" si="4"/>
        <v>#DIV/0!</v>
      </c>
      <c r="N31" s="49" t="e">
        <f t="shared" si="4"/>
        <v>#DIV/0!</v>
      </c>
      <c r="O31" s="49" t="e">
        <f t="shared" si="4"/>
        <v>#DIV/0!</v>
      </c>
      <c r="P31" s="49" t="e">
        <f t="shared" si="4"/>
        <v>#DIV/0!</v>
      </c>
      <c r="Q31" s="49" t="e">
        <f t="shared" si="4"/>
        <v>#DIV/0!</v>
      </c>
    </row>
    <row r="32" spans="1:17" x14ac:dyDescent="0.3">
      <c r="A32" s="44" t="s">
        <v>32</v>
      </c>
    </row>
    <row r="33" spans="1:17" x14ac:dyDescent="0.3">
      <c r="A33" s="44" t="s">
        <v>32</v>
      </c>
    </row>
    <row r="34" spans="1:17" x14ac:dyDescent="0.3">
      <c r="A34" s="44" t="s">
        <v>32</v>
      </c>
    </row>
    <row r="35" spans="1:17" x14ac:dyDescent="0.3">
      <c r="A35" s="44" t="s">
        <v>32</v>
      </c>
    </row>
    <row r="36" spans="1:17" x14ac:dyDescent="0.3">
      <c r="A36" s="44" t="s">
        <v>32</v>
      </c>
    </row>
    <row r="37" spans="1:17" x14ac:dyDescent="0.3">
      <c r="A37" s="44" t="s">
        <v>32</v>
      </c>
      <c r="B37" s="49" t="e">
        <f t="shared" ref="B37:Q37" si="5">AVERAGE(B32:B36)</f>
        <v>#DIV/0!</v>
      </c>
      <c r="C37" s="49" t="e">
        <f t="shared" si="5"/>
        <v>#DIV/0!</v>
      </c>
      <c r="D37" s="49" t="e">
        <f t="shared" si="5"/>
        <v>#DIV/0!</v>
      </c>
      <c r="E37" s="49" t="e">
        <f t="shared" si="5"/>
        <v>#DIV/0!</v>
      </c>
      <c r="F37" s="49" t="e">
        <f t="shared" si="5"/>
        <v>#DIV/0!</v>
      </c>
      <c r="G37" s="49" t="e">
        <f t="shared" si="5"/>
        <v>#DIV/0!</v>
      </c>
      <c r="H37" s="49" t="e">
        <f t="shared" si="5"/>
        <v>#DIV/0!</v>
      </c>
      <c r="I37" s="49" t="e">
        <f t="shared" si="5"/>
        <v>#DIV/0!</v>
      </c>
      <c r="J37" s="49" t="e">
        <f t="shared" si="5"/>
        <v>#DIV/0!</v>
      </c>
      <c r="K37" s="49" t="e">
        <f t="shared" si="5"/>
        <v>#DIV/0!</v>
      </c>
      <c r="L37" s="49" t="e">
        <f t="shared" si="5"/>
        <v>#DIV/0!</v>
      </c>
      <c r="M37" s="49" t="e">
        <f t="shared" si="5"/>
        <v>#DIV/0!</v>
      </c>
      <c r="N37" s="49" t="e">
        <f t="shared" si="5"/>
        <v>#DIV/0!</v>
      </c>
      <c r="O37" s="49" t="e">
        <f t="shared" si="5"/>
        <v>#DIV/0!</v>
      </c>
      <c r="P37" s="49" t="e">
        <f t="shared" si="5"/>
        <v>#DIV/0!</v>
      </c>
      <c r="Q37" s="49" t="e">
        <f t="shared" si="5"/>
        <v>#DIV/0!</v>
      </c>
    </row>
    <row r="38" spans="1:17" x14ac:dyDescent="0.3">
      <c r="A38" s="44" t="s">
        <v>33</v>
      </c>
    </row>
    <row r="39" spans="1:17" x14ac:dyDescent="0.3">
      <c r="A39" s="44" t="s">
        <v>33</v>
      </c>
    </row>
    <row r="40" spans="1:17" x14ac:dyDescent="0.3">
      <c r="A40" s="44" t="s">
        <v>33</v>
      </c>
    </row>
    <row r="41" spans="1:17" x14ac:dyDescent="0.3">
      <c r="A41" s="44" t="s">
        <v>33</v>
      </c>
    </row>
    <row r="42" spans="1:17" x14ac:dyDescent="0.3">
      <c r="A42" s="44" t="s">
        <v>33</v>
      </c>
    </row>
    <row r="43" spans="1:17" x14ac:dyDescent="0.3">
      <c r="A43" s="44" t="s">
        <v>33</v>
      </c>
      <c r="B43" s="49" t="e">
        <f t="shared" ref="B43:Q43" si="6">AVERAGE(B38:B42)</f>
        <v>#DIV/0!</v>
      </c>
      <c r="C43" s="49" t="e">
        <f t="shared" si="6"/>
        <v>#DIV/0!</v>
      </c>
      <c r="D43" s="49" t="e">
        <f t="shared" si="6"/>
        <v>#DIV/0!</v>
      </c>
      <c r="E43" s="49" t="e">
        <f t="shared" si="6"/>
        <v>#DIV/0!</v>
      </c>
      <c r="F43" s="49" t="e">
        <f t="shared" si="6"/>
        <v>#DIV/0!</v>
      </c>
      <c r="G43" s="49" t="e">
        <f t="shared" si="6"/>
        <v>#DIV/0!</v>
      </c>
      <c r="H43" s="49" t="e">
        <f t="shared" si="6"/>
        <v>#DIV/0!</v>
      </c>
      <c r="I43" s="49" t="e">
        <f t="shared" si="6"/>
        <v>#DIV/0!</v>
      </c>
      <c r="J43" s="49" t="e">
        <f t="shared" si="6"/>
        <v>#DIV/0!</v>
      </c>
      <c r="K43" s="49" t="e">
        <f t="shared" si="6"/>
        <v>#DIV/0!</v>
      </c>
      <c r="L43" s="49" t="e">
        <f t="shared" si="6"/>
        <v>#DIV/0!</v>
      </c>
      <c r="M43" s="49" t="e">
        <f t="shared" si="6"/>
        <v>#DIV/0!</v>
      </c>
      <c r="N43" s="49" t="e">
        <f t="shared" si="6"/>
        <v>#DIV/0!</v>
      </c>
      <c r="O43" s="49" t="e">
        <f t="shared" si="6"/>
        <v>#DIV/0!</v>
      </c>
      <c r="P43" s="49" t="e">
        <f t="shared" si="6"/>
        <v>#DIV/0!</v>
      </c>
      <c r="Q43" s="49" t="e">
        <f t="shared" si="6"/>
        <v>#DIV/0!</v>
      </c>
    </row>
    <row r="44" spans="1:17" x14ac:dyDescent="0.3">
      <c r="A44" s="44" t="s">
        <v>45</v>
      </c>
    </row>
    <row r="45" spans="1:17" x14ac:dyDescent="0.3">
      <c r="A45" s="44" t="s">
        <v>45</v>
      </c>
    </row>
    <row r="46" spans="1:17" x14ac:dyDescent="0.3">
      <c r="A46" s="44" t="s">
        <v>45</v>
      </c>
    </row>
    <row r="47" spans="1:17" x14ac:dyDescent="0.3">
      <c r="A47" s="44" t="s">
        <v>45</v>
      </c>
    </row>
    <row r="48" spans="1:17" x14ac:dyDescent="0.3">
      <c r="A48" s="44" t="s">
        <v>45</v>
      </c>
    </row>
    <row r="49" spans="1:17" x14ac:dyDescent="0.3">
      <c r="A49" s="44" t="s">
        <v>45</v>
      </c>
      <c r="B49" s="49" t="e">
        <f t="shared" ref="B49:Q49" si="7">AVERAGE(B44:B48)</f>
        <v>#DIV/0!</v>
      </c>
      <c r="C49" s="49" t="e">
        <f t="shared" si="7"/>
        <v>#DIV/0!</v>
      </c>
      <c r="D49" s="49" t="e">
        <f t="shared" si="7"/>
        <v>#DIV/0!</v>
      </c>
      <c r="E49" s="49" t="e">
        <f t="shared" si="7"/>
        <v>#DIV/0!</v>
      </c>
      <c r="F49" s="49" t="e">
        <f t="shared" si="7"/>
        <v>#DIV/0!</v>
      </c>
      <c r="G49" s="49" t="e">
        <f t="shared" si="7"/>
        <v>#DIV/0!</v>
      </c>
      <c r="H49" s="49" t="e">
        <f t="shared" si="7"/>
        <v>#DIV/0!</v>
      </c>
      <c r="I49" s="49" t="e">
        <f t="shared" si="7"/>
        <v>#DIV/0!</v>
      </c>
      <c r="J49" s="49" t="e">
        <f t="shared" si="7"/>
        <v>#DIV/0!</v>
      </c>
      <c r="K49" s="49" t="e">
        <f t="shared" si="7"/>
        <v>#DIV/0!</v>
      </c>
      <c r="L49" s="49" t="e">
        <f t="shared" si="7"/>
        <v>#DIV/0!</v>
      </c>
      <c r="M49" s="49" t="e">
        <f t="shared" si="7"/>
        <v>#DIV/0!</v>
      </c>
      <c r="N49" s="49" t="e">
        <f t="shared" si="7"/>
        <v>#DIV/0!</v>
      </c>
      <c r="O49" s="49" t="e">
        <f t="shared" si="7"/>
        <v>#DIV/0!</v>
      </c>
      <c r="P49" s="49" t="e">
        <f t="shared" si="7"/>
        <v>#DIV/0!</v>
      </c>
      <c r="Q49" s="49" t="e">
        <f t="shared" si="7"/>
        <v>#DIV/0!</v>
      </c>
    </row>
    <row r="50" spans="1:17" x14ac:dyDescent="0.3">
      <c r="A50" s="44" t="s">
        <v>46</v>
      </c>
    </row>
    <row r="51" spans="1:17" x14ac:dyDescent="0.3">
      <c r="A51" s="44" t="s">
        <v>46</v>
      </c>
    </row>
    <row r="52" spans="1:17" x14ac:dyDescent="0.3">
      <c r="A52" s="44" t="s">
        <v>46</v>
      </c>
    </row>
    <row r="53" spans="1:17" x14ac:dyDescent="0.3">
      <c r="A53" s="44" t="s">
        <v>46</v>
      </c>
    </row>
    <row r="54" spans="1:17" x14ac:dyDescent="0.3">
      <c r="A54" s="44" t="s">
        <v>46</v>
      </c>
    </row>
    <row r="55" spans="1:17" x14ac:dyDescent="0.3">
      <c r="A55" s="44" t="s">
        <v>46</v>
      </c>
      <c r="B55" s="49" t="e">
        <f t="shared" ref="B55:Q55" si="8">AVERAGE(B50:B54)</f>
        <v>#DIV/0!</v>
      </c>
      <c r="C55" s="49" t="e">
        <f t="shared" si="8"/>
        <v>#DIV/0!</v>
      </c>
      <c r="D55" s="49" t="e">
        <f t="shared" si="8"/>
        <v>#DIV/0!</v>
      </c>
      <c r="E55" s="49" t="e">
        <f t="shared" si="8"/>
        <v>#DIV/0!</v>
      </c>
      <c r="F55" s="49" t="e">
        <f t="shared" si="8"/>
        <v>#DIV/0!</v>
      </c>
      <c r="G55" s="49" t="e">
        <f t="shared" si="8"/>
        <v>#DIV/0!</v>
      </c>
      <c r="H55" s="49" t="e">
        <f t="shared" si="8"/>
        <v>#DIV/0!</v>
      </c>
      <c r="I55" s="49" t="e">
        <f t="shared" si="8"/>
        <v>#DIV/0!</v>
      </c>
      <c r="J55" s="49" t="e">
        <f t="shared" si="8"/>
        <v>#DIV/0!</v>
      </c>
      <c r="K55" s="49" t="e">
        <f t="shared" si="8"/>
        <v>#DIV/0!</v>
      </c>
      <c r="L55" s="49" t="e">
        <f t="shared" si="8"/>
        <v>#DIV/0!</v>
      </c>
      <c r="M55" s="49" t="e">
        <f t="shared" si="8"/>
        <v>#DIV/0!</v>
      </c>
      <c r="N55" s="49" t="e">
        <f t="shared" si="8"/>
        <v>#DIV/0!</v>
      </c>
      <c r="O55" s="49" t="e">
        <f t="shared" si="8"/>
        <v>#DIV/0!</v>
      </c>
      <c r="P55" s="49" t="e">
        <f t="shared" si="8"/>
        <v>#DIV/0!</v>
      </c>
      <c r="Q55" s="49" t="e">
        <f t="shared" si="8"/>
        <v>#DIV/0!</v>
      </c>
    </row>
    <row r="56" spans="1:17" x14ac:dyDescent="0.3">
      <c r="A56" s="44" t="s">
        <v>65</v>
      </c>
    </row>
    <row r="57" spans="1:17" x14ac:dyDescent="0.3">
      <c r="A57" s="44" t="s">
        <v>65</v>
      </c>
    </row>
    <row r="58" spans="1:17" x14ac:dyDescent="0.3">
      <c r="A58" s="44" t="s">
        <v>65</v>
      </c>
    </row>
    <row r="59" spans="1:17" x14ac:dyDescent="0.3">
      <c r="A59" s="44" t="s">
        <v>65</v>
      </c>
    </row>
    <row r="60" spans="1:17" x14ac:dyDescent="0.3">
      <c r="A60" s="44" t="s">
        <v>65</v>
      </c>
    </row>
    <row r="61" spans="1:17" x14ac:dyDescent="0.3">
      <c r="A61" s="44" t="s">
        <v>65</v>
      </c>
      <c r="B61" s="49" t="e">
        <f t="shared" ref="B61:Q61" si="9">AVERAGE(B56:B60)</f>
        <v>#DIV/0!</v>
      </c>
      <c r="C61" s="49" t="e">
        <f t="shared" si="9"/>
        <v>#DIV/0!</v>
      </c>
      <c r="D61" s="49" t="e">
        <f t="shared" si="9"/>
        <v>#DIV/0!</v>
      </c>
      <c r="E61" s="49" t="e">
        <f t="shared" si="9"/>
        <v>#DIV/0!</v>
      </c>
      <c r="F61" s="49" t="e">
        <f t="shared" si="9"/>
        <v>#DIV/0!</v>
      </c>
      <c r="G61" s="49" t="e">
        <f t="shared" si="9"/>
        <v>#DIV/0!</v>
      </c>
      <c r="H61" s="49" t="e">
        <f t="shared" si="9"/>
        <v>#DIV/0!</v>
      </c>
      <c r="I61" s="49" t="e">
        <f t="shared" si="9"/>
        <v>#DIV/0!</v>
      </c>
      <c r="J61" s="49" t="e">
        <f t="shared" si="9"/>
        <v>#DIV/0!</v>
      </c>
      <c r="K61" s="49" t="e">
        <f t="shared" si="9"/>
        <v>#DIV/0!</v>
      </c>
      <c r="L61" s="49" t="e">
        <f t="shared" si="9"/>
        <v>#DIV/0!</v>
      </c>
      <c r="M61" s="49" t="e">
        <f t="shared" si="9"/>
        <v>#DIV/0!</v>
      </c>
      <c r="N61" s="49" t="e">
        <f t="shared" si="9"/>
        <v>#DIV/0!</v>
      </c>
      <c r="O61" s="49" t="e">
        <f t="shared" si="9"/>
        <v>#DIV/0!</v>
      </c>
      <c r="P61" s="49" t="e">
        <f t="shared" si="9"/>
        <v>#DIV/0!</v>
      </c>
      <c r="Q61" s="49" t="e">
        <f t="shared" si="9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78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AL2" sqref="AL2:AL19"/>
    </sheetView>
  </sheetViews>
  <sheetFormatPr defaultRowHeight="15.6" x14ac:dyDescent="0.3"/>
  <cols>
    <col min="1" max="1" width="15.5" style="44" customWidth="1"/>
    <col min="2" max="6" width="5.3984375" bestFit="1" customWidth="1"/>
    <col min="7" max="7" width="7.3984375" bestFit="1" customWidth="1"/>
    <col min="8" max="12" width="5.3984375" bestFit="1" customWidth="1"/>
    <col min="13" max="13" width="7.3984375" bestFit="1" customWidth="1"/>
    <col min="14" max="18" width="5.3984375" bestFit="1" customWidth="1"/>
    <col min="19" max="19" width="7.3984375" bestFit="1" customWidth="1"/>
    <col min="20" max="24" width="5.3984375" bestFit="1" customWidth="1"/>
    <col min="25" max="25" width="7.3984375" bestFit="1" customWidth="1"/>
    <col min="26" max="30" width="5.3984375" bestFit="1" customWidth="1"/>
    <col min="31" max="31" width="7.3984375" bestFit="1" customWidth="1"/>
    <col min="32" max="36" width="5.3984375" bestFit="1" customWidth="1"/>
    <col min="37" max="37" width="7.3984375" bestFit="1" customWidth="1"/>
    <col min="38" max="42" width="5.3984375" bestFit="1" customWidth="1"/>
    <col min="43" max="43" width="7.3984375" bestFit="1" customWidth="1"/>
    <col min="44" max="48" width="5.3984375" bestFit="1" customWidth="1"/>
    <col min="49" max="49" width="7.3984375" bestFit="1" customWidth="1"/>
    <col min="50" max="54" width="4.8984375" bestFit="1" customWidth="1"/>
    <col min="55" max="55" width="7.3984375" bestFit="1" customWidth="1"/>
    <col min="56" max="60" width="5.8984375" bestFit="1" customWidth="1"/>
    <col min="61" max="61" width="7.3984375" bestFit="1" customWidth="1"/>
  </cols>
  <sheetData>
    <row r="1" spans="1:61" x14ac:dyDescent="0.3">
      <c r="A1" s="41"/>
      <c r="B1" s="44" t="s">
        <v>27</v>
      </c>
      <c r="C1" s="44" t="s">
        <v>27</v>
      </c>
      <c r="D1" s="44" t="s">
        <v>27</v>
      </c>
      <c r="E1" s="44" t="s">
        <v>27</v>
      </c>
      <c r="F1" s="44" t="s">
        <v>27</v>
      </c>
      <c r="G1" s="44" t="s">
        <v>27</v>
      </c>
      <c r="H1" s="44" t="s">
        <v>28</v>
      </c>
      <c r="I1" s="44" t="s">
        <v>28</v>
      </c>
      <c r="J1" s="44" t="s">
        <v>28</v>
      </c>
      <c r="K1" s="44" t="s">
        <v>28</v>
      </c>
      <c r="L1" s="44" t="s">
        <v>28</v>
      </c>
      <c r="M1" s="44" t="s">
        <v>28</v>
      </c>
      <c r="N1" s="44" t="s">
        <v>29</v>
      </c>
      <c r="O1" s="44" t="s">
        <v>29</v>
      </c>
      <c r="P1" s="44" t="s">
        <v>29</v>
      </c>
      <c r="Q1" s="44" t="s">
        <v>29</v>
      </c>
      <c r="R1" s="44" t="s">
        <v>29</v>
      </c>
      <c r="S1" s="44" t="s">
        <v>29</v>
      </c>
      <c r="T1" s="44" t="s">
        <v>30</v>
      </c>
      <c r="U1" s="44" t="s">
        <v>30</v>
      </c>
      <c r="V1" s="44" t="s">
        <v>30</v>
      </c>
      <c r="W1" s="44" t="s">
        <v>30</v>
      </c>
      <c r="X1" s="44" t="s">
        <v>30</v>
      </c>
      <c r="Y1" s="44" t="s">
        <v>30</v>
      </c>
      <c r="Z1" s="44" t="s">
        <v>31</v>
      </c>
      <c r="AA1" s="44" t="s">
        <v>31</v>
      </c>
      <c r="AB1" s="44" t="s">
        <v>31</v>
      </c>
      <c r="AC1" s="44" t="s">
        <v>31</v>
      </c>
      <c r="AD1" s="44" t="s">
        <v>31</v>
      </c>
      <c r="AE1" s="44" t="s">
        <v>31</v>
      </c>
      <c r="AF1" s="44" t="s">
        <v>32</v>
      </c>
      <c r="AG1" s="44" t="s">
        <v>32</v>
      </c>
      <c r="AH1" s="44" t="s">
        <v>32</v>
      </c>
      <c r="AI1" s="44" t="s">
        <v>32</v>
      </c>
      <c r="AJ1" s="44" t="s">
        <v>32</v>
      </c>
      <c r="AK1" s="44" t="s">
        <v>32</v>
      </c>
      <c r="AL1" s="44" t="s">
        <v>33</v>
      </c>
      <c r="AM1" s="44" t="s">
        <v>33</v>
      </c>
      <c r="AN1" s="44" t="s">
        <v>33</v>
      </c>
      <c r="AO1" s="44" t="s">
        <v>33</v>
      </c>
      <c r="AP1" s="44" t="s">
        <v>33</v>
      </c>
      <c r="AQ1" s="44" t="s">
        <v>33</v>
      </c>
      <c r="AR1" s="44" t="s">
        <v>45</v>
      </c>
      <c r="AS1" s="44" t="s">
        <v>45</v>
      </c>
      <c r="AT1" s="44" t="s">
        <v>45</v>
      </c>
      <c r="AU1" s="44" t="s">
        <v>45</v>
      </c>
      <c r="AV1" s="44" t="s">
        <v>45</v>
      </c>
      <c r="AW1" s="44" t="s">
        <v>45</v>
      </c>
      <c r="AX1" s="44" t="s">
        <v>46</v>
      </c>
      <c r="AY1" s="44" t="s">
        <v>46</v>
      </c>
      <c r="AZ1" s="44" t="s">
        <v>46</v>
      </c>
      <c r="BA1" s="44" t="s">
        <v>46</v>
      </c>
      <c r="BB1" s="44" t="s">
        <v>46</v>
      </c>
      <c r="BC1" s="44" t="s">
        <v>46</v>
      </c>
      <c r="BD1" s="44" t="s">
        <v>65</v>
      </c>
      <c r="BE1" s="44" t="s">
        <v>65</v>
      </c>
      <c r="BF1" s="44" t="s">
        <v>65</v>
      </c>
      <c r="BG1" s="44" t="s">
        <v>65</v>
      </c>
      <c r="BH1" s="44" t="s">
        <v>65</v>
      </c>
      <c r="BI1" s="44" t="s">
        <v>65</v>
      </c>
    </row>
    <row r="2" spans="1:61" x14ac:dyDescent="0.3">
      <c r="A2" s="61" t="s">
        <v>55</v>
      </c>
      <c r="B2" s="45">
        <v>11.298400371223151</v>
      </c>
      <c r="C2" s="45"/>
      <c r="D2" s="45"/>
      <c r="E2" s="45"/>
      <c r="F2" s="45"/>
      <c r="G2" s="49">
        <f t="shared" ref="G2:G19" si="0">AVERAGE(B2:F2)</f>
        <v>11.298400371223151</v>
      </c>
      <c r="H2" s="45"/>
      <c r="I2" s="45"/>
      <c r="J2" s="45"/>
      <c r="K2" s="45"/>
      <c r="L2" s="45"/>
      <c r="M2" s="49" t="e">
        <f t="shared" ref="M2:M19" si="1">AVERAGE(H2:L2)</f>
        <v>#DIV/0!</v>
      </c>
      <c r="N2" s="45"/>
      <c r="O2" s="45"/>
      <c r="P2" s="45"/>
      <c r="Q2" s="45"/>
      <c r="R2" s="45"/>
      <c r="S2" s="49" t="e">
        <f t="shared" ref="S2:S19" si="2">AVERAGE(N2:R2)</f>
        <v>#DIV/0!</v>
      </c>
      <c r="T2" s="45">
        <v>11.406641280838432</v>
      </c>
      <c r="U2" s="45"/>
      <c r="V2" s="45"/>
      <c r="W2" s="45"/>
      <c r="X2" s="45"/>
      <c r="Y2" s="49">
        <f>AVERAGE(T2:X2)</f>
        <v>11.406641280838432</v>
      </c>
      <c r="Z2" s="45"/>
      <c r="AA2" s="45"/>
      <c r="AB2" s="45"/>
      <c r="AC2" s="45"/>
      <c r="AD2" s="45"/>
      <c r="AE2" s="49" t="e">
        <f t="shared" ref="AE2:AE17" si="3">AVERAGE(Z2:AD2)</f>
        <v>#DIV/0!</v>
      </c>
      <c r="AF2" s="45">
        <v>11.202235863750456</v>
      </c>
      <c r="AG2" s="45"/>
      <c r="AH2" s="45"/>
      <c r="AI2" s="45"/>
      <c r="AJ2" s="45"/>
      <c r="AK2" s="49">
        <f t="shared" ref="AK2:AK17" si="4">AVERAGE(AF2:AJ2)</f>
        <v>11.202235863750456</v>
      </c>
      <c r="AL2" s="45">
        <v>11.167494446107362</v>
      </c>
      <c r="AM2" s="45"/>
      <c r="AN2" s="45"/>
      <c r="AO2" s="45"/>
      <c r="AP2" s="45"/>
      <c r="AQ2" s="49">
        <f t="shared" ref="AQ2:AQ17" si="5">AVERAGE(AL2:AP2)</f>
        <v>11.167494446107362</v>
      </c>
      <c r="AR2" s="45"/>
      <c r="AS2" s="45"/>
      <c r="AT2" s="45"/>
      <c r="AU2" s="45"/>
      <c r="AV2" s="45"/>
      <c r="AW2" s="49" t="e">
        <f t="shared" ref="AW2:AW17" si="6">AVERAGE(AR2:AV2)</f>
        <v>#DIV/0!</v>
      </c>
      <c r="BC2" s="49" t="e">
        <f t="shared" ref="BC2:BC17" si="7">AVERAGE(AX2:BB2)</f>
        <v>#DIV/0!</v>
      </c>
      <c r="BI2" s="49" t="e">
        <f t="shared" ref="BI2:BI17" si="8">AVERAGE(BD2:BH2)</f>
        <v>#DIV/0!</v>
      </c>
    </row>
    <row r="3" spans="1:61" x14ac:dyDescent="0.3">
      <c r="A3" s="61" t="s">
        <v>16</v>
      </c>
      <c r="B3" s="45">
        <v>4.3432722812875726</v>
      </c>
      <c r="C3" s="45"/>
      <c r="D3" s="45"/>
      <c r="E3" s="45"/>
      <c r="F3" s="45"/>
      <c r="G3" s="49">
        <f t="shared" si="0"/>
        <v>4.3432722812875726</v>
      </c>
      <c r="H3" s="45"/>
      <c r="I3" s="45"/>
      <c r="J3" s="45"/>
      <c r="K3" s="45"/>
      <c r="L3" s="45"/>
      <c r="M3" s="49" t="e">
        <f t="shared" si="1"/>
        <v>#DIV/0!</v>
      </c>
      <c r="N3" s="45"/>
      <c r="O3" s="45"/>
      <c r="P3" s="45"/>
      <c r="Q3" s="45"/>
      <c r="R3" s="45"/>
      <c r="S3" s="49" t="e">
        <f t="shared" si="2"/>
        <v>#DIV/0!</v>
      </c>
      <c r="T3" s="45">
        <v>4.477898591593255</v>
      </c>
      <c r="U3" s="45"/>
      <c r="V3" s="45"/>
      <c r="W3" s="45"/>
      <c r="X3" s="45"/>
      <c r="Y3" s="49">
        <f>AVERAGE(T3:X3)</f>
        <v>4.477898591593255</v>
      </c>
      <c r="Z3" s="45"/>
      <c r="AA3" s="45"/>
      <c r="AB3" s="45"/>
      <c r="AC3" s="45"/>
      <c r="AD3" s="45"/>
      <c r="AE3" s="49" t="e">
        <f t="shared" si="3"/>
        <v>#DIV/0!</v>
      </c>
      <c r="AF3" s="45">
        <v>3.9782614786516648</v>
      </c>
      <c r="AG3" s="45"/>
      <c r="AH3" s="45"/>
      <c r="AI3" s="45"/>
      <c r="AJ3" s="45"/>
      <c r="AK3" s="49">
        <f t="shared" si="4"/>
        <v>3.9782614786516648</v>
      </c>
      <c r="AL3" s="45">
        <v>5.1453108996957839</v>
      </c>
      <c r="AM3" s="45"/>
      <c r="AN3" s="45"/>
      <c r="AO3" s="45"/>
      <c r="AP3" s="45"/>
      <c r="AQ3" s="49">
        <f t="shared" si="5"/>
        <v>5.1453108996957839</v>
      </c>
      <c r="AR3" s="45"/>
      <c r="AS3" s="45"/>
      <c r="AT3" s="45"/>
      <c r="AU3" s="45"/>
      <c r="AV3" s="45"/>
      <c r="AW3" s="49" t="e">
        <f t="shared" si="6"/>
        <v>#DIV/0!</v>
      </c>
      <c r="BC3" s="49" t="e">
        <f t="shared" si="7"/>
        <v>#DIV/0!</v>
      </c>
      <c r="BI3" s="49" t="e">
        <f t="shared" si="8"/>
        <v>#DIV/0!</v>
      </c>
    </row>
    <row r="4" spans="1:61" x14ac:dyDescent="0.3">
      <c r="A4" s="61" t="s">
        <v>41</v>
      </c>
      <c r="B4" s="46">
        <v>9695</v>
      </c>
      <c r="C4" s="46"/>
      <c r="D4" s="46"/>
      <c r="E4" s="46"/>
      <c r="F4" s="46"/>
      <c r="G4" s="49">
        <f t="shared" si="0"/>
        <v>9695</v>
      </c>
      <c r="H4" s="46"/>
      <c r="I4" s="46"/>
      <c r="J4" s="46"/>
      <c r="K4" s="46"/>
      <c r="L4" s="46"/>
      <c r="M4" s="49" t="e">
        <f t="shared" si="1"/>
        <v>#DIV/0!</v>
      </c>
      <c r="N4" s="46"/>
      <c r="O4" s="46"/>
      <c r="P4" s="46"/>
      <c r="Q4" s="46"/>
      <c r="R4" s="46"/>
      <c r="S4" s="49" t="e">
        <f t="shared" si="2"/>
        <v>#DIV/0!</v>
      </c>
      <c r="T4" s="46">
        <v>9695</v>
      </c>
      <c r="U4" s="46"/>
      <c r="V4" s="46"/>
      <c r="W4" s="46"/>
      <c r="X4" s="46"/>
      <c r="Y4" s="49">
        <f>AVERAGE(T4:X4)</f>
        <v>9695</v>
      </c>
      <c r="Z4" s="46"/>
      <c r="AA4" s="46"/>
      <c r="AB4" s="46"/>
      <c r="AC4" s="46"/>
      <c r="AD4" s="46"/>
      <c r="AE4" s="49" t="e">
        <f t="shared" si="3"/>
        <v>#DIV/0!</v>
      </c>
      <c r="AF4" s="46">
        <v>9695</v>
      </c>
      <c r="AG4" s="46"/>
      <c r="AH4" s="46"/>
      <c r="AI4" s="46"/>
      <c r="AJ4" s="46"/>
      <c r="AK4" s="49">
        <f t="shared" si="4"/>
        <v>9695</v>
      </c>
      <c r="AL4" s="46">
        <v>9695</v>
      </c>
      <c r="AM4" s="46"/>
      <c r="AN4" s="46"/>
      <c r="AO4" s="46"/>
      <c r="AP4" s="46"/>
      <c r="AQ4" s="49">
        <f t="shared" si="5"/>
        <v>9695</v>
      </c>
      <c r="AR4" s="46"/>
      <c r="AS4" s="46"/>
      <c r="AT4" s="46"/>
      <c r="AU4" s="46"/>
      <c r="AV4" s="46"/>
      <c r="AW4" s="49" t="e">
        <f t="shared" si="6"/>
        <v>#DIV/0!</v>
      </c>
      <c r="BC4" s="49" t="e">
        <f t="shared" si="7"/>
        <v>#DIV/0!</v>
      </c>
      <c r="BI4" s="49" t="e">
        <f t="shared" si="8"/>
        <v>#DIV/0!</v>
      </c>
    </row>
    <row r="5" spans="1:61" x14ac:dyDescent="0.3">
      <c r="A5" s="61" t="s">
        <v>40</v>
      </c>
      <c r="B5" s="46">
        <v>1594</v>
      </c>
      <c r="C5" s="46"/>
      <c r="D5" s="46"/>
      <c r="E5" s="46"/>
      <c r="F5" s="46"/>
      <c r="G5" s="49">
        <f t="shared" si="0"/>
        <v>1594</v>
      </c>
      <c r="H5" s="46"/>
      <c r="I5" s="46"/>
      <c r="J5" s="46"/>
      <c r="K5" s="46"/>
      <c r="L5" s="46"/>
      <c r="M5" s="49" t="e">
        <f t="shared" si="1"/>
        <v>#DIV/0!</v>
      </c>
      <c r="N5" s="46"/>
      <c r="O5" s="46"/>
      <c r="P5" s="46"/>
      <c r="Q5" s="46"/>
      <c r="R5" s="46"/>
      <c r="S5" s="49" t="e">
        <f t="shared" si="2"/>
        <v>#DIV/0!</v>
      </c>
      <c r="T5" s="46">
        <v>1657</v>
      </c>
      <c r="U5" s="46"/>
      <c r="V5" s="46"/>
      <c r="W5" s="46"/>
      <c r="X5" s="46"/>
      <c r="Y5" s="49">
        <f>AVERAGE(T5:X5)</f>
        <v>1657</v>
      </c>
      <c r="Z5" s="46"/>
      <c r="AA5" s="46"/>
      <c r="AB5" s="46"/>
      <c r="AC5" s="46"/>
      <c r="AD5" s="46"/>
      <c r="AE5" s="49" t="e">
        <f t="shared" si="3"/>
        <v>#DIV/0!</v>
      </c>
      <c r="AF5" s="46">
        <v>1618</v>
      </c>
      <c r="AG5" s="46"/>
      <c r="AH5" s="46"/>
      <c r="AI5" s="46"/>
      <c r="AJ5" s="46"/>
      <c r="AK5" s="49">
        <f t="shared" si="4"/>
        <v>1618</v>
      </c>
      <c r="AL5" s="46">
        <v>1854</v>
      </c>
      <c r="AM5" s="46"/>
      <c r="AN5" s="46"/>
      <c r="AO5" s="46"/>
      <c r="AP5" s="46"/>
      <c r="AQ5" s="49">
        <f t="shared" si="5"/>
        <v>1854</v>
      </c>
      <c r="AR5" s="46"/>
      <c r="AS5" s="46"/>
      <c r="AT5" s="46"/>
      <c r="AU5" s="46"/>
      <c r="AV5" s="46"/>
      <c r="AW5" s="49" t="e">
        <f t="shared" si="6"/>
        <v>#DIV/0!</v>
      </c>
      <c r="BC5" s="49" t="e">
        <f t="shared" si="7"/>
        <v>#DIV/0!</v>
      </c>
      <c r="BI5" s="49" t="e">
        <f t="shared" si="8"/>
        <v>#DIV/0!</v>
      </c>
    </row>
    <row r="6" spans="1:61" ht="31.2" x14ac:dyDescent="0.3">
      <c r="A6" s="61" t="s">
        <v>56</v>
      </c>
      <c r="B6" s="46">
        <v>699</v>
      </c>
      <c r="C6" s="46"/>
      <c r="D6" s="46"/>
      <c r="E6" s="46"/>
      <c r="F6" s="46"/>
      <c r="G6" s="49">
        <f t="shared" si="0"/>
        <v>699</v>
      </c>
      <c r="H6" s="46"/>
      <c r="I6" s="46"/>
      <c r="J6" s="46"/>
      <c r="K6" s="46"/>
      <c r="L6" s="46"/>
      <c r="M6" s="49" t="e">
        <f t="shared" si="1"/>
        <v>#DIV/0!</v>
      </c>
      <c r="N6" s="46"/>
      <c r="O6" s="46"/>
      <c r="P6" s="46"/>
      <c r="Q6" s="46"/>
      <c r="R6" s="46"/>
      <c r="S6" s="49" t="e">
        <f t="shared" si="2"/>
        <v>#DIV/0!</v>
      </c>
      <c r="T6" s="46">
        <v>727</v>
      </c>
      <c r="U6" s="46"/>
      <c r="V6" s="46"/>
      <c r="W6" s="46"/>
      <c r="X6" s="46"/>
      <c r="Y6" s="49">
        <f>AVERAGE(T6:X6)</f>
        <v>727</v>
      </c>
      <c r="Z6" s="46"/>
      <c r="AA6" s="46"/>
      <c r="AB6" s="46"/>
      <c r="AC6" s="46"/>
      <c r="AD6" s="46"/>
      <c r="AE6" s="49" t="e">
        <f t="shared" si="3"/>
        <v>#DIV/0!</v>
      </c>
      <c r="AF6" s="46">
        <v>712</v>
      </c>
      <c r="AG6" s="46"/>
      <c r="AH6" s="46"/>
      <c r="AI6" s="46"/>
      <c r="AJ6" s="46"/>
      <c r="AK6" s="49">
        <f t="shared" si="4"/>
        <v>712</v>
      </c>
      <c r="AL6" s="46">
        <v>821</v>
      </c>
      <c r="AM6" s="46"/>
      <c r="AN6" s="46"/>
      <c r="AO6" s="46"/>
      <c r="AP6" s="46"/>
      <c r="AQ6" s="49">
        <f t="shared" si="5"/>
        <v>821</v>
      </c>
      <c r="AR6" s="46"/>
      <c r="AS6" s="46"/>
      <c r="AT6" s="46"/>
      <c r="AU6" s="46"/>
      <c r="AV6" s="46"/>
      <c r="AW6" s="49" t="e">
        <f t="shared" si="6"/>
        <v>#DIV/0!</v>
      </c>
      <c r="BC6" s="49" t="e">
        <f t="shared" si="7"/>
        <v>#DIV/0!</v>
      </c>
      <c r="BI6" s="49" t="e">
        <f t="shared" si="8"/>
        <v>#DIV/0!</v>
      </c>
    </row>
    <row r="7" spans="1:61" x14ac:dyDescent="0.3">
      <c r="A7" s="61" t="s">
        <v>57</v>
      </c>
      <c r="B7" s="46">
        <v>441</v>
      </c>
      <c r="C7" s="46"/>
      <c r="D7" s="46"/>
      <c r="E7" s="46"/>
      <c r="F7" s="46"/>
      <c r="G7" s="49">
        <f t="shared" si="0"/>
        <v>441</v>
      </c>
      <c r="H7" s="46"/>
      <c r="I7" s="46"/>
      <c r="J7" s="46"/>
      <c r="K7" s="46"/>
      <c r="L7" s="46"/>
      <c r="M7" s="49" t="e">
        <f t="shared" si="1"/>
        <v>#DIV/0!</v>
      </c>
      <c r="N7" s="46"/>
      <c r="O7" s="46"/>
      <c r="P7" s="46"/>
      <c r="Q7" s="46"/>
      <c r="R7" s="46"/>
      <c r="S7" s="49" t="e">
        <f t="shared" si="2"/>
        <v>#DIV/0!</v>
      </c>
      <c r="T7" s="46">
        <v>446</v>
      </c>
      <c r="U7" s="46"/>
      <c r="V7" s="46"/>
      <c r="W7" s="46"/>
      <c r="X7" s="46"/>
      <c r="Y7" s="49">
        <f>AVERAGE(T7:X7)</f>
        <v>446</v>
      </c>
      <c r="Z7" s="46"/>
      <c r="AA7" s="46"/>
      <c r="AB7" s="46"/>
      <c r="AC7" s="46"/>
      <c r="AD7" s="46"/>
      <c r="AE7" s="49" t="e">
        <f t="shared" si="3"/>
        <v>#DIV/0!</v>
      </c>
      <c r="AF7" s="46">
        <v>439</v>
      </c>
      <c r="AG7" s="46"/>
      <c r="AH7" s="46"/>
      <c r="AI7" s="46"/>
      <c r="AJ7" s="46"/>
      <c r="AK7" s="49">
        <f t="shared" si="4"/>
        <v>439</v>
      </c>
      <c r="AL7" s="46">
        <v>502</v>
      </c>
      <c r="AM7" s="46"/>
      <c r="AN7" s="46"/>
      <c r="AO7" s="46"/>
      <c r="AP7" s="46"/>
      <c r="AQ7" s="49">
        <f t="shared" si="5"/>
        <v>502</v>
      </c>
      <c r="AR7" s="46"/>
      <c r="AS7" s="46"/>
      <c r="AT7" s="46"/>
      <c r="AU7" s="46"/>
      <c r="AV7" s="46"/>
      <c r="AW7" s="49" t="e">
        <f t="shared" si="6"/>
        <v>#DIV/0!</v>
      </c>
      <c r="BC7" s="49" t="e">
        <f t="shared" si="7"/>
        <v>#DIV/0!</v>
      </c>
      <c r="BI7" s="49" t="e">
        <f t="shared" si="8"/>
        <v>#DIV/0!</v>
      </c>
    </row>
    <row r="8" spans="1:61" x14ac:dyDescent="0.3">
      <c r="A8" s="61" t="s">
        <v>58</v>
      </c>
      <c r="B8" s="46">
        <v>454</v>
      </c>
      <c r="C8" s="46"/>
      <c r="D8" s="46"/>
      <c r="E8" s="46"/>
      <c r="F8" s="46"/>
      <c r="G8" s="49">
        <f t="shared" si="0"/>
        <v>454</v>
      </c>
      <c r="H8" s="46"/>
      <c r="I8" s="46"/>
      <c r="J8" s="46"/>
      <c r="K8" s="46"/>
      <c r="L8" s="46"/>
      <c r="M8" s="49" t="e">
        <f t="shared" si="1"/>
        <v>#DIV/0!</v>
      </c>
      <c r="N8" s="46"/>
      <c r="O8" s="46"/>
      <c r="P8" s="46"/>
      <c r="Q8" s="46"/>
      <c r="R8" s="46"/>
      <c r="S8" s="49" t="e">
        <f t="shared" si="2"/>
        <v>#DIV/0!</v>
      </c>
      <c r="T8" s="46">
        <v>478</v>
      </c>
      <c r="U8" s="46"/>
      <c r="V8" s="46"/>
      <c r="W8" s="46"/>
      <c r="X8" s="46"/>
      <c r="Y8" s="49">
        <f>AVERAGE(T8:X8)</f>
        <v>478</v>
      </c>
      <c r="Z8" s="46"/>
      <c r="AA8" s="46"/>
      <c r="AB8" s="46"/>
      <c r="AC8" s="46"/>
      <c r="AD8" s="46"/>
      <c r="AE8" s="49" t="e">
        <f t="shared" si="3"/>
        <v>#DIV/0!</v>
      </c>
      <c r="AF8" s="46">
        <v>467</v>
      </c>
      <c r="AG8" s="46"/>
      <c r="AH8" s="46"/>
      <c r="AI8" s="46"/>
      <c r="AJ8" s="46"/>
      <c r="AK8" s="49">
        <f t="shared" si="4"/>
        <v>467</v>
      </c>
      <c r="AL8" s="46">
        <v>526</v>
      </c>
      <c r="AM8" s="46"/>
      <c r="AN8" s="46"/>
      <c r="AO8" s="46"/>
      <c r="AP8" s="46"/>
      <c r="AQ8" s="49">
        <f t="shared" si="5"/>
        <v>526</v>
      </c>
      <c r="AR8" s="46"/>
      <c r="AS8" s="46"/>
      <c r="AT8" s="46"/>
      <c r="AU8" s="46"/>
      <c r="AV8" s="46"/>
      <c r="AW8" s="49" t="e">
        <f t="shared" si="6"/>
        <v>#DIV/0!</v>
      </c>
      <c r="BC8" s="49" t="e">
        <f t="shared" si="7"/>
        <v>#DIV/0!</v>
      </c>
      <c r="BI8" s="49" t="e">
        <f t="shared" si="8"/>
        <v>#DIV/0!</v>
      </c>
    </row>
    <row r="9" spans="1:61" ht="31.2" x14ac:dyDescent="0.3">
      <c r="A9" s="61" t="s">
        <v>59</v>
      </c>
      <c r="B9" s="46">
        <v>303</v>
      </c>
      <c r="C9" s="46"/>
      <c r="D9" s="46"/>
      <c r="E9" s="46"/>
      <c r="F9" s="46"/>
      <c r="G9" s="49">
        <f t="shared" si="0"/>
        <v>303</v>
      </c>
      <c r="H9" s="46"/>
      <c r="I9" s="46"/>
      <c r="J9" s="46"/>
      <c r="K9" s="46"/>
      <c r="L9" s="46"/>
      <c r="M9" s="49" t="e">
        <f t="shared" si="1"/>
        <v>#DIV/0!</v>
      </c>
      <c r="N9" s="46"/>
      <c r="O9" s="46"/>
      <c r="P9" s="46"/>
      <c r="Q9" s="46"/>
      <c r="R9" s="46"/>
      <c r="S9" s="49" t="e">
        <f t="shared" si="2"/>
        <v>#DIV/0!</v>
      </c>
      <c r="T9" s="46">
        <v>402</v>
      </c>
      <c r="U9" s="46"/>
      <c r="V9" s="46"/>
      <c r="W9" s="46"/>
      <c r="X9" s="46"/>
      <c r="Y9" s="49">
        <f>AVERAGE(T9:X9)</f>
        <v>402</v>
      </c>
      <c r="Z9" s="46"/>
      <c r="AA9" s="46"/>
      <c r="AB9" s="46"/>
      <c r="AC9" s="46"/>
      <c r="AD9" s="46"/>
      <c r="AE9" s="49" t="e">
        <f t="shared" si="3"/>
        <v>#DIV/0!</v>
      </c>
      <c r="AF9" s="46">
        <v>116</v>
      </c>
      <c r="AG9" s="46"/>
      <c r="AH9" s="46"/>
      <c r="AI9" s="46"/>
      <c r="AJ9" s="46"/>
      <c r="AK9" s="49">
        <f t="shared" si="4"/>
        <v>116</v>
      </c>
      <c r="AL9" s="46">
        <v>687</v>
      </c>
      <c r="AM9" s="46"/>
      <c r="AN9" s="46"/>
      <c r="AO9" s="46"/>
      <c r="AP9" s="46"/>
      <c r="AQ9" s="49">
        <f t="shared" si="5"/>
        <v>687</v>
      </c>
      <c r="AR9" s="46"/>
      <c r="AS9" s="46"/>
      <c r="AT9" s="46"/>
      <c r="AU9" s="46"/>
      <c r="AV9" s="46"/>
      <c r="AW9" s="49" t="e">
        <f t="shared" si="6"/>
        <v>#DIV/0!</v>
      </c>
      <c r="BC9" s="49" t="e">
        <f t="shared" si="7"/>
        <v>#DIV/0!</v>
      </c>
      <c r="BI9" s="49" t="e">
        <f t="shared" si="8"/>
        <v>#DIV/0!</v>
      </c>
    </row>
    <row r="10" spans="1:61" ht="31.2" x14ac:dyDescent="0.3">
      <c r="A10" s="61" t="s">
        <v>60</v>
      </c>
      <c r="B10" s="46">
        <v>5445</v>
      </c>
      <c r="C10" s="46"/>
      <c r="D10" s="46"/>
      <c r="E10" s="46"/>
      <c r="F10" s="46"/>
      <c r="G10" s="49">
        <f t="shared" si="0"/>
        <v>5445</v>
      </c>
      <c r="H10" s="46"/>
      <c r="I10" s="46"/>
      <c r="J10" s="46"/>
      <c r="K10" s="46"/>
      <c r="L10" s="46"/>
      <c r="M10" s="49" t="e">
        <f t="shared" si="1"/>
        <v>#DIV/0!</v>
      </c>
      <c r="N10" s="46"/>
      <c r="O10" s="46"/>
      <c r="P10" s="46"/>
      <c r="Q10" s="46"/>
      <c r="R10" s="46"/>
      <c r="S10" s="49" t="e">
        <f t="shared" si="2"/>
        <v>#DIV/0!</v>
      </c>
      <c r="T10" s="46">
        <v>5445</v>
      </c>
      <c r="U10" s="46"/>
      <c r="V10" s="46"/>
      <c r="W10" s="46"/>
      <c r="X10" s="46"/>
      <c r="Y10" s="49">
        <f>AVERAGE(T10:X10)</f>
        <v>5445</v>
      </c>
      <c r="Z10" s="46"/>
      <c r="AA10" s="46"/>
      <c r="AB10" s="46"/>
      <c r="AC10" s="46"/>
      <c r="AD10" s="46"/>
      <c r="AE10" s="49" t="e">
        <f t="shared" si="3"/>
        <v>#DIV/0!</v>
      </c>
      <c r="AF10" s="46">
        <v>5445</v>
      </c>
      <c r="AG10" s="46"/>
      <c r="AH10" s="46"/>
      <c r="AI10" s="46"/>
      <c r="AJ10" s="46"/>
      <c r="AK10" s="49">
        <f t="shared" si="4"/>
        <v>5445</v>
      </c>
      <c r="AL10" s="46">
        <v>4544</v>
      </c>
      <c r="AM10" s="46"/>
      <c r="AN10" s="46"/>
      <c r="AO10" s="46"/>
      <c r="AP10" s="46"/>
      <c r="AQ10" s="49">
        <f t="shared" si="5"/>
        <v>4544</v>
      </c>
      <c r="AR10" s="46"/>
      <c r="AS10" s="46"/>
      <c r="AT10" s="46"/>
      <c r="AU10" s="46"/>
      <c r="AV10" s="46"/>
      <c r="AW10" s="49" t="e">
        <f t="shared" si="6"/>
        <v>#DIV/0!</v>
      </c>
      <c r="BC10" s="49" t="e">
        <f t="shared" si="7"/>
        <v>#DIV/0!</v>
      </c>
      <c r="BI10" s="49" t="e">
        <f t="shared" si="8"/>
        <v>#DIV/0!</v>
      </c>
    </row>
    <row r="11" spans="1:61" ht="31.2" x14ac:dyDescent="0.3">
      <c r="A11" s="61" t="s">
        <v>61</v>
      </c>
      <c r="B11" s="46">
        <v>990</v>
      </c>
      <c r="C11" s="46"/>
      <c r="D11" s="46"/>
      <c r="E11" s="46"/>
      <c r="F11" s="46"/>
      <c r="G11" s="49">
        <f t="shared" si="0"/>
        <v>990</v>
      </c>
      <c r="H11" s="46"/>
      <c r="I11" s="46"/>
      <c r="J11" s="46"/>
      <c r="K11" s="46"/>
      <c r="L11" s="46"/>
      <c r="M11" s="49" t="e">
        <f t="shared" si="1"/>
        <v>#DIV/0!</v>
      </c>
      <c r="N11" s="46"/>
      <c r="O11" s="46"/>
      <c r="P11" s="46"/>
      <c r="Q11" s="46"/>
      <c r="R11" s="46"/>
      <c r="S11" s="49" t="e">
        <f t="shared" si="2"/>
        <v>#DIV/0!</v>
      </c>
      <c r="T11" s="46">
        <v>990</v>
      </c>
      <c r="U11" s="46"/>
      <c r="V11" s="46"/>
      <c r="W11" s="46"/>
      <c r="X11" s="46"/>
      <c r="Y11" s="49">
        <f>AVERAGE(T11:X11)</f>
        <v>990</v>
      </c>
      <c r="Z11" s="46"/>
      <c r="AA11" s="46"/>
      <c r="AB11" s="46"/>
      <c r="AC11" s="46"/>
      <c r="AD11" s="46"/>
      <c r="AE11" s="49" t="e">
        <f t="shared" si="3"/>
        <v>#DIV/0!</v>
      </c>
      <c r="AF11" s="46">
        <v>990</v>
      </c>
      <c r="AG11" s="46"/>
      <c r="AH11" s="46"/>
      <c r="AI11" s="46"/>
      <c r="AJ11" s="46"/>
      <c r="AK11" s="49">
        <f t="shared" si="4"/>
        <v>990</v>
      </c>
      <c r="AL11" s="46">
        <v>1324</v>
      </c>
      <c r="AM11" s="46"/>
      <c r="AN11" s="46"/>
      <c r="AO11" s="46"/>
      <c r="AP11" s="46"/>
      <c r="AQ11" s="49">
        <f t="shared" si="5"/>
        <v>1324</v>
      </c>
      <c r="AR11" s="46"/>
      <c r="AS11" s="46"/>
      <c r="AT11" s="46"/>
      <c r="AU11" s="46"/>
      <c r="AV11" s="46"/>
      <c r="AW11" s="49" t="e">
        <f t="shared" si="6"/>
        <v>#DIV/0!</v>
      </c>
      <c r="BC11" s="49" t="e">
        <f t="shared" si="7"/>
        <v>#DIV/0!</v>
      </c>
      <c r="BI11" s="49" t="e">
        <f t="shared" si="8"/>
        <v>#DIV/0!</v>
      </c>
    </row>
    <row r="12" spans="1:61" ht="31.2" x14ac:dyDescent="0.3">
      <c r="A12" s="61" t="s">
        <v>62</v>
      </c>
      <c r="B12" s="46">
        <v>88</v>
      </c>
      <c r="C12" s="46"/>
      <c r="D12" s="46"/>
      <c r="E12" s="46"/>
      <c r="F12" s="46"/>
      <c r="G12" s="49">
        <f t="shared" si="0"/>
        <v>88</v>
      </c>
      <c r="H12" s="46"/>
      <c r="I12" s="46"/>
      <c r="J12" s="46"/>
      <c r="K12" s="46"/>
      <c r="L12" s="46"/>
      <c r="M12" s="49" t="e">
        <f t="shared" si="1"/>
        <v>#DIV/0!</v>
      </c>
      <c r="N12" s="46"/>
      <c r="O12" s="46"/>
      <c r="P12" s="46"/>
      <c r="Q12" s="46"/>
      <c r="R12" s="46"/>
      <c r="S12" s="49" t="e">
        <f t="shared" si="2"/>
        <v>#DIV/0!</v>
      </c>
      <c r="T12" s="46">
        <v>25</v>
      </c>
      <c r="U12" s="46"/>
      <c r="V12" s="46"/>
      <c r="W12" s="46"/>
      <c r="X12" s="46"/>
      <c r="Y12" s="49">
        <f>AVERAGE(T12:X12)</f>
        <v>25</v>
      </c>
      <c r="Z12" s="46"/>
      <c r="AA12" s="46"/>
      <c r="AB12" s="46"/>
      <c r="AC12" s="46"/>
      <c r="AD12" s="46"/>
      <c r="AE12" s="49" t="e">
        <f t="shared" si="3"/>
        <v>#DIV/0!</v>
      </c>
      <c r="AF12" s="46">
        <v>64</v>
      </c>
      <c r="AG12" s="46"/>
      <c r="AH12" s="46"/>
      <c r="AI12" s="46"/>
      <c r="AJ12" s="46"/>
      <c r="AK12" s="49">
        <f t="shared" si="4"/>
        <v>64</v>
      </c>
      <c r="AL12" s="46">
        <v>395</v>
      </c>
      <c r="AM12" s="46"/>
      <c r="AN12" s="46"/>
      <c r="AO12" s="46"/>
      <c r="AP12" s="46"/>
      <c r="AQ12" s="49">
        <f t="shared" si="5"/>
        <v>395</v>
      </c>
      <c r="AR12" s="46"/>
      <c r="AS12" s="46"/>
      <c r="AT12" s="46"/>
      <c r="AU12" s="46"/>
      <c r="AV12" s="46"/>
      <c r="AW12" s="49" t="e">
        <f t="shared" si="6"/>
        <v>#DIV/0!</v>
      </c>
      <c r="BC12" s="49" t="e">
        <f t="shared" si="7"/>
        <v>#DIV/0!</v>
      </c>
      <c r="BI12" s="49" t="e">
        <f t="shared" si="8"/>
        <v>#DIV/0!</v>
      </c>
    </row>
    <row r="13" spans="1:61" ht="31.2" x14ac:dyDescent="0.3">
      <c r="A13" s="61" t="s">
        <v>83</v>
      </c>
      <c r="B13" s="46">
        <v>89</v>
      </c>
      <c r="C13" s="46"/>
      <c r="D13" s="46"/>
      <c r="E13" s="46"/>
      <c r="F13" s="46"/>
      <c r="G13" s="49">
        <f t="shared" si="0"/>
        <v>89</v>
      </c>
      <c r="H13" s="46"/>
      <c r="I13" s="46"/>
      <c r="J13" s="46"/>
      <c r="K13" s="46"/>
      <c r="L13" s="46"/>
      <c r="M13" s="49" t="e">
        <f t="shared" si="1"/>
        <v>#DIV/0!</v>
      </c>
      <c r="N13" s="46"/>
      <c r="O13" s="46"/>
      <c r="P13" s="46"/>
      <c r="Q13" s="46"/>
      <c r="R13" s="46"/>
      <c r="S13" s="49" t="e">
        <f t="shared" si="2"/>
        <v>#DIV/0!</v>
      </c>
      <c r="T13" s="46">
        <v>89</v>
      </c>
      <c r="U13" s="46"/>
      <c r="V13" s="46"/>
      <c r="W13" s="46"/>
      <c r="X13" s="46"/>
      <c r="Y13" s="49">
        <f>AVERAGE(T13:X13)</f>
        <v>89</v>
      </c>
      <c r="Z13" s="46"/>
      <c r="AA13" s="46"/>
      <c r="AB13" s="46"/>
      <c r="AC13" s="46"/>
      <c r="AD13" s="46"/>
      <c r="AE13" s="49" t="e">
        <f t="shared" si="3"/>
        <v>#DIV/0!</v>
      </c>
      <c r="AF13" s="46">
        <v>88</v>
      </c>
      <c r="AG13" s="46"/>
      <c r="AH13" s="46"/>
      <c r="AI13" s="46"/>
      <c r="AJ13" s="46"/>
      <c r="AK13" s="49">
        <f t="shared" si="4"/>
        <v>88</v>
      </c>
      <c r="AL13" s="46">
        <v>67</v>
      </c>
      <c r="AM13" s="46"/>
      <c r="AN13" s="46"/>
      <c r="AO13" s="46"/>
      <c r="AP13" s="46"/>
      <c r="AQ13" s="49">
        <f t="shared" si="5"/>
        <v>67</v>
      </c>
      <c r="AR13" s="46"/>
      <c r="AS13" s="46"/>
      <c r="AT13" s="46"/>
      <c r="AU13" s="46"/>
      <c r="AV13" s="46"/>
      <c r="AW13" s="49" t="e">
        <f t="shared" si="6"/>
        <v>#DIV/0!</v>
      </c>
      <c r="BC13" s="49" t="e">
        <f t="shared" si="7"/>
        <v>#DIV/0!</v>
      </c>
      <c r="BI13" s="49" t="e">
        <f t="shared" si="8"/>
        <v>#DIV/0!</v>
      </c>
    </row>
    <row r="14" spans="1:61" x14ac:dyDescent="0.3">
      <c r="A14" s="61" t="s">
        <v>64</v>
      </c>
      <c r="B14" s="68">
        <v>0.42235293769432858</v>
      </c>
      <c r="C14" s="68"/>
      <c r="D14" s="68"/>
      <c r="E14" s="68"/>
      <c r="F14" s="68"/>
      <c r="G14" s="49">
        <f t="shared" si="0"/>
        <v>0.42235293769432858</v>
      </c>
      <c r="H14" s="68"/>
      <c r="I14" s="68"/>
      <c r="J14" s="68"/>
      <c r="K14" s="68"/>
      <c r="L14" s="68"/>
      <c r="M14" s="49" t="e">
        <f t="shared" si="1"/>
        <v>#DIV/0!</v>
      </c>
      <c r="N14" s="68"/>
      <c r="O14" s="68"/>
      <c r="P14" s="68"/>
      <c r="Q14" s="68"/>
      <c r="R14" s="68"/>
      <c r="S14" s="49" t="e">
        <f t="shared" si="2"/>
        <v>#DIV/0!</v>
      </c>
      <c r="T14" s="68">
        <v>0.32164494701141022</v>
      </c>
      <c r="U14" s="68"/>
      <c r="V14" s="68"/>
      <c r="W14" s="68"/>
      <c r="X14" s="68"/>
      <c r="Y14" s="49">
        <f>AVERAGE(T14:X14)</f>
        <v>0.32164494701141022</v>
      </c>
      <c r="Z14" s="68"/>
      <c r="AA14" s="68"/>
      <c r="AB14" s="68"/>
      <c r="AC14" s="68"/>
      <c r="AD14" s="68"/>
      <c r="AE14" s="49" t="e">
        <f t="shared" si="3"/>
        <v>#DIV/0!</v>
      </c>
      <c r="AF14" s="68">
        <v>0.27843468471458943</v>
      </c>
      <c r="AG14" s="68"/>
      <c r="AH14" s="68"/>
      <c r="AI14" s="68"/>
      <c r="AJ14" s="68"/>
      <c r="AK14" s="49">
        <f t="shared" si="4"/>
        <v>0.27843468471458943</v>
      </c>
      <c r="AL14" s="68">
        <v>0.67809338233223582</v>
      </c>
      <c r="AM14" s="68"/>
      <c r="AN14" s="68"/>
      <c r="AO14" s="68"/>
      <c r="AP14" s="68"/>
      <c r="AQ14" s="49">
        <f t="shared" si="5"/>
        <v>0.67809338233223582</v>
      </c>
      <c r="AR14" s="68"/>
      <c r="AS14" s="68"/>
      <c r="AT14" s="68"/>
      <c r="AU14" s="68"/>
      <c r="AV14" s="68"/>
      <c r="AW14" s="49" t="e">
        <f t="shared" si="6"/>
        <v>#DIV/0!</v>
      </c>
      <c r="BC14" s="49" t="e">
        <f t="shared" si="7"/>
        <v>#DIV/0!</v>
      </c>
      <c r="BI14" s="49" t="e">
        <f t="shared" si="8"/>
        <v>#DIV/0!</v>
      </c>
    </row>
    <row r="15" spans="1:61" x14ac:dyDescent="0.3">
      <c r="A15" s="61" t="s">
        <v>20</v>
      </c>
      <c r="B15" s="68">
        <v>0.53895696227304735</v>
      </c>
      <c r="C15" s="68"/>
      <c r="D15" s="68"/>
      <c r="E15" s="68"/>
      <c r="F15" s="68"/>
      <c r="G15" s="49">
        <f t="shared" si="0"/>
        <v>0.53895696227304735</v>
      </c>
      <c r="H15" s="68"/>
      <c r="I15" s="68"/>
      <c r="J15" s="68"/>
      <c r="K15" s="68"/>
      <c r="L15" s="68"/>
      <c r="M15" s="49" t="e">
        <f t="shared" si="1"/>
        <v>#DIV/0!</v>
      </c>
      <c r="N15" s="68"/>
      <c r="O15" s="68"/>
      <c r="P15" s="68"/>
      <c r="Q15" s="68"/>
      <c r="R15" s="68"/>
      <c r="S15" s="49" t="e">
        <f t="shared" si="2"/>
        <v>#DIV/0!</v>
      </c>
      <c r="T15" s="68">
        <v>0.55279507803901684</v>
      </c>
      <c r="U15" s="68"/>
      <c r="V15" s="68"/>
      <c r="W15" s="68"/>
      <c r="X15" s="68"/>
      <c r="Y15" s="49">
        <f>AVERAGE(T15:X15)</f>
        <v>0.55279507803901684</v>
      </c>
      <c r="Z15" s="68"/>
      <c r="AA15" s="68"/>
      <c r="AB15" s="68"/>
      <c r="AC15" s="68"/>
      <c r="AD15" s="68"/>
      <c r="AE15" s="49" t="e">
        <f t="shared" si="3"/>
        <v>#DIV/0!</v>
      </c>
      <c r="AF15" s="68">
        <v>0.54281649909168572</v>
      </c>
      <c r="AG15" s="68"/>
      <c r="AH15" s="68"/>
      <c r="AI15" s="68"/>
      <c r="AJ15" s="68"/>
      <c r="AK15" s="49">
        <f t="shared" si="4"/>
        <v>0.54281649909168572</v>
      </c>
      <c r="AL15" s="68">
        <v>0.50289222567889102</v>
      </c>
      <c r="AM15" s="68"/>
      <c r="AN15" s="68"/>
      <c r="AO15" s="68"/>
      <c r="AP15" s="68"/>
      <c r="AQ15" s="49">
        <f t="shared" si="5"/>
        <v>0.50289222567889102</v>
      </c>
      <c r="AR15" s="68"/>
      <c r="AS15" s="68"/>
      <c r="AT15" s="68"/>
      <c r="AU15" s="68"/>
      <c r="AV15" s="68"/>
      <c r="AW15" s="49" t="e">
        <f t="shared" si="6"/>
        <v>#DIV/0!</v>
      </c>
      <c r="BC15" s="49" t="e">
        <f t="shared" si="7"/>
        <v>#DIV/0!</v>
      </c>
      <c r="BI15" s="49" t="e">
        <f t="shared" si="8"/>
        <v>#DIV/0!</v>
      </c>
    </row>
    <row r="16" spans="1:61" x14ac:dyDescent="0.3">
      <c r="A16" s="61" t="s">
        <v>21</v>
      </c>
      <c r="B16" s="68">
        <v>0.44929676470951385</v>
      </c>
      <c r="C16" s="68"/>
      <c r="D16" s="68"/>
      <c r="E16" s="68"/>
      <c r="F16" s="68"/>
      <c r="G16" s="49">
        <f t="shared" si="0"/>
        <v>0.44929676470951385</v>
      </c>
      <c r="H16" s="68"/>
      <c r="I16" s="68"/>
      <c r="J16" s="68"/>
      <c r="K16" s="68"/>
      <c r="L16" s="68"/>
      <c r="M16" s="49" t="e">
        <f t="shared" si="1"/>
        <v>#DIV/0!</v>
      </c>
      <c r="N16" s="68"/>
      <c r="O16" s="68"/>
      <c r="P16" s="68"/>
      <c r="Q16" s="68"/>
      <c r="R16" s="68"/>
      <c r="S16" s="49" t="e">
        <f t="shared" si="2"/>
        <v>#DIV/0!</v>
      </c>
      <c r="T16" s="68">
        <v>0.46289761024746096</v>
      </c>
      <c r="U16" s="68"/>
      <c r="V16" s="68"/>
      <c r="W16" s="68"/>
      <c r="X16" s="68"/>
      <c r="Y16" s="49">
        <f>AVERAGE(T16:X16)</f>
        <v>0.46289761024746096</v>
      </c>
      <c r="Z16" s="68"/>
      <c r="AA16" s="68"/>
      <c r="AB16" s="68"/>
      <c r="AC16" s="68"/>
      <c r="AD16" s="68"/>
      <c r="AE16" s="49" t="e">
        <f t="shared" si="3"/>
        <v>#DIV/0!</v>
      </c>
      <c r="AF16" s="68">
        <v>0.45062094655232199</v>
      </c>
      <c r="AG16" s="68"/>
      <c r="AH16" s="68"/>
      <c r="AI16" s="68"/>
      <c r="AJ16" s="68"/>
      <c r="AK16" s="49">
        <f t="shared" si="4"/>
        <v>0.45062094655232199</v>
      </c>
      <c r="AL16" s="68">
        <v>0.43239468838265999</v>
      </c>
      <c r="AM16" s="68"/>
      <c r="AN16" s="68"/>
      <c r="AO16" s="68"/>
      <c r="AP16" s="68"/>
      <c r="AQ16" s="49">
        <f t="shared" si="5"/>
        <v>0.43239468838265999</v>
      </c>
      <c r="AR16" s="68"/>
      <c r="AS16" s="68"/>
      <c r="AT16" s="68"/>
      <c r="AU16" s="68"/>
      <c r="AV16" s="68"/>
      <c r="AW16" s="49" t="e">
        <f t="shared" si="6"/>
        <v>#DIV/0!</v>
      </c>
      <c r="BC16" s="49" t="e">
        <f t="shared" si="7"/>
        <v>#DIV/0!</v>
      </c>
      <c r="BI16" s="49" t="e">
        <f t="shared" si="8"/>
        <v>#DIV/0!</v>
      </c>
    </row>
    <row r="17" spans="1:61" x14ac:dyDescent="0.3">
      <c r="A17" s="61" t="s">
        <v>22</v>
      </c>
      <c r="B17" s="68">
        <v>0.23186675215591809</v>
      </c>
      <c r="C17" s="68"/>
      <c r="D17" s="68"/>
      <c r="E17" s="68"/>
      <c r="F17" s="68"/>
      <c r="G17" s="49">
        <f t="shared" si="0"/>
        <v>0.23186675215591809</v>
      </c>
      <c r="H17" s="68"/>
      <c r="I17" s="68"/>
      <c r="J17" s="68"/>
      <c r="K17" s="68"/>
      <c r="L17" s="68"/>
      <c r="M17" s="49" t="e">
        <f t="shared" si="1"/>
        <v>#DIV/0!</v>
      </c>
      <c r="N17" s="68"/>
      <c r="O17" s="68"/>
      <c r="P17" s="68"/>
      <c r="Q17" s="68"/>
      <c r="R17" s="68"/>
      <c r="S17" s="49" t="e">
        <f t="shared" si="2"/>
        <v>#DIV/0!</v>
      </c>
      <c r="T17" s="68">
        <v>0.24037572420016443</v>
      </c>
      <c r="U17" s="68"/>
      <c r="V17" s="68"/>
      <c r="W17" s="68"/>
      <c r="X17" s="68"/>
      <c r="Y17" s="49">
        <f>AVERAGE(T17:X17)</f>
        <v>0.24037572420016443</v>
      </c>
      <c r="Z17" s="68"/>
      <c r="AA17" s="68"/>
      <c r="AB17" s="68"/>
      <c r="AC17" s="68"/>
      <c r="AD17" s="68"/>
      <c r="AE17" s="49" t="e">
        <f t="shared" si="3"/>
        <v>#DIV/0!</v>
      </c>
      <c r="AF17" s="68">
        <v>0.23527062708968136</v>
      </c>
      <c r="AG17" s="68"/>
      <c r="AH17" s="68"/>
      <c r="AI17" s="68"/>
      <c r="AJ17" s="68"/>
      <c r="AK17" s="49">
        <f t="shared" si="4"/>
        <v>0.23527062708968136</v>
      </c>
      <c r="AL17" s="68">
        <v>0.21382431853102346</v>
      </c>
      <c r="AM17" s="68"/>
      <c r="AN17" s="68"/>
      <c r="AO17" s="68"/>
      <c r="AP17" s="68"/>
      <c r="AQ17" s="49">
        <f t="shared" si="5"/>
        <v>0.21382431853102346</v>
      </c>
      <c r="AR17" s="68"/>
      <c r="AS17" s="68"/>
      <c r="AT17" s="68"/>
      <c r="AU17" s="68"/>
      <c r="AV17" s="68"/>
      <c r="AW17" s="49" t="e">
        <f t="shared" si="6"/>
        <v>#DIV/0!</v>
      </c>
      <c r="BC17" s="49" t="e">
        <f t="shared" si="7"/>
        <v>#DIV/0!</v>
      </c>
      <c r="BI17" s="49" t="e">
        <f t="shared" si="8"/>
        <v>#DIV/0!</v>
      </c>
    </row>
    <row r="18" spans="1:61" x14ac:dyDescent="0.3">
      <c r="A18" s="148" t="s">
        <v>84</v>
      </c>
      <c r="B18" s="149">
        <v>2.2124503645400724</v>
      </c>
      <c r="C18" s="68"/>
      <c r="D18" s="68"/>
      <c r="E18" s="68"/>
      <c r="F18" s="68"/>
      <c r="G18" s="49">
        <f t="shared" si="0"/>
        <v>2.2124503645400724</v>
      </c>
      <c r="H18" s="68"/>
      <c r="I18" s="68"/>
      <c r="J18" s="68"/>
      <c r="K18" s="68"/>
      <c r="L18" s="68"/>
      <c r="M18" s="49" t="e">
        <f t="shared" si="1"/>
        <v>#DIV/0!</v>
      </c>
      <c r="N18" s="68"/>
      <c r="O18" s="68"/>
      <c r="P18" s="68"/>
      <c r="Q18" s="68"/>
      <c r="R18" s="68"/>
      <c r="S18" s="49" t="e">
        <f t="shared" si="2"/>
        <v>#DIV/0!</v>
      </c>
      <c r="T18" s="149">
        <v>2.2773206025715296</v>
      </c>
      <c r="U18" s="68"/>
      <c r="V18" s="68"/>
      <c r="W18" s="68"/>
      <c r="X18" s="68"/>
      <c r="Y18" s="49">
        <f>AVERAGE(T18:X18)</f>
        <v>2.2773206025715296</v>
      </c>
      <c r="Z18" s="68"/>
      <c r="AA18" s="68"/>
      <c r="AB18" s="68"/>
      <c r="AC18" s="68"/>
      <c r="AD18" s="68"/>
      <c r="AE18" s="49" t="e">
        <f t="shared" ref="AE18:AE19" si="9">AVERAGE(Z18:AD18)</f>
        <v>#DIV/0!</v>
      </c>
      <c r="AF18" s="149">
        <v>1.8557552442885128</v>
      </c>
      <c r="AG18" s="68"/>
      <c r="AH18" s="68"/>
      <c r="AI18" s="68"/>
      <c r="AJ18" s="68"/>
      <c r="AK18" s="49">
        <f t="shared" ref="AK18:AK19" si="10">AVERAGE(AF18:AJ18)</f>
        <v>1.8557552442885128</v>
      </c>
      <c r="AL18" s="149">
        <v>2.9686189883797516</v>
      </c>
      <c r="AM18" s="68"/>
      <c r="AN18" s="68"/>
      <c r="AO18" s="68"/>
      <c r="AP18" s="68"/>
      <c r="AQ18" s="49">
        <f t="shared" ref="AQ18:AQ19" si="11">AVERAGE(AL18:AP18)</f>
        <v>2.9686189883797516</v>
      </c>
      <c r="AR18" s="68"/>
      <c r="AS18" s="68"/>
      <c r="AT18" s="68"/>
      <c r="AU18" s="68"/>
      <c r="AV18" s="68"/>
      <c r="AW18" s="49" t="e">
        <f t="shared" ref="AW18:AW19" si="12">AVERAGE(AR18:AV18)</f>
        <v>#DIV/0!</v>
      </c>
      <c r="BC18" s="49" t="e">
        <f t="shared" ref="BC18:BC19" si="13">AVERAGE(AX18:BB18)</f>
        <v>#DIV/0!</v>
      </c>
      <c r="BI18" s="49" t="e">
        <f t="shared" ref="BI18:BI19" si="14">AVERAGE(BD18:BH18)</f>
        <v>#DIV/0!</v>
      </c>
    </row>
    <row r="19" spans="1:61" x14ac:dyDescent="0.3">
      <c r="A19" s="148" t="s">
        <v>85</v>
      </c>
      <c r="B19" s="149">
        <v>2.4324513068209788</v>
      </c>
      <c r="C19" s="68"/>
      <c r="D19" s="68"/>
      <c r="E19" s="68"/>
      <c r="F19" s="68"/>
      <c r="G19" s="49">
        <f t="shared" si="0"/>
        <v>2.4324513068209788</v>
      </c>
      <c r="H19" s="68"/>
      <c r="I19" s="68"/>
      <c r="J19" s="68"/>
      <c r="K19" s="68"/>
      <c r="L19" s="68"/>
      <c r="M19" s="49" t="e">
        <f t="shared" si="1"/>
        <v>#DIV/0!</v>
      </c>
      <c r="N19" s="68"/>
      <c r="O19" s="68"/>
      <c r="P19" s="68"/>
      <c r="Q19" s="68"/>
      <c r="R19" s="68"/>
      <c r="S19" s="49" t="e">
        <f t="shared" si="2"/>
        <v>#DIV/0!</v>
      </c>
      <c r="T19" s="149">
        <v>2.4396086549341089</v>
      </c>
      <c r="U19" s="68"/>
      <c r="V19" s="68"/>
      <c r="W19" s="68"/>
      <c r="X19" s="68"/>
      <c r="Y19" s="49">
        <f>AVERAGE(T19:X19)</f>
        <v>2.4396086549341089</v>
      </c>
      <c r="Z19" s="68"/>
      <c r="AA19" s="68"/>
      <c r="AB19" s="68"/>
      <c r="AC19" s="68"/>
      <c r="AD19" s="68"/>
      <c r="AE19" s="49" t="e">
        <f t="shared" si="9"/>
        <v>#DIV/0!</v>
      </c>
      <c r="AF19" s="149">
        <v>2.4385290385012834</v>
      </c>
      <c r="AG19" s="68"/>
      <c r="AH19" s="68"/>
      <c r="AI19" s="68"/>
      <c r="AJ19" s="68"/>
      <c r="AK19" s="49">
        <f t="shared" si="10"/>
        <v>2.4385290385012834</v>
      </c>
      <c r="AL19" s="149">
        <v>2.4363598600946892</v>
      </c>
      <c r="AM19" s="68"/>
      <c r="AN19" s="68"/>
      <c r="AO19" s="68"/>
      <c r="AP19" s="68"/>
      <c r="AQ19" s="49">
        <f t="shared" si="11"/>
        <v>2.4363598600946892</v>
      </c>
      <c r="AR19" s="68"/>
      <c r="AS19" s="68"/>
      <c r="AT19" s="68"/>
      <c r="AU19" s="68"/>
      <c r="AV19" s="68"/>
      <c r="AW19" s="49" t="e">
        <f t="shared" si="12"/>
        <v>#DIV/0!</v>
      </c>
      <c r="BC19" s="49" t="e">
        <f t="shared" si="13"/>
        <v>#DIV/0!</v>
      </c>
      <c r="BI19" s="49" t="e">
        <f t="shared" si="14"/>
        <v>#DIV/0!</v>
      </c>
    </row>
    <row r="20" spans="1:61" x14ac:dyDescent="0.3">
      <c r="A20" s="66"/>
      <c r="B20" s="68">
        <f>B5/B4</f>
        <v>0.16441464672511605</v>
      </c>
      <c r="C20" s="68" t="e">
        <f>C5/C4</f>
        <v>#DIV/0!</v>
      </c>
      <c r="D20" s="68" t="e">
        <f>D5/D4</f>
        <v>#DIV/0!</v>
      </c>
      <c r="E20" s="68" t="e">
        <f>E5/E4</f>
        <v>#DIV/0!</v>
      </c>
      <c r="F20" s="68" t="e">
        <f>F5/F4</f>
        <v>#DIV/0!</v>
      </c>
      <c r="G20" s="67"/>
      <c r="H20" s="68" t="e">
        <f>H5/H4</f>
        <v>#DIV/0!</v>
      </c>
      <c r="I20" s="68" t="e">
        <f>I5/I4</f>
        <v>#DIV/0!</v>
      </c>
      <c r="J20" s="68" t="e">
        <f>J5/J4</f>
        <v>#DIV/0!</v>
      </c>
      <c r="K20" s="68" t="e">
        <f>K5/K4</f>
        <v>#DIV/0!</v>
      </c>
      <c r="L20" s="68" t="e">
        <f>L5/L4</f>
        <v>#DIV/0!</v>
      </c>
      <c r="M20" s="67"/>
      <c r="N20" s="68">
        <f>T5/T4</f>
        <v>0.1709128416709644</v>
      </c>
      <c r="O20" s="68" t="e">
        <f>O5/O4</f>
        <v>#DIV/0!</v>
      </c>
      <c r="P20" s="68" t="e">
        <f>P5/P4</f>
        <v>#DIV/0!</v>
      </c>
      <c r="Q20" s="68" t="e">
        <f>Q5/Q4</f>
        <v>#DIV/0!</v>
      </c>
      <c r="R20" s="68" t="e">
        <f>R5/R4</f>
        <v>#DIV/0!</v>
      </c>
      <c r="S20" s="67"/>
    </row>
    <row r="21" spans="1:61" x14ac:dyDescent="0.3">
      <c r="A21" s="66"/>
      <c r="B21" s="68">
        <f>B9/B5</f>
        <v>0.19008782936010038</v>
      </c>
      <c r="C21" s="68" t="e">
        <f>C9/C5</f>
        <v>#DIV/0!</v>
      </c>
      <c r="D21" s="68" t="e">
        <f>D9/D5</f>
        <v>#DIV/0!</v>
      </c>
      <c r="E21" s="68" t="e">
        <f>E9/E5</f>
        <v>#DIV/0!</v>
      </c>
      <c r="F21" s="68" t="e">
        <f>F9/F5</f>
        <v>#DIV/0!</v>
      </c>
      <c r="G21" s="67"/>
      <c r="H21" s="68" t="e">
        <f>H9/H5</f>
        <v>#DIV/0!</v>
      </c>
      <c r="I21" s="68" t="e">
        <f>I9/I5</f>
        <v>#DIV/0!</v>
      </c>
      <c r="J21" s="68" t="e">
        <f>J9/J5</f>
        <v>#DIV/0!</v>
      </c>
      <c r="K21" s="68" t="e">
        <f>K9/K5</f>
        <v>#DIV/0!</v>
      </c>
      <c r="L21" s="68" t="e">
        <f>L9/L5</f>
        <v>#DIV/0!</v>
      </c>
      <c r="M21" s="67"/>
      <c r="N21" s="68">
        <f>T9/T5</f>
        <v>0.24260712130356066</v>
      </c>
      <c r="O21" s="68" t="e">
        <f>O9/O5</f>
        <v>#DIV/0!</v>
      </c>
      <c r="P21" s="68" t="e">
        <f>P9/P5</f>
        <v>#DIV/0!</v>
      </c>
      <c r="Q21" s="68" t="e">
        <f>Q9/Q5</f>
        <v>#DIV/0!</v>
      </c>
      <c r="R21" s="68" t="e">
        <f>R9/R5</f>
        <v>#DIV/0!</v>
      </c>
      <c r="S21" s="67"/>
    </row>
    <row r="22" spans="1:61" x14ac:dyDescent="0.3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</row>
    <row r="23" spans="1:61" x14ac:dyDescent="0.3">
      <c r="A23" s="66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</row>
    <row r="24" spans="1:61" x14ac:dyDescent="0.3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</row>
    <row r="25" spans="1:61" x14ac:dyDescent="0.3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</row>
    <row r="26" spans="1:61" x14ac:dyDescent="0.3">
      <c r="A26" s="66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</row>
    <row r="27" spans="1:61" x14ac:dyDescent="0.3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</row>
    <row r="28" spans="1:61" x14ac:dyDescent="0.3">
      <c r="A28" s="66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</row>
    <row r="29" spans="1:61" x14ac:dyDescent="0.3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</row>
    <row r="30" spans="1:61" x14ac:dyDescent="0.3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</row>
    <row r="31" spans="1:61" x14ac:dyDescent="0.3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</row>
    <row r="32" spans="1:61" x14ac:dyDescent="0.3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</row>
    <row r="33" spans="1:19" x14ac:dyDescent="0.3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</row>
    <row r="34" spans="1:19" x14ac:dyDescent="0.3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</row>
    <row r="35" spans="1:19" x14ac:dyDescent="0.3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</row>
    <row r="36" spans="1:19" x14ac:dyDescent="0.3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</row>
    <row r="37" spans="1:19" x14ac:dyDescent="0.3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</row>
    <row r="38" spans="1:19" x14ac:dyDescent="0.3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</row>
    <row r="39" spans="1:19" x14ac:dyDescent="0.3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</row>
    <row r="40" spans="1:19" x14ac:dyDescent="0.3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</row>
    <row r="41" spans="1:19" x14ac:dyDescent="0.3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</row>
    <row r="42" spans="1:19" x14ac:dyDescent="0.3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</row>
    <row r="43" spans="1:19" x14ac:dyDescent="0.3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</row>
    <row r="44" spans="1:19" x14ac:dyDescent="0.3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</row>
    <row r="45" spans="1:19" x14ac:dyDescent="0.3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</row>
    <row r="46" spans="1:19" x14ac:dyDescent="0.3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</row>
    <row r="47" spans="1:19" x14ac:dyDescent="0.3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</row>
    <row r="48" spans="1:19" x14ac:dyDescent="0.3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</row>
    <row r="49" spans="1:19" x14ac:dyDescent="0.3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</row>
    <row r="50" spans="1:19" x14ac:dyDescent="0.3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</row>
    <row r="51" spans="1:19" x14ac:dyDescent="0.3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</row>
    <row r="52" spans="1:19" x14ac:dyDescent="0.3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</row>
    <row r="53" spans="1:19" x14ac:dyDescent="0.3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</row>
    <row r="54" spans="1:19" x14ac:dyDescent="0.3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</row>
    <row r="55" spans="1:19" x14ac:dyDescent="0.3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</row>
    <row r="56" spans="1:19" x14ac:dyDescent="0.3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</row>
    <row r="57" spans="1:19" x14ac:dyDescent="0.3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</row>
    <row r="58" spans="1:19" x14ac:dyDescent="0.3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</row>
    <row r="59" spans="1:19" x14ac:dyDescent="0.3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</row>
    <row r="60" spans="1:19" x14ac:dyDescent="0.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</row>
    <row r="61" spans="1:19" x14ac:dyDescent="0.3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</row>
    <row r="62" spans="1:19" x14ac:dyDescent="0.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</row>
    <row r="63" spans="1:19" x14ac:dyDescent="0.3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</row>
    <row r="64" spans="1:19" x14ac:dyDescent="0.3">
      <c r="A64" s="6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</row>
    <row r="65" spans="1:19" x14ac:dyDescent="0.3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</row>
    <row r="66" spans="1:19" x14ac:dyDescent="0.3">
      <c r="A66" s="6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</row>
    <row r="67" spans="1:19" x14ac:dyDescent="0.3">
      <c r="A67" s="6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</row>
    <row r="68" spans="1:19" x14ac:dyDescent="0.3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</row>
    <row r="69" spans="1:19" x14ac:dyDescent="0.3">
      <c r="A69" s="6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</row>
    <row r="70" spans="1:19" x14ac:dyDescent="0.3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</row>
    <row r="71" spans="1:19" x14ac:dyDescent="0.3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</row>
    <row r="72" spans="1:19" x14ac:dyDescent="0.3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</row>
    <row r="73" spans="1:19" x14ac:dyDescent="0.3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</row>
    <row r="74" spans="1:19" x14ac:dyDescent="0.3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</row>
    <row r="75" spans="1:19" x14ac:dyDescent="0.3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</row>
    <row r="76" spans="1:19" x14ac:dyDescent="0.3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</row>
    <row r="77" spans="1:19" x14ac:dyDescent="0.3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</row>
    <row r="78" spans="1:19" x14ac:dyDescent="0.3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</row>
    <row r="79" spans="1:19" x14ac:dyDescent="0.3">
      <c r="A79" s="6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</row>
    <row r="80" spans="1:19" x14ac:dyDescent="0.3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</row>
    <row r="81" spans="1:19" x14ac:dyDescent="0.3">
      <c r="A81" s="66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</row>
    <row r="82" spans="1:19" x14ac:dyDescent="0.3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</row>
    <row r="83" spans="1:19" x14ac:dyDescent="0.3">
      <c r="A83" s="6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</row>
    <row r="84" spans="1:19" x14ac:dyDescent="0.3">
      <c r="A84" s="66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</row>
    <row r="85" spans="1:19" x14ac:dyDescent="0.3">
      <c r="A85" s="66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</row>
    <row r="86" spans="1:19" x14ac:dyDescent="0.3">
      <c r="A86" s="66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</row>
    <row r="87" spans="1:19" x14ac:dyDescent="0.3">
      <c r="A87" s="66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</row>
    <row r="88" spans="1:19" x14ac:dyDescent="0.3">
      <c r="A88" s="66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</row>
    <row r="89" spans="1:19" x14ac:dyDescent="0.3">
      <c r="A89" s="6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</row>
    <row r="90" spans="1:19" x14ac:dyDescent="0.3">
      <c r="A90" s="66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</row>
    <row r="91" spans="1:19" x14ac:dyDescent="0.3">
      <c r="A91" s="66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</row>
    <row r="92" spans="1:19" x14ac:dyDescent="0.3">
      <c r="A92" s="66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</row>
    <row r="93" spans="1:19" x14ac:dyDescent="0.3">
      <c r="A93" s="66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</row>
    <row r="94" spans="1:19" x14ac:dyDescent="0.3">
      <c r="A94" s="66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</row>
    <row r="95" spans="1:19" x14ac:dyDescent="0.3">
      <c r="A95" s="66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</row>
    <row r="96" spans="1:19" x14ac:dyDescent="0.3">
      <c r="A96" s="66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</row>
    <row r="97" spans="1:19" x14ac:dyDescent="0.3">
      <c r="A97" s="66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</row>
    <row r="98" spans="1:19" x14ac:dyDescent="0.3">
      <c r="A98" s="66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</row>
    <row r="99" spans="1:19" x14ac:dyDescent="0.3">
      <c r="A99" s="66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</row>
    <row r="100" spans="1:19" x14ac:dyDescent="0.3">
      <c r="A100" s="66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</row>
    <row r="101" spans="1:19" x14ac:dyDescent="0.3">
      <c r="A101" s="66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</row>
    <row r="102" spans="1:19" x14ac:dyDescent="0.3">
      <c r="A102" s="66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</row>
    <row r="103" spans="1:19" x14ac:dyDescent="0.3">
      <c r="A103" s="66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</row>
    <row r="104" spans="1:19" x14ac:dyDescent="0.3">
      <c r="A104" s="66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</row>
    <row r="105" spans="1:19" x14ac:dyDescent="0.3">
      <c r="A105" s="66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</row>
    <row r="106" spans="1:19" x14ac:dyDescent="0.3">
      <c r="A106" s="66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</row>
    <row r="107" spans="1:19" x14ac:dyDescent="0.3">
      <c r="A107" s="66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</row>
    <row r="108" spans="1:19" x14ac:dyDescent="0.3">
      <c r="A108" s="66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</row>
    <row r="109" spans="1:19" x14ac:dyDescent="0.3">
      <c r="A109" s="66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</row>
    <row r="110" spans="1:19" x14ac:dyDescent="0.3">
      <c r="A110" s="66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</row>
    <row r="111" spans="1:19" x14ac:dyDescent="0.3">
      <c r="A111" s="66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</row>
    <row r="112" spans="1:19" x14ac:dyDescent="0.3">
      <c r="A112" s="66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</row>
    <row r="113" spans="1:19" x14ac:dyDescent="0.3">
      <c r="A113" s="66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</row>
    <row r="114" spans="1:19" x14ac:dyDescent="0.3">
      <c r="A114" s="66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</row>
    <row r="115" spans="1:19" x14ac:dyDescent="0.3">
      <c r="A115" s="66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</row>
    <row r="116" spans="1:19" x14ac:dyDescent="0.3">
      <c r="A116" s="66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</row>
    <row r="117" spans="1:19" x14ac:dyDescent="0.3">
      <c r="A117" s="66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</row>
    <row r="118" spans="1:19" x14ac:dyDescent="0.3">
      <c r="A118" s="66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</row>
    <row r="119" spans="1:19" x14ac:dyDescent="0.3">
      <c r="A119" s="66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</row>
    <row r="120" spans="1:19" x14ac:dyDescent="0.3">
      <c r="A120" s="66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</row>
    <row r="121" spans="1:19" x14ac:dyDescent="0.3">
      <c r="A121" s="66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</row>
    <row r="122" spans="1:19" x14ac:dyDescent="0.3">
      <c r="A122" s="66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</row>
    <row r="123" spans="1:19" x14ac:dyDescent="0.3">
      <c r="A123" s="66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</row>
    <row r="124" spans="1:19" x14ac:dyDescent="0.3">
      <c r="A124" s="66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</row>
    <row r="125" spans="1:19" x14ac:dyDescent="0.3">
      <c r="A125" s="66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</row>
    <row r="126" spans="1:19" x14ac:dyDescent="0.3">
      <c r="A126" s="66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</row>
    <row r="127" spans="1:19" x14ac:dyDescent="0.3">
      <c r="A127" s="66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</row>
    <row r="128" spans="1:19" x14ac:dyDescent="0.3">
      <c r="A128" s="66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</row>
    <row r="129" spans="1:19" x14ac:dyDescent="0.3">
      <c r="A129" s="66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</row>
    <row r="130" spans="1:19" x14ac:dyDescent="0.3">
      <c r="A130" s="66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</row>
    <row r="131" spans="1:19" x14ac:dyDescent="0.3">
      <c r="A131" s="66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</row>
    <row r="132" spans="1:19" x14ac:dyDescent="0.3">
      <c r="A132" s="66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</row>
    <row r="133" spans="1:19" x14ac:dyDescent="0.3">
      <c r="A133" s="66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</row>
    <row r="134" spans="1:19" x14ac:dyDescent="0.3">
      <c r="A134" s="66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</row>
    <row r="135" spans="1:19" x14ac:dyDescent="0.3">
      <c r="A135" s="66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</row>
    <row r="136" spans="1:19" x14ac:dyDescent="0.3">
      <c r="A136" s="66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</row>
    <row r="137" spans="1:19" x14ac:dyDescent="0.3">
      <c r="A137" s="66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</row>
    <row r="138" spans="1:19" x14ac:dyDescent="0.3">
      <c r="A138" s="66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</row>
    <row r="139" spans="1:19" x14ac:dyDescent="0.3">
      <c r="A139" s="66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</row>
    <row r="140" spans="1:19" x14ac:dyDescent="0.3">
      <c r="A140" s="66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</row>
    <row r="141" spans="1:19" x14ac:dyDescent="0.3">
      <c r="A141" s="66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</row>
    <row r="142" spans="1:19" x14ac:dyDescent="0.3">
      <c r="A142" s="66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</row>
    <row r="143" spans="1:19" x14ac:dyDescent="0.3">
      <c r="A143" s="66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</row>
    <row r="144" spans="1:19" x14ac:dyDescent="0.3">
      <c r="A144" s="66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</row>
    <row r="145" spans="1:19" x14ac:dyDescent="0.3">
      <c r="A145" s="66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</row>
    <row r="146" spans="1:19" x14ac:dyDescent="0.3">
      <c r="A146" s="66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</row>
    <row r="147" spans="1:19" x14ac:dyDescent="0.3">
      <c r="A147" s="66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</row>
    <row r="148" spans="1:19" x14ac:dyDescent="0.3">
      <c r="A148" s="66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</row>
    <row r="149" spans="1:19" x14ac:dyDescent="0.3">
      <c r="A149" s="66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</row>
    <row r="150" spans="1:19" x14ac:dyDescent="0.3">
      <c r="A150" s="66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</row>
    <row r="151" spans="1:19" x14ac:dyDescent="0.3">
      <c r="A151" s="66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</row>
    <row r="152" spans="1:19" x14ac:dyDescent="0.3">
      <c r="A152" s="66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</row>
    <row r="153" spans="1:19" x14ac:dyDescent="0.3">
      <c r="A153" s="66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</row>
    <row r="154" spans="1:19" x14ac:dyDescent="0.3">
      <c r="A154" s="66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</row>
    <row r="155" spans="1:19" x14ac:dyDescent="0.3">
      <c r="A155" s="66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</row>
    <row r="156" spans="1:19" x14ac:dyDescent="0.3">
      <c r="A156" s="6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</row>
    <row r="157" spans="1:19" x14ac:dyDescent="0.3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</row>
    <row r="158" spans="1:19" x14ac:dyDescent="0.3">
      <c r="A158" s="6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</row>
    <row r="159" spans="1:19" x14ac:dyDescent="0.3">
      <c r="A159" s="6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</row>
    <row r="160" spans="1:19" x14ac:dyDescent="0.3">
      <c r="A160" s="66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</row>
    <row r="161" spans="1:19" x14ac:dyDescent="0.3">
      <c r="A161" s="66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</row>
    <row r="162" spans="1:19" x14ac:dyDescent="0.3">
      <c r="A162" s="66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</row>
    <row r="163" spans="1:19" x14ac:dyDescent="0.3">
      <c r="A163" s="66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</row>
    <row r="164" spans="1:19" x14ac:dyDescent="0.3">
      <c r="A164" s="66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</row>
    <row r="165" spans="1:19" x14ac:dyDescent="0.3">
      <c r="A165" s="66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</row>
    <row r="166" spans="1:19" x14ac:dyDescent="0.3">
      <c r="A166" s="66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</row>
    <row r="167" spans="1:19" x14ac:dyDescent="0.3">
      <c r="A167" s="66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</row>
    <row r="168" spans="1:19" x14ac:dyDescent="0.3">
      <c r="A168" s="66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</row>
    <row r="169" spans="1:19" x14ac:dyDescent="0.3">
      <c r="A169" s="66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</row>
    <row r="170" spans="1:19" x14ac:dyDescent="0.3">
      <c r="A170" s="66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</row>
    <row r="171" spans="1:19" x14ac:dyDescent="0.3">
      <c r="A171" s="66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</row>
    <row r="172" spans="1:19" x14ac:dyDescent="0.3">
      <c r="A172" s="66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</row>
    <row r="173" spans="1:19" x14ac:dyDescent="0.3">
      <c r="A173" s="66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</row>
    <row r="174" spans="1:19" x14ac:dyDescent="0.3">
      <c r="A174" s="66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</row>
    <row r="175" spans="1:19" x14ac:dyDescent="0.3">
      <c r="A175" s="66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</row>
    <row r="176" spans="1:19" x14ac:dyDescent="0.3">
      <c r="A176" s="66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</row>
    <row r="177" spans="1:19" x14ac:dyDescent="0.3">
      <c r="A177" s="66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</row>
    <row r="178" spans="1:19" x14ac:dyDescent="0.3">
      <c r="A178" s="66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tabSelected="1" zoomScaleNormal="100" workbookViewId="0">
      <selection activeCell="J12" sqref="J12"/>
    </sheetView>
  </sheetViews>
  <sheetFormatPr defaultRowHeight="15.6" x14ac:dyDescent="0.3"/>
  <cols>
    <col min="1" max="1" width="1.69921875" customWidth="1"/>
    <col min="2" max="2" width="11.19921875" bestFit="1" customWidth="1"/>
    <col min="3" max="3" width="17.5" bestFit="1" customWidth="1"/>
    <col min="4" max="4" width="1.8984375" bestFit="1" customWidth="1"/>
    <col min="6" max="6" width="7.3984375" bestFit="1" customWidth="1"/>
    <col min="7" max="7" width="7.8984375" bestFit="1" customWidth="1"/>
    <col min="8" max="8" width="7.3984375" bestFit="1" customWidth="1"/>
    <col min="9" max="9" width="7.8984375" bestFit="1" customWidth="1"/>
    <col min="10" max="10" width="7.3984375" bestFit="1" customWidth="1"/>
    <col min="11" max="11" width="7.8984375" bestFit="1" customWidth="1"/>
    <col min="12" max="12" width="7.3984375" bestFit="1" customWidth="1"/>
    <col min="13" max="13" width="7.8984375" bestFit="1" customWidth="1"/>
    <col min="14" max="14" width="7.3984375" bestFit="1" customWidth="1"/>
    <col min="15" max="15" width="7.8984375" bestFit="1" customWidth="1"/>
    <col min="16" max="16" width="7.3984375" bestFit="1" customWidth="1"/>
    <col min="17" max="17" width="7.8984375" bestFit="1" customWidth="1"/>
    <col min="18" max="18" width="7.3984375" bestFit="1" customWidth="1"/>
    <col min="19" max="19" width="7.8984375" bestFit="1" customWidth="1"/>
    <col min="20" max="20" width="7.3984375" bestFit="1" customWidth="1"/>
    <col min="21" max="21" width="7.8984375" bestFit="1" customWidth="1"/>
  </cols>
  <sheetData>
    <row r="1" spans="2:21" ht="6" customHeight="1" thickBot="1" x14ac:dyDescent="0.35">
      <c r="D1" s="72">
        <v>0</v>
      </c>
      <c r="E1" s="72"/>
      <c r="F1" s="72">
        <v>1</v>
      </c>
      <c r="G1" s="72"/>
      <c r="H1" s="72">
        <v>2</v>
      </c>
      <c r="I1" s="72"/>
      <c r="J1" s="72">
        <v>3</v>
      </c>
      <c r="K1" s="72"/>
      <c r="L1" s="72">
        <v>4</v>
      </c>
      <c r="M1" s="72"/>
      <c r="N1" s="72">
        <v>5</v>
      </c>
      <c r="O1" s="72"/>
      <c r="P1" s="72">
        <v>6</v>
      </c>
      <c r="Q1" s="72"/>
      <c r="R1" s="72">
        <v>7</v>
      </c>
      <c r="S1" s="72"/>
      <c r="T1" s="72">
        <v>8</v>
      </c>
      <c r="U1" s="72"/>
    </row>
    <row r="2" spans="2:21" ht="16.2" thickTop="1" x14ac:dyDescent="0.3">
      <c r="B2" s="87" t="s">
        <v>0</v>
      </c>
      <c r="C2" s="1" t="s">
        <v>1</v>
      </c>
      <c r="D2" s="97" t="s">
        <v>2</v>
      </c>
      <c r="E2" s="98"/>
      <c r="F2" s="97" t="s">
        <v>23</v>
      </c>
      <c r="G2" s="98"/>
      <c r="H2" s="97" t="s">
        <v>2</v>
      </c>
      <c r="I2" s="98"/>
      <c r="J2" s="97" t="s">
        <v>2</v>
      </c>
      <c r="K2" s="98"/>
      <c r="L2" s="94" t="s">
        <v>2</v>
      </c>
      <c r="M2" s="95"/>
      <c r="N2" s="94" t="s">
        <v>2</v>
      </c>
      <c r="O2" s="95"/>
      <c r="P2" s="94" t="s">
        <v>2</v>
      </c>
      <c r="Q2" s="95"/>
      <c r="R2" s="94" t="s">
        <v>23</v>
      </c>
      <c r="S2" s="95"/>
      <c r="T2" s="94"/>
      <c r="U2" s="96"/>
    </row>
    <row r="3" spans="2:21" x14ac:dyDescent="0.3">
      <c r="B3" s="88"/>
      <c r="C3" s="3" t="s">
        <v>3</v>
      </c>
      <c r="D3" s="99">
        <v>11</v>
      </c>
      <c r="E3" s="100"/>
      <c r="F3" s="99">
        <v>11</v>
      </c>
      <c r="G3" s="100"/>
      <c r="H3" s="99">
        <v>15</v>
      </c>
      <c r="I3" s="100"/>
      <c r="J3" s="99">
        <v>18</v>
      </c>
      <c r="K3" s="100"/>
      <c r="L3" s="79">
        <v>11</v>
      </c>
      <c r="M3" s="80"/>
      <c r="N3" s="79">
        <v>11</v>
      </c>
      <c r="O3" s="80"/>
      <c r="P3" s="79">
        <v>11</v>
      </c>
      <c r="Q3" s="80"/>
      <c r="R3" s="79">
        <v>11</v>
      </c>
      <c r="S3" s="80"/>
      <c r="T3" s="79"/>
      <c r="U3" s="90"/>
    </row>
    <row r="4" spans="2:21" x14ac:dyDescent="0.3">
      <c r="B4" s="88"/>
      <c r="C4" s="3" t="s">
        <v>4</v>
      </c>
      <c r="D4" s="99">
        <v>12</v>
      </c>
      <c r="E4" s="100"/>
      <c r="F4" s="99">
        <v>12</v>
      </c>
      <c r="G4" s="100"/>
      <c r="H4" s="99">
        <v>12</v>
      </c>
      <c r="I4" s="100"/>
      <c r="J4" s="99">
        <v>12</v>
      </c>
      <c r="K4" s="100"/>
      <c r="L4" s="79">
        <v>18</v>
      </c>
      <c r="M4" s="80"/>
      <c r="N4" s="79">
        <v>24</v>
      </c>
      <c r="O4" s="80"/>
      <c r="P4" s="79">
        <v>12</v>
      </c>
      <c r="Q4" s="80"/>
      <c r="R4" s="79">
        <v>12</v>
      </c>
      <c r="S4" s="80"/>
      <c r="T4" s="79"/>
      <c r="U4" s="90"/>
    </row>
    <row r="5" spans="2:21" x14ac:dyDescent="0.3">
      <c r="B5" s="88"/>
      <c r="C5" s="3" t="s">
        <v>67</v>
      </c>
      <c r="D5" s="147">
        <v>525</v>
      </c>
      <c r="E5" s="92"/>
      <c r="F5" s="147">
        <v>525</v>
      </c>
      <c r="G5" s="92"/>
      <c r="H5" s="147">
        <v>525</v>
      </c>
      <c r="I5" s="92"/>
      <c r="J5" s="147">
        <v>525</v>
      </c>
      <c r="K5" s="92"/>
      <c r="L5" s="147">
        <v>525</v>
      </c>
      <c r="M5" s="92"/>
      <c r="N5" s="147">
        <v>525</v>
      </c>
      <c r="O5" s="92"/>
      <c r="P5" s="147">
        <v>525</v>
      </c>
      <c r="Q5" s="92"/>
      <c r="R5" s="147">
        <v>525</v>
      </c>
      <c r="S5" s="92"/>
      <c r="T5" s="91"/>
      <c r="U5" s="93"/>
    </row>
    <row r="6" spans="2:21" x14ac:dyDescent="0.3">
      <c r="B6" s="88"/>
      <c r="C6" s="3" t="s">
        <v>5</v>
      </c>
      <c r="D6" s="101" t="s">
        <v>6</v>
      </c>
      <c r="E6" s="102"/>
      <c r="F6" s="101" t="s">
        <v>6</v>
      </c>
      <c r="G6" s="102"/>
      <c r="H6" s="101" t="s">
        <v>6</v>
      </c>
      <c r="I6" s="102"/>
      <c r="J6" s="101" t="s">
        <v>6</v>
      </c>
      <c r="K6" s="102"/>
      <c r="L6" s="101" t="s">
        <v>6</v>
      </c>
      <c r="M6" s="102"/>
      <c r="N6" s="101" t="s">
        <v>6</v>
      </c>
      <c r="O6" s="102"/>
      <c r="P6" s="101" t="s">
        <v>7</v>
      </c>
      <c r="Q6" s="102"/>
      <c r="R6" s="101" t="s">
        <v>7</v>
      </c>
      <c r="S6" s="102"/>
      <c r="T6" s="79"/>
      <c r="U6" s="90"/>
    </row>
    <row r="7" spans="2:21" ht="16.2" thickBot="1" x14ac:dyDescent="0.35">
      <c r="B7" s="89"/>
      <c r="C7" s="4" t="s">
        <v>68</v>
      </c>
      <c r="D7" s="105" t="s">
        <v>69</v>
      </c>
      <c r="E7" s="106"/>
      <c r="F7" s="105" t="s">
        <v>69</v>
      </c>
      <c r="G7" s="106"/>
      <c r="H7" s="107" t="s">
        <v>69</v>
      </c>
      <c r="I7" s="106"/>
      <c r="J7" s="107" t="s">
        <v>69</v>
      </c>
      <c r="K7" s="106"/>
      <c r="L7" s="107" t="s">
        <v>69</v>
      </c>
      <c r="M7" s="106"/>
      <c r="N7" s="107" t="s">
        <v>69</v>
      </c>
      <c r="O7" s="106"/>
      <c r="P7" s="107" t="s">
        <v>69</v>
      </c>
      <c r="Q7" s="106"/>
      <c r="R7" s="107" t="s">
        <v>69</v>
      </c>
      <c r="S7" s="106"/>
      <c r="T7" s="83"/>
      <c r="U7" s="86"/>
    </row>
    <row r="8" spans="2:21" ht="18.600000000000001" thickTop="1" thickBot="1" x14ac:dyDescent="0.35">
      <c r="B8" s="143" t="s">
        <v>10</v>
      </c>
      <c r="C8" s="144"/>
      <c r="D8" s="145" t="s">
        <v>11</v>
      </c>
      <c r="E8" s="146"/>
      <c r="F8" s="63" t="s">
        <v>11</v>
      </c>
      <c r="G8" s="63" t="s">
        <v>12</v>
      </c>
      <c r="H8" s="63" t="s">
        <v>11</v>
      </c>
      <c r="I8" s="63" t="s">
        <v>12</v>
      </c>
      <c r="J8" s="63" t="s">
        <v>11</v>
      </c>
      <c r="K8" s="63" t="s">
        <v>12</v>
      </c>
      <c r="L8" s="63" t="s">
        <v>11</v>
      </c>
      <c r="M8" s="63" t="s">
        <v>12</v>
      </c>
      <c r="N8" s="63" t="s">
        <v>11</v>
      </c>
      <c r="O8" s="63" t="s">
        <v>12</v>
      </c>
      <c r="P8" s="63" t="s">
        <v>11</v>
      </c>
      <c r="Q8" s="63" t="s">
        <v>12</v>
      </c>
      <c r="R8" s="63" t="s">
        <v>11</v>
      </c>
      <c r="S8" s="63" t="s">
        <v>12</v>
      </c>
      <c r="T8" s="63" t="s">
        <v>11</v>
      </c>
      <c r="U8" s="64" t="s">
        <v>12</v>
      </c>
    </row>
    <row r="9" spans="2:21" ht="16.2" thickTop="1" x14ac:dyDescent="0.3">
      <c r="B9" s="75" t="s">
        <v>15</v>
      </c>
      <c r="C9" s="32" t="s">
        <v>17</v>
      </c>
      <c r="D9" s="109">
        <f ca="1">OFFSET(Runs1!$G2,6*Scenarios!D$1,0)</f>
        <v>11.298400371223151</v>
      </c>
      <c r="E9" s="110"/>
      <c r="F9" s="11" t="e">
        <f ca="1">OFFSET(Runs1!$G2,0,6*Scenarios!F$1)</f>
        <v>#DIV/0!</v>
      </c>
      <c r="G9" s="12" t="e">
        <f t="shared" ref="G9:G25" ca="1" si="0">(F9-$D9)/$D9</f>
        <v>#DIV/0!</v>
      </c>
      <c r="H9" s="11" t="e">
        <f ca="1">OFFSET(Runs1!$G2,0,6*Scenarios!H$1)</f>
        <v>#DIV/0!</v>
      </c>
      <c r="I9" s="12" t="e">
        <f t="shared" ref="I9:I25" ca="1" si="1">(H9-$D9)/$D9</f>
        <v>#DIV/0!</v>
      </c>
      <c r="J9" s="11">
        <f ca="1">OFFSET(Runs1!$G2,0,6*Scenarios!J$1)</f>
        <v>11.406641280838432</v>
      </c>
      <c r="K9" s="12">
        <f t="shared" ref="K9:K25" ca="1" si="2">(J9-$D9)/$D9</f>
        <v>9.5801977323240473E-3</v>
      </c>
      <c r="L9" s="11" t="e">
        <f ca="1">OFFSET(Runs1!$G2,0,6*Scenarios!L$1)</f>
        <v>#DIV/0!</v>
      </c>
      <c r="M9" s="12" t="e">
        <f t="shared" ref="M9:M25" ca="1" si="3">(L9-$D9)/$D9</f>
        <v>#DIV/0!</v>
      </c>
      <c r="N9" s="11">
        <f ca="1">OFFSET(Runs1!$G2,0,6*Scenarios!N$1)</f>
        <v>11.202235863750456</v>
      </c>
      <c r="O9" s="12">
        <f t="shared" ref="O9:O25" ca="1" si="4">(N9-$D9)/$D9</f>
        <v>-8.511338270293942E-3</v>
      </c>
      <c r="P9" s="11">
        <f ca="1">OFFSET(Runs1!$G2,0,6*Scenarios!P$1)</f>
        <v>11.167494446107362</v>
      </c>
      <c r="Q9" s="12">
        <f t="shared" ref="Q9:Q25" ca="1" si="5">(P9-$D9)/$D9</f>
        <v>-1.1586235291254507E-2</v>
      </c>
      <c r="R9" s="11" t="e">
        <f ca="1">OFFSET(Runs1!$G2,0,6*Scenarios!R$1)</f>
        <v>#DIV/0!</v>
      </c>
      <c r="S9" s="12" t="e">
        <f t="shared" ref="S9:S25" ca="1" si="6">(R9-$D9)/$D9</f>
        <v>#DIV/0!</v>
      </c>
      <c r="T9" s="11" t="e">
        <f ca="1">OFFSET(Runs1!$G2,0,6*Scenarios!T$1)</f>
        <v>#DIV/0!</v>
      </c>
      <c r="U9" s="36" t="e">
        <f t="shared" ref="U9:U25" ca="1" si="7">(T9-$D9)/$D9</f>
        <v>#DIV/0!</v>
      </c>
    </row>
    <row r="10" spans="2:21" ht="16.2" thickBot="1" x14ac:dyDescent="0.35">
      <c r="B10" s="77"/>
      <c r="C10" s="34" t="s">
        <v>16</v>
      </c>
      <c r="D10" s="132">
        <f ca="1">OFFSET(Runs1!$G3,6*Scenarios!D$1,0)</f>
        <v>4.3432722812875726</v>
      </c>
      <c r="E10" s="133"/>
      <c r="F10" s="52" t="e">
        <f ca="1">OFFSET(Runs1!$G3,0,6*Scenarios!F$1)</f>
        <v>#DIV/0!</v>
      </c>
      <c r="G10" s="65" t="e">
        <f t="shared" ca="1" si="0"/>
        <v>#DIV/0!</v>
      </c>
      <c r="H10" s="52" t="e">
        <f ca="1">OFFSET(Runs1!$G3,0,6*Scenarios!H$1)</f>
        <v>#DIV/0!</v>
      </c>
      <c r="I10" s="65" t="e">
        <f t="shared" ca="1" si="1"/>
        <v>#DIV/0!</v>
      </c>
      <c r="J10" s="52">
        <f ca="1">OFFSET(Runs1!$G3,0,6*Scenarios!J$1)</f>
        <v>4.477898591593255</v>
      </c>
      <c r="K10" s="65">
        <f t="shared" ca="1" si="2"/>
        <v>3.0996516356043911E-2</v>
      </c>
      <c r="L10" s="52" t="e">
        <f ca="1">OFFSET(Runs1!$G3,0,6*Scenarios!L$1)</f>
        <v>#DIV/0!</v>
      </c>
      <c r="M10" s="65" t="e">
        <f t="shared" ca="1" si="3"/>
        <v>#DIV/0!</v>
      </c>
      <c r="N10" s="52">
        <f ca="1">OFFSET(Runs1!$G3,0,6*Scenarios!N$1)</f>
        <v>3.9782614786516648</v>
      </c>
      <c r="O10" s="65">
        <f t="shared" ca="1" si="4"/>
        <v>-8.4040506557350708E-2</v>
      </c>
      <c r="P10" s="52">
        <f ca="1">OFFSET(Runs1!$G3,0,6*Scenarios!P$1)</f>
        <v>5.1453108996957839</v>
      </c>
      <c r="Q10" s="65">
        <f t="shared" ca="1" si="5"/>
        <v>0.18466229295908781</v>
      </c>
      <c r="R10" s="52" t="e">
        <f ca="1">OFFSET(Runs1!$G3,0,6*Scenarios!R$1)</f>
        <v>#DIV/0!</v>
      </c>
      <c r="S10" s="65" t="e">
        <f t="shared" ca="1" si="6"/>
        <v>#DIV/0!</v>
      </c>
      <c r="T10" s="52" t="e">
        <f ca="1">OFFSET(Runs1!$G3,0,6*Scenarios!T$1)</f>
        <v>#DIV/0!</v>
      </c>
      <c r="U10" s="53" t="e">
        <f t="shared" ca="1" si="7"/>
        <v>#DIV/0!</v>
      </c>
    </row>
    <row r="11" spans="2:21" ht="16.2" thickTop="1" x14ac:dyDescent="0.3">
      <c r="B11" s="75" t="s">
        <v>13</v>
      </c>
      <c r="C11" s="33" t="s">
        <v>70</v>
      </c>
      <c r="D11" s="139">
        <f ca="1">OFFSET(Runs1!$G4,6*Scenarios!D$1,0)</f>
        <v>9695</v>
      </c>
      <c r="E11" s="140"/>
      <c r="F11" s="69" t="e">
        <f ca="1">OFFSET(Runs1!$G4,0,6*Scenarios!F$1)</f>
        <v>#DIV/0!</v>
      </c>
      <c r="G11" s="8" t="e">
        <f t="shared" ca="1" si="0"/>
        <v>#DIV/0!</v>
      </c>
      <c r="H11" s="69" t="e">
        <f ca="1">OFFSET(Runs1!$G4,0,6*Scenarios!H$1)</f>
        <v>#DIV/0!</v>
      </c>
      <c r="I11" s="8" t="e">
        <f t="shared" ca="1" si="1"/>
        <v>#DIV/0!</v>
      </c>
      <c r="J11" s="69">
        <f ca="1">OFFSET(Runs1!$G4,0,6*Scenarios!J$1)</f>
        <v>9695</v>
      </c>
      <c r="K11" s="8">
        <f t="shared" ca="1" si="2"/>
        <v>0</v>
      </c>
      <c r="L11" s="69" t="e">
        <f ca="1">OFFSET(Runs1!$G4,0,6*Scenarios!L$1)</f>
        <v>#DIV/0!</v>
      </c>
      <c r="M11" s="8" t="e">
        <f t="shared" ca="1" si="3"/>
        <v>#DIV/0!</v>
      </c>
      <c r="N11" s="69">
        <f ca="1">OFFSET(Runs1!$G4,0,6*Scenarios!N$1)</f>
        <v>9695</v>
      </c>
      <c r="O11" s="8">
        <f t="shared" ca="1" si="4"/>
        <v>0</v>
      </c>
      <c r="P11" s="69">
        <f ca="1">OFFSET(Runs1!$G4,0,6*Scenarios!P$1)</f>
        <v>9695</v>
      </c>
      <c r="Q11" s="8">
        <f t="shared" ca="1" si="5"/>
        <v>0</v>
      </c>
      <c r="R11" s="69" t="e">
        <f ca="1">OFFSET(Runs1!$G4,0,6*Scenarios!R$1)</f>
        <v>#DIV/0!</v>
      </c>
      <c r="S11" s="8" t="e">
        <f t="shared" ca="1" si="6"/>
        <v>#DIV/0!</v>
      </c>
      <c r="T11" s="69" t="e">
        <f ca="1">OFFSET(Runs1!$G4,0,6*Scenarios!T$1)</f>
        <v>#DIV/0!</v>
      </c>
      <c r="U11" s="37" t="e">
        <f t="shared" ca="1" si="7"/>
        <v>#DIV/0!</v>
      </c>
    </row>
    <row r="12" spans="2:21" x14ac:dyDescent="0.3">
      <c r="B12" s="76"/>
      <c r="C12" s="33" t="s">
        <v>71</v>
      </c>
      <c r="D12" s="141">
        <f ca="1">OFFSET(Runs1!$G5,6*Scenarios!D$1,0)</f>
        <v>1594</v>
      </c>
      <c r="E12" s="142"/>
      <c r="F12" s="69" t="e">
        <f ca="1">OFFSET(Runs1!$G5,0,6*Scenarios!F$1)</f>
        <v>#DIV/0!</v>
      </c>
      <c r="G12" s="8" t="e">
        <f t="shared" ca="1" si="0"/>
        <v>#DIV/0!</v>
      </c>
      <c r="H12" s="69" t="e">
        <f ca="1">OFFSET(Runs1!$G5,0,6*Scenarios!H$1)</f>
        <v>#DIV/0!</v>
      </c>
      <c r="I12" s="8" t="e">
        <f t="shared" ca="1" si="1"/>
        <v>#DIV/0!</v>
      </c>
      <c r="J12" s="69">
        <f ca="1">OFFSET(Runs1!$G5,0,6*Scenarios!J$1)</f>
        <v>1657</v>
      </c>
      <c r="K12" s="8">
        <f t="shared" ca="1" si="2"/>
        <v>3.9523212045169384E-2</v>
      </c>
      <c r="L12" s="69" t="e">
        <f ca="1">OFFSET(Runs1!$G5,0,6*Scenarios!L$1)</f>
        <v>#DIV/0!</v>
      </c>
      <c r="M12" s="8" t="e">
        <f t="shared" ca="1" si="3"/>
        <v>#DIV/0!</v>
      </c>
      <c r="N12" s="69">
        <f ca="1">OFFSET(Runs1!$G5,0,6*Scenarios!N$1)</f>
        <v>1618</v>
      </c>
      <c r="O12" s="8">
        <f t="shared" ca="1" si="4"/>
        <v>1.5056461731493099E-2</v>
      </c>
      <c r="P12" s="69">
        <f ca="1">OFFSET(Runs1!$G5,0,6*Scenarios!P$1)</f>
        <v>1854</v>
      </c>
      <c r="Q12" s="8">
        <f t="shared" ca="1" si="5"/>
        <v>0.16311166875784192</v>
      </c>
      <c r="R12" s="69" t="e">
        <f ca="1">OFFSET(Runs1!$G5,0,6*Scenarios!R$1)</f>
        <v>#DIV/0!</v>
      </c>
      <c r="S12" s="8" t="e">
        <f t="shared" ca="1" si="6"/>
        <v>#DIV/0!</v>
      </c>
      <c r="T12" s="69" t="e">
        <f ca="1">OFFSET(Runs1!$G5,0,6*Scenarios!T$1)</f>
        <v>#DIV/0!</v>
      </c>
      <c r="U12" s="37" t="e">
        <f t="shared" ca="1" si="7"/>
        <v>#DIV/0!</v>
      </c>
    </row>
    <row r="13" spans="2:21" ht="16.2" thickBot="1" x14ac:dyDescent="0.35">
      <c r="B13" s="77"/>
      <c r="C13" s="33" t="s">
        <v>72</v>
      </c>
      <c r="D13" s="119">
        <f ca="1">D12/D11</f>
        <v>0.16441464672511605</v>
      </c>
      <c r="E13" s="120"/>
      <c r="F13" s="16" t="e">
        <f ca="1">F12/F11</f>
        <v>#DIV/0!</v>
      </c>
      <c r="G13" s="15" t="e">
        <f t="shared" ca="1" si="0"/>
        <v>#DIV/0!</v>
      </c>
      <c r="H13" s="16" t="e">
        <f ca="1">H12/H11</f>
        <v>#DIV/0!</v>
      </c>
      <c r="I13" s="15" t="e">
        <f t="shared" ca="1" si="1"/>
        <v>#DIV/0!</v>
      </c>
      <c r="J13" s="16">
        <f ca="1">J12/J11</f>
        <v>0.1709128416709644</v>
      </c>
      <c r="K13" s="15">
        <f t="shared" ca="1" si="2"/>
        <v>3.9523212045169266E-2</v>
      </c>
      <c r="L13" s="16" t="e">
        <f ca="1">L12/L11</f>
        <v>#DIV/0!</v>
      </c>
      <c r="M13" s="15" t="e">
        <f t="shared" ca="1" si="3"/>
        <v>#DIV/0!</v>
      </c>
      <c r="N13" s="16">
        <f ca="1">N12/N11</f>
        <v>0.1668901495616297</v>
      </c>
      <c r="O13" s="15">
        <f t="shared" ca="1" si="4"/>
        <v>1.5056461731493023E-2</v>
      </c>
      <c r="P13" s="16">
        <f ca="1">P12/P11</f>
        <v>0.19123259412068078</v>
      </c>
      <c r="Q13" s="15">
        <f t="shared" ca="1" si="5"/>
        <v>0.16311166875784192</v>
      </c>
      <c r="R13" s="16" t="e">
        <f ca="1">R12/R11</f>
        <v>#DIV/0!</v>
      </c>
      <c r="S13" s="15" t="e">
        <f t="shared" ca="1" si="6"/>
        <v>#DIV/0!</v>
      </c>
      <c r="T13" s="16" t="e">
        <f ca="1">T12/T11</f>
        <v>#DIV/0!</v>
      </c>
      <c r="U13" s="19" t="e">
        <f t="shared" ca="1" si="7"/>
        <v>#DIV/0!</v>
      </c>
    </row>
    <row r="14" spans="2:21" ht="16.2" thickTop="1" x14ac:dyDescent="0.3">
      <c r="B14" s="134" t="s">
        <v>73</v>
      </c>
      <c r="C14" s="32" t="s">
        <v>78</v>
      </c>
      <c r="D14" s="139">
        <f ca="1">OFFSET(Runs1!$G6,6*Scenarios!D$1,0)</f>
        <v>699</v>
      </c>
      <c r="E14" s="140"/>
      <c r="F14" s="70" t="e">
        <f ca="1">OFFSET(Runs1!$G6,0,6*Scenarios!F$1)</f>
        <v>#DIV/0!</v>
      </c>
      <c r="G14" s="12" t="e">
        <f t="shared" ca="1" si="0"/>
        <v>#DIV/0!</v>
      </c>
      <c r="H14" s="70" t="e">
        <f ca="1">OFFSET(Runs1!$G6,0,6*Scenarios!H$1)</f>
        <v>#DIV/0!</v>
      </c>
      <c r="I14" s="12" t="e">
        <f t="shared" ca="1" si="1"/>
        <v>#DIV/0!</v>
      </c>
      <c r="J14" s="70">
        <f ca="1">OFFSET(Runs1!$G6,0,6*Scenarios!J$1)</f>
        <v>727</v>
      </c>
      <c r="K14" s="12">
        <f t="shared" ca="1" si="2"/>
        <v>4.005722460658083E-2</v>
      </c>
      <c r="L14" s="70" t="e">
        <f ca="1">OFFSET(Runs1!$G6,0,6*Scenarios!L$1)</f>
        <v>#DIV/0!</v>
      </c>
      <c r="M14" s="12" t="e">
        <f t="shared" ca="1" si="3"/>
        <v>#DIV/0!</v>
      </c>
      <c r="N14" s="70">
        <f ca="1">OFFSET(Runs1!$G6,0,6*Scenarios!N$1)</f>
        <v>712</v>
      </c>
      <c r="O14" s="12">
        <f t="shared" ca="1" si="4"/>
        <v>1.8597997138769671E-2</v>
      </c>
      <c r="P14" s="70">
        <f ca="1">OFFSET(Runs1!$G6,0,6*Scenarios!P$1)</f>
        <v>821</v>
      </c>
      <c r="Q14" s="12">
        <f t="shared" ca="1" si="5"/>
        <v>0.17453505007153075</v>
      </c>
      <c r="R14" s="70" t="e">
        <f ca="1">OFFSET(Runs1!$G6,0,6*Scenarios!R$1)</f>
        <v>#DIV/0!</v>
      </c>
      <c r="S14" s="12" t="e">
        <f t="shared" ca="1" si="6"/>
        <v>#DIV/0!</v>
      </c>
      <c r="T14" s="70" t="e">
        <f ca="1">OFFSET(Runs1!$G6,0,6*Scenarios!T$1)</f>
        <v>#DIV/0!</v>
      </c>
      <c r="U14" s="36" t="e">
        <f t="shared" ca="1" si="7"/>
        <v>#DIV/0!</v>
      </c>
    </row>
    <row r="15" spans="2:21" x14ac:dyDescent="0.3">
      <c r="B15" s="135"/>
      <c r="C15" s="33" t="s">
        <v>79</v>
      </c>
      <c r="D15" s="141">
        <f ca="1">OFFSET(Runs1!$G7,6*Scenarios!D$1,0)</f>
        <v>441</v>
      </c>
      <c r="E15" s="142"/>
      <c r="F15" s="69" t="e">
        <f ca="1">OFFSET(Runs1!$G7,0,6*Scenarios!F$1)</f>
        <v>#DIV/0!</v>
      </c>
      <c r="G15" s="8" t="e">
        <f t="shared" ca="1" si="0"/>
        <v>#DIV/0!</v>
      </c>
      <c r="H15" s="69" t="e">
        <f ca="1">OFFSET(Runs1!$G7,0,6*Scenarios!H$1)</f>
        <v>#DIV/0!</v>
      </c>
      <c r="I15" s="8" t="e">
        <f t="shared" ca="1" si="1"/>
        <v>#DIV/0!</v>
      </c>
      <c r="J15" s="69">
        <f ca="1">OFFSET(Runs1!$G7,0,6*Scenarios!J$1)</f>
        <v>446</v>
      </c>
      <c r="K15" s="8">
        <f t="shared" ca="1" si="2"/>
        <v>1.1337868480725623E-2</v>
      </c>
      <c r="L15" s="69" t="e">
        <f ca="1">OFFSET(Runs1!$G7,0,6*Scenarios!L$1)</f>
        <v>#DIV/0!</v>
      </c>
      <c r="M15" s="8" t="e">
        <f t="shared" ca="1" si="3"/>
        <v>#DIV/0!</v>
      </c>
      <c r="N15" s="69">
        <f ca="1">OFFSET(Runs1!$G7,0,6*Scenarios!N$1)</f>
        <v>439</v>
      </c>
      <c r="O15" s="8">
        <f t="shared" ca="1" si="4"/>
        <v>-4.5351473922902496E-3</v>
      </c>
      <c r="P15" s="69">
        <f ca="1">OFFSET(Runs1!$G7,0,6*Scenarios!P$1)</f>
        <v>502</v>
      </c>
      <c r="Q15" s="8">
        <f t="shared" ca="1" si="5"/>
        <v>0.1383219954648526</v>
      </c>
      <c r="R15" s="69" t="e">
        <f ca="1">OFFSET(Runs1!$G7,0,6*Scenarios!R$1)</f>
        <v>#DIV/0!</v>
      </c>
      <c r="S15" s="8" t="e">
        <f t="shared" ca="1" si="6"/>
        <v>#DIV/0!</v>
      </c>
      <c r="T15" s="69" t="e">
        <f ca="1">OFFSET(Runs1!$G7,0,6*Scenarios!T$1)</f>
        <v>#DIV/0!</v>
      </c>
      <c r="U15" s="37" t="e">
        <f t="shared" ca="1" si="7"/>
        <v>#DIV/0!</v>
      </c>
    </row>
    <row r="16" spans="2:21" x14ac:dyDescent="0.3">
      <c r="B16" s="135"/>
      <c r="C16" s="33" t="s">
        <v>80</v>
      </c>
      <c r="D16" s="141">
        <f ca="1">OFFSET(Runs1!$G8,6*Scenarios!D$1,0)</f>
        <v>454</v>
      </c>
      <c r="E16" s="142"/>
      <c r="F16" s="69" t="e">
        <f ca="1">OFFSET(Runs1!$G8,0,6*Scenarios!F$1)</f>
        <v>#DIV/0!</v>
      </c>
      <c r="G16" s="8" t="e">
        <f t="shared" ca="1" si="0"/>
        <v>#DIV/0!</v>
      </c>
      <c r="H16" s="69" t="e">
        <f ca="1">OFFSET(Runs1!$G8,0,6*Scenarios!H$1)</f>
        <v>#DIV/0!</v>
      </c>
      <c r="I16" s="8" t="e">
        <f t="shared" ca="1" si="1"/>
        <v>#DIV/0!</v>
      </c>
      <c r="J16" s="69">
        <f ca="1">OFFSET(Runs1!$G8,0,6*Scenarios!J$1)</f>
        <v>478</v>
      </c>
      <c r="K16" s="8">
        <f t="shared" ca="1" si="2"/>
        <v>5.2863436123348019E-2</v>
      </c>
      <c r="L16" s="69" t="e">
        <f ca="1">OFFSET(Runs1!$G8,0,6*Scenarios!L$1)</f>
        <v>#DIV/0!</v>
      </c>
      <c r="M16" s="8" t="e">
        <f t="shared" ca="1" si="3"/>
        <v>#DIV/0!</v>
      </c>
      <c r="N16" s="69">
        <f ca="1">OFFSET(Runs1!$G8,0,6*Scenarios!N$1)</f>
        <v>467</v>
      </c>
      <c r="O16" s="8">
        <f t="shared" ca="1" si="4"/>
        <v>2.8634361233480177E-2</v>
      </c>
      <c r="P16" s="69">
        <f ca="1">OFFSET(Runs1!$G8,0,6*Scenarios!P$1)</f>
        <v>526</v>
      </c>
      <c r="Q16" s="8">
        <f t="shared" ca="1" si="5"/>
        <v>0.15859030837004406</v>
      </c>
      <c r="R16" s="69" t="e">
        <f ca="1">OFFSET(Runs1!$G8,0,6*Scenarios!R$1)</f>
        <v>#DIV/0!</v>
      </c>
      <c r="S16" s="8" t="e">
        <f t="shared" ca="1" si="6"/>
        <v>#DIV/0!</v>
      </c>
      <c r="T16" s="69" t="e">
        <f ca="1">OFFSET(Runs1!$G8,0,6*Scenarios!T$1)</f>
        <v>#DIV/0!</v>
      </c>
      <c r="U16" s="37" t="e">
        <f t="shared" ca="1" si="7"/>
        <v>#DIV/0!</v>
      </c>
    </row>
    <row r="17" spans="2:21" ht="16.2" thickBot="1" x14ac:dyDescent="0.35">
      <c r="B17" s="136"/>
      <c r="C17" s="34" t="s">
        <v>81</v>
      </c>
      <c r="D17" s="137">
        <f ca="1">OFFSET(Runs1!$G9,6*Scenarios!D$1,0)</f>
        <v>303</v>
      </c>
      <c r="E17" s="138"/>
      <c r="F17" s="71" t="e">
        <f ca="1">OFFSET(Runs1!$G9,0,6*Scenarios!F$1)</f>
        <v>#DIV/0!</v>
      </c>
      <c r="G17" s="65" t="e">
        <f t="shared" ca="1" si="0"/>
        <v>#DIV/0!</v>
      </c>
      <c r="H17" s="71" t="e">
        <f ca="1">OFFSET(Runs1!$G9,0,6*Scenarios!H$1)</f>
        <v>#DIV/0!</v>
      </c>
      <c r="I17" s="65" t="e">
        <f t="shared" ca="1" si="1"/>
        <v>#DIV/0!</v>
      </c>
      <c r="J17" s="71">
        <f ca="1">OFFSET(Runs1!$G9,0,6*Scenarios!J$1)</f>
        <v>402</v>
      </c>
      <c r="K17" s="65">
        <f t="shared" ca="1" si="2"/>
        <v>0.32673267326732675</v>
      </c>
      <c r="L17" s="71" t="e">
        <f ca="1">OFFSET(Runs1!$G9,0,6*Scenarios!L$1)</f>
        <v>#DIV/0!</v>
      </c>
      <c r="M17" s="65" t="e">
        <f t="shared" ca="1" si="3"/>
        <v>#DIV/0!</v>
      </c>
      <c r="N17" s="71">
        <f ca="1">OFFSET(Runs1!$G9,0,6*Scenarios!N$1)</f>
        <v>116</v>
      </c>
      <c r="O17" s="65">
        <f t="shared" ca="1" si="4"/>
        <v>-0.61716171617161719</v>
      </c>
      <c r="P17" s="71">
        <f ca="1">OFFSET(Runs1!$G9,0,6*Scenarios!P$1)</f>
        <v>687</v>
      </c>
      <c r="Q17" s="65">
        <f t="shared" ca="1" si="5"/>
        <v>1.2673267326732673</v>
      </c>
      <c r="R17" s="71" t="e">
        <f ca="1">OFFSET(Runs1!$G9,0,6*Scenarios!R$1)</f>
        <v>#DIV/0!</v>
      </c>
      <c r="S17" s="65" t="e">
        <f t="shared" ca="1" si="6"/>
        <v>#DIV/0!</v>
      </c>
      <c r="T17" s="71" t="e">
        <f ca="1">OFFSET(Runs1!$G9,0,6*Scenarios!T$1)</f>
        <v>#DIV/0!</v>
      </c>
      <c r="U17" s="53" t="e">
        <f t="shared" ca="1" si="7"/>
        <v>#DIV/0!</v>
      </c>
    </row>
    <row r="18" spans="2:21" ht="16.2" thickTop="1" x14ac:dyDescent="0.3">
      <c r="B18" s="134" t="s">
        <v>74</v>
      </c>
      <c r="C18" s="33" t="s">
        <v>75</v>
      </c>
      <c r="D18" s="139">
        <f ca="1">OFFSET(Runs1!$G10,6*Scenarios!D$1,0)</f>
        <v>5445</v>
      </c>
      <c r="E18" s="140"/>
      <c r="F18" s="69" t="e">
        <f ca="1">OFFSET(Runs1!$G10,0,6*Scenarios!F$1)</f>
        <v>#DIV/0!</v>
      </c>
      <c r="G18" s="8" t="e">
        <f t="shared" ca="1" si="0"/>
        <v>#DIV/0!</v>
      </c>
      <c r="H18" s="69" t="e">
        <f ca="1">OFFSET(Runs1!$G10,0,6*Scenarios!H$1)</f>
        <v>#DIV/0!</v>
      </c>
      <c r="I18" s="8" t="e">
        <f t="shared" ca="1" si="1"/>
        <v>#DIV/0!</v>
      </c>
      <c r="J18" s="69">
        <f ca="1">OFFSET(Runs1!$G10,0,6*Scenarios!J$1)</f>
        <v>5445</v>
      </c>
      <c r="K18" s="8">
        <f t="shared" ca="1" si="2"/>
        <v>0</v>
      </c>
      <c r="L18" s="69" t="e">
        <f ca="1">OFFSET(Runs1!$G10,0,6*Scenarios!L$1)</f>
        <v>#DIV/0!</v>
      </c>
      <c r="M18" s="8" t="e">
        <f t="shared" ca="1" si="3"/>
        <v>#DIV/0!</v>
      </c>
      <c r="N18" s="69">
        <f ca="1">OFFSET(Runs1!$G10,0,6*Scenarios!N$1)</f>
        <v>5445</v>
      </c>
      <c r="O18" s="8">
        <f t="shared" ca="1" si="4"/>
        <v>0</v>
      </c>
      <c r="P18" s="69">
        <f ca="1">OFFSET(Runs1!$G10,0,6*Scenarios!P$1)</f>
        <v>4544</v>
      </c>
      <c r="Q18" s="8">
        <f t="shared" ca="1" si="5"/>
        <v>-0.16547291092745639</v>
      </c>
      <c r="R18" s="69" t="e">
        <f ca="1">OFFSET(Runs1!$G10,0,6*Scenarios!R$1)</f>
        <v>#DIV/0!</v>
      </c>
      <c r="S18" s="8" t="e">
        <f t="shared" ca="1" si="6"/>
        <v>#DIV/0!</v>
      </c>
      <c r="T18" s="69" t="e">
        <f ca="1">OFFSET(Runs1!$G10,0,6*Scenarios!T$1)</f>
        <v>#DIV/0!</v>
      </c>
      <c r="U18" s="37" t="e">
        <f t="shared" ca="1" si="7"/>
        <v>#DIV/0!</v>
      </c>
    </row>
    <row r="19" spans="2:21" x14ac:dyDescent="0.3">
      <c r="B19" s="135"/>
      <c r="C19" s="33" t="s">
        <v>76</v>
      </c>
      <c r="D19" s="141">
        <f ca="1">OFFSET(Runs1!$G11,6*Scenarios!D$1,0)</f>
        <v>990</v>
      </c>
      <c r="E19" s="142"/>
      <c r="F19" s="69" t="e">
        <f ca="1">OFFSET(Runs1!$G11,0,6*Scenarios!F$1)</f>
        <v>#DIV/0!</v>
      </c>
      <c r="G19" s="8" t="e">
        <f t="shared" ca="1" si="0"/>
        <v>#DIV/0!</v>
      </c>
      <c r="H19" s="69" t="e">
        <f ca="1">OFFSET(Runs1!$G11,0,6*Scenarios!H$1)</f>
        <v>#DIV/0!</v>
      </c>
      <c r="I19" s="8" t="e">
        <f t="shared" ca="1" si="1"/>
        <v>#DIV/0!</v>
      </c>
      <c r="J19" s="69">
        <f ca="1">OFFSET(Runs1!$G11,0,6*Scenarios!J$1)</f>
        <v>990</v>
      </c>
      <c r="K19" s="8">
        <f t="shared" ca="1" si="2"/>
        <v>0</v>
      </c>
      <c r="L19" s="69" t="e">
        <f ca="1">OFFSET(Runs1!$G11,0,6*Scenarios!L$1)</f>
        <v>#DIV/0!</v>
      </c>
      <c r="M19" s="8" t="e">
        <f t="shared" ca="1" si="3"/>
        <v>#DIV/0!</v>
      </c>
      <c r="N19" s="69">
        <f ca="1">OFFSET(Runs1!$G11,0,6*Scenarios!N$1)</f>
        <v>990</v>
      </c>
      <c r="O19" s="8">
        <f t="shared" ca="1" si="4"/>
        <v>0</v>
      </c>
      <c r="P19" s="69">
        <f ca="1">OFFSET(Runs1!$G11,0,6*Scenarios!P$1)</f>
        <v>1324</v>
      </c>
      <c r="Q19" s="8">
        <f t="shared" ca="1" si="5"/>
        <v>0.33737373737373738</v>
      </c>
      <c r="R19" s="69" t="e">
        <f ca="1">OFFSET(Runs1!$G11,0,6*Scenarios!R$1)</f>
        <v>#DIV/0!</v>
      </c>
      <c r="S19" s="8" t="e">
        <f t="shared" ca="1" si="6"/>
        <v>#DIV/0!</v>
      </c>
      <c r="T19" s="69" t="e">
        <f ca="1">OFFSET(Runs1!$G11,0,6*Scenarios!T$1)</f>
        <v>#DIV/0!</v>
      </c>
      <c r="U19" s="37" t="e">
        <f t="shared" ca="1" si="7"/>
        <v>#DIV/0!</v>
      </c>
    </row>
    <row r="20" spans="2:21" ht="16.2" thickBot="1" x14ac:dyDescent="0.35">
      <c r="B20" s="135"/>
      <c r="C20" s="33" t="s">
        <v>77</v>
      </c>
      <c r="D20" s="141">
        <f ca="1">OFFSET(Runs1!$G12,6*Scenarios!D$1,0)</f>
        <v>88</v>
      </c>
      <c r="E20" s="142"/>
      <c r="F20" s="69" t="e">
        <f ca="1">OFFSET(Runs1!$G12,0,6*Scenarios!F$1)</f>
        <v>#DIV/0!</v>
      </c>
      <c r="G20" s="8" t="e">
        <f t="shared" ca="1" si="0"/>
        <v>#DIV/0!</v>
      </c>
      <c r="H20" s="69" t="e">
        <f ca="1">OFFSET(Runs1!$G12,0,6*Scenarios!H$1)</f>
        <v>#DIV/0!</v>
      </c>
      <c r="I20" s="8" t="e">
        <f t="shared" ca="1" si="1"/>
        <v>#DIV/0!</v>
      </c>
      <c r="J20" s="69">
        <f ca="1">OFFSET(Runs1!$G12,0,6*Scenarios!J$1)</f>
        <v>25</v>
      </c>
      <c r="K20" s="8">
        <f t="shared" ca="1" si="2"/>
        <v>-0.71590909090909094</v>
      </c>
      <c r="L20" s="69" t="e">
        <f ca="1">OFFSET(Runs1!$G12,0,6*Scenarios!L$1)</f>
        <v>#DIV/0!</v>
      </c>
      <c r="M20" s="8" t="e">
        <f t="shared" ca="1" si="3"/>
        <v>#DIV/0!</v>
      </c>
      <c r="N20" s="69">
        <f ca="1">OFFSET(Runs1!$G12,0,6*Scenarios!N$1)</f>
        <v>64</v>
      </c>
      <c r="O20" s="8">
        <f t="shared" ca="1" si="4"/>
        <v>-0.27272727272727271</v>
      </c>
      <c r="P20" s="69">
        <f ca="1">OFFSET(Runs1!$G12,0,6*Scenarios!P$1)</f>
        <v>395</v>
      </c>
      <c r="Q20" s="8">
        <f t="shared" ca="1" si="5"/>
        <v>3.4886363636363638</v>
      </c>
      <c r="R20" s="69" t="e">
        <f ca="1">OFFSET(Runs1!$G12,0,6*Scenarios!R$1)</f>
        <v>#DIV/0!</v>
      </c>
      <c r="S20" s="8" t="e">
        <f t="shared" ca="1" si="6"/>
        <v>#DIV/0!</v>
      </c>
      <c r="T20" s="69" t="e">
        <f ca="1">OFFSET(Runs1!$G12,0,6*Scenarios!T$1)</f>
        <v>#DIV/0!</v>
      </c>
      <c r="U20" s="37" t="e">
        <f t="shared" ca="1" si="7"/>
        <v>#DIV/0!</v>
      </c>
    </row>
    <row r="21" spans="2:21" ht="16.2" hidden="1" thickBot="1" x14ac:dyDescent="0.35">
      <c r="B21" s="136"/>
      <c r="C21" s="33" t="s">
        <v>82</v>
      </c>
      <c r="D21" s="137">
        <f ca="1">OFFSET(Runs1!$G13,6*Scenarios!D$1,0)</f>
        <v>89</v>
      </c>
      <c r="E21" s="138"/>
      <c r="F21" s="69" t="e">
        <f ca="1">OFFSET(Runs1!$G13,0,6*Scenarios!F$1)</f>
        <v>#DIV/0!</v>
      </c>
      <c r="G21" s="8" t="e">
        <f t="shared" ca="1" si="0"/>
        <v>#DIV/0!</v>
      </c>
      <c r="H21" s="69" t="e">
        <f ca="1">OFFSET(Runs1!$G13,0,6*Scenarios!H$1)</f>
        <v>#DIV/0!</v>
      </c>
      <c r="I21" s="8" t="e">
        <f t="shared" ca="1" si="1"/>
        <v>#DIV/0!</v>
      </c>
      <c r="J21" s="69">
        <f ca="1">OFFSET(Runs1!$G13,0,6*Scenarios!J$1)</f>
        <v>89</v>
      </c>
      <c r="K21" s="8">
        <f t="shared" ca="1" si="2"/>
        <v>0</v>
      </c>
      <c r="L21" s="69" t="e">
        <f ca="1">OFFSET(Runs1!$G13,0,6*Scenarios!L$1)</f>
        <v>#DIV/0!</v>
      </c>
      <c r="M21" s="8" t="e">
        <f t="shared" ca="1" si="3"/>
        <v>#DIV/0!</v>
      </c>
      <c r="N21" s="69">
        <f ca="1">OFFSET(Runs1!$G13,0,6*Scenarios!N$1)</f>
        <v>88</v>
      </c>
      <c r="O21" s="8">
        <f t="shared" ca="1" si="4"/>
        <v>-1.1235955056179775E-2</v>
      </c>
      <c r="P21" s="69">
        <f ca="1">OFFSET(Runs1!$G13,0,6*Scenarios!P$1)</f>
        <v>67</v>
      </c>
      <c r="Q21" s="8">
        <f t="shared" ca="1" si="5"/>
        <v>-0.24719101123595505</v>
      </c>
      <c r="R21" s="69" t="e">
        <f ca="1">OFFSET(Runs1!$G13,0,6*Scenarios!R$1)</f>
        <v>#DIV/0!</v>
      </c>
      <c r="S21" s="8" t="e">
        <f t="shared" ca="1" si="6"/>
        <v>#DIV/0!</v>
      </c>
      <c r="T21" s="69" t="e">
        <f ca="1">OFFSET(Runs1!$G13,0,6*Scenarios!T$1)</f>
        <v>#DIV/0!</v>
      </c>
      <c r="U21" s="37" t="e">
        <f t="shared" ca="1" si="7"/>
        <v>#DIV/0!</v>
      </c>
    </row>
    <row r="22" spans="2:21" ht="16.2" thickTop="1" x14ac:dyDescent="0.3">
      <c r="B22" s="75" t="s">
        <v>19</v>
      </c>
      <c r="C22" s="32" t="s">
        <v>66</v>
      </c>
      <c r="D22" s="113">
        <f ca="1">OFFSET(Runs1!$G14,6*Scenarios!D$1,0)</f>
        <v>0.42235293769432858</v>
      </c>
      <c r="E22" s="114"/>
      <c r="F22" s="25" t="e">
        <f ca="1">OFFSET(Runs1!$G14,0,6*Scenarios!F$1)</f>
        <v>#DIV/0!</v>
      </c>
      <c r="G22" s="25" t="e">
        <f t="shared" ca="1" si="0"/>
        <v>#DIV/0!</v>
      </c>
      <c r="H22" s="25" t="e">
        <f ca="1">OFFSET(Runs1!$G14,0,6*Scenarios!H$1)</f>
        <v>#DIV/0!</v>
      </c>
      <c r="I22" s="25" t="e">
        <f t="shared" ca="1" si="1"/>
        <v>#DIV/0!</v>
      </c>
      <c r="J22" s="25">
        <f ca="1">OFFSET(Runs1!$G14,0,6*Scenarios!J$1)</f>
        <v>0.32164494701141022</v>
      </c>
      <c r="K22" s="25">
        <f t="shared" ca="1" si="2"/>
        <v>-0.23844510525413751</v>
      </c>
      <c r="L22" s="25" t="e">
        <f ca="1">OFFSET(Runs1!$G14,0,6*Scenarios!L$1)</f>
        <v>#DIV/0!</v>
      </c>
      <c r="M22" s="25" t="e">
        <f t="shared" ca="1" si="3"/>
        <v>#DIV/0!</v>
      </c>
      <c r="N22" s="25">
        <f ca="1">OFFSET(Runs1!$G14,0,6*Scenarios!N$1)</f>
        <v>0.27843468471458943</v>
      </c>
      <c r="O22" s="25">
        <f t="shared" ca="1" si="4"/>
        <v>-0.34075352657756997</v>
      </c>
      <c r="P22" s="25">
        <f ca="1">OFFSET(Runs1!$G14,0,6*Scenarios!P$1)</f>
        <v>0.67809338233223582</v>
      </c>
      <c r="Q22" s="25">
        <f t="shared" ca="1" si="5"/>
        <v>0.6055135925750218</v>
      </c>
      <c r="R22" s="25" t="e">
        <f ca="1">OFFSET(Runs1!$G14,0,6*Scenarios!R$1)</f>
        <v>#DIV/0!</v>
      </c>
      <c r="S22" s="25" t="e">
        <f t="shared" ca="1" si="6"/>
        <v>#DIV/0!</v>
      </c>
      <c r="T22" s="25" t="e">
        <f ca="1">OFFSET(Runs1!$G14,0,6*Scenarios!T$1)</f>
        <v>#DIV/0!</v>
      </c>
      <c r="U22" s="27" t="e">
        <f t="shared" ca="1" si="7"/>
        <v>#DIV/0!</v>
      </c>
    </row>
    <row r="23" spans="2:21" x14ac:dyDescent="0.3">
      <c r="B23" s="76"/>
      <c r="C23" s="33" t="s">
        <v>20</v>
      </c>
      <c r="D23" s="117">
        <f ca="1">OFFSET(Runs1!$G15,6*Scenarios!D$1,0)</f>
        <v>0.53895696227304735</v>
      </c>
      <c r="E23" s="118"/>
      <c r="F23" s="16" t="e">
        <f ca="1">OFFSET(Runs1!$G15,0,6*Scenarios!F$1)</f>
        <v>#DIV/0!</v>
      </c>
      <c r="G23" s="16" t="e">
        <f t="shared" ca="1" si="0"/>
        <v>#DIV/0!</v>
      </c>
      <c r="H23" s="16" t="e">
        <f ca="1">OFFSET(Runs1!$G15,0,6*Scenarios!H$1)</f>
        <v>#DIV/0!</v>
      </c>
      <c r="I23" s="16" t="e">
        <f t="shared" ca="1" si="1"/>
        <v>#DIV/0!</v>
      </c>
      <c r="J23" s="16">
        <f ca="1">OFFSET(Runs1!$G15,0,6*Scenarios!J$1)</f>
        <v>0.55279507803901684</v>
      </c>
      <c r="K23" s="16">
        <f t="shared" ca="1" si="2"/>
        <v>2.5675734306515562E-2</v>
      </c>
      <c r="L23" s="16" t="e">
        <f ca="1">OFFSET(Runs1!$G15,0,6*Scenarios!L$1)</f>
        <v>#DIV/0!</v>
      </c>
      <c r="M23" s="16" t="e">
        <f t="shared" ca="1" si="3"/>
        <v>#DIV/0!</v>
      </c>
      <c r="N23" s="16">
        <f ca="1">OFFSET(Runs1!$G15,0,6*Scenarios!N$1)</f>
        <v>0.54281649909168572</v>
      </c>
      <c r="O23" s="16">
        <f t="shared" ca="1" si="4"/>
        <v>7.1611224806537527E-3</v>
      </c>
      <c r="P23" s="16">
        <f ca="1">OFFSET(Runs1!$G15,0,6*Scenarios!P$1)</f>
        <v>0.50289222567889102</v>
      </c>
      <c r="Q23" s="16">
        <f t="shared" ca="1" si="5"/>
        <v>-6.6915800553078553E-2</v>
      </c>
      <c r="R23" s="16" t="e">
        <f ca="1">OFFSET(Runs1!$G15,0,6*Scenarios!R$1)</f>
        <v>#DIV/0!</v>
      </c>
      <c r="S23" s="16" t="e">
        <f t="shared" ca="1" si="6"/>
        <v>#DIV/0!</v>
      </c>
      <c r="T23" s="16" t="e">
        <f ca="1">OFFSET(Runs1!$G15,0,6*Scenarios!T$1)</f>
        <v>#DIV/0!</v>
      </c>
      <c r="U23" s="18" t="e">
        <f t="shared" ca="1" si="7"/>
        <v>#DIV/0!</v>
      </c>
    </row>
    <row r="24" spans="2:21" x14ac:dyDescent="0.3">
      <c r="B24" s="76"/>
      <c r="C24" s="33" t="s">
        <v>21</v>
      </c>
      <c r="D24" s="117">
        <f ca="1">OFFSET(Runs1!$G16,6*Scenarios!D$1,0)</f>
        <v>0.44929676470951385</v>
      </c>
      <c r="E24" s="118"/>
      <c r="F24" s="16" t="e">
        <f ca="1">OFFSET(Runs1!$G16,0,6*Scenarios!F$1)</f>
        <v>#DIV/0!</v>
      </c>
      <c r="G24" s="16" t="e">
        <f t="shared" ca="1" si="0"/>
        <v>#DIV/0!</v>
      </c>
      <c r="H24" s="16" t="e">
        <f ca="1">OFFSET(Runs1!$G16,0,6*Scenarios!H$1)</f>
        <v>#DIV/0!</v>
      </c>
      <c r="I24" s="16" t="e">
        <f t="shared" ca="1" si="1"/>
        <v>#DIV/0!</v>
      </c>
      <c r="J24" s="16">
        <f ca="1">OFFSET(Runs1!$G16,0,6*Scenarios!J$1)</f>
        <v>0.46289761024746096</v>
      </c>
      <c r="K24" s="16">
        <f t="shared" ca="1" si="2"/>
        <v>3.0271407689170717E-2</v>
      </c>
      <c r="L24" s="16" t="e">
        <f ca="1">OFFSET(Runs1!$G16,0,6*Scenarios!L$1)</f>
        <v>#DIV/0!</v>
      </c>
      <c r="M24" s="16" t="e">
        <f t="shared" ca="1" si="3"/>
        <v>#DIV/0!</v>
      </c>
      <c r="N24" s="16">
        <f ca="1">OFFSET(Runs1!$G16,0,6*Scenarios!N$1)</f>
        <v>0.45062094655232199</v>
      </c>
      <c r="O24" s="16">
        <f t="shared" ca="1" si="4"/>
        <v>2.9472320898287939E-3</v>
      </c>
      <c r="P24" s="16">
        <f ca="1">OFFSET(Runs1!$G16,0,6*Scenarios!P$1)</f>
        <v>0.43239468838265999</v>
      </c>
      <c r="Q24" s="16">
        <f t="shared" ca="1" si="5"/>
        <v>-3.7618958457850571E-2</v>
      </c>
      <c r="R24" s="16" t="e">
        <f ca="1">OFFSET(Runs1!$G16,0,6*Scenarios!R$1)</f>
        <v>#DIV/0!</v>
      </c>
      <c r="S24" s="16" t="e">
        <f t="shared" ca="1" si="6"/>
        <v>#DIV/0!</v>
      </c>
      <c r="T24" s="16" t="e">
        <f ca="1">OFFSET(Runs1!$G16,0,6*Scenarios!T$1)</f>
        <v>#DIV/0!</v>
      </c>
      <c r="U24" s="18" t="e">
        <f t="shared" ca="1" si="7"/>
        <v>#DIV/0!</v>
      </c>
    </row>
    <row r="25" spans="2:21" ht="16.2" thickBot="1" x14ac:dyDescent="0.35">
      <c r="B25" s="78"/>
      <c r="C25" s="35" t="s">
        <v>22</v>
      </c>
      <c r="D25" s="115">
        <f ca="1">OFFSET(Runs1!$G17,6*Scenarios!D$1,0)</f>
        <v>0.23186675215591809</v>
      </c>
      <c r="E25" s="116"/>
      <c r="F25" s="16" t="e">
        <f ca="1">OFFSET(Runs1!$G17,0,6*Scenarios!F$1)</f>
        <v>#DIV/0!</v>
      </c>
      <c r="G25" s="16" t="e">
        <f t="shared" ca="1" si="0"/>
        <v>#DIV/0!</v>
      </c>
      <c r="H25" s="16" t="e">
        <f ca="1">OFFSET(Runs1!$G17,0,6*Scenarios!H$1)</f>
        <v>#DIV/0!</v>
      </c>
      <c r="I25" s="16" t="e">
        <f t="shared" ca="1" si="1"/>
        <v>#DIV/0!</v>
      </c>
      <c r="J25" s="16">
        <f ca="1">OFFSET(Runs1!$G17,0,6*Scenarios!J$1)</f>
        <v>0.24037572420016443</v>
      </c>
      <c r="K25" s="16">
        <f t="shared" ca="1" si="2"/>
        <v>3.6697680737445705E-2</v>
      </c>
      <c r="L25" s="16" t="e">
        <f ca="1">OFFSET(Runs1!$G17,0,6*Scenarios!L$1)</f>
        <v>#DIV/0!</v>
      </c>
      <c r="M25" s="16" t="e">
        <f t="shared" ca="1" si="3"/>
        <v>#DIV/0!</v>
      </c>
      <c r="N25" s="16">
        <f ca="1">OFFSET(Runs1!$G17,0,6*Scenarios!N$1)</f>
        <v>0.23527062708968136</v>
      </c>
      <c r="O25" s="16">
        <f t="shared" ca="1" si="4"/>
        <v>1.4680306262600069E-2</v>
      </c>
      <c r="P25" s="16">
        <f ca="1">OFFSET(Runs1!$G17,0,6*Scenarios!P$1)</f>
        <v>0.21382431853102346</v>
      </c>
      <c r="Q25" s="16">
        <f t="shared" ca="1" si="5"/>
        <v>-7.7813802354733688E-2</v>
      </c>
      <c r="R25" s="16" t="e">
        <f ca="1">OFFSET(Runs1!$G17,0,6*Scenarios!R$1)</f>
        <v>#DIV/0!</v>
      </c>
      <c r="S25" s="16" t="e">
        <f t="shared" ca="1" si="6"/>
        <v>#DIV/0!</v>
      </c>
      <c r="T25" s="16" t="e">
        <f ca="1">OFFSET(Runs1!$G17,0,6*Scenarios!T$1)</f>
        <v>#DIV/0!</v>
      </c>
      <c r="U25" s="18" t="e">
        <f t="shared" ca="1" si="7"/>
        <v>#DIV/0!</v>
      </c>
    </row>
    <row r="26" spans="2:21" ht="16.2" thickTop="1" x14ac:dyDescent="0.3">
      <c r="C26" s="33" t="s">
        <v>84</v>
      </c>
      <c r="D26" s="150">
        <f ca="1">OFFSET(Runs1!$G18,6*Scenarios!D$1,0)</f>
        <v>2.2124503645400724</v>
      </c>
      <c r="E26" s="151"/>
      <c r="F26" s="154" t="e">
        <f ca="1">OFFSET(Runs1!$G18,0,6*Scenarios!F$1)</f>
        <v>#DIV/0!</v>
      </c>
      <c r="G26" s="155" t="e">
        <f t="shared" ref="G26:G27" ca="1" si="8">(F26-$D26)/$D26</f>
        <v>#DIV/0!</v>
      </c>
      <c r="H26" s="154" t="e">
        <f ca="1">OFFSET(Runs1!$G18,0,6*Scenarios!H$1)</f>
        <v>#DIV/0!</v>
      </c>
      <c r="I26" s="155" t="e">
        <f t="shared" ref="I26:I27" ca="1" si="9">(H26-$D26)/$D26</f>
        <v>#DIV/0!</v>
      </c>
      <c r="J26" s="154">
        <f ca="1">OFFSET(Runs1!$G18,0,6*Scenarios!J$1)</f>
        <v>2.2773206025715296</v>
      </c>
      <c r="K26" s="155">
        <f t="shared" ref="K26:K27" ca="1" si="10">(J26-$D26)/$D26</f>
        <v>2.9320539376232524E-2</v>
      </c>
      <c r="L26" s="154" t="e">
        <f ca="1">OFFSET(Runs1!$G18,0,6*Scenarios!L$1)</f>
        <v>#DIV/0!</v>
      </c>
      <c r="M26" s="155" t="e">
        <f t="shared" ref="M26:M27" ca="1" si="11">(L26-$D26)/$D26</f>
        <v>#DIV/0!</v>
      </c>
      <c r="N26" s="154">
        <f ca="1">OFFSET(Runs1!$G18,0,6*Scenarios!N$1)</f>
        <v>1.8557552442885128</v>
      </c>
      <c r="O26" s="155">
        <f t="shared" ref="O26:O27" ca="1" si="12">(N26-$D26)/$D26</f>
        <v>-0.16122175031289795</v>
      </c>
      <c r="P26" s="154">
        <f ca="1">OFFSET(Runs1!$G18,0,6*Scenarios!P$1)</f>
        <v>2.9686189883797516</v>
      </c>
      <c r="Q26" s="155">
        <f t="shared" ref="Q26:Q27" ca="1" si="13">(P26-$D26)/$D26</f>
        <v>0.34177879692088492</v>
      </c>
      <c r="R26" s="154" t="e">
        <f ca="1">OFFSET(Runs1!$G18,0,6*Scenarios!R$1)</f>
        <v>#DIV/0!</v>
      </c>
      <c r="S26" s="155" t="e">
        <f t="shared" ref="S26:S27" ca="1" si="14">(R26-$D26)/$D26</f>
        <v>#DIV/0!</v>
      </c>
      <c r="T26" s="154" t="e">
        <f ca="1">OFFSET(Runs1!$G18,0,6*Scenarios!T$1)</f>
        <v>#DIV/0!</v>
      </c>
      <c r="U26" s="156" t="e">
        <f t="shared" ref="U26:U27" ca="1" si="15">(T26-$D26)/$D26</f>
        <v>#DIV/0!</v>
      </c>
    </row>
    <row r="27" spans="2:21" ht="16.2" thickBot="1" x14ac:dyDescent="0.35">
      <c r="C27" s="35" t="s">
        <v>85</v>
      </c>
      <c r="D27" s="152">
        <f ca="1">OFFSET(Runs1!$G19,6*Scenarios!D$1,0)</f>
        <v>2.4324513068209788</v>
      </c>
      <c r="E27" s="153"/>
      <c r="F27" s="157" t="e">
        <f ca="1">OFFSET(Runs1!$G19,0,6*Scenarios!F$1)</f>
        <v>#DIV/0!</v>
      </c>
      <c r="G27" s="158" t="e">
        <f t="shared" ca="1" si="8"/>
        <v>#DIV/0!</v>
      </c>
      <c r="H27" s="157" t="e">
        <f ca="1">OFFSET(Runs1!$G19,0,6*Scenarios!H$1)</f>
        <v>#DIV/0!</v>
      </c>
      <c r="I27" s="158" t="e">
        <f t="shared" ca="1" si="9"/>
        <v>#DIV/0!</v>
      </c>
      <c r="J27" s="157">
        <f ca="1">OFFSET(Runs1!$G19,0,6*Scenarios!J$1)</f>
        <v>2.4396086549341089</v>
      </c>
      <c r="K27" s="158">
        <f t="shared" ca="1" si="10"/>
        <v>2.9424425036011378E-3</v>
      </c>
      <c r="L27" s="157" t="e">
        <f ca="1">OFFSET(Runs1!$G19,0,6*Scenarios!L$1)</f>
        <v>#DIV/0!</v>
      </c>
      <c r="M27" s="158" t="e">
        <f t="shared" ca="1" si="11"/>
        <v>#DIV/0!</v>
      </c>
      <c r="N27" s="157">
        <f ca="1">OFFSET(Runs1!$G19,0,6*Scenarios!N$1)</f>
        <v>2.4385290385012834</v>
      </c>
      <c r="O27" s="158">
        <f t="shared" ca="1" si="12"/>
        <v>2.4986036362831822E-3</v>
      </c>
      <c r="P27" s="157">
        <f ca="1">OFFSET(Runs1!$G19,0,6*Scenarios!P$1)</f>
        <v>2.4363598600946892</v>
      </c>
      <c r="Q27" s="158">
        <f t="shared" ca="1" si="13"/>
        <v>1.6068372109855691E-3</v>
      </c>
      <c r="R27" s="157" t="e">
        <f ca="1">OFFSET(Runs1!$G19,0,6*Scenarios!R$1)</f>
        <v>#DIV/0!</v>
      </c>
      <c r="S27" s="158" t="e">
        <f t="shared" ca="1" si="14"/>
        <v>#DIV/0!</v>
      </c>
      <c r="T27" s="157" t="e">
        <f ca="1">OFFSET(Runs1!$G19,0,6*Scenarios!T$1)</f>
        <v>#DIV/0!</v>
      </c>
      <c r="U27" s="159" t="e">
        <f t="shared" ca="1" si="15"/>
        <v>#DIV/0!</v>
      </c>
    </row>
    <row r="28" spans="2:21" ht="16.2" thickTop="1" x14ac:dyDescent="0.3"/>
  </sheetData>
  <mergeCells count="81">
    <mergeCell ref="J7:K7"/>
    <mergeCell ref="D26:E26"/>
    <mergeCell ref="D27:E27"/>
    <mergeCell ref="N2:O2"/>
    <mergeCell ref="P2:Q2"/>
    <mergeCell ref="R2:S2"/>
    <mergeCell ref="T2:U2"/>
    <mergeCell ref="D3:E3"/>
    <mergeCell ref="F3:G3"/>
    <mergeCell ref="H3:I3"/>
    <mergeCell ref="J3:K3"/>
    <mergeCell ref="L3:M3"/>
    <mergeCell ref="N3:O3"/>
    <mergeCell ref="D2:E2"/>
    <mergeCell ref="F2:G2"/>
    <mergeCell ref="H2:I2"/>
    <mergeCell ref="J2:K2"/>
    <mergeCell ref="L2:M2"/>
    <mergeCell ref="P3:Q3"/>
    <mergeCell ref="R3:S3"/>
    <mergeCell ref="T3:U3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D5:E5"/>
    <mergeCell ref="F5:G5"/>
    <mergeCell ref="H5:I5"/>
    <mergeCell ref="J5:K5"/>
    <mergeCell ref="L5:M5"/>
    <mergeCell ref="N5:O5"/>
    <mergeCell ref="P5:Q5"/>
    <mergeCell ref="R5:S5"/>
    <mergeCell ref="B8:C8"/>
    <mergeCell ref="D8:E8"/>
    <mergeCell ref="T5:U5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B2:B7"/>
    <mergeCell ref="D7:E7"/>
    <mergeCell ref="F7:G7"/>
    <mergeCell ref="H7:I7"/>
    <mergeCell ref="L7:M7"/>
    <mergeCell ref="N7:O7"/>
    <mergeCell ref="P7:Q7"/>
    <mergeCell ref="R7:S7"/>
    <mergeCell ref="T7:U7"/>
    <mergeCell ref="B22:B25"/>
    <mergeCell ref="D22:E22"/>
    <mergeCell ref="D23:E23"/>
    <mergeCell ref="D24:E24"/>
    <mergeCell ref="D25:E25"/>
    <mergeCell ref="B9:B10"/>
    <mergeCell ref="D11:E11"/>
    <mergeCell ref="D12:E12"/>
    <mergeCell ref="D13:E13"/>
    <mergeCell ref="D14:E14"/>
    <mergeCell ref="D9:E9"/>
    <mergeCell ref="D10:E10"/>
    <mergeCell ref="B11:B13"/>
    <mergeCell ref="B18:B21"/>
    <mergeCell ref="D17:E17"/>
    <mergeCell ref="D18:E18"/>
    <mergeCell ref="D19:E19"/>
    <mergeCell ref="D20:E20"/>
    <mergeCell ref="D21:E21"/>
    <mergeCell ref="B14:B17"/>
    <mergeCell ref="D15:E15"/>
    <mergeCell ref="D16:E16"/>
  </mergeCells>
  <pageMargins left="0.7" right="0.7" top="0.75" bottom="0.75" header="0.3" footer="0.3"/>
  <pageSetup scale="78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Run</vt:lpstr>
      <vt:lpstr>Results</vt:lpstr>
      <vt:lpstr>Validation 30-Jun</vt:lpstr>
      <vt:lpstr>Sheet1</vt:lpstr>
      <vt:lpstr>Runs</vt:lpstr>
      <vt:lpstr>Runs1</vt:lpstr>
      <vt:lpstr>Scenarios</vt:lpstr>
      <vt:lpstr>Scenarios!Print_Area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Abdel Aziz</dc:creator>
  <cp:lastModifiedBy>Heba Abdel Aziz</cp:lastModifiedBy>
  <cp:lastPrinted>2015-07-07T16:00:51Z</cp:lastPrinted>
  <dcterms:created xsi:type="dcterms:W3CDTF">2015-02-12T15:55:13Z</dcterms:created>
  <dcterms:modified xsi:type="dcterms:W3CDTF">2015-07-08T16:30:24Z</dcterms:modified>
</cp:coreProperties>
</file>